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ДГ'!$A$3:$P$183</definedName>
    <definedName name="_xlnm.Print_Area" localSheetId="16">'% ставки за депозитами НФК'!$A$3:$P$183</definedName>
    <definedName name="_xlnm.Print_Area" localSheetId="13">'% ставки за кредитами ДГ'!$A$3:$S$183</definedName>
    <definedName name="_xlnm.Print_Area" localSheetId="12">'% ставки за кредитами НФК'!$A$3:$AE$183</definedName>
    <definedName name="_xlnm.Print_Area" localSheetId="15">'%ставкиЗаКредитамиДГ за цілями'!$A$3:$AM$183</definedName>
    <definedName name="_xlnm.Print_Area" localSheetId="14">'%ставкиЗаКредитамиНФК за цілями'!$A$3:$U$183</definedName>
    <definedName name="_xlnm.Print_Area" localSheetId="18">'Банки та філії'!$A$3:$D$183</definedName>
    <definedName name="_xlnm.Print_Area" localSheetId="10">'Депозити ДГ'!$A$3:$S$183</definedName>
    <definedName name="_xlnm.Print_Area" localSheetId="8">'Депозити за секторами'!$A$3:$P$183</definedName>
    <definedName name="_xlnm.Print_Area" localSheetId="9">'Депозити НФК'!$A$3:$S$183</definedName>
    <definedName name="_xlnm.Print_Area" localSheetId="11">'Депозити НФК за КВЕД'!$A$3:$S$183</definedName>
    <definedName name="_xlnm.Print_Area" localSheetId="4">'Кредити ДГ'!$A$3:$M$183</definedName>
    <definedName name="_xlnm.Print_Area" localSheetId="7">'Кредити ДГ за цілями'!$A$3:$V$183</definedName>
    <definedName name="_xlnm.Print_Area" localSheetId="2">'Кредити за секторами'!$A$3:$P$183</definedName>
    <definedName name="_xlnm.Print_Area" localSheetId="3">'Кредити НФК'!$A$3:$M$183</definedName>
    <definedName name="_xlnm.Print_Area" localSheetId="5">'Кредити НФК за КВЕД'!$A$3:$S$183</definedName>
    <definedName name="_xlnm.Print_Area" localSheetId="6">'Кредити НФК за цілями'!$A$3:$M$183</definedName>
    <definedName name="_xlnm.Print_Area" localSheetId="1">'на звітну дату'!$A$2:$G$51</definedName>
    <definedName name="_xlnm.Print_Area" localSheetId="20">Україна!$A$3:$AC$183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2" i="24" l="1"/>
  <c r="N182" i="24" s="1"/>
  <c r="J182" i="24"/>
  <c r="H182" i="24" s="1"/>
  <c r="G182" i="24"/>
  <c r="F182" i="24"/>
  <c r="E182" i="24"/>
  <c r="C182" i="24"/>
  <c r="P182" i="4"/>
  <c r="N182" i="4" s="1"/>
  <c r="E182" i="4"/>
  <c r="J182" i="4"/>
  <c r="H182" i="4" s="1"/>
  <c r="G182" i="4"/>
  <c r="F182" i="4"/>
  <c r="C182" i="4"/>
  <c r="E182" i="23"/>
  <c r="D182" i="23"/>
  <c r="C182" i="23"/>
  <c r="E182" i="5"/>
  <c r="D182" i="5"/>
  <c r="C182" i="5"/>
  <c r="D182" i="24" l="1"/>
  <c r="D182" i="4"/>
  <c r="P181" i="24" l="1"/>
  <c r="F181" i="24"/>
  <c r="J181" i="24"/>
  <c r="G181" i="24"/>
  <c r="C181" i="24"/>
  <c r="P181" i="4"/>
  <c r="F181" i="4"/>
  <c r="J181" i="4"/>
  <c r="G181" i="4"/>
  <c r="C181" i="4"/>
  <c r="E181" i="23"/>
  <c r="D181" i="23"/>
  <c r="C181" i="23"/>
  <c r="E181" i="5"/>
  <c r="D181" i="5"/>
  <c r="C181" i="5"/>
  <c r="N181" i="24" l="1"/>
  <c r="H181" i="24"/>
  <c r="D181" i="24"/>
  <c r="E181" i="24"/>
  <c r="D181" i="4"/>
  <c r="H181" i="4"/>
  <c r="N181" i="4"/>
  <c r="E181" i="4"/>
  <c r="P180" i="24" l="1"/>
  <c r="N180" i="24" s="1"/>
  <c r="E180" i="24"/>
  <c r="J180" i="24"/>
  <c r="H180" i="24" s="1"/>
  <c r="G180" i="24"/>
  <c r="C180" i="24"/>
  <c r="P180" i="4"/>
  <c r="E180" i="4"/>
  <c r="J180" i="4"/>
  <c r="H180" i="4" s="1"/>
  <c r="G180" i="4"/>
  <c r="F180" i="4"/>
  <c r="C180" i="4"/>
  <c r="E180" i="23"/>
  <c r="D180" i="23"/>
  <c r="C180" i="23"/>
  <c r="E180" i="5"/>
  <c r="D180" i="5"/>
  <c r="C180" i="5"/>
  <c r="D180" i="4" l="1"/>
  <c r="F180" i="24"/>
  <c r="D180" i="24"/>
  <c r="N180" i="4"/>
  <c r="P179" i="24"/>
  <c r="N179" i="24" s="1"/>
  <c r="J179" i="24"/>
  <c r="G179" i="24"/>
  <c r="E179" i="24"/>
  <c r="C179" i="24"/>
  <c r="P179" i="4"/>
  <c r="N179" i="4" s="1"/>
  <c r="J179" i="4"/>
  <c r="G179" i="4"/>
  <c r="E179" i="4"/>
  <c r="C179" i="4"/>
  <c r="E179" i="23"/>
  <c r="D179" i="23"/>
  <c r="C179" i="23"/>
  <c r="E179" i="5"/>
  <c r="D179" i="5"/>
  <c r="C179" i="5"/>
  <c r="H179" i="24" l="1"/>
  <c r="D179" i="24"/>
  <c r="F179" i="24"/>
  <c r="D179" i="4"/>
  <c r="H179" i="4"/>
  <c r="F179" i="4"/>
  <c r="P178" i="24"/>
  <c r="F178" i="24"/>
  <c r="J178" i="24"/>
  <c r="G178" i="24"/>
  <c r="C178" i="24"/>
  <c r="P178" i="4"/>
  <c r="N178" i="4" s="1"/>
  <c r="G178" i="4"/>
  <c r="J178" i="4"/>
  <c r="C178" i="4"/>
  <c r="E178" i="4"/>
  <c r="E178" i="23"/>
  <c r="D178" i="23"/>
  <c r="C178" i="23"/>
  <c r="E178" i="5"/>
  <c r="D178" i="5"/>
  <c r="C178" i="5"/>
  <c r="N178" i="24" l="1"/>
  <c r="H178" i="24"/>
  <c r="D178" i="24"/>
  <c r="E178" i="24"/>
  <c r="H178" i="4"/>
  <c r="D178" i="4"/>
  <c r="F178" i="4"/>
  <c r="P177" i="24"/>
  <c r="F177" i="24"/>
  <c r="J177" i="24"/>
  <c r="G177" i="24"/>
  <c r="C177" i="24"/>
  <c r="P177" i="4"/>
  <c r="N177" i="4" s="1"/>
  <c r="J177" i="4"/>
  <c r="E177" i="4"/>
  <c r="G177" i="4"/>
  <c r="C177" i="4"/>
  <c r="E177" i="23"/>
  <c r="D177" i="23"/>
  <c r="C177" i="23"/>
  <c r="E177" i="5"/>
  <c r="D177" i="5"/>
  <c r="C177" i="5"/>
  <c r="N177" i="24" l="1"/>
  <c r="D177" i="24"/>
  <c r="H177" i="24"/>
  <c r="E177" i="24"/>
  <c r="D177" i="4"/>
  <c r="H177" i="4"/>
  <c r="F177" i="4"/>
  <c r="P176" i="24"/>
  <c r="F176" i="24"/>
  <c r="C176" i="24"/>
  <c r="P176" i="4"/>
  <c r="N176" i="4" s="1"/>
  <c r="J176" i="4"/>
  <c r="E176" i="4"/>
  <c r="C176" i="4"/>
  <c r="E176" i="23"/>
  <c r="D176" i="23"/>
  <c r="C176" i="23"/>
  <c r="E176" i="5"/>
  <c r="D176" i="5"/>
  <c r="C176" i="5"/>
  <c r="G176" i="4" l="1"/>
  <c r="J176" i="24"/>
  <c r="H176" i="24" s="1"/>
  <c r="N176" i="24"/>
  <c r="G176" i="24"/>
  <c r="E176" i="24"/>
  <c r="H176" i="4"/>
  <c r="D176" i="4"/>
  <c r="F176" i="4"/>
  <c r="P175" i="24"/>
  <c r="N175" i="24" s="1"/>
  <c r="G175" i="24"/>
  <c r="J175" i="24"/>
  <c r="E175" i="24"/>
  <c r="C175" i="24"/>
  <c r="F175" i="4"/>
  <c r="C175" i="4"/>
  <c r="C175" i="23"/>
  <c r="E175" i="23"/>
  <c r="D175" i="23"/>
  <c r="E175" i="5"/>
  <c r="D175" i="5"/>
  <c r="C175" i="5"/>
  <c r="D176" i="24" l="1"/>
  <c r="J175" i="4"/>
  <c r="H175" i="4" s="1"/>
  <c r="G175" i="4"/>
  <c r="D175" i="24"/>
  <c r="H175" i="24"/>
  <c r="F175" i="24"/>
  <c r="P175" i="4"/>
  <c r="N175" i="4" s="1"/>
  <c r="E175" i="4"/>
  <c r="G174" i="24"/>
  <c r="E174" i="24"/>
  <c r="C174" i="24"/>
  <c r="C174" i="4"/>
  <c r="G174" i="4"/>
  <c r="F174" i="4"/>
  <c r="E174" i="23"/>
  <c r="D174" i="23"/>
  <c r="C174" i="23"/>
  <c r="E174" i="5"/>
  <c r="D174" i="5"/>
  <c r="C174" i="5"/>
  <c r="P174" i="24" l="1"/>
  <c r="N174" i="24" s="1"/>
  <c r="D175" i="4"/>
  <c r="J174" i="4"/>
  <c r="H174" i="4" s="1"/>
  <c r="P174" i="4"/>
  <c r="D174" i="4" s="1"/>
  <c r="J174" i="24"/>
  <c r="D174" i="24" s="1"/>
  <c r="F174" i="24"/>
  <c r="E174" i="4"/>
  <c r="F173" i="24"/>
  <c r="C173" i="24"/>
  <c r="G173" i="4"/>
  <c r="C173" i="4"/>
  <c r="E173" i="4"/>
  <c r="E173" i="23"/>
  <c r="D173" i="23"/>
  <c r="C173" i="23"/>
  <c r="C173" i="5"/>
  <c r="E173" i="5"/>
  <c r="D173" i="5"/>
  <c r="P173" i="4" l="1"/>
  <c r="N173" i="4" s="1"/>
  <c r="N174" i="4"/>
  <c r="J173" i="4"/>
  <c r="H173" i="4" s="1"/>
  <c r="J173" i="24"/>
  <c r="H174" i="24"/>
  <c r="P173" i="24"/>
  <c r="N173" i="24" s="1"/>
  <c r="G173" i="24"/>
  <c r="F173" i="4"/>
  <c r="E173" i="24"/>
  <c r="J172" i="24"/>
  <c r="H172" i="24" s="1"/>
  <c r="F172" i="24"/>
  <c r="E172" i="24"/>
  <c r="P172" i="4"/>
  <c r="N172" i="4" s="1"/>
  <c r="G172" i="4"/>
  <c r="C172" i="4"/>
  <c r="E172" i="4"/>
  <c r="E172" i="23"/>
  <c r="D172" i="23"/>
  <c r="C172" i="23"/>
  <c r="C172" i="5"/>
  <c r="D172" i="5"/>
  <c r="D173" i="24" l="1"/>
  <c r="D173" i="4"/>
  <c r="G172" i="24"/>
  <c r="C172" i="24"/>
  <c r="P172" i="24"/>
  <c r="N172" i="24" s="1"/>
  <c r="E172" i="5"/>
  <c r="F172" i="4"/>
  <c r="H173" i="24"/>
  <c r="J172" i="4"/>
  <c r="F171" i="24"/>
  <c r="G171" i="24"/>
  <c r="C171" i="24"/>
  <c r="G171" i="4"/>
  <c r="J171" i="4"/>
  <c r="E171" i="4"/>
  <c r="C171" i="4"/>
  <c r="C171" i="23"/>
  <c r="E171" i="23"/>
  <c r="D171" i="23"/>
  <c r="E171" i="5"/>
  <c r="D171" i="5"/>
  <c r="D172" i="24" l="1"/>
  <c r="C171" i="5"/>
  <c r="P171" i="4"/>
  <c r="N171" i="4" s="1"/>
  <c r="J171" i="24"/>
  <c r="H171" i="24" s="1"/>
  <c r="P171" i="24"/>
  <c r="N171" i="24" s="1"/>
  <c r="H172" i="4"/>
  <c r="D172" i="4"/>
  <c r="E171" i="24"/>
  <c r="H171" i="4"/>
  <c r="F171" i="4"/>
  <c r="J170" i="24"/>
  <c r="H170" i="24" s="1"/>
  <c r="F170" i="24"/>
  <c r="E170" i="24"/>
  <c r="E170" i="4"/>
  <c r="C170" i="4"/>
  <c r="G170" i="4"/>
  <c r="D170" i="23"/>
  <c r="C170" i="23"/>
  <c r="E170" i="5"/>
  <c r="D170" i="5"/>
  <c r="C170" i="5"/>
  <c r="D171" i="4" l="1"/>
  <c r="E170" i="23"/>
  <c r="J170" i="4"/>
  <c r="H170" i="4" s="1"/>
  <c r="G170" i="24"/>
  <c r="C170" i="24"/>
  <c r="D171" i="24"/>
  <c r="F170" i="4"/>
  <c r="P170" i="4"/>
  <c r="N170" i="4" s="1"/>
  <c r="P170" i="24"/>
  <c r="N170" i="24" s="1"/>
  <c r="G169" i="24"/>
  <c r="C169" i="24"/>
  <c r="E169" i="24"/>
  <c r="P169" i="4"/>
  <c r="J169" i="4"/>
  <c r="G169" i="4"/>
  <c r="F169" i="4"/>
  <c r="C169" i="4"/>
  <c r="E169" i="23"/>
  <c r="D169" i="23"/>
  <c r="C169" i="23"/>
  <c r="E169" i="5"/>
  <c r="D169" i="5"/>
  <c r="C169" i="5"/>
  <c r="P169" i="24" l="1"/>
  <c r="N169" i="24" s="1"/>
  <c r="D170" i="4"/>
  <c r="J169" i="24"/>
  <c r="D170" i="24"/>
  <c r="F169" i="24"/>
  <c r="N169" i="4"/>
  <c r="H169" i="4"/>
  <c r="D169" i="4"/>
  <c r="E169" i="4"/>
  <c r="P168" i="24"/>
  <c r="N168" i="24" s="1"/>
  <c r="G168" i="24"/>
  <c r="F168" i="24"/>
  <c r="C168" i="24"/>
  <c r="F168" i="4"/>
  <c r="J168" i="4"/>
  <c r="H168" i="4" s="1"/>
  <c r="G168" i="4"/>
  <c r="C168" i="4"/>
  <c r="E168" i="23"/>
  <c r="D168" i="23"/>
  <c r="C168" i="23"/>
  <c r="E168" i="5"/>
  <c r="D168" i="5"/>
  <c r="C168" i="5"/>
  <c r="D169" i="24" l="1"/>
  <c r="J168" i="24"/>
  <c r="H168" i="24" s="1"/>
  <c r="H169" i="24"/>
  <c r="P168" i="4"/>
  <c r="N168" i="4" s="1"/>
  <c r="E168" i="24"/>
  <c r="E168" i="4"/>
  <c r="D168" i="24"/>
  <c r="J167" i="24"/>
  <c r="H167" i="24" s="1"/>
  <c r="E167" i="24"/>
  <c r="C167" i="24"/>
  <c r="F167" i="24"/>
  <c r="E167" i="4"/>
  <c r="G167" i="4"/>
  <c r="F167" i="4"/>
  <c r="C167" i="4"/>
  <c r="C167" i="23"/>
  <c r="E167" i="23"/>
  <c r="D167" i="23"/>
  <c r="E167" i="5"/>
  <c r="D167" i="5"/>
  <c r="C167" i="5"/>
  <c r="D168" i="4" l="1"/>
  <c r="J167" i="4"/>
  <c r="H167" i="4" s="1"/>
  <c r="G167" i="24"/>
  <c r="P167" i="24"/>
  <c r="N167" i="24" s="1"/>
  <c r="P167" i="4"/>
  <c r="N167" i="4" s="1"/>
  <c r="F166" i="24"/>
  <c r="G166" i="24"/>
  <c r="C166" i="24"/>
  <c r="F166" i="4"/>
  <c r="G166" i="4"/>
  <c r="C166" i="4"/>
  <c r="E166" i="23"/>
  <c r="D166" i="23"/>
  <c r="C166" i="23"/>
  <c r="E166" i="5"/>
  <c r="D166" i="5"/>
  <c r="C166" i="5"/>
  <c r="J166" i="24" l="1"/>
  <c r="J166" i="4"/>
  <c r="H166" i="4" s="1"/>
  <c r="D167" i="24"/>
  <c r="P166" i="4"/>
  <c r="N166" i="4" s="1"/>
  <c r="P166" i="24"/>
  <c r="N166" i="24" s="1"/>
  <c r="D167" i="4"/>
  <c r="H166" i="24"/>
  <c r="E166" i="24"/>
  <c r="E166" i="4"/>
  <c r="E165" i="24"/>
  <c r="G165" i="24"/>
  <c r="F165" i="24"/>
  <c r="C165" i="24"/>
  <c r="E165" i="4"/>
  <c r="C165" i="4"/>
  <c r="G165" i="4"/>
  <c r="F165" i="4"/>
  <c r="E165" i="23"/>
  <c r="D165" i="23"/>
  <c r="C165" i="23"/>
  <c r="D165" i="5"/>
  <c r="C165" i="5"/>
  <c r="E165" i="5"/>
  <c r="J165" i="24" l="1"/>
  <c r="H165" i="24" s="1"/>
  <c r="D166" i="24"/>
  <c r="P165" i="4"/>
  <c r="N165" i="4" s="1"/>
  <c r="J165" i="4"/>
  <c r="H165" i="4" s="1"/>
  <c r="D166" i="4"/>
  <c r="P165" i="24"/>
  <c r="N165" i="24" s="1"/>
  <c r="E164" i="24"/>
  <c r="C164" i="24"/>
  <c r="G164" i="24"/>
  <c r="P164" i="4"/>
  <c r="N164" i="4" s="1"/>
  <c r="G164" i="4"/>
  <c r="F164" i="4"/>
  <c r="E164" i="4"/>
  <c r="E164" i="23"/>
  <c r="D164" i="23"/>
  <c r="C164" i="23"/>
  <c r="D164" i="5"/>
  <c r="C164" i="5"/>
  <c r="E164" i="5"/>
  <c r="J164" i="4" l="1"/>
  <c r="H164" i="4" s="1"/>
  <c r="C164" i="4"/>
  <c r="J164" i="24"/>
  <c r="H164" i="24" s="1"/>
  <c r="P164" i="24"/>
  <c r="N164" i="24" s="1"/>
  <c r="D165" i="4"/>
  <c r="D165" i="24"/>
  <c r="F164" i="24"/>
  <c r="D164" i="4"/>
  <c r="P163" i="24"/>
  <c r="E163" i="24"/>
  <c r="C163" i="24"/>
  <c r="P163" i="4"/>
  <c r="N163" i="4" s="1"/>
  <c r="G163" i="4"/>
  <c r="C163" i="4"/>
  <c r="E163" i="23"/>
  <c r="D163" i="23"/>
  <c r="C163" i="23"/>
  <c r="E163" i="5"/>
  <c r="D163" i="5"/>
  <c r="C163" i="5"/>
  <c r="D164" i="24" l="1"/>
  <c r="E163" i="4"/>
  <c r="N163" i="24"/>
  <c r="G163" i="24"/>
  <c r="J163" i="4"/>
  <c r="H163" i="4" s="1"/>
  <c r="J163" i="24"/>
  <c r="H163" i="24" s="1"/>
  <c r="F163" i="24"/>
  <c r="F163" i="4"/>
  <c r="G162" i="24"/>
  <c r="J162" i="24"/>
  <c r="C162" i="24"/>
  <c r="E162" i="4"/>
  <c r="C162" i="4"/>
  <c r="F162" i="4"/>
  <c r="C162" i="23"/>
  <c r="E162" i="23"/>
  <c r="D162" i="23"/>
  <c r="E162" i="5"/>
  <c r="D162" i="5"/>
  <c r="C162" i="5"/>
  <c r="P162" i="4" l="1"/>
  <c r="N162" i="4" s="1"/>
  <c r="E162" i="24"/>
  <c r="D163" i="4"/>
  <c r="G162" i="4"/>
  <c r="P162" i="24"/>
  <c r="N162" i="24" s="1"/>
  <c r="D163" i="24"/>
  <c r="J162" i="4"/>
  <c r="H162" i="4" s="1"/>
  <c r="H162" i="24"/>
  <c r="F162" i="24"/>
  <c r="P161" i="24"/>
  <c r="G161" i="24"/>
  <c r="F161" i="24"/>
  <c r="C161" i="24"/>
  <c r="F161" i="4"/>
  <c r="E161" i="4"/>
  <c r="C161" i="4"/>
  <c r="E161" i="23"/>
  <c r="D161" i="23"/>
  <c r="C161" i="5"/>
  <c r="D161" i="5"/>
  <c r="E161" i="5"/>
  <c r="D162" i="4" l="1"/>
  <c r="C161" i="23"/>
  <c r="E161" i="24"/>
  <c r="P161" i="4"/>
  <c r="N161" i="4" s="1"/>
  <c r="J161" i="24"/>
  <c r="H161" i="24" s="1"/>
  <c r="G161" i="4"/>
  <c r="J161" i="4"/>
  <c r="H161" i="4" s="1"/>
  <c r="D162" i="24"/>
  <c r="N161" i="24"/>
  <c r="P160" i="24"/>
  <c r="C160" i="24"/>
  <c r="G160" i="24"/>
  <c r="F160" i="4"/>
  <c r="C160" i="4"/>
  <c r="G160" i="4"/>
  <c r="E160" i="23"/>
  <c r="D160" i="23"/>
  <c r="C160" i="23"/>
  <c r="D160" i="5"/>
  <c r="E160" i="5"/>
  <c r="C160" i="5"/>
  <c r="D161" i="24" l="1"/>
  <c r="D161" i="4"/>
  <c r="J160" i="24"/>
  <c r="H160" i="24" s="1"/>
  <c r="J160" i="4"/>
  <c r="F160" i="24"/>
  <c r="P160" i="4"/>
  <c r="N160" i="4" s="1"/>
  <c r="N160" i="24"/>
  <c r="E160" i="24"/>
  <c r="E160" i="4"/>
  <c r="E159" i="24"/>
  <c r="C159" i="24"/>
  <c r="G159" i="24"/>
  <c r="F159" i="24"/>
  <c r="E159" i="4"/>
  <c r="C159" i="4"/>
  <c r="G159" i="4"/>
  <c r="E159" i="23"/>
  <c r="D159" i="23"/>
  <c r="C159" i="23"/>
  <c r="C159" i="5"/>
  <c r="E159" i="5"/>
  <c r="D159" i="5"/>
  <c r="D160" i="24" l="1"/>
  <c r="D160" i="4"/>
  <c r="H160" i="4"/>
  <c r="P159" i="4"/>
  <c r="N159" i="4" s="1"/>
  <c r="P159" i="24"/>
  <c r="N159" i="24" s="1"/>
  <c r="J159" i="4"/>
  <c r="H159" i="4" s="1"/>
  <c r="J159" i="24"/>
  <c r="H159" i="24" s="1"/>
  <c r="F159" i="4"/>
  <c r="E158" i="24"/>
  <c r="C158" i="24"/>
  <c r="P158" i="4"/>
  <c r="N158" i="4" s="1"/>
  <c r="G158" i="4"/>
  <c r="E158" i="4"/>
  <c r="C158" i="4"/>
  <c r="D158" i="23"/>
  <c r="C158" i="23"/>
  <c r="E158" i="23"/>
  <c r="C158" i="5"/>
  <c r="E158" i="5"/>
  <c r="D158" i="5"/>
  <c r="P158" i="24" l="1"/>
  <c r="N158" i="24" s="1"/>
  <c r="D159" i="4"/>
  <c r="G158" i="24"/>
  <c r="D159" i="24"/>
  <c r="J158" i="4"/>
  <c r="H158" i="4" s="1"/>
  <c r="J158" i="24"/>
  <c r="H158" i="24" s="1"/>
  <c r="F158" i="24"/>
  <c r="F158" i="4"/>
  <c r="C157" i="24"/>
  <c r="G157" i="24"/>
  <c r="E157" i="24"/>
  <c r="E157" i="4"/>
  <c r="C157" i="4"/>
  <c r="D157" i="23"/>
  <c r="E157" i="23"/>
  <c r="C157" i="23"/>
  <c r="D157" i="5"/>
  <c r="C157" i="5"/>
  <c r="E157" i="5"/>
  <c r="P157" i="4" l="1"/>
  <c r="N157" i="4" s="1"/>
  <c r="P157" i="24"/>
  <c r="N157" i="24" s="1"/>
  <c r="D158" i="24"/>
  <c r="G157" i="4"/>
  <c r="J157" i="24"/>
  <c r="D158" i="4"/>
  <c r="J157" i="4"/>
  <c r="D157" i="4" s="1"/>
  <c r="F157" i="24"/>
  <c r="F157" i="4"/>
  <c r="E156" i="24"/>
  <c r="C156" i="24"/>
  <c r="G156" i="24"/>
  <c r="J156" i="4"/>
  <c r="H156" i="4" s="1"/>
  <c r="E156" i="4"/>
  <c r="C156" i="4"/>
  <c r="F156" i="4"/>
  <c r="E156" i="23"/>
  <c r="D156" i="23"/>
  <c r="C156" i="23"/>
  <c r="E156" i="5"/>
  <c r="D156" i="5"/>
  <c r="C156" i="5"/>
  <c r="D157" i="24" l="1"/>
  <c r="H157" i="4"/>
  <c r="J156" i="24"/>
  <c r="H156" i="24" s="1"/>
  <c r="P156" i="24"/>
  <c r="N156" i="24" s="1"/>
  <c r="H157" i="24"/>
  <c r="G156" i="4"/>
  <c r="P156" i="4"/>
  <c r="N156" i="4" s="1"/>
  <c r="F156" i="24"/>
  <c r="G155" i="24"/>
  <c r="J155" i="24"/>
  <c r="C155" i="24"/>
  <c r="E155" i="24"/>
  <c r="E155" i="4"/>
  <c r="C155" i="4"/>
  <c r="G155" i="4"/>
  <c r="D155" i="23"/>
  <c r="C155" i="23"/>
  <c r="E155" i="23"/>
  <c r="E155" i="5"/>
  <c r="D155" i="5"/>
  <c r="C155" i="5"/>
  <c r="D156" i="24" l="1"/>
  <c r="P155" i="4"/>
  <c r="N155" i="4" s="1"/>
  <c r="P155" i="24"/>
  <c r="N155" i="24" s="1"/>
  <c r="J155" i="4"/>
  <c r="H155" i="4" s="1"/>
  <c r="D156" i="4"/>
  <c r="H155" i="24"/>
  <c r="D155" i="24"/>
  <c r="F155" i="24"/>
  <c r="F155" i="4"/>
  <c r="P154" i="24"/>
  <c r="J154" i="24"/>
  <c r="G154" i="24"/>
  <c r="F154" i="24"/>
  <c r="E154" i="24"/>
  <c r="C154" i="24"/>
  <c r="G154" i="4"/>
  <c r="F154" i="4"/>
  <c r="C154" i="4"/>
  <c r="E154" i="4"/>
  <c r="E154" i="23"/>
  <c r="D154" i="23"/>
  <c r="C154" i="23"/>
  <c r="E154" i="5"/>
  <c r="D154" i="5"/>
  <c r="C154" i="5"/>
  <c r="D155" i="4" l="1"/>
  <c r="P154" i="4"/>
  <c r="N154" i="4" s="1"/>
  <c r="J154" i="4"/>
  <c r="D154" i="24"/>
  <c r="H154" i="24"/>
  <c r="N154" i="24"/>
  <c r="H154" i="4"/>
  <c r="D154" i="4"/>
  <c r="J153" i="24"/>
  <c r="H153" i="24" s="1"/>
  <c r="E153" i="24"/>
  <c r="C153" i="24"/>
  <c r="F153" i="24"/>
  <c r="F153" i="4"/>
  <c r="C153" i="4"/>
  <c r="G153" i="4"/>
  <c r="D153" i="23"/>
  <c r="E153" i="23"/>
  <c r="C153" i="23"/>
  <c r="D153" i="5"/>
  <c r="E153" i="5"/>
  <c r="C153" i="5"/>
  <c r="P153" i="24" l="1"/>
  <c r="N153" i="24" s="1"/>
  <c r="P153" i="4"/>
  <c r="N153" i="4" s="1"/>
  <c r="J153" i="4"/>
  <c r="H153" i="4" s="1"/>
  <c r="G153" i="24"/>
  <c r="E153" i="4"/>
  <c r="P152" i="24"/>
  <c r="N152" i="24" s="1"/>
  <c r="F152" i="24"/>
  <c r="E152" i="24"/>
  <c r="G152" i="24"/>
  <c r="C152" i="24"/>
  <c r="E152" i="4"/>
  <c r="C152" i="4"/>
  <c r="E152" i="23"/>
  <c r="D152" i="23"/>
  <c r="C152" i="23"/>
  <c r="E152" i="5"/>
  <c r="D152" i="5"/>
  <c r="C152" i="5"/>
  <c r="D153" i="4" l="1"/>
  <c r="D153" i="24"/>
  <c r="P152" i="4"/>
  <c r="N152" i="4" s="1"/>
  <c r="J152" i="4"/>
  <c r="H152" i="4" s="1"/>
  <c r="J152" i="24"/>
  <c r="H152" i="24" s="1"/>
  <c r="G152" i="4"/>
  <c r="F152" i="4"/>
  <c r="P151" i="24"/>
  <c r="J151" i="24"/>
  <c r="H151" i="24" s="1"/>
  <c r="E151" i="24"/>
  <c r="E151" i="4"/>
  <c r="C151" i="4"/>
  <c r="E151" i="23"/>
  <c r="D151" i="23"/>
  <c r="C151" i="23"/>
  <c r="E151" i="5"/>
  <c r="D151" i="5"/>
  <c r="C151" i="5"/>
  <c r="D152" i="4" l="1"/>
  <c r="C151" i="24"/>
  <c r="N151" i="24"/>
  <c r="D152" i="24"/>
  <c r="P151" i="4"/>
  <c r="N151" i="4" s="1"/>
  <c r="G151" i="24"/>
  <c r="G151" i="4"/>
  <c r="J151" i="4"/>
  <c r="H151" i="4" s="1"/>
  <c r="F151" i="24"/>
  <c r="D151" i="24"/>
  <c r="F151" i="4"/>
  <c r="E150" i="24"/>
  <c r="F150" i="24"/>
  <c r="C150" i="4"/>
  <c r="G150" i="4"/>
  <c r="E150" i="4"/>
  <c r="E150" i="23"/>
  <c r="D150" i="23"/>
  <c r="C150" i="23"/>
  <c r="E150" i="5"/>
  <c r="D150" i="5"/>
  <c r="P150" i="4" l="1"/>
  <c r="N150" i="4" s="1"/>
  <c r="C150" i="5"/>
  <c r="J150" i="4"/>
  <c r="H150" i="4" s="1"/>
  <c r="P150" i="24"/>
  <c r="N150" i="24" s="1"/>
  <c r="J150" i="24"/>
  <c r="H150" i="24" s="1"/>
  <c r="C150" i="24"/>
  <c r="D151" i="4"/>
  <c r="G150" i="24"/>
  <c r="F150" i="4"/>
  <c r="F149" i="24"/>
  <c r="G149" i="24"/>
  <c r="C149" i="24"/>
  <c r="E149" i="4"/>
  <c r="G149" i="4"/>
  <c r="F149" i="4"/>
  <c r="C149" i="4"/>
  <c r="C149" i="23"/>
  <c r="E149" i="23"/>
  <c r="D149" i="23"/>
  <c r="E149" i="5"/>
  <c r="D149" i="5"/>
  <c r="C149" i="5"/>
  <c r="D150" i="4" l="1"/>
  <c r="D150" i="24"/>
  <c r="J149" i="4"/>
  <c r="H149" i="4" s="1"/>
  <c r="J149" i="24"/>
  <c r="H149" i="24" s="1"/>
  <c r="P149" i="4"/>
  <c r="N149" i="4" s="1"/>
  <c r="P149" i="24"/>
  <c r="N149" i="24" s="1"/>
  <c r="E149" i="24"/>
  <c r="P148" i="24"/>
  <c r="N148" i="24" s="1"/>
  <c r="G148" i="24"/>
  <c r="E148" i="24"/>
  <c r="C148" i="24"/>
  <c r="E148" i="4"/>
  <c r="G148" i="4"/>
  <c r="C148" i="4"/>
  <c r="E148" i="23"/>
  <c r="D148" i="23"/>
  <c r="C148" i="23"/>
  <c r="D148" i="5"/>
  <c r="E148" i="5"/>
  <c r="C148" i="5"/>
  <c r="P148" i="4" l="1"/>
  <c r="N148" i="4" s="1"/>
  <c r="J148" i="4"/>
  <c r="D148" i="4" s="1"/>
  <c r="D149" i="24"/>
  <c r="D149" i="4"/>
  <c r="J148" i="24"/>
  <c r="D148" i="24" s="1"/>
  <c r="F148" i="24"/>
  <c r="H148" i="4"/>
  <c r="F148" i="4"/>
  <c r="G147" i="24"/>
  <c r="E147" i="24"/>
  <c r="F147" i="24"/>
  <c r="C147" i="24"/>
  <c r="F147" i="4"/>
  <c r="J147" i="4"/>
  <c r="G147" i="4"/>
  <c r="C147" i="4"/>
  <c r="E147" i="23"/>
  <c r="D147" i="23"/>
  <c r="C147" i="23"/>
  <c r="E147" i="5"/>
  <c r="D147" i="5"/>
  <c r="C147" i="5"/>
  <c r="H148" i="24" l="1"/>
  <c r="J147" i="24"/>
  <c r="H147" i="24" s="1"/>
  <c r="P147" i="4"/>
  <c r="N147" i="4" s="1"/>
  <c r="P147" i="24"/>
  <c r="N147" i="24" s="1"/>
  <c r="H147" i="4"/>
  <c r="E147" i="4"/>
  <c r="F146" i="24"/>
  <c r="C146" i="24"/>
  <c r="G146" i="24"/>
  <c r="P146" i="4"/>
  <c r="E146" i="4"/>
  <c r="C146" i="4"/>
  <c r="E146" i="23"/>
  <c r="D146" i="23"/>
  <c r="C146" i="23"/>
  <c r="C146" i="5"/>
  <c r="E146" i="5"/>
  <c r="D146" i="5"/>
  <c r="D147" i="4" l="1"/>
  <c r="N146" i="4"/>
  <c r="J146" i="24"/>
  <c r="J146" i="4"/>
  <c r="D146" i="4" s="1"/>
  <c r="D147" i="24"/>
  <c r="G146" i="4"/>
  <c r="P146" i="24"/>
  <c r="N146" i="24" s="1"/>
  <c r="H146" i="24"/>
  <c r="E146" i="24"/>
  <c r="F146" i="4"/>
  <c r="F145" i="24"/>
  <c r="C145" i="24"/>
  <c r="F145" i="4"/>
  <c r="D145" i="23"/>
  <c r="C145" i="23"/>
  <c r="E145" i="5"/>
  <c r="C145" i="5"/>
  <c r="D145" i="5"/>
  <c r="J145" i="4" l="1"/>
  <c r="H146" i="4"/>
  <c r="D146" i="24"/>
  <c r="E145" i="4"/>
  <c r="H145" i="4"/>
  <c r="C145" i="4"/>
  <c r="G145" i="24"/>
  <c r="J145" i="24"/>
  <c r="H145" i="24" s="1"/>
  <c r="G145" i="4"/>
  <c r="P145" i="4"/>
  <c r="N145" i="4" s="1"/>
  <c r="E145" i="23"/>
  <c r="P145" i="24"/>
  <c r="E145" i="24"/>
  <c r="G144" i="24"/>
  <c r="F144" i="24"/>
  <c r="C144" i="24"/>
  <c r="G144" i="4"/>
  <c r="E144" i="4"/>
  <c r="C144" i="4"/>
  <c r="E144" i="23"/>
  <c r="C144" i="23"/>
  <c r="E144" i="5"/>
  <c r="D145" i="24" l="1"/>
  <c r="C144" i="5"/>
  <c r="D144" i="23"/>
  <c r="D144" i="5"/>
  <c r="N145" i="24"/>
  <c r="P144" i="4"/>
  <c r="N144" i="4" s="1"/>
  <c r="P144" i="24"/>
  <c r="N144" i="24" s="1"/>
  <c r="D145" i="4"/>
  <c r="J144" i="4"/>
  <c r="H144" i="4" s="1"/>
  <c r="J144" i="24"/>
  <c r="H144" i="24" s="1"/>
  <c r="F144" i="4"/>
  <c r="E144" i="24"/>
  <c r="E143" i="24"/>
  <c r="G143" i="24"/>
  <c r="G143" i="4"/>
  <c r="E143" i="4"/>
  <c r="E143" i="23"/>
  <c r="C143" i="23"/>
  <c r="D143" i="5"/>
  <c r="C143" i="5"/>
  <c r="C143" i="24" l="1"/>
  <c r="E143" i="5"/>
  <c r="D143" i="23"/>
  <c r="P143" i="24"/>
  <c r="N143" i="24" s="1"/>
  <c r="D144" i="24"/>
  <c r="P143" i="4"/>
  <c r="N143" i="4" s="1"/>
  <c r="D144" i="4"/>
  <c r="J143" i="24"/>
  <c r="H143" i="24" s="1"/>
  <c r="C143" i="4"/>
  <c r="J143" i="4"/>
  <c r="H143" i="4" s="1"/>
  <c r="F143" i="24"/>
  <c r="F143" i="4"/>
  <c r="G142" i="24"/>
  <c r="F142" i="24"/>
  <c r="C142" i="24"/>
  <c r="G142" i="4"/>
  <c r="E142" i="4"/>
  <c r="C142" i="4"/>
  <c r="D142" i="23"/>
  <c r="C142" i="23"/>
  <c r="D142" i="5"/>
  <c r="C142" i="5"/>
  <c r="E142" i="5" l="1"/>
  <c r="E142" i="23"/>
  <c r="D143" i="24"/>
  <c r="F142" i="4"/>
  <c r="D143" i="4"/>
  <c r="P142" i="24"/>
  <c r="N142" i="24" s="1"/>
  <c r="P142" i="4"/>
  <c r="N142" i="4" s="1"/>
  <c r="J142" i="4"/>
  <c r="H142" i="4" s="1"/>
  <c r="J142" i="24"/>
  <c r="E142" i="24"/>
  <c r="E141" i="24"/>
  <c r="C141" i="24"/>
  <c r="G141" i="4"/>
  <c r="E141" i="4"/>
  <c r="C141" i="4"/>
  <c r="D141" i="5"/>
  <c r="C141" i="5"/>
  <c r="G141" i="24" l="1"/>
  <c r="D141" i="23"/>
  <c r="P141" i="4"/>
  <c r="N141" i="4" s="1"/>
  <c r="C141" i="23"/>
  <c r="D142" i="24"/>
  <c r="D142" i="4"/>
  <c r="J141" i="4"/>
  <c r="H141" i="4" s="1"/>
  <c r="P141" i="24"/>
  <c r="N141" i="24" s="1"/>
  <c r="H142" i="24"/>
  <c r="E141" i="23"/>
  <c r="E141" i="5"/>
  <c r="J141" i="24"/>
  <c r="F141" i="24"/>
  <c r="F141" i="4"/>
  <c r="G140" i="24"/>
  <c r="E140" i="24"/>
  <c r="C140" i="24"/>
  <c r="E140" i="4"/>
  <c r="E140" i="23"/>
  <c r="D140" i="23"/>
  <c r="E140" i="5"/>
  <c r="D140" i="5"/>
  <c r="C140" i="5"/>
  <c r="C140" i="23" l="1"/>
  <c r="D141" i="24"/>
  <c r="D141" i="4"/>
  <c r="C140" i="4"/>
  <c r="P140" i="24"/>
  <c r="N140" i="24" s="1"/>
  <c r="H141" i="24"/>
  <c r="G140" i="4"/>
  <c r="J140" i="24"/>
  <c r="H140" i="24" s="1"/>
  <c r="J140" i="4"/>
  <c r="P140" i="4"/>
  <c r="N140" i="4" s="1"/>
  <c r="F140" i="24"/>
  <c r="F140" i="4"/>
  <c r="G139" i="24"/>
  <c r="E139" i="24"/>
  <c r="C139" i="24"/>
  <c r="E139" i="4"/>
  <c r="C139" i="4"/>
  <c r="C139" i="23"/>
  <c r="E139" i="23"/>
  <c r="D139" i="23"/>
  <c r="E139" i="5"/>
  <c r="D139" i="5"/>
  <c r="C139" i="5"/>
  <c r="D140" i="4" l="1"/>
  <c r="D140" i="24"/>
  <c r="J139" i="4"/>
  <c r="H139" i="4" s="1"/>
  <c r="P139" i="24"/>
  <c r="N139" i="24" s="1"/>
  <c r="H140" i="4"/>
  <c r="P139" i="4"/>
  <c r="N139" i="4" s="1"/>
  <c r="J139" i="24"/>
  <c r="G139" i="4"/>
  <c r="F139" i="24"/>
  <c r="F139" i="4"/>
  <c r="F138" i="24"/>
  <c r="E138" i="24"/>
  <c r="C138" i="24"/>
  <c r="G138" i="4"/>
  <c r="E138" i="4"/>
  <c r="D138" i="5"/>
  <c r="C138" i="5"/>
  <c r="E138" i="5"/>
  <c r="C138" i="4" l="1"/>
  <c r="D138" i="23"/>
  <c r="C138" i="23"/>
  <c r="D139" i="4"/>
  <c r="D139" i="24"/>
  <c r="P138" i="24"/>
  <c r="N138" i="24" s="1"/>
  <c r="H139" i="24"/>
  <c r="P138" i="4"/>
  <c r="N138" i="4" s="1"/>
  <c r="G138" i="24"/>
  <c r="J138" i="4"/>
  <c r="H138" i="4" s="1"/>
  <c r="E138" i="23"/>
  <c r="J138" i="24"/>
  <c r="H138" i="24" s="1"/>
  <c r="F138" i="4"/>
  <c r="G137" i="24"/>
  <c r="E137" i="24"/>
  <c r="C137" i="24"/>
  <c r="E137" i="4"/>
  <c r="C137" i="4"/>
  <c r="D137" i="23"/>
  <c r="C137" i="23"/>
  <c r="D137" i="5"/>
  <c r="C137" i="5"/>
  <c r="E137" i="5"/>
  <c r="E137" i="23" l="1"/>
  <c r="G137" i="4"/>
  <c r="D138" i="4"/>
  <c r="J137" i="24"/>
  <c r="H137" i="24" s="1"/>
  <c r="P137" i="4"/>
  <c r="N137" i="4" s="1"/>
  <c r="P137" i="24"/>
  <c r="N137" i="24" s="1"/>
  <c r="D138" i="24"/>
  <c r="J137" i="4"/>
  <c r="H137" i="4" s="1"/>
  <c r="F137" i="24"/>
  <c r="F137" i="4"/>
  <c r="G136" i="24"/>
  <c r="E136" i="4"/>
  <c r="C136" i="4"/>
  <c r="E136" i="23"/>
  <c r="D136" i="23"/>
  <c r="C136" i="23"/>
  <c r="C136" i="5"/>
  <c r="E136" i="5"/>
  <c r="D136" i="5"/>
  <c r="C136" i="24" l="1"/>
  <c r="P136" i="4"/>
  <c r="N136" i="4" s="1"/>
  <c r="E136" i="24"/>
  <c r="D137" i="24"/>
  <c r="D137" i="4"/>
  <c r="P136" i="24"/>
  <c r="N136" i="24" s="1"/>
  <c r="J136" i="4"/>
  <c r="H136" i="4" s="1"/>
  <c r="G136" i="4"/>
  <c r="J136" i="24"/>
  <c r="H136" i="24" s="1"/>
  <c r="F136" i="24"/>
  <c r="F136" i="4"/>
  <c r="E135" i="24"/>
  <c r="C135" i="24"/>
  <c r="G135" i="24"/>
  <c r="C135" i="4"/>
  <c r="E135" i="23"/>
  <c r="D135" i="23"/>
  <c r="C135" i="23"/>
  <c r="E135" i="5"/>
  <c r="C135" i="5"/>
  <c r="D135" i="5" l="1"/>
  <c r="E135" i="4"/>
  <c r="D136" i="4"/>
  <c r="D136" i="24"/>
  <c r="G135" i="4"/>
  <c r="P135" i="4"/>
  <c r="N135" i="4" s="1"/>
  <c r="P135" i="24"/>
  <c r="N135" i="24" s="1"/>
  <c r="J135" i="4"/>
  <c r="H135" i="4" s="1"/>
  <c r="J135" i="24"/>
  <c r="H135" i="24" s="1"/>
  <c r="F135" i="24"/>
  <c r="F135" i="4"/>
  <c r="E134" i="24"/>
  <c r="C134" i="24"/>
  <c r="G134" i="24"/>
  <c r="G134" i="4"/>
  <c r="E134" i="4"/>
  <c r="C134" i="4"/>
  <c r="E134" i="23"/>
  <c r="D134" i="23"/>
  <c r="E134" i="5"/>
  <c r="D134" i="5"/>
  <c r="C134" i="5"/>
  <c r="F134" i="4" l="1"/>
  <c r="C134" i="23"/>
  <c r="D135" i="4"/>
  <c r="D135" i="24"/>
  <c r="J134" i="4"/>
  <c r="H134" i="4" s="1"/>
  <c r="P134" i="24"/>
  <c r="N134" i="24" s="1"/>
  <c r="P134" i="4"/>
  <c r="N134" i="4" s="1"/>
  <c r="J134" i="24"/>
  <c r="H134" i="24" s="1"/>
  <c r="F134" i="24"/>
  <c r="G133" i="24"/>
  <c r="F133" i="24"/>
  <c r="E133" i="24"/>
  <c r="C133" i="24"/>
  <c r="G133" i="4"/>
  <c r="E133" i="4"/>
  <c r="C133" i="4"/>
  <c r="E133" i="23"/>
  <c r="D133" i="23"/>
  <c r="C133" i="23"/>
  <c r="E133" i="5"/>
  <c r="D133" i="5"/>
  <c r="C133" i="5"/>
  <c r="D134" i="4" l="1"/>
  <c r="P133" i="24"/>
  <c r="N133" i="24" s="1"/>
  <c r="D134" i="24"/>
  <c r="P133" i="4"/>
  <c r="N133" i="4" s="1"/>
  <c r="J133" i="4"/>
  <c r="H133" i="4" s="1"/>
  <c r="J133" i="24"/>
  <c r="H133" i="24" s="1"/>
  <c r="F133" i="4"/>
  <c r="E132" i="24"/>
  <c r="G132" i="4"/>
  <c r="E132" i="4"/>
  <c r="C132" i="4"/>
  <c r="E132" i="23"/>
  <c r="C132" i="23"/>
  <c r="E132" i="5"/>
  <c r="D132" i="23" l="1"/>
  <c r="F132" i="4"/>
  <c r="F132" i="24"/>
  <c r="D132" i="5"/>
  <c r="J132" i="24"/>
  <c r="D133" i="4"/>
  <c r="D133" i="24"/>
  <c r="C132" i="5"/>
  <c r="H132" i="24"/>
  <c r="J132" i="4"/>
  <c r="H132" i="4" s="1"/>
  <c r="P132" i="4"/>
  <c r="N132" i="4" s="1"/>
  <c r="P132" i="24"/>
  <c r="N132" i="24" s="1"/>
  <c r="C132" i="24"/>
  <c r="G132" i="24"/>
  <c r="E131" i="24"/>
  <c r="C131" i="24"/>
  <c r="F131" i="4"/>
  <c r="E131" i="4"/>
  <c r="C131" i="4"/>
  <c r="D131" i="23"/>
  <c r="C131" i="23"/>
  <c r="E131" i="23"/>
  <c r="E131" i="5"/>
  <c r="C131" i="5"/>
  <c r="D132" i="24" l="1"/>
  <c r="D131" i="5"/>
  <c r="D132" i="4"/>
  <c r="P131" i="24"/>
  <c r="N131" i="24" s="1"/>
  <c r="P131" i="4"/>
  <c r="N131" i="4" s="1"/>
  <c r="G131" i="24"/>
  <c r="J131" i="24"/>
  <c r="G131" i="4"/>
  <c r="F131" i="24"/>
  <c r="J131" i="4"/>
  <c r="F130" i="24"/>
  <c r="E130" i="24"/>
  <c r="G130" i="4"/>
  <c r="F130" i="4"/>
  <c r="C130" i="4"/>
  <c r="C130" i="23"/>
  <c r="E130" i="23"/>
  <c r="D130" i="23"/>
  <c r="D130" i="5" l="1"/>
  <c r="E130" i="5"/>
  <c r="E130" i="4"/>
  <c r="C130" i="5"/>
  <c r="D131" i="24"/>
  <c r="J130" i="24"/>
  <c r="H130" i="24" s="1"/>
  <c r="H131" i="24"/>
  <c r="P130" i="4"/>
  <c r="N130" i="4" s="1"/>
  <c r="P130" i="24"/>
  <c r="N130" i="24" s="1"/>
  <c r="J130" i="4"/>
  <c r="H130" i="4" s="1"/>
  <c r="H131" i="4"/>
  <c r="D131" i="4"/>
  <c r="C130" i="24"/>
  <c r="G130" i="24"/>
  <c r="G129" i="24"/>
  <c r="F129" i="24"/>
  <c r="E129" i="24"/>
  <c r="C129" i="24"/>
  <c r="G129" i="4"/>
  <c r="D129" i="23"/>
  <c r="C129" i="23"/>
  <c r="D129" i="5"/>
  <c r="C129" i="5"/>
  <c r="E129" i="23" l="1"/>
  <c r="C129" i="4"/>
  <c r="E129" i="5"/>
  <c r="J129" i="4"/>
  <c r="H129" i="4" s="1"/>
  <c r="D130" i="24"/>
  <c r="D130" i="4"/>
  <c r="P129" i="4"/>
  <c r="N129" i="4" s="1"/>
  <c r="J129" i="24"/>
  <c r="H129" i="24" s="1"/>
  <c r="F129" i="4"/>
  <c r="P129" i="24"/>
  <c r="N129" i="24" s="1"/>
  <c r="E129" i="4"/>
  <c r="C128" i="24"/>
  <c r="E128" i="4"/>
  <c r="C128" i="4"/>
  <c r="E128" i="23"/>
  <c r="D128" i="23"/>
  <c r="C128" i="5"/>
  <c r="E128" i="5"/>
  <c r="D128" i="5"/>
  <c r="C128" i="23" l="1"/>
  <c r="E128" i="24"/>
  <c r="P128" i="24"/>
  <c r="N128" i="24" s="1"/>
  <c r="D129" i="4"/>
  <c r="D129" i="24"/>
  <c r="G128" i="4"/>
  <c r="G128" i="24"/>
  <c r="J128" i="24"/>
  <c r="H128" i="24" s="1"/>
  <c r="J128" i="4"/>
  <c r="H128" i="4" s="1"/>
  <c r="P128" i="4"/>
  <c r="N128" i="4" s="1"/>
  <c r="F128" i="24"/>
  <c r="F128" i="4"/>
  <c r="F127" i="24"/>
  <c r="C127" i="24"/>
  <c r="E127" i="4"/>
  <c r="C127" i="4"/>
  <c r="C127" i="23"/>
  <c r="E127" i="5"/>
  <c r="D127" i="5"/>
  <c r="C127" i="5"/>
  <c r="E127" i="23" l="1"/>
  <c r="D127" i="23"/>
  <c r="E127" i="24"/>
  <c r="P127" i="24"/>
  <c r="N127" i="24" s="1"/>
  <c r="D128" i="4"/>
  <c r="D128" i="24"/>
  <c r="P127" i="4"/>
  <c r="N127" i="4" s="1"/>
  <c r="G127" i="24"/>
  <c r="J127" i="4"/>
  <c r="H127" i="4" s="1"/>
  <c r="G127" i="4"/>
  <c r="J127" i="24"/>
  <c r="F127" i="4"/>
  <c r="G126" i="24"/>
  <c r="C126" i="24"/>
  <c r="G126" i="4"/>
  <c r="E126" i="4"/>
  <c r="C126" i="4"/>
  <c r="E126" i="23"/>
  <c r="D126" i="23"/>
  <c r="E126" i="5"/>
  <c r="D126" i="5"/>
  <c r="C126" i="23" l="1"/>
  <c r="C126" i="5"/>
  <c r="P126" i="24"/>
  <c r="N126" i="24" s="1"/>
  <c r="D127" i="4"/>
  <c r="P126" i="4"/>
  <c r="N126" i="4" s="1"/>
  <c r="J126" i="24"/>
  <c r="H126" i="24" s="1"/>
  <c r="E126" i="24"/>
  <c r="J126" i="4"/>
  <c r="H126" i="4" s="1"/>
  <c r="H127" i="24"/>
  <c r="D127" i="24"/>
  <c r="F126" i="24"/>
  <c r="F126" i="4"/>
  <c r="G125" i="24"/>
  <c r="F125" i="24"/>
  <c r="E125" i="24"/>
  <c r="C125" i="24"/>
  <c r="F125" i="4"/>
  <c r="C125" i="4"/>
  <c r="E125" i="23"/>
  <c r="C125" i="23"/>
  <c r="D125" i="5"/>
  <c r="E125" i="5" l="1"/>
  <c r="G125" i="4"/>
  <c r="C125" i="5"/>
  <c r="D125" i="23"/>
  <c r="P125" i="4"/>
  <c r="N125" i="4" s="1"/>
  <c r="D126" i="24"/>
  <c r="D126" i="4"/>
  <c r="P125" i="24"/>
  <c r="N125" i="24" s="1"/>
  <c r="J125" i="4"/>
  <c r="H125" i="4" s="1"/>
  <c r="J125" i="24"/>
  <c r="H125" i="24" s="1"/>
  <c r="E125" i="4"/>
  <c r="E124" i="24"/>
  <c r="C124" i="24"/>
  <c r="G124" i="4"/>
  <c r="F124" i="4"/>
  <c r="C124" i="4"/>
  <c r="C124" i="23"/>
  <c r="E124" i="5"/>
  <c r="D124" i="5" l="1"/>
  <c r="F124" i="24"/>
  <c r="P124" i="4"/>
  <c r="N124" i="4" s="1"/>
  <c r="D125" i="24"/>
  <c r="D125" i="4"/>
  <c r="D124" i="23"/>
  <c r="G124" i="24"/>
  <c r="E124" i="23"/>
  <c r="J124" i="24"/>
  <c r="H124" i="24" s="1"/>
  <c r="J124" i="4"/>
  <c r="H124" i="4" s="1"/>
  <c r="P124" i="24"/>
  <c r="N124" i="24" s="1"/>
  <c r="C124" i="5"/>
  <c r="E124" i="4"/>
  <c r="G123" i="4" l="1"/>
  <c r="E123" i="5"/>
  <c r="E123" i="24"/>
  <c r="G123" i="24"/>
  <c r="D124" i="24"/>
  <c r="D124" i="4"/>
  <c r="C123" i="5"/>
  <c r="C123" i="4"/>
  <c r="D123" i="5"/>
  <c r="C123" i="23"/>
  <c r="P123" i="4"/>
  <c r="N123" i="4" s="1"/>
  <c r="P123" i="24"/>
  <c r="N123" i="24" s="1"/>
  <c r="D123" i="23"/>
  <c r="C123" i="24"/>
  <c r="E123" i="23"/>
  <c r="E123" i="4"/>
  <c r="J123" i="4"/>
  <c r="J123" i="24"/>
  <c r="H123" i="24" s="1"/>
  <c r="F123" i="24"/>
  <c r="F123" i="4"/>
  <c r="E122" i="24" l="1"/>
  <c r="G122" i="4"/>
  <c r="F122" i="24"/>
  <c r="C122" i="5"/>
  <c r="D122" i="5"/>
  <c r="C122" i="23"/>
  <c r="P122" i="4"/>
  <c r="N122" i="4" s="1"/>
  <c r="J122" i="24"/>
  <c r="H122" i="24" s="1"/>
  <c r="J122" i="4"/>
  <c r="D122" i="23"/>
  <c r="F122" i="4"/>
  <c r="D123" i="4"/>
  <c r="C122" i="24"/>
  <c r="H123" i="4"/>
  <c r="E122" i="23"/>
  <c r="C122" i="4"/>
  <c r="H122" i="4"/>
  <c r="E122" i="5"/>
  <c r="D123" i="24"/>
  <c r="G122" i="24"/>
  <c r="P122" i="24"/>
  <c r="N122" i="24" s="1"/>
  <c r="E122" i="4"/>
  <c r="D122" i="4" l="1"/>
  <c r="D122" i="24"/>
  <c r="D121" i="5" l="1"/>
  <c r="D121" i="23"/>
  <c r="E121" i="5"/>
  <c r="C121" i="5"/>
  <c r="E121" i="23"/>
  <c r="G121" i="4"/>
  <c r="F121" i="24"/>
  <c r="E121" i="4"/>
  <c r="C121" i="24"/>
  <c r="F121" i="4"/>
  <c r="E121" i="24"/>
  <c r="G121" i="24"/>
  <c r="P121" i="24"/>
  <c r="N121" i="24" s="1"/>
  <c r="C121" i="23"/>
  <c r="C121" i="4"/>
  <c r="J121" i="4"/>
  <c r="H121" i="4" s="1"/>
  <c r="J121" i="24"/>
  <c r="H121" i="24" s="1"/>
  <c r="P121" i="4"/>
  <c r="N121" i="4" s="1"/>
  <c r="D121" i="24" l="1"/>
  <c r="D121" i="4"/>
  <c r="G120" i="4"/>
  <c r="D120" i="5"/>
  <c r="C120" i="23" l="1"/>
  <c r="C120" i="5"/>
  <c r="E120" i="5"/>
  <c r="C120" i="24"/>
  <c r="G120" i="24"/>
  <c r="D120" i="23"/>
  <c r="C120" i="4"/>
  <c r="F120" i="4"/>
  <c r="E120" i="24"/>
  <c r="E120" i="23"/>
  <c r="P120" i="24"/>
  <c r="N120" i="24" s="1"/>
  <c r="P120" i="4"/>
  <c r="N120" i="4" s="1"/>
  <c r="J120" i="4"/>
  <c r="H120" i="4" s="1"/>
  <c r="J120" i="24"/>
  <c r="F120" i="24"/>
  <c r="E120" i="4"/>
  <c r="C119" i="24"/>
  <c r="E119" i="4"/>
  <c r="E119" i="5"/>
  <c r="D119" i="5" l="1"/>
  <c r="C119" i="23"/>
  <c r="C119" i="5"/>
  <c r="C119" i="4"/>
  <c r="E119" i="23"/>
  <c r="E119" i="24"/>
  <c r="D119" i="23"/>
  <c r="D120" i="24"/>
  <c r="D120" i="4"/>
  <c r="G119" i="4"/>
  <c r="P119" i="4"/>
  <c r="N119" i="4" s="1"/>
  <c r="G119" i="24"/>
  <c r="H120" i="24"/>
  <c r="J119" i="4"/>
  <c r="J119" i="24"/>
  <c r="H119" i="24" s="1"/>
  <c r="P119" i="24"/>
  <c r="N119" i="24" s="1"/>
  <c r="F119" i="24"/>
  <c r="F119" i="4"/>
  <c r="F118" i="24" l="1"/>
  <c r="E118" i="5"/>
  <c r="E118" i="4"/>
  <c r="D118" i="5"/>
  <c r="C118" i="23"/>
  <c r="C118" i="4"/>
  <c r="E118" i="23"/>
  <c r="C118" i="5"/>
  <c r="D119" i="4"/>
  <c r="H119" i="4"/>
  <c r="P118" i="4"/>
  <c r="N118" i="4" s="1"/>
  <c r="G118" i="24"/>
  <c r="C118" i="24"/>
  <c r="D119" i="24"/>
  <c r="J118" i="4"/>
  <c r="D118" i="23"/>
  <c r="P118" i="24"/>
  <c r="N118" i="24" s="1"/>
  <c r="J118" i="24"/>
  <c r="H118" i="24" s="1"/>
  <c r="G118" i="4"/>
  <c r="E118" i="24"/>
  <c r="F118" i="4"/>
  <c r="C117" i="24"/>
  <c r="E117" i="4"/>
  <c r="D117" i="23"/>
  <c r="D117" i="5" l="1"/>
  <c r="C117" i="23"/>
  <c r="C117" i="4"/>
  <c r="E117" i="24"/>
  <c r="G117" i="4"/>
  <c r="E117" i="5"/>
  <c r="E117" i="23"/>
  <c r="D118" i="4"/>
  <c r="C117" i="5"/>
  <c r="P117" i="4"/>
  <c r="N117" i="4" s="1"/>
  <c r="H118" i="4"/>
  <c r="D118" i="24"/>
  <c r="J117" i="24"/>
  <c r="H117" i="24" s="1"/>
  <c r="P117" i="24"/>
  <c r="N117" i="24" s="1"/>
  <c r="G117" i="24"/>
  <c r="J117" i="4"/>
  <c r="H117" i="4" s="1"/>
  <c r="F117" i="24"/>
  <c r="F117" i="4"/>
  <c r="G116" i="24" l="1"/>
  <c r="D116" i="23"/>
  <c r="E116" i="4"/>
  <c r="E116" i="5"/>
  <c r="C116" i="23"/>
  <c r="C116" i="4"/>
  <c r="E116" i="24"/>
  <c r="D116" i="5"/>
  <c r="C116" i="5"/>
  <c r="E116" i="23"/>
  <c r="D117" i="24"/>
  <c r="D117" i="4"/>
  <c r="P116" i="24"/>
  <c r="N116" i="24" s="1"/>
  <c r="C116" i="24"/>
  <c r="P116" i="4"/>
  <c r="N116" i="4" s="1"/>
  <c r="J116" i="4"/>
  <c r="H116" i="4" s="1"/>
  <c r="G116" i="4"/>
  <c r="J116" i="24"/>
  <c r="H116" i="24" s="1"/>
  <c r="F116" i="24"/>
  <c r="F116" i="4"/>
  <c r="E115" i="4"/>
  <c r="E115" i="5"/>
  <c r="C115" i="23" l="1"/>
  <c r="C115" i="5"/>
  <c r="E115" i="24"/>
  <c r="G115" i="24"/>
  <c r="E115" i="23"/>
  <c r="C115" i="4"/>
  <c r="C115" i="24"/>
  <c r="D115" i="5"/>
  <c r="P115" i="24"/>
  <c r="N115" i="24" s="1"/>
  <c r="D116" i="4"/>
  <c r="D115" i="23"/>
  <c r="D116" i="24"/>
  <c r="G115" i="4"/>
  <c r="P115" i="4"/>
  <c r="N115" i="4" s="1"/>
  <c r="J115" i="4"/>
  <c r="H115" i="4" s="1"/>
  <c r="J115" i="24"/>
  <c r="F115" i="24"/>
  <c r="F115" i="4"/>
  <c r="G114" i="24" l="1"/>
  <c r="D114" i="5"/>
  <c r="E114" i="5"/>
  <c r="D114" i="23"/>
  <c r="E114" i="4"/>
  <c r="C114" i="24"/>
  <c r="G114" i="4"/>
  <c r="C114" i="4"/>
  <c r="E114" i="24"/>
  <c r="E114" i="23"/>
  <c r="C114" i="23"/>
  <c r="D115" i="24"/>
  <c r="H115" i="24"/>
  <c r="C114" i="5"/>
  <c r="D115" i="4"/>
  <c r="P114" i="4"/>
  <c r="N114" i="4" s="1"/>
  <c r="P114" i="24"/>
  <c r="N114" i="24" s="1"/>
  <c r="J114" i="4"/>
  <c r="H114" i="4" s="1"/>
  <c r="J114" i="24"/>
  <c r="F114" i="24"/>
  <c r="F114" i="4"/>
  <c r="C113" i="4"/>
  <c r="D113" i="5" l="1"/>
  <c r="E113" i="23"/>
  <c r="E113" i="24"/>
  <c r="G113" i="4"/>
  <c r="E113" i="4"/>
  <c r="C113" i="24"/>
  <c r="G113" i="24"/>
  <c r="C113" i="23"/>
  <c r="D114" i="24"/>
  <c r="D113" i="23"/>
  <c r="C113" i="5"/>
  <c r="E113" i="5"/>
  <c r="D114" i="4"/>
  <c r="P113" i="24"/>
  <c r="N113" i="24" s="1"/>
  <c r="P113" i="4"/>
  <c r="N113" i="4" s="1"/>
  <c r="H114" i="24"/>
  <c r="J113" i="24"/>
  <c r="J113" i="4"/>
  <c r="F113" i="24"/>
  <c r="F113" i="4"/>
  <c r="C112" i="5" l="1"/>
  <c r="D112" i="5"/>
  <c r="C112" i="4"/>
  <c r="D112" i="23"/>
  <c r="E112" i="4"/>
  <c r="G112" i="4"/>
  <c r="E112" i="23"/>
  <c r="C112" i="23"/>
  <c r="D113" i="4"/>
  <c r="D113" i="24"/>
  <c r="H113" i="4"/>
  <c r="H113" i="24"/>
  <c r="P112" i="4"/>
  <c r="N112" i="4" s="1"/>
  <c r="P112" i="24"/>
  <c r="N112" i="24" s="1"/>
  <c r="J112" i="24"/>
  <c r="H112" i="24" s="1"/>
  <c r="E112" i="5"/>
  <c r="J112" i="4"/>
  <c r="H112" i="4" s="1"/>
  <c r="E112" i="24"/>
  <c r="G112" i="24"/>
  <c r="C112" i="24"/>
  <c r="F112" i="24"/>
  <c r="F112" i="4"/>
  <c r="E111" i="24"/>
  <c r="C111" i="24"/>
  <c r="E111" i="4"/>
  <c r="E111" i="5"/>
  <c r="G111" i="4" l="1"/>
  <c r="D111" i="5"/>
  <c r="G111" i="24"/>
  <c r="C111" i="4"/>
  <c r="C111" i="5"/>
  <c r="D111" i="23"/>
  <c r="P111" i="4"/>
  <c r="N111" i="4" s="1"/>
  <c r="C111" i="23"/>
  <c r="D112" i="24"/>
  <c r="P111" i="24"/>
  <c r="N111" i="24" s="1"/>
  <c r="E111" i="23"/>
  <c r="D112" i="4"/>
  <c r="J111" i="4"/>
  <c r="H111" i="4" s="1"/>
  <c r="J111" i="24"/>
  <c r="F111" i="24"/>
  <c r="F111" i="4"/>
  <c r="G110" i="24"/>
  <c r="G110" i="4"/>
  <c r="E110" i="4" l="1"/>
  <c r="C110" i="24"/>
  <c r="C110" i="23"/>
  <c r="E110" i="24"/>
  <c r="E110" i="5"/>
  <c r="C110" i="4"/>
  <c r="D110" i="23"/>
  <c r="D111" i="24"/>
  <c r="C110" i="5"/>
  <c r="E110" i="23"/>
  <c r="D110" i="5"/>
  <c r="D111" i="4"/>
  <c r="J110" i="4"/>
  <c r="H110" i="4" s="1"/>
  <c r="H111" i="24"/>
  <c r="P110" i="24"/>
  <c r="N110" i="24" s="1"/>
  <c r="P110" i="4"/>
  <c r="N110" i="4" s="1"/>
  <c r="J110" i="24"/>
  <c r="F110" i="24"/>
  <c r="F110" i="4"/>
  <c r="G109" i="4" l="1"/>
  <c r="G109" i="24"/>
  <c r="C109" i="23"/>
  <c r="E109" i="5"/>
  <c r="E109" i="4"/>
  <c r="C109" i="24"/>
  <c r="D109" i="5"/>
  <c r="C109" i="4"/>
  <c r="E109" i="23"/>
  <c r="D109" i="23"/>
  <c r="C109" i="5"/>
  <c r="D110" i="24"/>
  <c r="H110" i="24"/>
  <c r="D110" i="4"/>
  <c r="E109" i="24"/>
  <c r="P109" i="24"/>
  <c r="N109" i="24" s="1"/>
  <c r="P109" i="4"/>
  <c r="N109" i="4" s="1"/>
  <c r="F109" i="4"/>
  <c r="J109" i="24"/>
  <c r="H109" i="24" s="1"/>
  <c r="F109" i="24"/>
  <c r="J109" i="4"/>
  <c r="E108" i="4"/>
  <c r="C108" i="4"/>
  <c r="C108" i="23"/>
  <c r="C108" i="24" l="1"/>
  <c r="E108" i="23"/>
  <c r="E108" i="24"/>
  <c r="G108" i="24"/>
  <c r="D108" i="5"/>
  <c r="C108" i="5"/>
  <c r="E108" i="5"/>
  <c r="D108" i="23"/>
  <c r="D109" i="24"/>
  <c r="D109" i="4"/>
  <c r="H109" i="4"/>
  <c r="G108" i="4"/>
  <c r="P108" i="24"/>
  <c r="N108" i="24" s="1"/>
  <c r="P108" i="4"/>
  <c r="N108" i="4" s="1"/>
  <c r="J108" i="4"/>
  <c r="J108" i="24"/>
  <c r="F108" i="24"/>
  <c r="F108" i="4"/>
  <c r="C107" i="5"/>
  <c r="D107" i="23" l="1"/>
  <c r="C107" i="24"/>
  <c r="E107" i="5"/>
  <c r="E107" i="23"/>
  <c r="C107" i="4"/>
  <c r="E107" i="24"/>
  <c r="G107" i="4"/>
  <c r="C107" i="23"/>
  <c r="E107" i="4"/>
  <c r="D108" i="4"/>
  <c r="D107" i="5"/>
  <c r="D108" i="24"/>
  <c r="H108" i="4"/>
  <c r="H108" i="24"/>
  <c r="G107" i="24"/>
  <c r="P107" i="4"/>
  <c r="N107" i="4" s="1"/>
  <c r="P107" i="24"/>
  <c r="N107" i="24" s="1"/>
  <c r="J107" i="24"/>
  <c r="H107" i="24" s="1"/>
  <c r="J107" i="4"/>
  <c r="F107" i="24"/>
  <c r="F107" i="4"/>
  <c r="D107" i="4" l="1"/>
  <c r="D107" i="24"/>
  <c r="H107" i="4"/>
  <c r="G106" i="24"/>
  <c r="F106" i="24"/>
  <c r="E106" i="5" l="1"/>
  <c r="C106" i="24"/>
  <c r="E106" i="23"/>
  <c r="F106" i="4"/>
  <c r="G106" i="4"/>
  <c r="D106" i="5"/>
  <c r="C106" i="23"/>
  <c r="C106" i="5"/>
  <c r="J106" i="24"/>
  <c r="H106" i="24" s="1"/>
  <c r="P106" i="24"/>
  <c r="N106" i="24" s="1"/>
  <c r="D106" i="23"/>
  <c r="E106" i="24"/>
  <c r="J106" i="4"/>
  <c r="P106" i="4"/>
  <c r="N106" i="4" s="1"/>
  <c r="C106" i="4"/>
  <c r="E106" i="4"/>
  <c r="D106" i="24" l="1"/>
  <c r="D106" i="4"/>
  <c r="H106" i="4"/>
  <c r="F105" i="4"/>
  <c r="E105" i="23"/>
  <c r="C105" i="5" l="1"/>
  <c r="D105" i="5"/>
  <c r="C105" i="23"/>
  <c r="C105" i="4"/>
  <c r="E105" i="5"/>
  <c r="D105" i="23"/>
  <c r="E105" i="4"/>
  <c r="C105" i="24"/>
  <c r="G105" i="4"/>
  <c r="E105" i="24"/>
  <c r="J105" i="24"/>
  <c r="H105" i="24" s="1"/>
  <c r="P105" i="4"/>
  <c r="N105" i="4" s="1"/>
  <c r="P105" i="24"/>
  <c r="N105" i="24" s="1"/>
  <c r="J105" i="4"/>
  <c r="H105" i="4" s="1"/>
  <c r="G105" i="24"/>
  <c r="F105" i="24"/>
  <c r="C104" i="23"/>
  <c r="D104" i="5"/>
  <c r="C104" i="4" l="1"/>
  <c r="F104" i="4"/>
  <c r="E104" i="24"/>
  <c r="E104" i="5"/>
  <c r="E104" i="4"/>
  <c r="C104" i="24"/>
  <c r="F104" i="24"/>
  <c r="G104" i="24"/>
  <c r="G104" i="4"/>
  <c r="C104" i="5"/>
  <c r="E104" i="23"/>
  <c r="D104" i="23"/>
  <c r="D105" i="24"/>
  <c r="J104" i="4"/>
  <c r="H104" i="4" s="1"/>
  <c r="P104" i="4"/>
  <c r="D105" i="4"/>
  <c r="J104" i="24"/>
  <c r="P104" i="24"/>
  <c r="N104" i="24" s="1"/>
  <c r="D103" i="23"/>
  <c r="C103" i="23" l="1"/>
  <c r="E103" i="23"/>
  <c r="F103" i="4"/>
  <c r="F103" i="24"/>
  <c r="C103" i="24"/>
  <c r="G103" i="24"/>
  <c r="D103" i="5"/>
  <c r="G103" i="4"/>
  <c r="D104" i="4"/>
  <c r="N104" i="4"/>
  <c r="J103" i="4"/>
  <c r="H103" i="4" s="1"/>
  <c r="E103" i="4"/>
  <c r="E103" i="5"/>
  <c r="C103" i="5"/>
  <c r="D104" i="24"/>
  <c r="J103" i="24"/>
  <c r="H103" i="24" s="1"/>
  <c r="P103" i="24"/>
  <c r="N103" i="24" s="1"/>
  <c r="H104" i="24"/>
  <c r="E103" i="24"/>
  <c r="P103" i="4"/>
  <c r="N103" i="4" s="1"/>
  <c r="C103" i="4"/>
  <c r="G102" i="4" l="1"/>
  <c r="F102" i="24"/>
  <c r="C102" i="5"/>
  <c r="C102" i="4"/>
  <c r="D102" i="23"/>
  <c r="E102" i="4"/>
  <c r="C102" i="24"/>
  <c r="C102" i="23"/>
  <c r="E102" i="24"/>
  <c r="D102" i="5"/>
  <c r="G102" i="24"/>
  <c r="E102" i="5"/>
  <c r="F102" i="4"/>
  <c r="E102" i="23"/>
  <c r="D103" i="24"/>
  <c r="D103" i="4"/>
  <c r="J102" i="4"/>
  <c r="H102" i="4" s="1"/>
  <c r="P102" i="4"/>
  <c r="N102" i="4" s="1"/>
  <c r="J102" i="24"/>
  <c r="H102" i="24" s="1"/>
  <c r="P102" i="24"/>
  <c r="N102" i="24" s="1"/>
  <c r="G101" i="24"/>
  <c r="F101" i="24"/>
  <c r="G101" i="4"/>
  <c r="E101" i="4" l="1"/>
  <c r="F101" i="4"/>
  <c r="E101" i="24"/>
  <c r="C101" i="23"/>
  <c r="C101" i="5"/>
  <c r="E101" i="5"/>
  <c r="D101" i="23"/>
  <c r="C101" i="4"/>
  <c r="D101" i="5"/>
  <c r="E101" i="23"/>
  <c r="D102" i="4"/>
  <c r="J101" i="24"/>
  <c r="H101" i="24" s="1"/>
  <c r="D102" i="24"/>
  <c r="J101" i="4"/>
  <c r="H101" i="4" s="1"/>
  <c r="P101" i="4"/>
  <c r="N101" i="4" s="1"/>
  <c r="C101" i="24"/>
  <c r="P101" i="24"/>
  <c r="C100" i="4"/>
  <c r="D100" i="5"/>
  <c r="D100" i="23" l="1"/>
  <c r="E100" i="4"/>
  <c r="C100" i="24"/>
  <c r="F100" i="4"/>
  <c r="E100" i="24"/>
  <c r="G100" i="4"/>
  <c r="G100" i="24"/>
  <c r="E100" i="5"/>
  <c r="C100" i="23"/>
  <c r="C100" i="5"/>
  <c r="D101" i="24"/>
  <c r="E100" i="23"/>
  <c r="F100" i="24"/>
  <c r="J100" i="4"/>
  <c r="H100" i="4" s="1"/>
  <c r="P100" i="4"/>
  <c r="N100" i="4" s="1"/>
  <c r="J100" i="24"/>
  <c r="H100" i="24" s="1"/>
  <c r="P100" i="24"/>
  <c r="N100" i="24" s="1"/>
  <c r="N101" i="24"/>
  <c r="D101" i="4"/>
  <c r="G99" i="24"/>
  <c r="F99" i="24"/>
  <c r="E99" i="23" l="1"/>
  <c r="F99" i="4"/>
  <c r="E99" i="24"/>
  <c r="C99" i="5"/>
  <c r="D99" i="5"/>
  <c r="D99" i="23"/>
  <c r="C99" i="24"/>
  <c r="E99" i="5"/>
  <c r="E99" i="4"/>
  <c r="G99" i="4"/>
  <c r="C99" i="23"/>
  <c r="D100" i="4"/>
  <c r="D100" i="24"/>
  <c r="J99" i="4"/>
  <c r="H99" i="4" s="1"/>
  <c r="C99" i="4"/>
  <c r="J99" i="24"/>
  <c r="H99" i="24" s="1"/>
  <c r="P99" i="24"/>
  <c r="N99" i="24" s="1"/>
  <c r="P99" i="4"/>
  <c r="N99" i="4" s="1"/>
  <c r="C98" i="5" l="1"/>
  <c r="D98" i="5"/>
  <c r="C98" i="4"/>
  <c r="E98" i="23"/>
  <c r="E98" i="5"/>
  <c r="F98" i="4"/>
  <c r="E98" i="4"/>
  <c r="C98" i="24"/>
  <c r="F98" i="24"/>
  <c r="G98" i="24"/>
  <c r="D98" i="23"/>
  <c r="C98" i="23"/>
  <c r="G98" i="4"/>
  <c r="J98" i="4"/>
  <c r="H98" i="4" s="1"/>
  <c r="P98" i="4"/>
  <c r="N98" i="4" s="1"/>
  <c r="D99" i="4"/>
  <c r="D99" i="24"/>
  <c r="J98" i="24"/>
  <c r="H98" i="24" s="1"/>
  <c r="P98" i="24"/>
  <c r="N98" i="24" s="1"/>
  <c r="E98" i="24"/>
  <c r="C97" i="5" l="1"/>
  <c r="G97" i="24"/>
  <c r="C97" i="4"/>
  <c r="D97" i="23"/>
  <c r="E97" i="4"/>
  <c r="C97" i="24"/>
  <c r="F97" i="4"/>
  <c r="E97" i="24"/>
  <c r="E97" i="23"/>
  <c r="G97" i="4"/>
  <c r="F97" i="24"/>
  <c r="E97" i="5"/>
  <c r="D97" i="5"/>
  <c r="C97" i="23"/>
  <c r="D98" i="4"/>
  <c r="J97" i="4"/>
  <c r="P97" i="4"/>
  <c r="N97" i="4" s="1"/>
  <c r="D98" i="24"/>
  <c r="J97" i="24"/>
  <c r="H97" i="24" s="1"/>
  <c r="P97" i="24"/>
  <c r="N97" i="24" s="1"/>
  <c r="G96" i="24"/>
  <c r="F96" i="4" l="1"/>
  <c r="E96" i="24"/>
  <c r="G96" i="4"/>
  <c r="E96" i="5"/>
  <c r="E96" i="4"/>
  <c r="C96" i="24"/>
  <c r="C96" i="23"/>
  <c r="C96" i="4"/>
  <c r="D96" i="23"/>
  <c r="C96" i="5"/>
  <c r="D96" i="5"/>
  <c r="F96" i="24"/>
  <c r="E96" i="23"/>
  <c r="J96" i="4"/>
  <c r="H96" i="4" s="1"/>
  <c r="P96" i="4"/>
  <c r="N96" i="4" s="1"/>
  <c r="D97" i="4"/>
  <c r="J96" i="24"/>
  <c r="H96" i="24" s="1"/>
  <c r="H97" i="4"/>
  <c r="P96" i="24"/>
  <c r="N96" i="24" s="1"/>
  <c r="D97" i="24"/>
  <c r="G95" i="24"/>
  <c r="G95" i="4" l="1"/>
  <c r="E95" i="23"/>
  <c r="C95" i="5"/>
  <c r="C95" i="4"/>
  <c r="C95" i="24"/>
  <c r="F95" i="4"/>
  <c r="E95" i="24"/>
  <c r="E95" i="4"/>
  <c r="D95" i="5"/>
  <c r="F95" i="24"/>
  <c r="E95" i="5"/>
  <c r="D95" i="23"/>
  <c r="C95" i="23"/>
  <c r="D96" i="4"/>
  <c r="D96" i="24"/>
  <c r="J95" i="4"/>
  <c r="H95" i="4" s="1"/>
  <c r="J95" i="24"/>
  <c r="P95" i="24"/>
  <c r="N95" i="24" s="1"/>
  <c r="P95" i="4"/>
  <c r="E94" i="24"/>
  <c r="D94" i="5" l="1"/>
  <c r="C94" i="23"/>
  <c r="C94" i="4"/>
  <c r="E94" i="5"/>
  <c r="E94" i="4"/>
  <c r="C94" i="24"/>
  <c r="G94" i="4"/>
  <c r="F94" i="24"/>
  <c r="G94" i="24"/>
  <c r="F94" i="4"/>
  <c r="E94" i="23"/>
  <c r="D94" i="23"/>
  <c r="C94" i="5"/>
  <c r="J94" i="24"/>
  <c r="H94" i="24" s="1"/>
  <c r="D95" i="4"/>
  <c r="D95" i="24"/>
  <c r="P94" i="24"/>
  <c r="N94" i="24" s="1"/>
  <c r="N95" i="4"/>
  <c r="H95" i="24"/>
  <c r="J94" i="4"/>
  <c r="H94" i="4" s="1"/>
  <c r="P94" i="4"/>
  <c r="N94" i="4" s="1"/>
  <c r="F93" i="24" l="1"/>
  <c r="E93" i="23"/>
  <c r="F93" i="4"/>
  <c r="E93" i="24"/>
  <c r="C93" i="23"/>
  <c r="C93" i="4"/>
  <c r="G93" i="24"/>
  <c r="E93" i="4"/>
  <c r="C93" i="24"/>
  <c r="E93" i="5"/>
  <c r="G93" i="4"/>
  <c r="D93" i="5"/>
  <c r="C93" i="5"/>
  <c r="D93" i="23"/>
  <c r="D94" i="24"/>
  <c r="J93" i="24"/>
  <c r="H93" i="24" s="1"/>
  <c r="P93" i="24"/>
  <c r="N93" i="24" s="1"/>
  <c r="D94" i="4"/>
  <c r="J93" i="4"/>
  <c r="H93" i="4" s="1"/>
  <c r="P93" i="4"/>
  <c r="N93" i="4" s="1"/>
  <c r="C92" i="4" l="1"/>
  <c r="D92" i="5"/>
  <c r="D92" i="23"/>
  <c r="E92" i="4"/>
  <c r="C92" i="24"/>
  <c r="E92" i="24"/>
  <c r="G92" i="4"/>
  <c r="F92" i="24"/>
  <c r="G92" i="24"/>
  <c r="F92" i="4"/>
  <c r="C92" i="5"/>
  <c r="E92" i="23"/>
  <c r="E92" i="5"/>
  <c r="C92" i="23"/>
  <c r="J92" i="4"/>
  <c r="H92" i="4" s="1"/>
  <c r="P92" i="4"/>
  <c r="J92" i="24"/>
  <c r="H92" i="24" s="1"/>
  <c r="P92" i="24"/>
  <c r="N92" i="24" s="1"/>
  <c r="D93" i="24"/>
  <c r="D93" i="4"/>
  <c r="F91" i="24"/>
  <c r="E91" i="24" l="1"/>
  <c r="D91" i="23"/>
  <c r="C91" i="4"/>
  <c r="G91" i="24"/>
  <c r="G91" i="4"/>
  <c r="C91" i="23"/>
  <c r="E91" i="5"/>
  <c r="D91" i="5"/>
  <c r="E91" i="23"/>
  <c r="C91" i="24"/>
  <c r="C91" i="5"/>
  <c r="D92" i="4"/>
  <c r="D92" i="24"/>
  <c r="N92" i="4"/>
  <c r="J91" i="4"/>
  <c r="H91" i="4" s="1"/>
  <c r="J91" i="24"/>
  <c r="H91" i="24" s="1"/>
  <c r="P91" i="24"/>
  <c r="N91" i="24" s="1"/>
  <c r="P91" i="4"/>
  <c r="N91" i="4" s="1"/>
  <c r="F91" i="4"/>
  <c r="E91" i="4"/>
  <c r="F90" i="24"/>
  <c r="F90" i="4" l="1"/>
  <c r="E90" i="24"/>
  <c r="E90" i="5"/>
  <c r="C90" i="24"/>
  <c r="C90" i="23"/>
  <c r="C90" i="5"/>
  <c r="D90" i="5"/>
  <c r="E90" i="23"/>
  <c r="D90" i="23"/>
  <c r="G90" i="24"/>
  <c r="D91" i="4"/>
  <c r="D91" i="24"/>
  <c r="P90" i="24"/>
  <c r="N90" i="24" s="1"/>
  <c r="J90" i="24"/>
  <c r="H90" i="24" s="1"/>
  <c r="J90" i="4"/>
  <c r="H90" i="4" s="1"/>
  <c r="P90" i="4"/>
  <c r="N90" i="4" s="1"/>
  <c r="G90" i="4"/>
  <c r="C90" i="4"/>
  <c r="E90" i="4"/>
  <c r="C89" i="4"/>
  <c r="D89" i="5"/>
  <c r="C89" i="23" l="1"/>
  <c r="E89" i="4"/>
  <c r="F89" i="4"/>
  <c r="G89" i="4"/>
  <c r="F89" i="24"/>
  <c r="E89" i="5"/>
  <c r="D89" i="23"/>
  <c r="C89" i="5"/>
  <c r="E89" i="23"/>
  <c r="D90" i="24"/>
  <c r="D90" i="4"/>
  <c r="J89" i="4"/>
  <c r="H89" i="4" s="1"/>
  <c r="P89" i="4"/>
  <c r="N89" i="4" s="1"/>
  <c r="J89" i="24"/>
  <c r="H89" i="24" s="1"/>
  <c r="P89" i="24"/>
  <c r="N89" i="24" s="1"/>
  <c r="C89" i="24"/>
  <c r="G89" i="24"/>
  <c r="E89" i="24"/>
  <c r="D89" i="4" l="1"/>
  <c r="D89" i="24"/>
  <c r="F88" i="24"/>
  <c r="E88" i="24"/>
  <c r="G88" i="4"/>
  <c r="G88" i="24" l="1"/>
  <c r="D88" i="5"/>
  <c r="C88" i="23"/>
  <c r="C88" i="4"/>
  <c r="E88" i="5"/>
  <c r="D88" i="23"/>
  <c r="F88" i="4"/>
  <c r="C88" i="24"/>
  <c r="E88" i="4"/>
  <c r="C88" i="5"/>
  <c r="E88" i="23"/>
  <c r="J88" i="24"/>
  <c r="H88" i="24" s="1"/>
  <c r="P88" i="24"/>
  <c r="N88" i="24" s="1"/>
  <c r="J88" i="4"/>
  <c r="H88" i="4" s="1"/>
  <c r="P88" i="4"/>
  <c r="N88" i="4" s="1"/>
  <c r="C87" i="5"/>
  <c r="F87" i="4" l="1"/>
  <c r="E87" i="24"/>
  <c r="E87" i="5"/>
  <c r="E87" i="4"/>
  <c r="C87" i="24"/>
  <c r="G87" i="24"/>
  <c r="C87" i="4"/>
  <c r="F87" i="24"/>
  <c r="G87" i="4"/>
  <c r="C87" i="23"/>
  <c r="E87" i="23"/>
  <c r="D87" i="5"/>
  <c r="D87" i="23"/>
  <c r="J87" i="24"/>
  <c r="H87" i="24" s="1"/>
  <c r="P87" i="24"/>
  <c r="N87" i="24" s="1"/>
  <c r="D88" i="24"/>
  <c r="D88" i="4"/>
  <c r="J87" i="4"/>
  <c r="H87" i="4" s="1"/>
  <c r="P87" i="4"/>
  <c r="N87" i="4" s="1"/>
  <c r="F86" i="24"/>
  <c r="G86" i="4"/>
  <c r="G86" i="24" l="1"/>
  <c r="C86" i="5"/>
  <c r="D86" i="23"/>
  <c r="E86" i="4"/>
  <c r="C86" i="24"/>
  <c r="F86" i="4"/>
  <c r="E86" i="24"/>
  <c r="D86" i="5"/>
  <c r="C86" i="4"/>
  <c r="C86" i="23"/>
  <c r="E86" i="23"/>
  <c r="E86" i="5"/>
  <c r="D87" i="24"/>
  <c r="J86" i="24"/>
  <c r="H86" i="24" s="1"/>
  <c r="P86" i="24"/>
  <c r="N86" i="24" s="1"/>
  <c r="D87" i="4"/>
  <c r="J86" i="4"/>
  <c r="H86" i="4" s="1"/>
  <c r="P86" i="4"/>
  <c r="F85" i="24"/>
  <c r="G85" i="4"/>
  <c r="E85" i="4"/>
  <c r="D85" i="23"/>
  <c r="C85" i="24" l="1"/>
  <c r="F85" i="4"/>
  <c r="E85" i="24"/>
  <c r="C85" i="5"/>
  <c r="C85" i="4"/>
  <c r="E85" i="5"/>
  <c r="E85" i="23"/>
  <c r="G85" i="24"/>
  <c r="C85" i="23"/>
  <c r="D85" i="5"/>
  <c r="D86" i="24"/>
  <c r="D86" i="4"/>
  <c r="J85" i="4"/>
  <c r="H85" i="4" s="1"/>
  <c r="P85" i="4"/>
  <c r="N85" i="4" s="1"/>
  <c r="N86" i="4"/>
  <c r="P85" i="24"/>
  <c r="N85" i="24" s="1"/>
  <c r="J85" i="24"/>
  <c r="G84" i="24" l="1"/>
  <c r="E84" i="5"/>
  <c r="F84" i="24"/>
  <c r="D84" i="5"/>
  <c r="C84" i="4"/>
  <c r="C84" i="24"/>
  <c r="E84" i="23"/>
  <c r="C84" i="23"/>
  <c r="E84" i="24"/>
  <c r="D84" i="23"/>
  <c r="C84" i="5"/>
  <c r="D85" i="24"/>
  <c r="P84" i="4"/>
  <c r="N84" i="4" s="1"/>
  <c r="G84" i="4"/>
  <c r="D85" i="4"/>
  <c r="J84" i="4"/>
  <c r="H84" i="4" s="1"/>
  <c r="F84" i="4"/>
  <c r="J84" i="24"/>
  <c r="H84" i="24" s="1"/>
  <c r="P84" i="24"/>
  <c r="N84" i="24" s="1"/>
  <c r="H85" i="24"/>
  <c r="E84" i="4"/>
  <c r="G83" i="24"/>
  <c r="G83" i="4" l="1"/>
  <c r="F83" i="24"/>
  <c r="D83" i="23"/>
  <c r="F83" i="4"/>
  <c r="E83" i="24"/>
  <c r="C83" i="5"/>
  <c r="D83" i="5"/>
  <c r="C83" i="4"/>
  <c r="E83" i="4"/>
  <c r="E83" i="5"/>
  <c r="C83" i="23"/>
  <c r="E83" i="23"/>
  <c r="D84" i="24"/>
  <c r="D84" i="4"/>
  <c r="J83" i="4"/>
  <c r="H83" i="4" s="1"/>
  <c r="P83" i="4"/>
  <c r="N83" i="4" s="1"/>
  <c r="J83" i="24"/>
  <c r="H83" i="24" s="1"/>
  <c r="P83" i="24"/>
  <c r="C83" i="24"/>
  <c r="F82" i="24"/>
  <c r="G82" i="4"/>
  <c r="C82" i="23" l="1"/>
  <c r="C82" i="4"/>
  <c r="C82" i="5"/>
  <c r="D82" i="23"/>
  <c r="E82" i="4"/>
  <c r="C82" i="24"/>
  <c r="E82" i="24"/>
  <c r="G82" i="24"/>
  <c r="F82" i="4"/>
  <c r="D82" i="5"/>
  <c r="E82" i="5"/>
  <c r="E82" i="23"/>
  <c r="D83" i="4"/>
  <c r="D83" i="24"/>
  <c r="N83" i="24"/>
  <c r="J82" i="4"/>
  <c r="H82" i="4" s="1"/>
  <c r="P82" i="4"/>
  <c r="N82" i="4" s="1"/>
  <c r="J82" i="24"/>
  <c r="H82" i="24" s="1"/>
  <c r="P82" i="24"/>
  <c r="N82" i="24" s="1"/>
  <c r="E81" i="4"/>
  <c r="D81" i="23"/>
  <c r="F81" i="4" l="1"/>
  <c r="E81" i="24"/>
  <c r="C81" i="23"/>
  <c r="G81" i="24"/>
  <c r="D81" i="5"/>
  <c r="C81" i="4"/>
  <c r="G81" i="4"/>
  <c r="F81" i="24"/>
  <c r="C81" i="5"/>
  <c r="C81" i="24"/>
  <c r="E81" i="23"/>
  <c r="E81" i="5"/>
  <c r="D82" i="4"/>
  <c r="J81" i="24"/>
  <c r="H81" i="24" s="1"/>
  <c r="P81" i="24"/>
  <c r="N81" i="24" s="1"/>
  <c r="D82" i="24"/>
  <c r="J81" i="4"/>
  <c r="H81" i="4" s="1"/>
  <c r="P81" i="4"/>
  <c r="N81" i="4" s="1"/>
  <c r="E80" i="5" l="1"/>
  <c r="D80" i="23"/>
  <c r="C80" i="24"/>
  <c r="D80" i="5"/>
  <c r="G80" i="24"/>
  <c r="C80" i="4"/>
  <c r="F80" i="4"/>
  <c r="E80" i="24"/>
  <c r="G80" i="4"/>
  <c r="F80" i="24"/>
  <c r="E80" i="4"/>
  <c r="C80" i="23"/>
  <c r="E80" i="23"/>
  <c r="C80" i="5"/>
  <c r="J80" i="24"/>
  <c r="H80" i="24" s="1"/>
  <c r="P80" i="24"/>
  <c r="N80" i="24" s="1"/>
  <c r="D81" i="24"/>
  <c r="D81" i="4"/>
  <c r="J80" i="4"/>
  <c r="H80" i="4" s="1"/>
  <c r="P80" i="4"/>
  <c r="N80" i="4" s="1"/>
  <c r="D79" i="5" l="1"/>
  <c r="C79" i="4"/>
  <c r="E79" i="5"/>
  <c r="D79" i="23"/>
  <c r="E79" i="4"/>
  <c r="C79" i="24"/>
  <c r="G79" i="4"/>
  <c r="F79" i="24"/>
  <c r="F79" i="4"/>
  <c r="E79" i="24"/>
  <c r="G79" i="24"/>
  <c r="C79" i="5"/>
  <c r="E79" i="23"/>
  <c r="C79" i="23"/>
  <c r="J79" i="24"/>
  <c r="H79" i="24" s="1"/>
  <c r="D80" i="24"/>
  <c r="P79" i="24"/>
  <c r="D80" i="4"/>
  <c r="J79" i="4"/>
  <c r="H79" i="4" s="1"/>
  <c r="P79" i="4"/>
  <c r="N79" i="4" s="1"/>
  <c r="G78" i="24" l="1"/>
  <c r="G78" i="4"/>
  <c r="F78" i="24"/>
  <c r="C78" i="5"/>
  <c r="D78" i="5"/>
  <c r="C78" i="4"/>
  <c r="D78" i="23"/>
  <c r="E78" i="4"/>
  <c r="C78" i="24"/>
  <c r="F78" i="4"/>
  <c r="E78" i="24"/>
  <c r="E78" i="5"/>
  <c r="C78" i="23"/>
  <c r="D79" i="24"/>
  <c r="E78" i="23"/>
  <c r="N79" i="24"/>
  <c r="D79" i="4"/>
  <c r="J78" i="4"/>
  <c r="H78" i="4" s="1"/>
  <c r="P78" i="4"/>
  <c r="N78" i="4" s="1"/>
  <c r="J78" i="24"/>
  <c r="H78" i="24" s="1"/>
  <c r="P78" i="24"/>
  <c r="N78" i="24" s="1"/>
  <c r="G77" i="4" l="1"/>
  <c r="D77" i="23"/>
  <c r="E77" i="4"/>
  <c r="C77" i="24"/>
  <c r="F77" i="4"/>
  <c r="E77" i="24"/>
  <c r="C77" i="5"/>
  <c r="E77" i="5"/>
  <c r="C77" i="4"/>
  <c r="C77" i="23"/>
  <c r="D77" i="5"/>
  <c r="G77" i="24"/>
  <c r="E77" i="23"/>
  <c r="F77" i="24"/>
  <c r="J77" i="24"/>
  <c r="H77" i="24" s="1"/>
  <c r="P77" i="24"/>
  <c r="N77" i="24" s="1"/>
  <c r="J77" i="4"/>
  <c r="H77" i="4" s="1"/>
  <c r="P77" i="4"/>
  <c r="N77" i="4" s="1"/>
  <c r="D78" i="4"/>
  <c r="D78" i="24"/>
  <c r="F76" i="24"/>
  <c r="G76" i="4"/>
  <c r="G76" i="24" l="1"/>
  <c r="E76" i="5"/>
  <c r="C76" i="5"/>
  <c r="C76" i="23"/>
  <c r="C76" i="4"/>
  <c r="E76" i="23"/>
  <c r="F76" i="4"/>
  <c r="E76" i="24"/>
  <c r="E76" i="4"/>
  <c r="D76" i="23"/>
  <c r="C76" i="24"/>
  <c r="D76" i="5"/>
  <c r="D77" i="24"/>
  <c r="D77" i="4"/>
  <c r="J76" i="4"/>
  <c r="H76" i="4" s="1"/>
  <c r="P76" i="4"/>
  <c r="N76" i="4" s="1"/>
  <c r="J76" i="24"/>
  <c r="H76" i="24" s="1"/>
  <c r="P76" i="24"/>
  <c r="N76" i="24" s="1"/>
  <c r="C75" i="24"/>
  <c r="E75" i="4"/>
  <c r="D75" i="23"/>
  <c r="F75" i="4" l="1"/>
  <c r="E75" i="24"/>
  <c r="G75" i="24"/>
  <c r="G75" i="4"/>
  <c r="E75" i="23"/>
  <c r="C75" i="5"/>
  <c r="F75" i="24"/>
  <c r="D75" i="5"/>
  <c r="C75" i="23"/>
  <c r="C75" i="4"/>
  <c r="E75" i="5"/>
  <c r="J75" i="4"/>
  <c r="H75" i="4" s="1"/>
  <c r="P75" i="4"/>
  <c r="D76" i="4"/>
  <c r="J75" i="24"/>
  <c r="H75" i="24" s="1"/>
  <c r="P75" i="24"/>
  <c r="N75" i="24" s="1"/>
  <c r="D76" i="24"/>
  <c r="G74" i="4"/>
  <c r="E74" i="4"/>
  <c r="C74" i="24" l="1"/>
  <c r="E74" i="23"/>
  <c r="G74" i="24"/>
  <c r="E74" i="5"/>
  <c r="C74" i="4"/>
  <c r="F74" i="4"/>
  <c r="F74" i="24"/>
  <c r="E74" i="24"/>
  <c r="C74" i="5"/>
  <c r="C74" i="23"/>
  <c r="D74" i="5"/>
  <c r="D74" i="23"/>
  <c r="D75" i="4"/>
  <c r="N75" i="4"/>
  <c r="D75" i="24"/>
  <c r="J74" i="24"/>
  <c r="H74" i="24" s="1"/>
  <c r="P74" i="24"/>
  <c r="N74" i="24" s="1"/>
  <c r="J74" i="4"/>
  <c r="H74" i="4" s="1"/>
  <c r="P74" i="4"/>
  <c r="N74" i="4" s="1"/>
  <c r="C73" i="24"/>
  <c r="E73" i="4"/>
  <c r="E73" i="23" l="1"/>
  <c r="D73" i="23"/>
  <c r="G73" i="24"/>
  <c r="D73" i="5"/>
  <c r="C73" i="23"/>
  <c r="C73" i="4"/>
  <c r="F73" i="24"/>
  <c r="F73" i="4"/>
  <c r="E73" i="5"/>
  <c r="G73" i="4"/>
  <c r="C73" i="5"/>
  <c r="E73" i="24"/>
  <c r="J73" i="24"/>
  <c r="H73" i="24" s="1"/>
  <c r="P73" i="24"/>
  <c r="N73" i="24" s="1"/>
  <c r="D74" i="24"/>
  <c r="D74" i="4"/>
  <c r="J73" i="4"/>
  <c r="P73" i="4"/>
  <c r="N73" i="4" s="1"/>
  <c r="G72" i="4" l="1"/>
  <c r="F72" i="24"/>
  <c r="G72" i="24"/>
  <c r="C72" i="23"/>
  <c r="C72" i="4"/>
  <c r="D72" i="5"/>
  <c r="C72" i="24"/>
  <c r="E72" i="23"/>
  <c r="F72" i="4"/>
  <c r="E72" i="24"/>
  <c r="E72" i="4"/>
  <c r="C72" i="5"/>
  <c r="E72" i="5"/>
  <c r="D72" i="23"/>
  <c r="J72" i="24"/>
  <c r="H72" i="24" s="1"/>
  <c r="P72" i="24"/>
  <c r="N72" i="24" s="1"/>
  <c r="D73" i="24"/>
  <c r="J72" i="4"/>
  <c r="H72" i="4" s="1"/>
  <c r="P72" i="4"/>
  <c r="N72" i="4" s="1"/>
  <c r="D73" i="4"/>
  <c r="H73" i="4"/>
  <c r="G71" i="24" l="1"/>
  <c r="F71" i="4"/>
  <c r="E71" i="24"/>
  <c r="G71" i="4"/>
  <c r="F71" i="24"/>
  <c r="D71" i="23"/>
  <c r="C71" i="24"/>
  <c r="C71" i="5"/>
  <c r="C71" i="4"/>
  <c r="E71" i="4"/>
  <c r="E71" i="5"/>
  <c r="D71" i="5"/>
  <c r="E71" i="23"/>
  <c r="C71" i="23"/>
  <c r="D72" i="24"/>
  <c r="D72" i="4"/>
  <c r="P71" i="24"/>
  <c r="N71" i="24" s="1"/>
  <c r="J71" i="4"/>
  <c r="H71" i="4" s="1"/>
  <c r="P71" i="4"/>
  <c r="N71" i="4" s="1"/>
  <c r="J71" i="24"/>
  <c r="D70" i="23" l="1"/>
  <c r="C70" i="24"/>
  <c r="G70" i="24"/>
  <c r="D70" i="5"/>
  <c r="C70" i="4"/>
  <c r="E70" i="23"/>
  <c r="C70" i="23"/>
  <c r="E70" i="24"/>
  <c r="C70" i="5"/>
  <c r="E70" i="5"/>
  <c r="P70" i="4"/>
  <c r="N70" i="4" s="1"/>
  <c r="G70" i="4"/>
  <c r="J70" i="4"/>
  <c r="D71" i="24"/>
  <c r="E70" i="4"/>
  <c r="F70" i="4"/>
  <c r="F70" i="24"/>
  <c r="P70" i="24"/>
  <c r="N70" i="24" s="1"/>
  <c r="J70" i="24"/>
  <c r="H70" i="24" s="1"/>
  <c r="D71" i="4"/>
  <c r="H71" i="24"/>
  <c r="G69" i="24"/>
  <c r="E69" i="23" l="1"/>
  <c r="F69" i="4"/>
  <c r="E69" i="24"/>
  <c r="G69" i="4"/>
  <c r="E69" i="5"/>
  <c r="D69" i="23"/>
  <c r="E69" i="4"/>
  <c r="C69" i="24"/>
  <c r="D69" i="5"/>
  <c r="C69" i="23"/>
  <c r="F69" i="24"/>
  <c r="D70" i="4"/>
  <c r="C69" i="4"/>
  <c r="C69" i="5"/>
  <c r="H70" i="4"/>
  <c r="D70" i="24"/>
  <c r="J69" i="24"/>
  <c r="H69" i="24" s="1"/>
  <c r="P69" i="24"/>
  <c r="N69" i="24" s="1"/>
  <c r="J69" i="4"/>
  <c r="H69" i="4" s="1"/>
  <c r="P69" i="4"/>
  <c r="N69" i="4" s="1"/>
  <c r="D69" i="24" l="1"/>
  <c r="D69" i="4"/>
  <c r="D68" i="5" l="1"/>
  <c r="E68" i="23"/>
  <c r="C68" i="23"/>
  <c r="E68" i="5"/>
  <c r="C68" i="5"/>
  <c r="D68" i="23"/>
  <c r="P68" i="24" l="1"/>
  <c r="N68" i="24" s="1"/>
  <c r="P68" i="4"/>
  <c r="N68" i="4" s="1"/>
  <c r="G68" i="4"/>
  <c r="E68" i="4"/>
  <c r="F68" i="4"/>
  <c r="C68" i="4"/>
  <c r="G68" i="24"/>
  <c r="E68" i="24"/>
  <c r="C68" i="24"/>
  <c r="F68" i="24"/>
  <c r="J68" i="24"/>
  <c r="J68" i="4"/>
  <c r="A6" i="31"/>
  <c r="D68" i="24" l="1"/>
  <c r="G51" i="31"/>
  <c r="G48" i="31"/>
  <c r="C12" i="31"/>
  <c r="F41" i="31"/>
  <c r="F39" i="31"/>
  <c r="C15" i="31"/>
  <c r="F37" i="31"/>
  <c r="F35" i="31"/>
  <c r="F33" i="31"/>
  <c r="C19" i="31"/>
  <c r="C23" i="31"/>
  <c r="C21" i="31"/>
  <c r="G49" i="31"/>
  <c r="C13" i="31"/>
  <c r="C11" i="31"/>
  <c r="F40" i="31"/>
  <c r="C16" i="31"/>
  <c r="C14" i="31"/>
  <c r="F36" i="31"/>
  <c r="F34" i="31"/>
  <c r="C20" i="31"/>
  <c r="C18" i="31"/>
  <c r="C22" i="31"/>
  <c r="F28" i="31"/>
  <c r="F30" i="31"/>
  <c r="F32" i="31"/>
  <c r="F29" i="31"/>
  <c r="F31" i="31"/>
  <c r="F43" i="31"/>
  <c r="F44" i="31"/>
  <c r="F42" i="31"/>
  <c r="H68" i="24"/>
  <c r="D68" i="4"/>
  <c r="H68" i="4"/>
  <c r="F22" i="31" l="1"/>
  <c r="G22" i="31"/>
  <c r="F20" i="31"/>
  <c r="G20" i="31"/>
  <c r="F16" i="31"/>
  <c r="G16" i="31"/>
  <c r="F11" i="31"/>
  <c r="G11" i="31"/>
  <c r="F21" i="31"/>
  <c r="G21" i="31"/>
  <c r="F19" i="31"/>
  <c r="G19" i="31"/>
  <c r="F15" i="31"/>
  <c r="G15" i="31"/>
  <c r="F18" i="31"/>
  <c r="G18" i="31"/>
  <c r="F14" i="31"/>
  <c r="G14" i="31"/>
  <c r="F13" i="31"/>
  <c r="G13" i="31"/>
  <c r="F23" i="31"/>
  <c r="G23" i="31"/>
  <c r="F12" i="31"/>
  <c r="G12" i="31"/>
  <c r="F26" i="24" l="1"/>
  <c r="E35" i="24"/>
  <c r="G55" i="24"/>
  <c r="G56" i="24"/>
  <c r="G57" i="24"/>
  <c r="G65" i="24"/>
  <c r="E34" i="4"/>
  <c r="F41" i="4"/>
  <c r="F49" i="4"/>
  <c r="F65" i="4"/>
  <c r="F50" i="4" l="1"/>
  <c r="F42" i="4"/>
  <c r="E35" i="4"/>
  <c r="G33" i="4"/>
  <c r="F64" i="4"/>
  <c r="F48" i="4"/>
  <c r="E33" i="4"/>
  <c r="G64" i="24"/>
  <c r="G62" i="24"/>
  <c r="G54" i="24"/>
  <c r="F47" i="24"/>
  <c r="F31" i="24"/>
  <c r="F62" i="4"/>
  <c r="F30" i="4"/>
  <c r="F67" i="4"/>
  <c r="F51" i="4"/>
  <c r="F43" i="4"/>
  <c r="G34" i="4"/>
  <c r="F27" i="4"/>
  <c r="G67" i="24"/>
  <c r="G59" i="24"/>
  <c r="F52" i="24"/>
  <c r="E37" i="24"/>
  <c r="G35" i="24"/>
  <c r="F28" i="24"/>
  <c r="G66" i="24"/>
  <c r="G58" i="24"/>
  <c r="F51" i="24"/>
  <c r="E36" i="24"/>
  <c r="F27" i="24"/>
  <c r="F40" i="4"/>
  <c r="F32" i="4"/>
  <c r="G34" i="24"/>
  <c r="F63" i="4"/>
  <c r="F47" i="4"/>
  <c r="F31" i="4"/>
  <c r="G63" i="24"/>
  <c r="F48" i="24"/>
  <c r="E33" i="24"/>
  <c r="F32" i="24"/>
  <c r="F46" i="4"/>
  <c r="G38" i="24"/>
  <c r="F61" i="4"/>
  <c r="F53" i="4"/>
  <c r="F45" i="4"/>
  <c r="F46" i="24"/>
  <c r="G37" i="24"/>
  <c r="F30" i="24"/>
  <c r="F44" i="4"/>
  <c r="G35" i="4"/>
  <c r="F28" i="4"/>
  <c r="G60" i="24"/>
  <c r="F53" i="24"/>
  <c r="F45" i="24"/>
  <c r="E38" i="24"/>
  <c r="G36" i="24"/>
  <c r="F29" i="24"/>
  <c r="F66" i="4"/>
  <c r="F60" i="4"/>
  <c r="F49" i="24"/>
  <c r="F29" i="4"/>
  <c r="F50" i="24"/>
  <c r="G61" i="24"/>
  <c r="G33" i="24"/>
  <c r="E34" i="24"/>
  <c r="F52" i="4"/>
  <c r="E11" i="31"/>
  <c r="E16" i="31"/>
  <c r="E21" i="31"/>
  <c r="E15" i="31"/>
  <c r="E13" i="31"/>
  <c r="E12" i="31"/>
  <c r="E14" i="31"/>
  <c r="E18" i="31"/>
  <c r="P23" i="24"/>
  <c r="N23" i="24" s="1"/>
  <c r="J36" i="4"/>
  <c r="H36" i="4" s="1"/>
  <c r="J34" i="4"/>
  <c r="H34" i="4" s="1"/>
  <c r="P26" i="4"/>
  <c r="N26" i="4" s="1"/>
  <c r="C35" i="4"/>
  <c r="C66" i="24"/>
  <c r="C64" i="24"/>
  <c r="C62" i="24"/>
  <c r="C60" i="24"/>
  <c r="C58" i="24"/>
  <c r="C56" i="24"/>
  <c r="C38" i="24"/>
  <c r="C36" i="24"/>
  <c r="C34" i="24"/>
  <c r="C34" i="4"/>
  <c r="C67" i="24"/>
  <c r="C65" i="24"/>
  <c r="C63" i="24"/>
  <c r="C61" i="24"/>
  <c r="C59" i="24"/>
  <c r="C57" i="24"/>
  <c r="C55" i="24"/>
  <c r="C37" i="24"/>
  <c r="C35" i="24"/>
  <c r="P58" i="4"/>
  <c r="N58" i="4" s="1"/>
  <c r="P43" i="24"/>
  <c r="N43" i="24" s="1"/>
  <c r="P41" i="24"/>
  <c r="N41" i="24" s="1"/>
  <c r="J35" i="24"/>
  <c r="H35" i="24" s="1"/>
  <c r="P25" i="24"/>
  <c r="N25" i="24" s="1"/>
  <c r="P16" i="4"/>
  <c r="N16" i="4" s="1"/>
  <c r="J39" i="24"/>
  <c r="H39" i="24" s="1"/>
  <c r="J37" i="24"/>
  <c r="H37" i="24" s="1"/>
  <c r="J33" i="24"/>
  <c r="H33" i="24" s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C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D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E58" i="23"/>
  <c r="C58" i="23"/>
  <c r="D57" i="23"/>
  <c r="E56" i="23"/>
  <c r="C56" i="23"/>
  <c r="D55" i="23"/>
  <c r="E54" i="23"/>
  <c r="D53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67" i="4"/>
  <c r="G66" i="4"/>
  <c r="E66" i="4"/>
  <c r="C65" i="4"/>
  <c r="G64" i="4"/>
  <c r="E64" i="4"/>
  <c r="C63" i="4"/>
  <c r="G62" i="4"/>
  <c r="E62" i="4"/>
  <c r="C61" i="4"/>
  <c r="G60" i="4"/>
  <c r="E60" i="4"/>
  <c r="P59" i="4"/>
  <c r="N59" i="4" s="1"/>
  <c r="F59" i="4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G67" i="4"/>
  <c r="E67" i="4"/>
  <c r="C66" i="4"/>
  <c r="G65" i="4"/>
  <c r="E65" i="4"/>
  <c r="C64" i="4"/>
  <c r="G63" i="4"/>
  <c r="E63" i="4"/>
  <c r="C62" i="4"/>
  <c r="G61" i="4"/>
  <c r="E61" i="4"/>
  <c r="C60" i="4"/>
  <c r="G59" i="4"/>
  <c r="E59" i="4"/>
  <c r="C59" i="4"/>
  <c r="G58" i="4"/>
  <c r="E58" i="4"/>
  <c r="F57" i="4"/>
  <c r="C57" i="4"/>
  <c r="P56" i="4"/>
  <c r="N56" i="4" s="1"/>
  <c r="G56" i="4"/>
  <c r="E56" i="4"/>
  <c r="F55" i="4"/>
  <c r="C55" i="4"/>
  <c r="P54" i="4"/>
  <c r="N54" i="4" s="1"/>
  <c r="G54" i="4"/>
  <c r="E54" i="4"/>
  <c r="C53" i="4"/>
  <c r="G52" i="4"/>
  <c r="E52" i="4"/>
  <c r="C51" i="4"/>
  <c r="G50" i="4"/>
  <c r="E50" i="4"/>
  <c r="C49" i="4"/>
  <c r="G48" i="4"/>
  <c r="E48" i="4"/>
  <c r="C47" i="4"/>
  <c r="G46" i="4"/>
  <c r="E46" i="4"/>
  <c r="C45" i="4"/>
  <c r="G44" i="4"/>
  <c r="E44" i="4"/>
  <c r="C43" i="4"/>
  <c r="G42" i="4"/>
  <c r="E42" i="4"/>
  <c r="C41" i="4"/>
  <c r="G40" i="4"/>
  <c r="E40" i="4"/>
  <c r="P39" i="4"/>
  <c r="N39" i="4" s="1"/>
  <c r="F39" i="4"/>
  <c r="C39" i="4"/>
  <c r="P38" i="4"/>
  <c r="N38" i="4" s="1"/>
  <c r="G38" i="4"/>
  <c r="E38" i="4"/>
  <c r="J37" i="4"/>
  <c r="H37" i="4" s="1"/>
  <c r="C37" i="4"/>
  <c r="P36" i="4"/>
  <c r="N36" i="4" s="1"/>
  <c r="G36" i="4"/>
  <c r="E36" i="4"/>
  <c r="J35" i="4"/>
  <c r="H35" i="4" s="1"/>
  <c r="J33" i="4"/>
  <c r="H33" i="4" s="1"/>
  <c r="G32" i="4"/>
  <c r="E32" i="4"/>
  <c r="C31" i="4"/>
  <c r="G30" i="4"/>
  <c r="E30" i="4"/>
  <c r="C29" i="4"/>
  <c r="G28" i="4"/>
  <c r="E28" i="4"/>
  <c r="C27" i="4"/>
  <c r="G26" i="4"/>
  <c r="E26" i="4"/>
  <c r="P25" i="4"/>
  <c r="N25" i="4" s="1"/>
  <c r="F25" i="4"/>
  <c r="C25" i="4"/>
  <c r="P24" i="4"/>
  <c r="N24" i="4" s="1"/>
  <c r="G24" i="4"/>
  <c r="E24" i="4"/>
  <c r="F23" i="4"/>
  <c r="C23" i="4"/>
  <c r="P22" i="4"/>
  <c r="N22" i="4" s="1"/>
  <c r="G22" i="4"/>
  <c r="E22" i="4"/>
  <c r="F21" i="4"/>
  <c r="C21" i="4"/>
  <c r="P20" i="4"/>
  <c r="N20" i="4" s="1"/>
  <c r="G20" i="4"/>
  <c r="E20" i="4"/>
  <c r="F19" i="4"/>
  <c r="C19" i="4"/>
  <c r="P18" i="4"/>
  <c r="N18" i="4" s="1"/>
  <c r="G18" i="4"/>
  <c r="E18" i="4"/>
  <c r="P17" i="4"/>
  <c r="N17" i="4" s="1"/>
  <c r="F17" i="4"/>
  <c r="C17" i="4"/>
  <c r="G16" i="4"/>
  <c r="E16" i="4"/>
  <c r="F15" i="4"/>
  <c r="C15" i="4"/>
  <c r="P14" i="4"/>
  <c r="N14" i="4" s="1"/>
  <c r="G14" i="4"/>
  <c r="E14" i="4"/>
  <c r="F13" i="4"/>
  <c r="C13" i="4"/>
  <c r="P12" i="4"/>
  <c r="N12" i="4" s="1"/>
  <c r="G12" i="4"/>
  <c r="E12" i="4"/>
  <c r="P67" i="24"/>
  <c r="N67" i="24" s="1"/>
  <c r="F66" i="24"/>
  <c r="P65" i="24"/>
  <c r="N65" i="24" s="1"/>
  <c r="F64" i="24"/>
  <c r="P63" i="24"/>
  <c r="N63" i="24" s="1"/>
  <c r="F62" i="24"/>
  <c r="P61" i="24"/>
  <c r="N61" i="24" s="1"/>
  <c r="F60" i="24"/>
  <c r="P59" i="24"/>
  <c r="N59" i="24" s="1"/>
  <c r="F58" i="24"/>
  <c r="P57" i="24"/>
  <c r="N57" i="24" s="1"/>
  <c r="F56" i="24"/>
  <c r="P55" i="24"/>
  <c r="N55" i="24" s="1"/>
  <c r="F54" i="24"/>
  <c r="G53" i="24"/>
  <c r="C52" i="24"/>
  <c r="G51" i="24"/>
  <c r="E51" i="24"/>
  <c r="C50" i="24"/>
  <c r="G49" i="24"/>
  <c r="E49" i="24"/>
  <c r="C48" i="24"/>
  <c r="G47" i="24"/>
  <c r="E47" i="24"/>
  <c r="C46" i="24"/>
  <c r="G45" i="24"/>
  <c r="E45" i="24"/>
  <c r="P44" i="24"/>
  <c r="N44" i="24" s="1"/>
  <c r="F44" i="24"/>
  <c r="C44" i="24"/>
  <c r="G43" i="24"/>
  <c r="E43" i="24"/>
  <c r="P42" i="24"/>
  <c r="N42" i="24" s="1"/>
  <c r="F42" i="24"/>
  <c r="C42" i="24"/>
  <c r="G41" i="24"/>
  <c r="E41" i="24"/>
  <c r="F40" i="24"/>
  <c r="C40" i="24"/>
  <c r="P39" i="24"/>
  <c r="N39" i="24" s="1"/>
  <c r="G39" i="24"/>
  <c r="E39" i="24"/>
  <c r="J38" i="24"/>
  <c r="H38" i="24" s="1"/>
  <c r="J36" i="24"/>
  <c r="H36" i="24" s="1"/>
  <c r="J34" i="24"/>
  <c r="H34" i="24" s="1"/>
  <c r="C32" i="24"/>
  <c r="G31" i="24"/>
  <c r="E31" i="24"/>
  <c r="F58" i="4"/>
  <c r="C58" i="4"/>
  <c r="P57" i="4"/>
  <c r="N57" i="4" s="1"/>
  <c r="G57" i="4"/>
  <c r="E57" i="4"/>
  <c r="F56" i="4"/>
  <c r="C56" i="4"/>
  <c r="P55" i="4"/>
  <c r="N55" i="4" s="1"/>
  <c r="G55" i="4"/>
  <c r="E55" i="4"/>
  <c r="F54" i="4"/>
  <c r="G53" i="4"/>
  <c r="E53" i="4"/>
  <c r="C52" i="4"/>
  <c r="G51" i="4"/>
  <c r="E51" i="4"/>
  <c r="C50" i="4"/>
  <c r="G49" i="4"/>
  <c r="E49" i="4"/>
  <c r="C48" i="4"/>
  <c r="G47" i="4"/>
  <c r="E47" i="4"/>
  <c r="C46" i="4"/>
  <c r="G45" i="4"/>
  <c r="E45" i="4"/>
  <c r="C44" i="4"/>
  <c r="G43" i="4"/>
  <c r="E43" i="4"/>
  <c r="C42" i="4"/>
  <c r="G41" i="4"/>
  <c r="E41" i="4"/>
  <c r="C40" i="4"/>
  <c r="G39" i="4"/>
  <c r="E39" i="4"/>
  <c r="F38" i="4"/>
  <c r="C38" i="4"/>
  <c r="P37" i="4"/>
  <c r="N37" i="4" s="1"/>
  <c r="G37" i="4"/>
  <c r="E37" i="4"/>
  <c r="C36" i="4"/>
  <c r="C32" i="4"/>
  <c r="G31" i="4"/>
  <c r="E31" i="4"/>
  <c r="C30" i="4"/>
  <c r="G29" i="4"/>
  <c r="E29" i="4"/>
  <c r="C28" i="4"/>
  <c r="G27" i="4"/>
  <c r="E27" i="4"/>
  <c r="F26" i="4"/>
  <c r="C26" i="4"/>
  <c r="G25" i="4"/>
  <c r="E25" i="4"/>
  <c r="F24" i="4"/>
  <c r="C24" i="4"/>
  <c r="P23" i="4"/>
  <c r="N23" i="4" s="1"/>
  <c r="G23" i="4"/>
  <c r="E23" i="4"/>
  <c r="F22" i="4"/>
  <c r="C22" i="4"/>
  <c r="P21" i="4"/>
  <c r="N21" i="4" s="1"/>
  <c r="G21" i="4"/>
  <c r="E21" i="4"/>
  <c r="F20" i="4"/>
  <c r="C20" i="4"/>
  <c r="P19" i="4"/>
  <c r="N19" i="4" s="1"/>
  <c r="G19" i="4"/>
  <c r="E19" i="4"/>
  <c r="F18" i="4"/>
  <c r="C18" i="4"/>
  <c r="G17" i="4"/>
  <c r="E17" i="4"/>
  <c r="F16" i="4"/>
  <c r="C16" i="4"/>
  <c r="P15" i="4"/>
  <c r="N15" i="4" s="1"/>
  <c r="G15" i="4"/>
  <c r="E15" i="4"/>
  <c r="F14" i="4"/>
  <c r="C14" i="4"/>
  <c r="P13" i="4"/>
  <c r="N13" i="4" s="1"/>
  <c r="G13" i="4"/>
  <c r="E13" i="4"/>
  <c r="F12" i="4"/>
  <c r="C12" i="4"/>
  <c r="F67" i="24"/>
  <c r="P66" i="24"/>
  <c r="N66" i="24" s="1"/>
  <c r="F65" i="24"/>
  <c r="P64" i="24"/>
  <c r="N64" i="24" s="1"/>
  <c r="F63" i="24"/>
  <c r="P62" i="24"/>
  <c r="N62" i="24" s="1"/>
  <c r="F61" i="24"/>
  <c r="P60" i="24"/>
  <c r="N60" i="24" s="1"/>
  <c r="F59" i="24"/>
  <c r="P58" i="24"/>
  <c r="N58" i="24" s="1"/>
  <c r="F57" i="24"/>
  <c r="P56" i="24"/>
  <c r="N56" i="24" s="1"/>
  <c r="F55" i="24"/>
  <c r="P54" i="24"/>
  <c r="N54" i="24" s="1"/>
  <c r="C53" i="24"/>
  <c r="G52" i="24"/>
  <c r="E52" i="24"/>
  <c r="C51" i="24"/>
  <c r="G50" i="24"/>
  <c r="E50" i="24"/>
  <c r="C49" i="24"/>
  <c r="G48" i="24"/>
  <c r="E48" i="24"/>
  <c r="C47" i="24"/>
  <c r="G46" i="24"/>
  <c r="E46" i="24"/>
  <c r="C45" i="24"/>
  <c r="G44" i="24"/>
  <c r="E44" i="24"/>
  <c r="F43" i="24"/>
  <c r="C43" i="24"/>
  <c r="G42" i="24"/>
  <c r="E42" i="24"/>
  <c r="F41" i="24"/>
  <c r="C41" i="24"/>
  <c r="P40" i="24"/>
  <c r="N40" i="24" s="1"/>
  <c r="G40" i="24"/>
  <c r="E40" i="24"/>
  <c r="C39" i="24"/>
  <c r="G32" i="24"/>
  <c r="C31" i="24"/>
  <c r="G30" i="24"/>
  <c r="C30" i="24"/>
  <c r="G29" i="24"/>
  <c r="E29" i="24"/>
  <c r="C28" i="24"/>
  <c r="G27" i="24"/>
  <c r="E27" i="24"/>
  <c r="C26" i="24"/>
  <c r="G25" i="24"/>
  <c r="E25" i="24"/>
  <c r="P24" i="24"/>
  <c r="N24" i="24" s="1"/>
  <c r="F24" i="24"/>
  <c r="C24" i="24"/>
  <c r="G23" i="24"/>
  <c r="E23" i="24"/>
  <c r="F22" i="24"/>
  <c r="C22" i="24"/>
  <c r="P21" i="24"/>
  <c r="N21" i="24" s="1"/>
  <c r="G21" i="24"/>
  <c r="E21" i="24"/>
  <c r="F20" i="24"/>
  <c r="C20" i="24"/>
  <c r="P19" i="24"/>
  <c r="N19" i="24" s="1"/>
  <c r="G19" i="24"/>
  <c r="E19" i="24"/>
  <c r="F18" i="24"/>
  <c r="C18" i="24"/>
  <c r="P17" i="24"/>
  <c r="N17" i="24" s="1"/>
  <c r="G17" i="24"/>
  <c r="E17" i="24"/>
  <c r="F16" i="24"/>
  <c r="C16" i="24"/>
  <c r="P15" i="24"/>
  <c r="N15" i="24" s="1"/>
  <c r="G15" i="24"/>
  <c r="E15" i="24"/>
  <c r="F14" i="24"/>
  <c r="C14" i="24"/>
  <c r="P13" i="24"/>
  <c r="N13" i="24" s="1"/>
  <c r="G13" i="24"/>
  <c r="E13" i="24"/>
  <c r="F12" i="24"/>
  <c r="C12" i="24"/>
  <c r="E30" i="24"/>
  <c r="C29" i="24"/>
  <c r="G28" i="24"/>
  <c r="E28" i="24"/>
  <c r="C27" i="24"/>
  <c r="G26" i="24"/>
  <c r="E26" i="24"/>
  <c r="F25" i="24"/>
  <c r="C25" i="24"/>
  <c r="G24" i="24"/>
  <c r="E24" i="24"/>
  <c r="F23" i="24"/>
  <c r="C23" i="24"/>
  <c r="P22" i="24"/>
  <c r="N22" i="24" s="1"/>
  <c r="G22" i="24"/>
  <c r="E22" i="24"/>
  <c r="F21" i="24"/>
  <c r="C21" i="24"/>
  <c r="P20" i="24"/>
  <c r="N20" i="24" s="1"/>
  <c r="G20" i="24"/>
  <c r="E20" i="24"/>
  <c r="F19" i="24"/>
  <c r="C19" i="24"/>
  <c r="P18" i="24"/>
  <c r="N18" i="24" s="1"/>
  <c r="G18" i="24"/>
  <c r="E18" i="24"/>
  <c r="F17" i="24"/>
  <c r="C17" i="24"/>
  <c r="P16" i="24"/>
  <c r="N16" i="24" s="1"/>
  <c r="G16" i="24"/>
  <c r="E16" i="24"/>
  <c r="F15" i="24"/>
  <c r="C15" i="24"/>
  <c r="P14" i="24"/>
  <c r="N14" i="24" s="1"/>
  <c r="G14" i="24"/>
  <c r="E14" i="24"/>
  <c r="F13" i="24"/>
  <c r="C13" i="24"/>
  <c r="P12" i="24"/>
  <c r="N12" i="24" s="1"/>
  <c r="G12" i="24"/>
  <c r="E12" i="24"/>
  <c r="J67" i="24"/>
  <c r="D67" i="24" s="1"/>
  <c r="E67" i="24"/>
  <c r="J66" i="24"/>
  <c r="E66" i="24"/>
  <c r="J65" i="24"/>
  <c r="E65" i="24"/>
  <c r="J64" i="24"/>
  <c r="E64" i="24"/>
  <c r="J63" i="24"/>
  <c r="E63" i="24"/>
  <c r="J62" i="24"/>
  <c r="E62" i="24"/>
  <c r="J61" i="24"/>
  <c r="E61" i="24"/>
  <c r="J60" i="24"/>
  <c r="E60" i="24"/>
  <c r="J59" i="24"/>
  <c r="D59" i="24" s="1"/>
  <c r="E59" i="24"/>
  <c r="J58" i="24"/>
  <c r="E58" i="24"/>
  <c r="J57" i="24"/>
  <c r="E57" i="24"/>
  <c r="J56" i="24"/>
  <c r="E56" i="24"/>
  <c r="J55" i="24"/>
  <c r="E55" i="24"/>
  <c r="J54" i="24"/>
  <c r="E54" i="24"/>
  <c r="P53" i="24"/>
  <c r="N53" i="24" s="1"/>
  <c r="E53" i="24"/>
  <c r="J53" i="24"/>
  <c r="C54" i="24"/>
  <c r="P52" i="24"/>
  <c r="N52" i="24" s="1"/>
  <c r="P51" i="24"/>
  <c r="N51" i="24" s="1"/>
  <c r="P50" i="24"/>
  <c r="N50" i="24" s="1"/>
  <c r="P49" i="24"/>
  <c r="N49" i="24" s="1"/>
  <c r="P48" i="24"/>
  <c r="N48" i="24" s="1"/>
  <c r="P47" i="24"/>
  <c r="N47" i="24" s="1"/>
  <c r="P46" i="24"/>
  <c r="N46" i="24" s="1"/>
  <c r="P45" i="24"/>
  <c r="N45" i="24" s="1"/>
  <c r="F39" i="24"/>
  <c r="P38" i="24"/>
  <c r="F38" i="24"/>
  <c r="P37" i="24"/>
  <c r="F37" i="24"/>
  <c r="P36" i="24"/>
  <c r="F36" i="24"/>
  <c r="P35" i="24"/>
  <c r="F35" i="24"/>
  <c r="P34" i="24"/>
  <c r="F34" i="24"/>
  <c r="P33" i="24"/>
  <c r="C33" i="24"/>
  <c r="F33" i="24"/>
  <c r="J52" i="24"/>
  <c r="J51" i="24"/>
  <c r="J50" i="24"/>
  <c r="J49" i="24"/>
  <c r="J48" i="24"/>
  <c r="J47" i="24"/>
  <c r="J46" i="24"/>
  <c r="J45" i="24"/>
  <c r="J44" i="24"/>
  <c r="H44" i="24" s="1"/>
  <c r="J43" i="24"/>
  <c r="J42" i="24"/>
  <c r="J41" i="24"/>
  <c r="J40" i="24"/>
  <c r="P32" i="24"/>
  <c r="N32" i="24" s="1"/>
  <c r="E32" i="24"/>
  <c r="J32" i="24"/>
  <c r="J31" i="24"/>
  <c r="H31" i="24" s="1"/>
  <c r="J30" i="24"/>
  <c r="H30" i="24" s="1"/>
  <c r="J29" i="24"/>
  <c r="H29" i="24" s="1"/>
  <c r="J28" i="24"/>
  <c r="H28" i="24" s="1"/>
  <c r="J27" i="24"/>
  <c r="H27" i="24" s="1"/>
  <c r="J26" i="24"/>
  <c r="H26" i="24" s="1"/>
  <c r="J25" i="24"/>
  <c r="J24" i="24"/>
  <c r="J23" i="24"/>
  <c r="J22" i="24"/>
  <c r="J21" i="24"/>
  <c r="H21" i="24" s="1"/>
  <c r="J20" i="24"/>
  <c r="J19" i="24"/>
  <c r="J18" i="24"/>
  <c r="J17" i="24"/>
  <c r="H17" i="24" s="1"/>
  <c r="J16" i="24"/>
  <c r="J15" i="24"/>
  <c r="J14" i="24"/>
  <c r="J13" i="24"/>
  <c r="H13" i="24" s="1"/>
  <c r="J12" i="24"/>
  <c r="P31" i="24"/>
  <c r="N31" i="24" s="1"/>
  <c r="P30" i="24"/>
  <c r="N30" i="24" s="1"/>
  <c r="P29" i="24"/>
  <c r="N29" i="24" s="1"/>
  <c r="P28" i="24"/>
  <c r="N28" i="24" s="1"/>
  <c r="P27" i="24"/>
  <c r="N27" i="24" s="1"/>
  <c r="P26" i="24"/>
  <c r="N26" i="24" s="1"/>
  <c r="J67" i="4"/>
  <c r="H67" i="4" s="1"/>
  <c r="J66" i="4"/>
  <c r="H66" i="4" s="1"/>
  <c r="J65" i="4"/>
  <c r="H65" i="4" s="1"/>
  <c r="J64" i="4"/>
  <c r="H64" i="4" s="1"/>
  <c r="J63" i="4"/>
  <c r="H63" i="4" s="1"/>
  <c r="E19" i="31" s="1"/>
  <c r="J62" i="4"/>
  <c r="H62" i="4" s="1"/>
  <c r="J61" i="4"/>
  <c r="H61" i="4" s="1"/>
  <c r="J60" i="4"/>
  <c r="H60" i="4" s="1"/>
  <c r="J59" i="4"/>
  <c r="J58" i="4"/>
  <c r="J57" i="4"/>
  <c r="J56" i="4"/>
  <c r="J55" i="4"/>
  <c r="H55" i="4" s="1"/>
  <c r="J54" i="4"/>
  <c r="P53" i="4"/>
  <c r="N53" i="4" s="1"/>
  <c r="P67" i="4"/>
  <c r="N67" i="4" s="1"/>
  <c r="P66" i="4"/>
  <c r="N66" i="4" s="1"/>
  <c r="P65" i="4"/>
  <c r="N65" i="4" s="1"/>
  <c r="P64" i="4"/>
  <c r="N64" i="4" s="1"/>
  <c r="P63" i="4"/>
  <c r="N63" i="4" s="1"/>
  <c r="P62" i="4"/>
  <c r="N62" i="4" s="1"/>
  <c r="P61" i="4"/>
  <c r="N61" i="4" s="1"/>
  <c r="P60" i="4"/>
  <c r="N60" i="4" s="1"/>
  <c r="C54" i="4"/>
  <c r="P52" i="4"/>
  <c r="N52" i="4" s="1"/>
  <c r="P51" i="4"/>
  <c r="N51" i="4" s="1"/>
  <c r="P50" i="4"/>
  <c r="N50" i="4" s="1"/>
  <c r="P49" i="4"/>
  <c r="N49" i="4" s="1"/>
  <c r="P48" i="4"/>
  <c r="N48" i="4" s="1"/>
  <c r="P47" i="4"/>
  <c r="N47" i="4" s="1"/>
  <c r="P46" i="4"/>
  <c r="N46" i="4" s="1"/>
  <c r="P45" i="4"/>
  <c r="N45" i="4" s="1"/>
  <c r="P44" i="4"/>
  <c r="N44" i="4" s="1"/>
  <c r="P43" i="4"/>
  <c r="N43" i="4" s="1"/>
  <c r="P42" i="4"/>
  <c r="N42" i="4" s="1"/>
  <c r="P41" i="4"/>
  <c r="N41" i="4" s="1"/>
  <c r="P40" i="4"/>
  <c r="N40" i="4" s="1"/>
  <c r="F37" i="4"/>
  <c r="F36" i="4"/>
  <c r="P35" i="4"/>
  <c r="N35" i="4" s="1"/>
  <c r="F35" i="4"/>
  <c r="P34" i="4"/>
  <c r="F34" i="4"/>
  <c r="P33" i="4"/>
  <c r="C33" i="4"/>
  <c r="F33" i="4"/>
  <c r="J53" i="4"/>
  <c r="J52" i="4"/>
  <c r="H52" i="4" s="1"/>
  <c r="J51" i="4"/>
  <c r="J50" i="4"/>
  <c r="H50" i="4" s="1"/>
  <c r="J49" i="4"/>
  <c r="J48" i="4"/>
  <c r="H48" i="4" s="1"/>
  <c r="J47" i="4"/>
  <c r="J46" i="4"/>
  <c r="H46" i="4" s="1"/>
  <c r="J45" i="4"/>
  <c r="J44" i="4"/>
  <c r="H44" i="4" s="1"/>
  <c r="J43" i="4"/>
  <c r="J42" i="4"/>
  <c r="H42" i="4" s="1"/>
  <c r="J41" i="4"/>
  <c r="J40" i="4"/>
  <c r="H40" i="4" s="1"/>
  <c r="J39" i="4"/>
  <c r="D39" i="4" s="1"/>
  <c r="J38" i="4"/>
  <c r="H38" i="4" s="1"/>
  <c r="P32" i="4"/>
  <c r="N32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J25" i="4"/>
  <c r="J24" i="4"/>
  <c r="H24" i="4" s="1"/>
  <c r="J23" i="4"/>
  <c r="J22" i="4"/>
  <c r="J21" i="4"/>
  <c r="J20" i="4"/>
  <c r="H20" i="4" s="1"/>
  <c r="J19" i="4"/>
  <c r="J18" i="4"/>
  <c r="J17" i="4"/>
  <c r="J16" i="4"/>
  <c r="J15" i="4"/>
  <c r="J14" i="4"/>
  <c r="J13" i="4"/>
  <c r="J12" i="4"/>
  <c r="H12" i="4" s="1"/>
  <c r="P31" i="4"/>
  <c r="N31" i="4" s="1"/>
  <c r="P30" i="4"/>
  <c r="N30" i="4" s="1"/>
  <c r="P29" i="4"/>
  <c r="N29" i="4" s="1"/>
  <c r="P28" i="4"/>
  <c r="N28" i="4" s="1"/>
  <c r="P27" i="4"/>
  <c r="N27" i="4" s="1"/>
  <c r="C54" i="23"/>
  <c r="C54" i="5"/>
  <c r="D53" i="5"/>
  <c r="D55" i="24" l="1"/>
  <c r="D63" i="24"/>
  <c r="D21" i="4"/>
  <c r="D25" i="4"/>
  <c r="D32" i="24"/>
  <c r="D45" i="24"/>
  <c r="D49" i="24"/>
  <c r="D15" i="4"/>
  <c r="D57" i="24"/>
  <c r="D61" i="24"/>
  <c r="D65" i="24"/>
  <c r="D46" i="24"/>
  <c r="D50" i="24"/>
  <c r="D47" i="24"/>
  <c r="D51" i="24"/>
  <c r="D48" i="24"/>
  <c r="D52" i="24"/>
  <c r="D53" i="24"/>
  <c r="D26" i="4"/>
  <c r="D41" i="24"/>
  <c r="D33" i="24"/>
  <c r="E20" i="31"/>
  <c r="E23" i="31"/>
  <c r="D54" i="4"/>
  <c r="D58" i="4"/>
  <c r="D15" i="24"/>
  <c r="D19" i="24"/>
  <c r="D40" i="24"/>
  <c r="D34" i="24"/>
  <c r="D38" i="24"/>
  <c r="D13" i="4"/>
  <c r="D17" i="4"/>
  <c r="D19" i="4"/>
  <c r="D23" i="4"/>
  <c r="D14" i="24"/>
  <c r="D18" i="24"/>
  <c r="D22" i="24"/>
  <c r="D16" i="4"/>
  <c r="D34" i="4"/>
  <c r="D56" i="4"/>
  <c r="D12" i="24"/>
  <c r="D16" i="24"/>
  <c r="D20" i="24"/>
  <c r="D24" i="24"/>
  <c r="D43" i="24"/>
  <c r="D35" i="24"/>
  <c r="D36" i="24"/>
  <c r="D37" i="24"/>
  <c r="D39" i="24"/>
  <c r="D54" i="24"/>
  <c r="D56" i="24"/>
  <c r="D58" i="24"/>
  <c r="D60" i="24"/>
  <c r="D62" i="24"/>
  <c r="D64" i="24"/>
  <c r="D66" i="24"/>
  <c r="D23" i="24"/>
  <c r="D25" i="24"/>
  <c r="D42" i="24"/>
  <c r="D14" i="4"/>
  <c r="D18" i="4"/>
  <c r="D22" i="4"/>
  <c r="D33" i="4"/>
  <c r="D37" i="4"/>
  <c r="D57" i="4"/>
  <c r="D59" i="4"/>
  <c r="D36" i="4"/>
  <c r="D41" i="4"/>
  <c r="D43" i="4"/>
  <c r="D45" i="4"/>
  <c r="D47" i="4"/>
  <c r="D49" i="4"/>
  <c r="D51" i="4"/>
  <c r="D53" i="4"/>
  <c r="H15" i="24"/>
  <c r="H19" i="24"/>
  <c r="H23" i="24"/>
  <c r="H25" i="24"/>
  <c r="N37" i="24"/>
  <c r="H41" i="24"/>
  <c r="H43" i="24"/>
  <c r="H45" i="24"/>
  <c r="H47" i="24"/>
  <c r="H49" i="24"/>
  <c r="H51" i="24"/>
  <c r="H53" i="24"/>
  <c r="H55" i="24"/>
  <c r="H59" i="24"/>
  <c r="H63" i="24"/>
  <c r="H67" i="24"/>
  <c r="N34" i="4"/>
  <c r="H12" i="24"/>
  <c r="H14" i="24"/>
  <c r="H16" i="24"/>
  <c r="H18" i="24"/>
  <c r="H20" i="24"/>
  <c r="H22" i="24"/>
  <c r="H24" i="24"/>
  <c r="H32" i="24"/>
  <c r="N36" i="24"/>
  <c r="H58" i="24"/>
  <c r="H62" i="24"/>
  <c r="H66" i="24"/>
  <c r="N33" i="4"/>
  <c r="H39" i="4"/>
  <c r="H41" i="4"/>
  <c r="H43" i="4"/>
  <c r="H45" i="4"/>
  <c r="H54" i="4"/>
  <c r="H56" i="4"/>
  <c r="H58" i="4"/>
  <c r="H47" i="4"/>
  <c r="H49" i="4"/>
  <c r="H51" i="4"/>
  <c r="H53" i="4"/>
  <c r="H57" i="4"/>
  <c r="H59" i="4"/>
  <c r="N33" i="24"/>
  <c r="N35" i="24"/>
  <c r="H57" i="24"/>
  <c r="H61" i="24"/>
  <c r="H65" i="24"/>
  <c r="H14" i="4"/>
  <c r="H16" i="4"/>
  <c r="H18" i="4"/>
  <c r="H22" i="4"/>
  <c r="H26" i="4"/>
  <c r="N34" i="24"/>
  <c r="N38" i="24"/>
  <c r="H40" i="24"/>
  <c r="H42" i="24"/>
  <c r="H46" i="24"/>
  <c r="H48" i="24"/>
  <c r="H50" i="24"/>
  <c r="H52" i="24"/>
  <c r="H54" i="24"/>
  <c r="H56" i="24"/>
  <c r="H60" i="24"/>
  <c r="H64" i="24"/>
  <c r="H13" i="4"/>
  <c r="H15" i="4"/>
  <c r="H17" i="4"/>
  <c r="H19" i="4"/>
  <c r="H21" i="4"/>
  <c r="H23" i="4"/>
  <c r="H25" i="4"/>
  <c r="D12" i="4"/>
  <c r="D20" i="4"/>
  <c r="D24" i="4"/>
  <c r="D38" i="4"/>
  <c r="D40" i="4"/>
  <c r="D42" i="4"/>
  <c r="D44" i="4"/>
  <c r="D46" i="4"/>
  <c r="D48" i="4"/>
  <c r="D50" i="4"/>
  <c r="D52" i="4"/>
  <c r="D35" i="4"/>
  <c r="D55" i="4"/>
  <c r="D13" i="24"/>
  <c r="D17" i="24"/>
  <c r="D21" i="24"/>
  <c r="D44" i="24"/>
  <c r="D27" i="24"/>
  <c r="D29" i="24"/>
  <c r="D31" i="24"/>
  <c r="D26" i="24"/>
  <c r="D28" i="24"/>
  <c r="D30" i="24"/>
  <c r="D28" i="4"/>
  <c r="D30" i="4"/>
  <c r="D32" i="4"/>
  <c r="D60" i="4"/>
  <c r="D62" i="4"/>
  <c r="D64" i="4"/>
  <c r="D66" i="4"/>
  <c r="D27" i="4"/>
  <c r="D29" i="4"/>
  <c r="D31" i="4"/>
  <c r="D61" i="4"/>
  <c r="D63" i="4"/>
  <c r="D65" i="4"/>
  <c r="D67" i="4"/>
  <c r="E22" i="31" l="1"/>
  <c r="F11" i="24"/>
  <c r="G11" i="24"/>
  <c r="C11" i="24"/>
  <c r="J11" i="4" l="1"/>
  <c r="H11" i="4" s="1"/>
  <c r="F11" i="4"/>
  <c r="J11" i="24"/>
  <c r="P11" i="24"/>
  <c r="N11" i="24" s="1"/>
  <c r="G11" i="4"/>
  <c r="C11" i="4"/>
  <c r="P11" i="4"/>
  <c r="E11" i="4"/>
  <c r="E11" i="24"/>
  <c r="D11" i="4" l="1"/>
  <c r="N11" i="4"/>
  <c r="D11" i="24"/>
  <c r="H11" i="24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<sst xmlns="http://schemas.openxmlformats.org/spreadsheetml/2006/main" count="2326" uniqueCount="269">
  <si>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</si>
  <si>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</si>
  <si>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</si>
  <si>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</si>
  <si>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</si>
  <si>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</si>
  <si>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</si>
  <si>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</si>
  <si>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</si>
  <si>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</si>
  <si>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</si>
  <si>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</si>
  <si>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</si>
  <si>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</si>
  <si>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</si>
  <si>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</si>
  <si>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</si>
  <si>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</si>
  <si>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</si>
  <si>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</si>
  <si>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</si>
  <si>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</si>
  <si>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</si>
  <si>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</si>
  <si>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</si>
  <si>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</si>
  <si>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</si>
  <si>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</si>
  <si>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</si>
  <si>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</si>
  <si>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</si>
  <si>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</si>
  <si>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</si>
  <si>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</si>
  <si>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</si>
  <si>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</si>
  <si>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</si>
  <si>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</si>
  <si>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</si>
  <si>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</si>
  <si>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</si>
  <si>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</si>
  <si>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</si>
  <si>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</si>
  <si>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</si>
  <si>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</si>
  <si>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</si>
  <si>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</si>
  <si>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</si>
  <si>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</si>
  <si>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</si>
  <si>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</si>
  <si>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</si>
  <si>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</si>
  <si>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</si>
  <si>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</si>
  <si>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</si>
  <si>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</si>
  <si>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</si>
  <si>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</si>
  <si>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</si>
  <si>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</si>
  <si>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</si>
  <si>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</si>
  <si>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</si>
  <si>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</si>
  <si>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</si>
  <si>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</si>
  <si>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</si>
  <si>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</si>
  <si>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</si>
  <si>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</si>
  <si>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</si>
  <si>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</si>
  <si>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</si>
  <si>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</si>
  <si>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</si>
  <si>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</si>
  <si>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</si>
  <si>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</si>
  <si>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</si>
  <si>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</si>
  <si>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</si>
  <si>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</si>
  <si>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</si>
  <si>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</si>
  <si>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</si>
  <si>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</si>
  <si>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</si>
  <si>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</si>
  <si>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</si>
  <si>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</si>
  <si>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</si>
  <si>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</si>
  <si>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</si>
  <si>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</si>
  <si>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</si>
  <si>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</si>
  <si>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</si>
  <si>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</si>
  <si>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</si>
  <si>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</si>
  <si>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</si>
  <si>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</si>
  <si>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</si>
  <si>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</si>
  <si>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</si>
  <si>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</si>
  <si>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</si>
  <si>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</si>
  <si>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</si>
  <si>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</si>
  <si>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</si>
  <si>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</si>
  <si>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</si>
  <si>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</si>
  <si>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</si>
  <si>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</si>
  <si>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</si>
  <si>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</si>
  <si>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</si>
  <si>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</si>
  <si>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</si>
  <si>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</si>
  <si>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</si>
  <si>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</si>
  <si>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</si>
  <si>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</si>
  <si>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</si>
  <si>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</si>
  <si>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Тернопільської області</t>
  </si>
  <si>
    <t>Тернопільська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</si>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</sst>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9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164" fontId="17" fillId="0" borderId="0" xfId="2" applyNumberFormat="1" applyFont="1" applyFill="1"/>
    <xf numFmtId="0" fontId="17" fillId="0" borderId="2" xfId="2" applyFont="1" applyFill="1" applyBorder="1" applyAlignment="1">
      <alignment horizontal="center"/>
    </xf>
    <xf numFmtId="1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66" fontId="17" fillId="0" borderId="0" xfId="1" applyNumberFormat="1" applyFont="1" applyFill="1" applyAlignment="1"/>
    <xf numFmtId="165" fontId="9" fillId="0" borderId="0" xfId="0" applyNumberFormat="1" applyFont="1" applyFill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17" fillId="0" borderId="2" xfId="4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 vertical="center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 wrapText="1"/>
    </xf>
    <xf numFmtId="0" fontId="17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11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27" fillId="0" borderId="0" xfId="12" applyFont="1" applyFill="1" applyAlignment="1"/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39" fillId="0" borderId="0" xfId="0" applyFont="1" applyBorder="1"/>
    <xf numFmtId="0" fontId="41" fillId="0" borderId="0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0" fontId="26" fillId="0" borderId="13" xfId="12" applyFont="1" applyBorder="1" applyAlignment="1">
      <alignment horizontal="left" wrapText="1" indent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0" fontId="17" fillId="0" borderId="2" xfId="8" applyFont="1" applyFill="1" applyBorder="1" applyAlignment="1">
      <alignment horizontal="center"/>
    </xf>
    <xf numFmtId="166" fontId="19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7" xfId="4" applyFont="1" applyFill="1" applyBorder="1" applyAlignment="1">
      <alignment horizontal="center" vertical="center" wrapText="1"/>
    </xf>
    <xf numFmtId="0" fontId="17" fillId="0" borderId="3" xfId="8" applyFont="1" applyFill="1" applyBorder="1" applyAlignment="1">
      <alignment horizontal="center"/>
    </xf>
    <xf numFmtId="0" fontId="17" fillId="0" borderId="4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4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1" fontId="17" fillId="0" borderId="7" xfId="8" applyNumberFormat="1" applyFont="1" applyFill="1" applyBorder="1" applyAlignment="1">
      <alignment horizontal="center" vertical="center"/>
    </xf>
    <xf numFmtId="1" fontId="17" fillId="0" borderId="8" xfId="8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/>
    <xf numFmtId="0" fontId="17" fillId="0" borderId="9" xfId="4" applyFont="1" applyFill="1" applyBorder="1" applyAlignment="1"/>
    <xf numFmtId="0" fontId="17" fillId="0" borderId="1" xfId="8" applyFont="1" applyFill="1" applyBorder="1" applyAlignment="1">
      <alignment horizontal="center" vertical="center"/>
    </xf>
    <xf numFmtId="0" fontId="17" fillId="0" borderId="15" xfId="8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0" t="s">
        <v>159</v>
      </c>
    </row>
    <row r="2" spans="1:2" ht="19.5" customHeight="1">
      <c r="A2" s="3" t="s">
        <v>160</v>
      </c>
    </row>
    <row r="3" spans="1:2" ht="19.5" customHeight="1">
      <c r="A3" s="51" t="s">
        <v>91</v>
      </c>
      <c r="B3" s="52" t="s">
        <v>71</v>
      </c>
    </row>
    <row r="4" spans="1:2" ht="19.5" customHeight="1">
      <c r="A4" s="51" t="s">
        <v>92</v>
      </c>
      <c r="B4" s="52" t="s">
        <v>81</v>
      </c>
    </row>
    <row r="5" spans="1:2" ht="19.5" customHeight="1">
      <c r="A5" s="51" t="s">
        <v>93</v>
      </c>
      <c r="B5" s="52" t="s">
        <v>80</v>
      </c>
    </row>
    <row r="6" spans="1:2" ht="19.5" customHeight="1">
      <c r="A6" s="51" t="s">
        <v>94</v>
      </c>
      <c r="B6" s="52" t="s">
        <v>72</v>
      </c>
    </row>
    <row r="7" spans="1:2" ht="19.5" customHeight="1">
      <c r="A7" s="51" t="s">
        <v>95</v>
      </c>
      <c r="B7" s="52" t="s">
        <v>73</v>
      </c>
    </row>
    <row r="8" spans="1:2" ht="19.5" customHeight="1">
      <c r="A8" s="51" t="s">
        <v>96</v>
      </c>
      <c r="B8" s="52" t="s">
        <v>75</v>
      </c>
    </row>
    <row r="9" spans="1:2" ht="19.5" customHeight="1">
      <c r="A9" s="3" t="s">
        <v>161</v>
      </c>
      <c r="B9" s="52"/>
    </row>
    <row r="10" spans="1:2" ht="19.5" customHeight="1">
      <c r="A10" s="51" t="s">
        <v>97</v>
      </c>
      <c r="B10" s="52" t="s">
        <v>76</v>
      </c>
    </row>
    <row r="11" spans="1:2" ht="19.5" customHeight="1">
      <c r="A11" s="51" t="s">
        <v>98</v>
      </c>
      <c r="B11" s="52" t="s">
        <v>84</v>
      </c>
    </row>
    <row r="12" spans="1:2" ht="19.5" customHeight="1">
      <c r="A12" s="51" t="s">
        <v>99</v>
      </c>
      <c r="B12" s="53" t="s">
        <v>85</v>
      </c>
    </row>
    <row r="13" spans="1:2" ht="19.5" customHeight="1">
      <c r="A13" s="51" t="s">
        <v>100</v>
      </c>
      <c r="B13" s="52" t="s">
        <v>77</v>
      </c>
    </row>
    <row r="14" spans="1:2" ht="19.5" customHeight="1">
      <c r="A14" s="3" t="s">
        <v>162</v>
      </c>
      <c r="B14" s="52"/>
    </row>
    <row r="15" spans="1:2" ht="19.5" customHeight="1">
      <c r="A15" s="54" t="s">
        <v>86</v>
      </c>
      <c r="B15" s="52"/>
    </row>
    <row r="16" spans="1:2" ht="19.5" customHeight="1">
      <c r="A16" s="51" t="s">
        <v>101</v>
      </c>
      <c r="B16" s="52" t="s">
        <v>88</v>
      </c>
    </row>
    <row r="17" spans="1:6" ht="19.5" customHeight="1">
      <c r="A17" s="51" t="s">
        <v>102</v>
      </c>
      <c r="B17" s="52" t="s">
        <v>85</v>
      </c>
    </row>
    <row r="18" spans="1:6" ht="19.5" customHeight="1">
      <c r="A18" s="51" t="s">
        <v>103</v>
      </c>
      <c r="B18" s="52" t="s">
        <v>89</v>
      </c>
    </row>
    <row r="19" spans="1:6" ht="19.5" customHeight="1">
      <c r="A19" s="51" t="s">
        <v>104</v>
      </c>
      <c r="B19" s="52" t="s">
        <v>90</v>
      </c>
    </row>
    <row r="20" spans="1:6" ht="19.5" customHeight="1">
      <c r="A20" s="54" t="s">
        <v>87</v>
      </c>
      <c r="B20" s="52"/>
    </row>
    <row r="21" spans="1:6" ht="19.5" customHeight="1">
      <c r="A21" s="51" t="s">
        <v>105</v>
      </c>
      <c r="B21" s="52" t="s">
        <v>88</v>
      </c>
    </row>
    <row r="22" spans="1:6" ht="19.5" customHeight="1">
      <c r="A22" s="51" t="s">
        <v>106</v>
      </c>
      <c r="B22" s="52" t="s">
        <v>85</v>
      </c>
    </row>
    <row r="23" spans="1:6" ht="19.5" customHeight="1">
      <c r="A23" s="55" t="s">
        <v>127</v>
      </c>
      <c r="E23" s="52"/>
    </row>
    <row r="24" spans="1:6">
      <c r="A24" s="147" t="s">
        <v>190</v>
      </c>
    </row>
    <row r="26" spans="1:6">
      <c r="F26" s="52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2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8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0" hidden="1" customWidth="1"/>
    <col min="13" max="13" width="9.109375" style="59" hidden="1" customWidth="1"/>
    <col min="14" max="16384" width="9.109375" style="2"/>
  </cols>
  <sheetData>
    <row r="1" spans="1:16380" ht="18">
      <c r="A1" s="56" t="s">
        <v>167</v>
      </c>
      <c r="B1" s="57">
        <v>2025</v>
      </c>
      <c r="G1" s="58" t="s">
        <v>132</v>
      </c>
      <c r="J1" s="59" t="s">
        <v>164</v>
      </c>
      <c r="K1" s="59">
        <v>1</v>
      </c>
      <c r="M1" s="59">
        <v>2011</v>
      </c>
    </row>
    <row r="2" spans="1:16380">
      <c r="A2" s="61"/>
      <c r="B2" s="62"/>
      <c r="C2" s="62"/>
      <c r="D2" s="62"/>
      <c r="E2" s="62"/>
      <c r="F2" s="62"/>
      <c r="G2" s="62"/>
      <c r="J2" s="59" t="s">
        <v>165</v>
      </c>
      <c r="K2" s="59">
        <v>2</v>
      </c>
      <c r="M2" s="59">
        <v>2012</v>
      </c>
    </row>
    <row r="3" spans="1:16380">
      <c r="A3" s="168" t="s">
        <v>123</v>
      </c>
      <c r="B3" s="168"/>
      <c r="C3" s="168"/>
      <c r="D3" s="168"/>
      <c r="E3" s="168"/>
      <c r="F3" s="168"/>
      <c r="G3" s="168"/>
      <c r="J3" s="59" t="s">
        <v>166</v>
      </c>
      <c r="K3" s="59">
        <v>3</v>
      </c>
      <c r="M3" s="59">
        <v>2013</v>
      </c>
    </row>
    <row r="4" spans="1:16380">
      <c r="A4" s="169" t="s">
        <v>120</v>
      </c>
      <c r="B4" s="169"/>
      <c r="C4" s="169"/>
      <c r="D4" s="169"/>
      <c r="E4" s="169"/>
      <c r="F4" s="169"/>
      <c r="G4" s="169"/>
      <c r="H4" s="63"/>
      <c r="I4" s="63"/>
      <c r="J4" s="59" t="s">
        <v>167</v>
      </c>
      <c r="K4" s="59">
        <v>4</v>
      </c>
      <c r="L4" s="64"/>
      <c r="M4" s="59">
        <v>2014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  <c r="XEG4" s="63"/>
      <c r="XEH4" s="63"/>
      <c r="XEI4" s="63"/>
      <c r="XEJ4" s="63"/>
      <c r="XEK4" s="63"/>
      <c r="XEL4" s="63"/>
      <c r="XEM4" s="63"/>
      <c r="XEN4" s="63"/>
      <c r="XEO4" s="63"/>
      <c r="XEP4" s="63"/>
      <c r="XEQ4" s="63"/>
      <c r="XER4" s="63"/>
      <c r="XES4" s="63"/>
      <c r="XET4" s="63"/>
      <c r="XEU4" s="63"/>
      <c r="XEV4" s="63"/>
      <c r="XEW4" s="63"/>
      <c r="XEX4" s="63"/>
      <c r="XEY4" s="63"/>
      <c r="XEZ4" s="63"/>
    </row>
    <row r="5" spans="1:16380">
      <c r="A5" s="168" t="s">
        <v>130</v>
      </c>
      <c r="B5" s="168"/>
      <c r="C5" s="168"/>
      <c r="D5" s="168"/>
      <c r="E5" s="168"/>
      <c r="F5" s="168"/>
      <c r="G5" s="168"/>
      <c r="H5" s="63"/>
      <c r="I5" s="63"/>
      <c r="J5" s="59" t="s">
        <v>168</v>
      </c>
      <c r="K5" s="59">
        <v>5</v>
      </c>
      <c r="L5" s="64"/>
      <c r="M5" s="59">
        <v>2015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</row>
    <row r="6" spans="1:16380">
      <c r="A6" s="168">
        <f>DATE(B1,VLOOKUP(A1,$J$1:$K$12,2,0),1)</f>
        <v>45748</v>
      </c>
      <c r="B6" s="168"/>
      <c r="C6" s="168"/>
      <c r="D6" s="168"/>
      <c r="E6" s="168"/>
      <c r="F6" s="168"/>
      <c r="G6" s="168"/>
      <c r="H6" s="63"/>
      <c r="J6" s="59" t="s">
        <v>169</v>
      </c>
      <c r="K6" s="59">
        <v>6</v>
      </c>
      <c r="M6" s="59">
        <v>2016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  <c r="XEG6" s="63"/>
      <c r="XEH6" s="63"/>
      <c r="XEI6" s="63"/>
      <c r="XEJ6" s="63"/>
      <c r="XEK6" s="63"/>
      <c r="XEL6" s="63"/>
      <c r="XEM6" s="63"/>
      <c r="XEN6" s="63"/>
      <c r="XEO6" s="63"/>
      <c r="XEP6" s="63"/>
      <c r="XEQ6" s="63"/>
      <c r="XER6" s="63"/>
      <c r="XES6" s="63"/>
      <c r="XET6" s="63"/>
      <c r="XEU6" s="63"/>
      <c r="XEV6" s="63"/>
      <c r="XEW6" s="63"/>
      <c r="XEX6" s="63"/>
      <c r="XEY6" s="63"/>
      <c r="XEZ6" s="63"/>
    </row>
    <row r="7" spans="1:16380">
      <c r="A7" s="65"/>
      <c r="B7" s="66"/>
      <c r="C7" s="66"/>
      <c r="D7" s="66"/>
      <c r="E7" s="66"/>
      <c r="F7" s="66"/>
      <c r="G7" s="67"/>
      <c r="H7" s="63"/>
      <c r="I7" s="63"/>
      <c r="J7" s="59" t="s">
        <v>170</v>
      </c>
      <c r="K7" s="59">
        <v>7</v>
      </c>
      <c r="L7" s="64"/>
      <c r="M7" s="59">
        <v>2017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63"/>
      <c r="XEX7" s="63"/>
      <c r="XEY7" s="63"/>
      <c r="XEZ7" s="63"/>
    </row>
    <row r="8" spans="1:16380" s="1" customFormat="1" ht="20.25" customHeight="1">
      <c r="A8" s="170" t="s">
        <v>115</v>
      </c>
      <c r="B8" s="172" t="s">
        <v>228</v>
      </c>
      <c r="C8" s="172"/>
      <c r="D8" s="172"/>
      <c r="E8" s="172" t="s">
        <v>171</v>
      </c>
      <c r="F8" s="172"/>
      <c r="G8" s="173"/>
      <c r="H8" s="68"/>
      <c r="I8" s="69"/>
      <c r="J8" s="59" t="s">
        <v>172</v>
      </c>
      <c r="K8" s="59">
        <v>8</v>
      </c>
      <c r="L8" s="70"/>
      <c r="M8" s="59">
        <v>2018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16380" s="1" customFormat="1" ht="38.25" customHeight="1">
      <c r="A9" s="171"/>
      <c r="B9" s="71" t="s">
        <v>173</v>
      </c>
      <c r="C9" s="109" t="s">
        <v>174</v>
      </c>
      <c r="D9" s="72" t="s">
        <v>175</v>
      </c>
      <c r="E9" s="109" t="s">
        <v>176</v>
      </c>
      <c r="F9" s="109" t="s">
        <v>177</v>
      </c>
      <c r="G9" s="111" t="s">
        <v>178</v>
      </c>
      <c r="I9" s="73"/>
      <c r="J9" s="59" t="s">
        <v>163</v>
      </c>
      <c r="K9" s="59">
        <v>9</v>
      </c>
      <c r="L9" s="70"/>
      <c r="M9" s="59">
        <v>2025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</row>
    <row r="10" spans="1:16380" ht="15.75" customHeight="1">
      <c r="A10" s="74" t="s">
        <v>121</v>
      </c>
      <c r="B10" s="75"/>
      <c r="C10" s="75"/>
      <c r="D10" s="75"/>
      <c r="E10" s="76"/>
      <c r="F10" s="76"/>
      <c r="G10" s="77"/>
      <c r="H10" s="78"/>
      <c r="I10" s="78"/>
      <c r="J10" s="59" t="s">
        <v>179</v>
      </c>
      <c r="K10" s="59">
        <v>10</v>
      </c>
      <c r="L10" s="79"/>
      <c r="M10" s="59">
        <v>2020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16380">
      <c r="A11" s="80" t="s">
        <v>116</v>
      </c>
      <c r="B11" s="81">
        <f>IF(ISERROR(VLOOKUP($A$6,Україна!$A$10:$AC$200,2,0)),"–",VLOOKUP($A$6,Україна!$A$10:$AC$200,2,0))</f>
        <v>816832.86752873997</v>
      </c>
      <c r="C11" s="81">
        <f>IF(ISERROR(VLOOKUP($A$6,'Кредити НФК'!$A$10:$M$200,2,0)),"–",VLOOKUP($A$6,'Кредити НФК'!$A$10:$M$200,2,0))</f>
        <v>9533.5833141900002</v>
      </c>
      <c r="D11" s="82">
        <f t="shared" ref="D11:D16" si="0">IF(ISERROR(C11/B11*100),"–",C11/B11*100)</f>
        <v>1.1671400225401145</v>
      </c>
      <c r="E11" s="83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9.0438252953484408</v>
      </c>
      <c r="F11" s="83">
        <f ca="1">IF(ISERROR((C11/VLOOKUP(DATE(VLOOKUP($B$1,Years,1,0)-1,12,1),'Кредити НФК'!$A$10:$M$200,2,0)*100-100)),"–",(C11/VLOOKUP(DATE(VLOOKUP($B$1,Years,1,0)-1,12,1),'Кредити НФК'!$A$10:$M$200,2,0)*100-100))</f>
        <v>2.0325810091959227</v>
      </c>
      <c r="G11" s="83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2.5361963059572332</v>
      </c>
      <c r="H11" s="84"/>
      <c r="I11" s="78"/>
      <c r="J11" s="59" t="s">
        <v>180</v>
      </c>
      <c r="K11" s="59">
        <v>11</v>
      </c>
      <c r="L11" s="79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16380">
      <c r="A12" s="85" t="s">
        <v>17</v>
      </c>
      <c r="B12" s="81">
        <f>IF(ISERROR(VLOOKUP($A$6,Україна!$A$3:$AC$200,3,0)),"–",VLOOKUP($A$6,Україна!$A$3:$AC$200,3,0))</f>
        <v>568991.63896480005</v>
      </c>
      <c r="C12" s="81">
        <f>IF(ISERROR(VLOOKUP($A$6,'Кредити НФК'!$A$10:$M$200,6,0)),"–",VLOOKUP($A$6,'Кредити НФК'!$A$10:$M$200,6,0))</f>
        <v>7727.6185804799998</v>
      </c>
      <c r="D12" s="82">
        <f t="shared" si="0"/>
        <v>1.3581251553255353</v>
      </c>
      <c r="E12" s="83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14.554872088914777</v>
      </c>
      <c r="F12" s="83">
        <f ca="1">IF(ISERROR((C12/VLOOKUP(DATE(VLOOKUP($B$1,Years,1,0)-1,12,1),'Кредити НФК'!$A$10:$M$200,6,0)*100-100)),"–",(C12/VLOOKUP(DATE(VLOOKUP($B$1,Years,1,0)-1,12,1),'Кредити НФК'!$A$10:$M$200,6,0)*100-100))</f>
        <v>5.0302009787396287</v>
      </c>
      <c r="G12" s="83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2.9216149338681987</v>
      </c>
      <c r="H12" s="78"/>
      <c r="I12" s="78"/>
      <c r="J12" s="59" t="s">
        <v>181</v>
      </c>
      <c r="K12" s="59">
        <v>12</v>
      </c>
      <c r="L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16380">
      <c r="A13" s="86" t="s">
        <v>9</v>
      </c>
      <c r="B13" s="81">
        <f>IF(ISERROR(VLOOKUP($A$6,Україна!$A$3:$AC$200,4,0)),"–",VLOOKUP($A$6,Україна!$A$3:$AC$200,4,0))</f>
        <v>247841.22856394001</v>
      </c>
      <c r="C13" s="81">
        <f>IF(ISERROR(VLOOKUP($A$6,'Кредити НФК'!$A$10:$M$200,10,0)),"–",VLOOKUP($A$6,'Кредити НФК'!$A$10:$M$200,10,0))</f>
        <v>1805.96473371</v>
      </c>
      <c r="D13" s="82">
        <f t="shared" si="0"/>
        <v>0.72867809128217065</v>
      </c>
      <c r="E13" s="83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-9.5712029728848478</v>
      </c>
      <c r="F13" s="83">
        <f ca="1">IF(ISERROR((C13/VLOOKUP(DATE(VLOOKUP($B$1,Years,1,0)-1,12,1),'Кредити НФК'!$A$10:$M$200,10,0)*100-100)),"–",(C13/VLOOKUP(DATE(VLOOKUP($B$1,Years,1,0)-1,12,1),'Кредити НФК'!$A$10:$M$200,10,0)*100-100))</f>
        <v>-9.0718690133431323</v>
      </c>
      <c r="G13" s="83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0.91909998003475835</v>
      </c>
      <c r="H13" s="78"/>
      <c r="I13" s="78"/>
      <c r="J13" s="59"/>
      <c r="K13" s="59"/>
      <c r="L13" s="79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16380">
      <c r="A14" s="80" t="s">
        <v>117</v>
      </c>
      <c r="B14" s="81">
        <f>IF(ISERROR(VLOOKUP($A$6,Україна!$A$3:$AC$200,5,0)),"–",VLOOKUP($A$6,Україна!$A$3:$AC$200,5,0))</f>
        <v>313023.99799017998</v>
      </c>
      <c r="C14" s="81">
        <f>IF(ISERROR(VLOOKUP($A$6,'Кредити ДГ'!$A$10:$M$200,2,0)),"–",VLOOKUP($A$6,'Кредити ДГ'!$A$10:$M$200,2,0))</f>
        <v>3593.8749938699998</v>
      </c>
      <c r="D14" s="82">
        <f t="shared" si="0"/>
        <v>1.1481148464478896</v>
      </c>
      <c r="E14" s="83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25.810646916708492</v>
      </c>
      <c r="F14" s="83">
        <f ca="1">IF(ISERROR((C14/VLOOKUP(DATE(VLOOKUP($B$1,Years,1,0)-1,12,1),'Кредити ДГ'!$A$10:$M$200,2,0)*100-100)),"–",(C14/VLOOKUP(DATE(VLOOKUP($B$1,Years,1,0)-1,12,1),'Кредити ДГ'!$A$10:$M$200,2,0)*100-100))</f>
        <v>8.0255017186568409</v>
      </c>
      <c r="G14" s="83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1.9611905709851669</v>
      </c>
      <c r="H14" s="78"/>
      <c r="I14" s="78"/>
      <c r="J14" s="59"/>
      <c r="K14" s="59"/>
      <c r="L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16380">
      <c r="A15" s="85" t="s">
        <v>17</v>
      </c>
      <c r="B15" s="81">
        <f>IF(ISERROR(VLOOKUP($A$6,Україна!$A$3:$AC$200,6,0)),"–",VLOOKUP($A$6,Україна!$A$3:$AC$200,6,0))</f>
        <v>302531.75057251001</v>
      </c>
      <c r="C15" s="81">
        <f>IF(ISERROR(VLOOKUP($A$6,'Кредити ДГ'!$A$10:$M$200,6,0)),"–",VLOOKUP($A$6,'Кредити ДГ'!$A$10:$M$200,6,0))</f>
        <v>3548.9866535800002</v>
      </c>
      <c r="D15" s="82">
        <f t="shared" si="0"/>
        <v>1.1730955996730625</v>
      </c>
      <c r="E15" s="83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27.786026958296702</v>
      </c>
      <c r="F15" s="83">
        <f ca="1">IF(ISERROR((C15/VLOOKUP(DATE(VLOOKUP($B$1,Years,1,0)-1,12,1),'Кредити ДГ'!$A$10:$M$200,6,0)*100-100)),"–",(C15/VLOOKUP(DATE(VLOOKUP($B$1,Years,1,0)-1,12,1),'Кредити ДГ'!$A$10:$M$200,6,0)*100-100))</f>
        <v>8.8954132276101774</v>
      </c>
      <c r="G15" s="83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2.0743952458635704</v>
      </c>
      <c r="H15" s="78"/>
      <c r="I15" s="78"/>
      <c r="J15" s="59"/>
      <c r="K15" s="59"/>
      <c r="L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16380">
      <c r="A16" s="87" t="s">
        <v>9</v>
      </c>
      <c r="B16" s="88">
        <f>IF(ISERROR(VLOOKUP($A$6,Україна!$A$3:$AC$200,7,0)),"–",VLOOKUP($A$6,Україна!$A$3:$AC$200,7,0))</f>
        <v>10492.24741767</v>
      </c>
      <c r="C16" s="88">
        <f>IF(ISERROR(VLOOKUP($A$6,'Кредити ДГ'!$A$10:$M$200,10,0)),"–",VLOOKUP($A$6,'Кредити ДГ'!$A$10:$M$200,10,0))</f>
        <v>44.888340290000002</v>
      </c>
      <c r="D16" s="89">
        <f t="shared" si="0"/>
        <v>0.42782388274988181</v>
      </c>
      <c r="E16" s="90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-43.38434394660743</v>
      </c>
      <c r="F16" s="90">
        <f ca="1">IF(ISERROR((C16/VLOOKUP(DATE(VLOOKUP($B$1,Years,1,0)-1,12,1),'Кредити ДГ'!$A$10:$M$200,10,0)*100-100)),"–",(C16/VLOOKUP(DATE(VLOOKUP($B$1,Years,1,0)-1,12,1),'Кредити ДГ'!$A$10:$M$200,10,0)*100-100))</f>
        <v>-33.791332727333639</v>
      </c>
      <c r="G16" s="90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-6.258409412154208</v>
      </c>
      <c r="H16" s="78"/>
      <c r="I16" s="78"/>
      <c r="K16" s="59"/>
      <c r="L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13">
      <c r="A17" s="91" t="s">
        <v>122</v>
      </c>
      <c r="B17" s="92"/>
      <c r="C17" s="93"/>
      <c r="D17" s="93"/>
      <c r="E17" s="94"/>
      <c r="F17" s="94"/>
      <c r="G17" s="95"/>
      <c r="K17" s="59"/>
    </row>
    <row r="18" spans="1:13">
      <c r="A18" s="80" t="s">
        <v>34</v>
      </c>
      <c r="B18" s="81">
        <f>IF(ISERROR(VLOOKUP($A$6,Україна!$A$3:$AC$200,8,0)),"–",VLOOKUP($A$6,Україна!$A$3:$AC$200,8,0))</f>
        <v>1217183.2390689801</v>
      </c>
      <c r="C18" s="81">
        <f>IF(ISERROR(VLOOKUP($A$6,'Депозити НФК'!$A$10:$S$200,2,0)),"–",VLOOKUP($A$6,'Депозити НФК'!$A$10:$S$200,2,0))</f>
        <v>8502.4010693199998</v>
      </c>
      <c r="D18" s="82">
        <f>IF(ISERROR(C18/B18*100),"–",C18/B18*100)</f>
        <v>0.69853090285924913</v>
      </c>
      <c r="E18" s="83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23.310030014661493</v>
      </c>
      <c r="F18" s="83">
        <f ca="1">IF(ISERROR((C18/VLOOKUP(DATE(VLOOKUP($B$1,Years,1,0)-1,12,1),'Депозити НФК'!$A$10:$S$200,2,0)*100-100)),"–",(C18/VLOOKUP(DATE(VLOOKUP($B$1,Years,1,0)-1,12,1),'Депозити НФК'!$A$10:$S$200,2,0)*100-100))</f>
        <v>6.064051277192533</v>
      </c>
      <c r="G18" s="83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0.92088579925071201</v>
      </c>
      <c r="K18" s="59"/>
      <c r="L18" s="79"/>
    </row>
    <row r="19" spans="1:13">
      <c r="A19" s="85" t="s">
        <v>17</v>
      </c>
      <c r="B19" s="81">
        <f>IF(ISERROR(VLOOKUP($A$6,Україна!$A$3:$AC$200,9,0)),"–",VLOOKUP($A$6,Україна!$A$3:$AC$200,9,0))</f>
        <v>904124.78066096036</v>
      </c>
      <c r="C19" s="81">
        <f>IF(ISERROR(VLOOKUP($A$6,'Депозити НФК'!$A$10:$S$200,8,0)),"–",VLOOKUP($A$6,'Депозити НФК'!$A$10:$S$200,8,0))</f>
        <v>6865.7426381299992</v>
      </c>
      <c r="D19" s="82">
        <f t="shared" ref="D19:D23" si="1">IF(ISERROR(C19/B19*100),"–",C19/B19*100)</f>
        <v>0.75937998658888639</v>
      </c>
      <c r="E19" s="83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29.310127389220838</v>
      </c>
      <c r="F19" s="83">
        <f ca="1">IF(ISERROR((C19/VLOOKUP(DATE(VLOOKUP($B$1,Years,1,0)-1,12,1),'Депозити НФК'!$A$10:$S$200,8,0)*100-100)),"–",(C19/VLOOKUP(DATE(VLOOKUP($B$1,Years,1,0)-1,12,1),'Депозити НФК'!$A$10:$S$200,8,0)*100-100))</f>
        <v>7.4622872353392182</v>
      </c>
      <c r="G19" s="83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2.9605367426413807</v>
      </c>
      <c r="K19" s="59"/>
      <c r="L19" s="79"/>
    </row>
    <row r="20" spans="1:13">
      <c r="A20" s="85" t="s">
        <v>9</v>
      </c>
      <c r="B20" s="81">
        <f>IF(ISERROR(VLOOKUP($A$6,Україна!$A$3:$AC$200,10,0)),"–",VLOOKUP($A$6,Україна!$A$3:$AC$200,10,0))</f>
        <v>313058.45840802003</v>
      </c>
      <c r="C20" s="81">
        <f>IF(ISERROR(VLOOKUP($A$6,'Депозити НФК'!$A$10:$S$200,14,0)),"–",VLOOKUP($A$6,'Депозити НФК'!$A$10:$S$200,14,0))</f>
        <v>1636.6584311899999</v>
      </c>
      <c r="D20" s="82">
        <f t="shared" si="1"/>
        <v>0.5227964257898714</v>
      </c>
      <c r="E20" s="83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3.218509302346348</v>
      </c>
      <c r="F20" s="83">
        <f ca="1">IF(ISERROR((C20/VLOOKUP(DATE(VLOOKUP($B$1,Years,1,0)-1,12,1),'Депозити НФК'!$A$10:$S$200,14,0)*100-100)),"–",(C20/VLOOKUP(DATE(VLOOKUP($B$1,Years,1,0)-1,12,1),'Депозити НФК'!$A$10:$S$200,14,0)*100-100))</f>
        <v>0.57444138155631208</v>
      </c>
      <c r="G20" s="83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-6.82241236992175</v>
      </c>
      <c r="K20" s="59"/>
      <c r="L20" s="79"/>
    </row>
    <row r="21" spans="1:13">
      <c r="A21" s="80" t="s">
        <v>33</v>
      </c>
      <c r="B21" s="81">
        <f>IF(ISERROR(VLOOKUP($A$6,Україна!$A$3:$AC$200,11,0)),"–",VLOOKUP($A$6,Україна!$A$3:$AC$200,11,0))</f>
        <v>1413823.5465283697</v>
      </c>
      <c r="C21" s="81">
        <f>IF(ISERROR(VLOOKUP($A$6,'Депозити ДГ'!$A$10:$S$200,2,0)),"–",VLOOKUP($A$6,'Депозити ДГ'!$A$10:$S$200,2,0))</f>
        <v>16362.521404209998</v>
      </c>
      <c r="D21" s="82">
        <f t="shared" si="1"/>
        <v>1.1573241543747106</v>
      </c>
      <c r="E21" s="83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15.766372572152477</v>
      </c>
      <c r="F21" s="83">
        <f ca="1">IF(ISERROR((C21/VLOOKUP(DATE(VLOOKUP($B$1,Years,1,0)-1,12,1),'Депозити ДГ'!$A$10:$S$200,2,0)*100-100)),"–",(C21/VLOOKUP(DATE(VLOOKUP($B$1,Years,1,0)-1,12,1),'Депозити ДГ'!$A$10:$S$200,2,0)*100-100))</f>
        <v>1.8174378864352292</v>
      </c>
      <c r="G21" s="83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3.1370930904400751</v>
      </c>
      <c r="J21" s="79"/>
      <c r="K21" s="79"/>
      <c r="L21" s="79"/>
    </row>
    <row r="22" spans="1:13">
      <c r="A22" s="85" t="s">
        <v>17</v>
      </c>
      <c r="B22" s="81">
        <f>IF(ISERROR(VLOOKUP($A$6,Україна!$A$3:$AC$200,12,0)),"–",VLOOKUP($A$6,Україна!$A$3:$AC$200,12,0))</f>
        <v>913499.64493157982</v>
      </c>
      <c r="C22" s="81">
        <f>IF(ISERROR(VLOOKUP($A$6,'Депозити ДГ'!$A$10:$S$200,8,0)),"–",VLOOKUP($A$6,'Депозити ДГ'!$A$10:$S$200,8,0))</f>
        <v>11905.537593970001</v>
      </c>
      <c r="D22" s="82">
        <f t="shared" si="1"/>
        <v>1.3032886942021431</v>
      </c>
      <c r="E22" s="83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17.305021020747517</v>
      </c>
      <c r="F22" s="83">
        <f ca="1">IF(ISERROR((C22/VLOOKUP(DATE(VLOOKUP($B$1,Years,1,0)-1,12,1),'Депозити ДГ'!$A$10:$S$200,8,0)*100-100)),"–",(C22/VLOOKUP(DATE(VLOOKUP($B$1,Years,1,0)-1,12,1),'Депозити ДГ'!$A$10:$S$200,8,0)*100-100))</f>
        <v>1.6584344354273952</v>
      </c>
      <c r="G22" s="83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4.1042331116381661</v>
      </c>
      <c r="J22" s="79"/>
      <c r="K22" s="79"/>
      <c r="L22" s="79"/>
    </row>
    <row r="23" spans="1:13">
      <c r="A23" s="87" t="s">
        <v>9</v>
      </c>
      <c r="B23" s="88">
        <f>IF(ISERROR(VLOOKUP($A$6,Україна!$A$3:$AC$200,13,0)),"–",VLOOKUP($A$6,Україна!$A$3:$AC$200,13,0))</f>
        <v>500323.90159679</v>
      </c>
      <c r="C23" s="88">
        <f>IF(ISERROR(VLOOKUP($A$6,'Депозити ДГ'!$A$10:$S$200,14,0)),"–",VLOOKUP($A$6,'Депозити ДГ'!$A$10:$S$200,14,0))</f>
        <v>4456.9838102399999</v>
      </c>
      <c r="D23" s="89">
        <f t="shared" si="1"/>
        <v>0.89081968621036889</v>
      </c>
      <c r="E23" s="90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11.847535787031745</v>
      </c>
      <c r="F23" s="90">
        <f ca="1">IF(ISERROR((C23/VLOOKUP(DATE(VLOOKUP($B$1,Years,1,0)-1,12,1),'Депозити ДГ'!$A$10:$S$200,14,0)*100-100)),"–",(C23/VLOOKUP(DATE(VLOOKUP($B$1,Years,1,0)-1,12,1),'Депозити ДГ'!$A$10:$S$200,14,0)*100-100))</f>
        <v>2.2446185108424146</v>
      </c>
      <c r="G23" s="90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0.63963632418210636</v>
      </c>
      <c r="J23" s="79"/>
      <c r="K23" s="79"/>
      <c r="L23" s="79"/>
    </row>
    <row r="24" spans="1:13">
      <c r="A24" s="96"/>
      <c r="B24" s="96"/>
      <c r="C24" s="97"/>
      <c r="D24" s="97"/>
      <c r="E24" s="98"/>
      <c r="F24" s="98"/>
      <c r="G24" s="62"/>
    </row>
    <row r="25" spans="1:13" s="1" customFormat="1" ht="26.25" customHeight="1">
      <c r="A25" s="174" t="s">
        <v>115</v>
      </c>
      <c r="B25" s="175"/>
      <c r="C25" s="175"/>
      <c r="D25" s="175"/>
      <c r="E25" s="176" t="s">
        <v>124</v>
      </c>
      <c r="F25" s="176"/>
      <c r="G25" s="177"/>
      <c r="J25" s="99"/>
      <c r="K25" s="99"/>
      <c r="L25" s="99"/>
      <c r="M25" s="59"/>
    </row>
    <row r="26" spans="1:13" s="1" customFormat="1" ht="27.75" customHeight="1">
      <c r="A26" s="174"/>
      <c r="B26" s="175"/>
      <c r="C26" s="175"/>
      <c r="D26" s="175"/>
      <c r="E26" s="109" t="s">
        <v>173</v>
      </c>
      <c r="F26" s="109" t="s">
        <v>174</v>
      </c>
      <c r="G26" s="112" t="s">
        <v>182</v>
      </c>
      <c r="J26" s="100"/>
      <c r="K26" s="100"/>
      <c r="L26" s="100"/>
      <c r="M26" s="59"/>
    </row>
    <row r="27" spans="1:13" ht="33" customHeight="1">
      <c r="A27" s="178" t="s">
        <v>125</v>
      </c>
      <c r="B27" s="178"/>
      <c r="C27" s="178"/>
      <c r="D27" s="178"/>
      <c r="E27" s="178"/>
      <c r="F27" s="178"/>
      <c r="G27" s="62"/>
    </row>
    <row r="28" spans="1:13">
      <c r="A28" s="80" t="s">
        <v>24</v>
      </c>
      <c r="B28" s="62"/>
      <c r="C28" s="62"/>
      <c r="D28" s="62"/>
      <c r="E28" s="83">
        <f>IF(ISERROR(VLOOKUP($A$6,Україна!$A$3:$AC$200,14,0)),"–",VLOOKUP($A$6,Україна!$A$3:$AC$200,14,0))</f>
        <v>15.2905</v>
      </c>
      <c r="F28" s="83">
        <f>IF(ISERROR(VLOOKUP($A$6,'% ставки за кредитами НФК'!$A$10:$S$200,2,0)),"–",VLOOKUP($A$6,'% ставки за кредитами НФК'!$A$10:$S$200,2,0))</f>
        <v>18.455100000000002</v>
      </c>
      <c r="G28" s="83">
        <f>IF(ISERROR(IF(F28=0,"–",F28-E28)),"–",IF(F28=0,"–",F28-E28))</f>
        <v>3.1646000000000019</v>
      </c>
    </row>
    <row r="29" spans="1:13">
      <c r="A29" s="85" t="s">
        <v>17</v>
      </c>
      <c r="B29" s="62"/>
      <c r="C29" s="62"/>
      <c r="D29" s="62"/>
      <c r="E29" s="83">
        <f>IF(ISERROR(VLOOKUP($A$6,Україна!$A$3:$AC$200,15,0)),"–",VLOOKUP($A$6,Україна!$A$3:$AC$200,15,0))</f>
        <v>16.611699999999999</v>
      </c>
      <c r="F29" s="83">
        <f>IF(ISERROR(VLOOKUP($A$6,'% ставки за кредитами НФК'!$A$10:$S$200,8,0)),"–",VLOOKUP($A$6,'% ставки за кредитами НФК'!$A$10:$S$200,8,0))</f>
        <v>18.61</v>
      </c>
      <c r="G29" s="83">
        <f t="shared" ref="G29:G37" si="2">IF(ISERROR(IF(F29=0,"–",F29-E29)),"–",IF(F29=0,"–",F29-E29))</f>
        <v>1.9983000000000004</v>
      </c>
    </row>
    <row r="30" spans="1:13">
      <c r="A30" s="101" t="s">
        <v>118</v>
      </c>
      <c r="B30" s="62"/>
      <c r="C30" s="62"/>
      <c r="D30" s="62"/>
      <c r="E30" s="83">
        <f>IF(ISERROR(VLOOKUP($A$6,Україна!$A$3:$AC$200,16,0)),"–",VLOOKUP($A$6,Україна!$A$3:$AC$200,16,0))</f>
        <v>16.614100000000001</v>
      </c>
      <c r="F30" s="83">
        <f>IF(ISERROR(VLOOKUP($A$6,'% ставки за кредитами НФК'!$A$10:$S$200,10,0)),"–",VLOOKUP($A$6,'% ставки за кредитами НФК'!$A$10:$S$200,10,0))</f>
        <v>18.684000000000001</v>
      </c>
      <c r="G30" s="83">
        <f t="shared" si="2"/>
        <v>2.0699000000000005</v>
      </c>
    </row>
    <row r="31" spans="1:13">
      <c r="A31" s="85" t="s">
        <v>9</v>
      </c>
      <c r="B31" s="62"/>
      <c r="C31" s="62"/>
      <c r="D31" s="62"/>
      <c r="E31" s="83">
        <f>IF(ISERROR(VLOOKUP($A$6,Україна!$A$3:$AC$200,17,0)),"–",VLOOKUP($A$6,Україна!$A$3:$AC$200,17,0))</f>
        <v>6.3094000000000001</v>
      </c>
      <c r="F31" s="83">
        <f>IF(ISERROR(VLOOKUP($A$6,'% ставки за кредитами НФК'!$A$10:$S$200,14,0)),"–",VLOOKUP($A$6,'% ставки за кредитами НФК'!$A$10:$S$200,14,0))</f>
        <v>6.7011000000000003</v>
      </c>
      <c r="G31" s="83">
        <f t="shared" si="2"/>
        <v>0.39170000000000016</v>
      </c>
    </row>
    <row r="32" spans="1:13">
      <c r="A32" s="101" t="s">
        <v>118</v>
      </c>
      <c r="B32" s="62"/>
      <c r="C32" s="62"/>
      <c r="D32" s="62"/>
      <c r="E32" s="83">
        <f>IF(ISERROR(VLOOKUP($A$6,Україна!$A$3:$AC$200,18,0)),"–",VLOOKUP($A$6,Україна!$A$3:$AC$200,18,0))</f>
        <v>6.3108000000000004</v>
      </c>
      <c r="F32" s="83">
        <f>IF(ISERROR(VLOOKUP($A$6,'% ставки за кредитами НФК'!$A$10:$S$200,16,0)),"–",VLOOKUP($A$6,'% ставки за кредитами НФК'!$A$10:$S$200,16,0))</f>
        <v>6.7011000000000003</v>
      </c>
      <c r="G32" s="83">
        <f t="shared" si="2"/>
        <v>0.39029999999999987</v>
      </c>
    </row>
    <row r="33" spans="1:13">
      <c r="A33" s="80" t="s">
        <v>198</v>
      </c>
      <c r="B33" s="62"/>
      <c r="C33" s="62"/>
      <c r="D33" s="62"/>
      <c r="E33" s="83">
        <f>IF(ISERROR(VLOOKUP($A$6,Україна!$A$3:$AC$200,19,0)),"–",VLOOKUP($A$6,Україна!$A$3:$AC$200,19,0))</f>
        <v>28.378900000000002</v>
      </c>
      <c r="F33" s="83">
        <f>IF(ISERROR(VLOOKUP($A$6,'% ставки за кредитами ДГ'!$A$10:$S$200,2,0)),"–",VLOOKUP($A$6,'% ставки за кредитами ДГ'!$A$10:$S$200,2,0))</f>
        <v>34.052599999999998</v>
      </c>
      <c r="G33" s="83">
        <f t="shared" si="2"/>
        <v>5.6736999999999966</v>
      </c>
    </row>
    <row r="34" spans="1:13">
      <c r="A34" s="85" t="s">
        <v>17</v>
      </c>
      <c r="B34" s="62"/>
      <c r="C34" s="62"/>
      <c r="D34" s="62"/>
      <c r="E34" s="83">
        <f>IF(ISERROR(VLOOKUP($A$6,Україна!$A$3:$AC$200,20,0)),"–",VLOOKUP($A$6,Україна!$A$3:$AC$200,20,0))</f>
        <v>28.3947</v>
      </c>
      <c r="F34" s="83">
        <f>IF(ISERROR(VLOOKUP($A$6,'% ставки за кредитами ДГ'!$A$10:$S$200,8,0)),"–",VLOOKUP($A$6,'% ставки за кредитами ДГ'!$A$10:$S$200,8,0))</f>
        <v>34.059399999999997</v>
      </c>
      <c r="G34" s="83">
        <f t="shared" si="2"/>
        <v>5.6646999999999963</v>
      </c>
    </row>
    <row r="35" spans="1:13">
      <c r="A35" s="101" t="s">
        <v>118</v>
      </c>
      <c r="B35" s="62"/>
      <c r="C35" s="62"/>
      <c r="D35" s="62"/>
      <c r="E35" s="83">
        <f>IF(ISERROR(VLOOKUP($A$6,Україна!$A$3:$AC$200,21,0)),"–",VLOOKUP($A$6,Україна!$A$3:$AC$200,21,0))</f>
        <v>34.479599999999998</v>
      </c>
      <c r="F35" s="83">
        <f>IF(ISERROR(VLOOKUP($A$6,'% ставки за кредитами ДГ'!$A$10:$S$200,10,0)),"–",VLOOKUP($A$6,'% ставки за кредитами ДГ'!$A$10:$S$200,10,0))</f>
        <v>33.906999999999996</v>
      </c>
      <c r="G35" s="83">
        <f t="shared" si="2"/>
        <v>-0.57260000000000133</v>
      </c>
    </row>
    <row r="36" spans="1:13">
      <c r="A36" s="85" t="s">
        <v>9</v>
      </c>
      <c r="B36" s="62"/>
      <c r="C36" s="62"/>
      <c r="D36" s="62"/>
      <c r="E36" s="83">
        <f>IF(ISERROR(VLOOKUP($A$6,Україна!$A$3:$AC$200,22,0)),"–",VLOOKUP($A$6,Україна!$A$3:$AC$200,22,0))</f>
        <v>13.567</v>
      </c>
      <c r="F36" s="83">
        <f>IF(ISERROR(VLOOKUP($A$6,'% ставки за кредитами ДГ'!$A$10:$S$200,14,0)),"–",VLOOKUP($A$6,'% ставки за кредитами ДГ'!$A$10:$S$200,14,0))</f>
        <v>7.4097</v>
      </c>
      <c r="G36" s="83">
        <f t="shared" si="2"/>
        <v>-6.1573000000000002</v>
      </c>
    </row>
    <row r="37" spans="1:13">
      <c r="A37" s="101" t="s">
        <v>118</v>
      </c>
      <c r="B37" s="62"/>
      <c r="C37" s="62"/>
      <c r="D37" s="62"/>
      <c r="E37" s="90">
        <f>IF(ISERROR(VLOOKUP($A$6,Україна!$A$3:$AC$200,23,0)),"–",VLOOKUP($A$6,Україна!$A$3:$AC$200,23,0))</f>
        <v>7.8761000000000001</v>
      </c>
      <c r="F37" s="90">
        <f>IF(ISERROR(VLOOKUP($A$6,'% ставки за кредитами ДГ'!$A$10:$S$200,16,0)),"–",VLOOKUP($A$6,'% ставки за кредитами ДГ'!$A$10:$S$200,16,0))</f>
        <v>0</v>
      </c>
      <c r="G37" s="90" t="str">
        <f t="shared" si="2"/>
        <v>–</v>
      </c>
    </row>
    <row r="38" spans="1:13" ht="30.75" customHeight="1">
      <c r="A38" s="179" t="s">
        <v>126</v>
      </c>
      <c r="B38" s="179"/>
      <c r="C38" s="179"/>
      <c r="D38" s="179"/>
      <c r="E38" s="178"/>
      <c r="F38" s="178"/>
      <c r="G38" s="62"/>
    </row>
    <row r="39" spans="1:13">
      <c r="A39" s="80" t="s">
        <v>24</v>
      </c>
      <c r="B39" s="62"/>
      <c r="C39" s="62"/>
      <c r="D39" s="62"/>
      <c r="E39" s="83">
        <f>IF(ISERROR(VLOOKUP($A$6,Україна!$A$3:$AC$200,24,0)),"–",VLOOKUP($A$6,Україна!$A$3:$AC$200,24,0))</f>
        <v>8.6957000000000004</v>
      </c>
      <c r="F39" s="83">
        <f>IF(ISERROR(VLOOKUP($A$6,'% ставки за депозитами НФК'!$A$10:$P$200,2,0)),"–",VLOOKUP($A$6,'% ставки за депозитами НФК'!$A$10:$P$200,2,0))</f>
        <v>10.259</v>
      </c>
      <c r="G39" s="83">
        <f>IF(ISERROR(IF(F39=0,"–",F39-E39)),"–",IF(F39=0,"–",F39-E39))</f>
        <v>1.5632999999999999</v>
      </c>
    </row>
    <row r="40" spans="1:13">
      <c r="A40" s="85" t="s">
        <v>17</v>
      </c>
      <c r="B40" s="62"/>
      <c r="C40" s="62"/>
      <c r="D40" s="62"/>
      <c r="E40" s="83">
        <f>IF(ISERROR(VLOOKUP($A$6,Україна!$A$3:$AC$200,25,0)),"–",VLOOKUP($A$6,Україна!$A$3:$AC$200,25,0))</f>
        <v>9.6890999999999998</v>
      </c>
      <c r="F40" s="83">
        <f>IF(ISERROR(VLOOKUP($A$6,'% ставки за депозитами НФК'!$A$10:$P$200,7,0)),"–",VLOOKUP($A$6,'% ставки за депозитами НФК'!$A$10:$P$200,7,0))</f>
        <v>10.452400000000001</v>
      </c>
      <c r="G40" s="83">
        <f t="shared" ref="G40:G44" si="3">IF(ISERROR(IF(F40=0,"–",F40-E40)),"–",IF(F40=0,"–",F40-E40))</f>
        <v>0.76330000000000098</v>
      </c>
    </row>
    <row r="41" spans="1:13">
      <c r="A41" s="85" t="s">
        <v>9</v>
      </c>
      <c r="B41" s="62"/>
      <c r="C41" s="62"/>
      <c r="D41" s="62"/>
      <c r="E41" s="83">
        <f>IF(ISERROR(VLOOKUP($A$6,Україна!$A$3:$AC$200,26,0)),"–",VLOOKUP($A$6,Україна!$A$3:$AC$200,26,0))</f>
        <v>0.76100000000000001</v>
      </c>
      <c r="F41" s="83">
        <f>IF(ISERROR(VLOOKUP($A$6,'% ставки за депозитами НФК'!$A$10:$P$200,12,0)),"–",VLOOKUP($A$6,'% ставки за депозитами НФК'!$A$10:$P$200,12,0))</f>
        <v>0.99529999999999996</v>
      </c>
      <c r="G41" s="83">
        <f t="shared" si="3"/>
        <v>0.23429999999999995</v>
      </c>
    </row>
    <row r="42" spans="1:13">
      <c r="A42" s="80" t="s">
        <v>198</v>
      </c>
      <c r="B42" s="62"/>
      <c r="C42" s="62"/>
      <c r="D42" s="62"/>
      <c r="E42" s="83">
        <f>IF(ISERROR(VLOOKUP($A$6,Україна!$A$3:$AC$200,27,0)),"–",VLOOKUP($A$6,Україна!$A$3:$AC$200,27,0))</f>
        <v>8.0541999999999998</v>
      </c>
      <c r="F42" s="83">
        <f>IF(ISERROR(VLOOKUP($A$6,'% ставки за депозитами ДГ'!$A$10:$P$200,2,0)),"–",VLOOKUP($A$6,'% ставки за депозитами ДГ'!$A$10:$P$200,2,0))</f>
        <v>9.5062999999999995</v>
      </c>
      <c r="G42" s="83">
        <f t="shared" si="3"/>
        <v>1.4520999999999997</v>
      </c>
    </row>
    <row r="43" spans="1:13">
      <c r="A43" s="86" t="s">
        <v>17</v>
      </c>
      <c r="B43" s="62"/>
      <c r="C43" s="62"/>
      <c r="D43" s="62"/>
      <c r="E43" s="83">
        <f>IF(ISERROR(VLOOKUP($A$6,Україна!$A$3:$AC$200,28,0)),"–",VLOOKUP($A$6,Україна!$A$3:$AC$200,28,0))</f>
        <v>10.428900000000001</v>
      </c>
      <c r="F43" s="83">
        <f>IF(ISERROR(VLOOKUP($A$6,'% ставки за депозитами ДГ'!$A$10:$P$200,7,0)),"–",VLOOKUP($A$6,'% ставки за депозитами ДГ'!$A$10:$P$200,7,0))</f>
        <v>11.821199999999999</v>
      </c>
      <c r="G43" s="83">
        <f t="shared" si="3"/>
        <v>1.3922999999999988</v>
      </c>
    </row>
    <row r="44" spans="1:13">
      <c r="A44" s="87" t="s">
        <v>9</v>
      </c>
      <c r="B44" s="102"/>
      <c r="C44" s="102"/>
      <c r="D44" s="102"/>
      <c r="E44" s="90">
        <f>IF(ISERROR(VLOOKUP($A$6,Україна!$A$3:$AC$200,29,0)),"–",VLOOKUP($A$6,Україна!$A$3:$AC$200,29,0))</f>
        <v>1.0068999999999999</v>
      </c>
      <c r="F44" s="90">
        <f>IF(ISERROR(VLOOKUP($A$6,'% ставки за депозитами ДГ'!$A$10:$P$200,12,0)),"–",VLOOKUP($A$6,'% ставки за депозитами ДГ'!$A$10:$P$200,12,0))</f>
        <v>1.1879</v>
      </c>
      <c r="G44" s="90">
        <f t="shared" si="3"/>
        <v>0.18100000000000005</v>
      </c>
    </row>
    <row r="45" spans="1:13">
      <c r="A45" s="96"/>
      <c r="B45" s="96"/>
      <c r="C45" s="97"/>
      <c r="D45" s="97"/>
      <c r="E45" s="98"/>
      <c r="F45" s="98"/>
      <c r="G45" s="62"/>
    </row>
    <row r="46" spans="1:13" s="1" customFormat="1" ht="22.5" customHeight="1">
      <c r="A46" s="174" t="s">
        <v>115</v>
      </c>
      <c r="B46" s="175"/>
      <c r="C46" s="175"/>
      <c r="D46" s="175"/>
      <c r="E46" s="175"/>
      <c r="F46" s="175"/>
      <c r="G46" s="112" t="s">
        <v>174</v>
      </c>
      <c r="J46" s="99"/>
      <c r="K46" s="99"/>
      <c r="L46" s="99"/>
      <c r="M46" s="59"/>
    </row>
    <row r="47" spans="1:13">
      <c r="A47" s="103" t="s">
        <v>119</v>
      </c>
      <c r="B47" s="104"/>
      <c r="C47" s="105"/>
      <c r="D47" s="105"/>
      <c r="E47" s="98"/>
      <c r="F47" s="98"/>
      <c r="G47" s="62"/>
    </row>
    <row r="48" spans="1:13">
      <c r="A48" s="106" t="s">
        <v>114</v>
      </c>
      <c r="B48" s="106"/>
      <c r="C48" s="98"/>
      <c r="D48" s="98"/>
      <c r="E48" s="107"/>
      <c r="F48" s="62"/>
      <c r="G48" s="81">
        <f>IF(ISERROR(VLOOKUP($A$6,'Банки та філії'!$A$10:$C$200,2,0)),,VLOOKUP($A$6,'Банки та філії'!$A$10:$C$200,2,0))</f>
        <v>0</v>
      </c>
    </row>
    <row r="49" spans="1:7">
      <c r="A49" s="106" t="s">
        <v>63</v>
      </c>
      <c r="B49" s="106"/>
      <c r="C49" s="98"/>
      <c r="D49" s="98"/>
      <c r="E49" s="107"/>
      <c r="F49" s="142"/>
      <c r="G49" s="81">
        <f>IF(ISERROR(VLOOKUP($A$6,'Банки та філії'!$A$10:$C$200,3,0)),,VLOOKUP($A$6,'Банки та філії'!$A$10:$C$200,3,0))</f>
        <v>3</v>
      </c>
    </row>
    <row r="50" spans="1:7" ht="6" customHeight="1"/>
    <row r="51" spans="1:7" ht="31.5" customHeight="1">
      <c r="A51" s="167" t="s">
        <v>190</v>
      </c>
      <c r="B51" s="167"/>
      <c r="C51" s="167"/>
      <c r="D51" s="167"/>
      <c r="E51" s="167"/>
      <c r="F51" s="167"/>
      <c r="G51" s="141">
        <f>IF(ISERROR(VLOOKUP($A$6,'Банки та філії'!$A$11:$D$200,4,0)),,VLOOKUP($A$6,'Банки та філії'!$A$11:$D$200,4,0))</f>
        <v>107</v>
      </c>
    </row>
    <row r="107" spans="20:31"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</row>
    <row r="108" spans="20:31"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</row>
    <row r="109" spans="20:31"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</row>
    <row r="110" spans="20:31"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</row>
    <row r="111" spans="20:31"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</row>
    <row r="112" spans="20:31"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</row>
    <row r="113" spans="20:31"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</row>
    <row r="114" spans="20:31"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</row>
    <row r="115" spans="20:31"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</row>
    <row r="116" spans="20:31"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</row>
    <row r="117" spans="20:31"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</row>
    <row r="118" spans="20:31"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</row>
    <row r="119" spans="20:31"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</row>
    <row r="120" spans="20:31"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</row>
    <row r="121" spans="20:31"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20:31"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</row>
    <row r="123" spans="20:31"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</row>
    <row r="124" spans="20:31"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</row>
    <row r="125" spans="20:31"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20:31"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</row>
    <row r="127" spans="20:31"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</row>
    <row r="128" spans="20:31"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</row>
    <row r="129" spans="20:31"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</row>
    <row r="130" spans="20:31"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</row>
    <row r="131" spans="20:31"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</row>
    <row r="132" spans="20:31"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</row>
    <row r="133" spans="20:31"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</row>
    <row r="134" spans="20:31"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</row>
    <row r="135" spans="20:31"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</row>
    <row r="136" spans="20:31"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</row>
    <row r="137" spans="20:31"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</row>
    <row r="138" spans="20:31"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</row>
    <row r="139" spans="20:31"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</row>
    <row r="140" spans="20:31"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</row>
    <row r="141" spans="20:31"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</row>
    <row r="142" spans="20:31"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</row>
    <row r="143" spans="20:31"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</row>
    <row r="144" spans="20:31"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</row>
    <row r="145" spans="20:31"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</row>
    <row r="146" spans="20:31"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</row>
    <row r="147" spans="20:31"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</row>
    <row r="148" spans="20:31"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</row>
    <row r="149" spans="20:31"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</row>
    <row r="150" spans="20:31"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</row>
    <row r="151" spans="20:31"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</row>
    <row r="152" spans="20:31"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</row>
    <row r="153" spans="20:31"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</row>
    <row r="154" spans="20:31"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</row>
    <row r="155" spans="20:31"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</row>
    <row r="156" spans="20:31"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</row>
    <row r="157" spans="20:31"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</row>
    <row r="158" spans="20:31"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</row>
    <row r="159" spans="20:31"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</row>
    <row r="160" spans="20:31"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</row>
    <row r="161" spans="20:31"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</row>
    <row r="162" spans="20:31"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</row>
    <row r="163" spans="20:31"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</row>
    <row r="164" spans="20:31"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</row>
    <row r="165" spans="20:31"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</row>
    <row r="166" spans="20:31"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</row>
    <row r="167" spans="20:31"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</row>
    <row r="168" spans="20:31"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</row>
    <row r="169" spans="20:31"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</row>
    <row r="170" spans="20:31"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</row>
    <row r="171" spans="20:31"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</row>
    <row r="172" spans="20:31"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</row>
    <row r="173" spans="20:31"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</row>
    <row r="174" spans="20:31"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</row>
    <row r="175" spans="20:31"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</row>
    <row r="176" spans="20:31"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</row>
    <row r="177" spans="20:31"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</row>
    <row r="178" spans="20:31"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</row>
    <row r="179" spans="20:31"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</row>
    <row r="180" spans="20:31"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</row>
    <row r="181" spans="20:31"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</row>
    <row r="182" spans="20:31"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4" width="10.109375" style="9" customWidth="1"/>
    <col min="5" max="5" width="8" style="9" customWidth="1"/>
    <col min="6" max="6" width="10.109375" style="9" customWidth="1"/>
    <col min="7" max="7" width="12" style="9" customWidth="1"/>
    <col min="8" max="8" width="10.5546875" style="9" customWidth="1"/>
    <col min="9" max="9" width="10.109375" style="9" customWidth="1"/>
    <col min="10" max="11" width="10.5546875" style="9" customWidth="1"/>
    <col min="12" max="13" width="10.109375" style="9" customWidth="1"/>
    <col min="14" max="14" width="12" style="9" customWidth="1"/>
    <col min="15" max="16" width="10.109375" style="9" customWidth="1"/>
    <col min="17" max="16384" width="9.109375" style="9"/>
  </cols>
  <sheetData>
    <row r="1" spans="1:19">
      <c r="A1" s="17" t="s">
        <v>132</v>
      </c>
    </row>
    <row r="2" spans="1:19" ht="5.25" customHeight="1"/>
    <row r="3" spans="1:19">
      <c r="A3" s="110" t="s">
        <v>32</v>
      </c>
    </row>
    <row r="4" spans="1:19" ht="12.75" customHeight="1">
      <c r="A4" s="12" t="s">
        <v>131</v>
      </c>
    </row>
    <row r="5" spans="1:19" ht="12.75" customHeight="1">
      <c r="A5" s="13" t="s">
        <v>229</v>
      </c>
    </row>
    <row r="6" spans="1:19" ht="12.75" customHeight="1">
      <c r="A6" s="182" t="s">
        <v>0</v>
      </c>
      <c r="B6" s="184" t="s">
        <v>199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66</v>
      </c>
      <c r="P6" s="185" t="s">
        <v>68</v>
      </c>
    </row>
    <row r="7" spans="1:19" s="14" customFormat="1" ht="12.75" customHeight="1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19" s="15" customFormat="1" ht="28.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19" s="15" customFormat="1" ht="90" customHeight="1">
      <c r="A9" s="183"/>
      <c r="B9" s="180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187</v>
      </c>
      <c r="L9" s="160" t="s">
        <v>13</v>
      </c>
      <c r="M9" s="160" t="s">
        <v>67</v>
      </c>
      <c r="N9" s="160" t="s">
        <v>31</v>
      </c>
      <c r="O9" s="186"/>
      <c r="P9" s="187"/>
    </row>
    <row r="10" spans="1:19" s="15" customFormat="1" ht="12" customHeight="1" collapsed="1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  <c r="N10" s="10">
        <v>14</v>
      </c>
      <c r="O10" s="10">
        <v>15</v>
      </c>
      <c r="P10" s="10">
        <v>16</v>
      </c>
    </row>
    <row r="11" spans="1:19" hidden="1" outlineLevel="1">
      <c r="A11" s="8">
        <v>40544</v>
      </c>
      <c r="B11" s="9">
        <v>4731.0771769000003</v>
      </c>
      <c r="C11" s="9">
        <v>0.46183998999999998</v>
      </c>
      <c r="D11" s="9">
        <v>0</v>
      </c>
      <c r="E11" s="9">
        <v>0.46183998999999998</v>
      </c>
      <c r="F11" s="9">
        <v>0</v>
      </c>
      <c r="G11" s="9">
        <v>0</v>
      </c>
      <c r="H11" s="9">
        <v>0</v>
      </c>
      <c r="I11" s="9">
        <v>2404.1133994500001</v>
      </c>
      <c r="J11" s="9">
        <v>17.041060430000002</v>
      </c>
      <c r="K11" s="9">
        <v>2387.0723390200001</v>
      </c>
      <c r="L11" s="9">
        <v>2326.5019374600001</v>
      </c>
      <c r="M11" s="9">
        <v>2326.5019374600001</v>
      </c>
      <c r="N11" s="9">
        <v>0</v>
      </c>
      <c r="O11" s="9">
        <v>0</v>
      </c>
      <c r="P11" s="9">
        <v>3.5688148800000001</v>
      </c>
    </row>
    <row r="12" spans="1:19" hidden="1" outlineLevel="1">
      <c r="A12" s="8">
        <v>40575</v>
      </c>
      <c r="B12" s="127">
        <v>4723.9003574400003</v>
      </c>
      <c r="C12" s="127">
        <v>0.46183998999999998</v>
      </c>
      <c r="D12" s="127">
        <v>0</v>
      </c>
      <c r="E12" s="127">
        <v>0.46183998999999998</v>
      </c>
      <c r="F12" s="127">
        <v>0</v>
      </c>
      <c r="G12" s="127">
        <v>0</v>
      </c>
      <c r="H12" s="127">
        <v>0</v>
      </c>
      <c r="I12" s="127">
        <v>2417.51411568</v>
      </c>
      <c r="J12" s="127">
        <v>15.05161253</v>
      </c>
      <c r="K12" s="127">
        <v>2402.46250315</v>
      </c>
      <c r="L12" s="127">
        <v>2305.9244017699998</v>
      </c>
      <c r="M12" s="127">
        <v>2305.9244017699998</v>
      </c>
      <c r="N12" s="127">
        <v>0</v>
      </c>
      <c r="O12" s="127">
        <v>0</v>
      </c>
      <c r="P12" s="127">
        <v>3.5616349199999999</v>
      </c>
      <c r="Q12" s="127"/>
      <c r="R12" s="127"/>
      <c r="S12" s="127"/>
    </row>
    <row r="13" spans="1:19" hidden="1" outlineLevel="1">
      <c r="A13" s="8">
        <v>40603</v>
      </c>
      <c r="B13" s="127">
        <v>4710.0822635599998</v>
      </c>
      <c r="C13" s="127">
        <v>0.46183998999999998</v>
      </c>
      <c r="D13" s="127">
        <v>0</v>
      </c>
      <c r="E13" s="127">
        <v>0.46183998999999998</v>
      </c>
      <c r="F13" s="127">
        <v>0</v>
      </c>
      <c r="G13" s="127">
        <v>0</v>
      </c>
      <c r="H13" s="127">
        <v>0</v>
      </c>
      <c r="I13" s="127">
        <v>2425.5022843900001</v>
      </c>
      <c r="J13" s="127">
        <v>16.645934919999998</v>
      </c>
      <c r="K13" s="127">
        <v>2408.8563494700002</v>
      </c>
      <c r="L13" s="127">
        <v>2284.1181391800001</v>
      </c>
      <c r="M13" s="127">
        <v>2284.1181391800001</v>
      </c>
      <c r="N13" s="127">
        <v>0</v>
      </c>
      <c r="O13" s="127">
        <v>0</v>
      </c>
      <c r="P13" s="127">
        <v>3.5592021100000002</v>
      </c>
      <c r="Q13" s="127"/>
      <c r="R13" s="127"/>
      <c r="S13" s="127"/>
    </row>
    <row r="14" spans="1:19" hidden="1" outlineLevel="1">
      <c r="A14" s="8">
        <v>40634</v>
      </c>
      <c r="B14" s="127">
        <v>4488.44341007</v>
      </c>
      <c r="C14" s="127">
        <v>0.46184454000000003</v>
      </c>
      <c r="D14" s="127">
        <v>0</v>
      </c>
      <c r="E14" s="127">
        <v>0.46184454000000003</v>
      </c>
      <c r="F14" s="127">
        <v>0</v>
      </c>
      <c r="G14" s="127">
        <v>0</v>
      </c>
      <c r="H14" s="127">
        <v>0</v>
      </c>
      <c r="I14" s="127">
        <v>2196.6625548400002</v>
      </c>
      <c r="J14" s="127">
        <v>16.76049239</v>
      </c>
      <c r="K14" s="127">
        <v>2179.9020624499999</v>
      </c>
      <c r="L14" s="127">
        <v>2291.3190106900001</v>
      </c>
      <c r="M14" s="127">
        <v>2291.3190106900001</v>
      </c>
      <c r="N14" s="127">
        <v>0</v>
      </c>
      <c r="O14" s="127">
        <v>0</v>
      </c>
      <c r="P14" s="127">
        <v>3.6123028000000001</v>
      </c>
      <c r="Q14" s="127"/>
      <c r="R14" s="127"/>
      <c r="S14" s="127"/>
    </row>
    <row r="15" spans="1:19" hidden="1" outlineLevel="1">
      <c r="A15" s="8">
        <v>40664</v>
      </c>
      <c r="B15" s="127">
        <v>4705.9041331199996</v>
      </c>
      <c r="C15" s="127">
        <v>0.46276384999999998</v>
      </c>
      <c r="D15" s="127">
        <v>0</v>
      </c>
      <c r="E15" s="127">
        <v>0.46276384999999998</v>
      </c>
      <c r="F15" s="127">
        <v>0</v>
      </c>
      <c r="G15" s="127">
        <v>0</v>
      </c>
      <c r="H15" s="127">
        <v>0</v>
      </c>
      <c r="I15" s="127">
        <v>2417.5885042899999</v>
      </c>
      <c r="J15" s="127">
        <v>16.090793420000001</v>
      </c>
      <c r="K15" s="127">
        <v>2401.49771087</v>
      </c>
      <c r="L15" s="127">
        <v>2287.85286498</v>
      </c>
      <c r="M15" s="127">
        <v>2287.84271317</v>
      </c>
      <c r="N15" s="127">
        <v>1.0151810000000001E-2</v>
      </c>
      <c r="O15" s="127">
        <v>0</v>
      </c>
      <c r="P15" s="127">
        <v>3.4039310500000002</v>
      </c>
      <c r="Q15" s="127"/>
      <c r="R15" s="127"/>
      <c r="S15" s="127"/>
    </row>
    <row r="16" spans="1:19" hidden="1" outlineLevel="1">
      <c r="A16" s="8">
        <v>40695</v>
      </c>
      <c r="B16" s="127">
        <v>4758.5646942499998</v>
      </c>
      <c r="C16" s="127">
        <v>0.46216316000000002</v>
      </c>
      <c r="D16" s="127">
        <v>0</v>
      </c>
      <c r="E16" s="127">
        <v>0.46216316000000002</v>
      </c>
      <c r="F16" s="127">
        <v>2.9850000000000001E-5</v>
      </c>
      <c r="G16" s="127">
        <v>0</v>
      </c>
      <c r="H16" s="127">
        <v>2.9850000000000001E-5</v>
      </c>
      <c r="I16" s="127">
        <v>2480.9487283399999</v>
      </c>
      <c r="J16" s="127">
        <v>16.34497747</v>
      </c>
      <c r="K16" s="127">
        <v>2464.6037508700001</v>
      </c>
      <c r="L16" s="127">
        <v>2277.1537729000001</v>
      </c>
      <c r="M16" s="127">
        <v>2277.1537729000001</v>
      </c>
      <c r="N16" s="127">
        <v>0</v>
      </c>
      <c r="O16" s="127">
        <v>0</v>
      </c>
      <c r="P16" s="127">
        <v>3.2502195</v>
      </c>
      <c r="Q16" s="127"/>
      <c r="R16" s="127"/>
      <c r="S16" s="127"/>
    </row>
    <row r="17" spans="1:19" hidden="1" outlineLevel="1">
      <c r="A17" s="8">
        <v>40725</v>
      </c>
      <c r="B17" s="127">
        <v>4774.0590306200002</v>
      </c>
      <c r="C17" s="127">
        <v>0.46183998999999998</v>
      </c>
      <c r="D17" s="127">
        <v>0</v>
      </c>
      <c r="E17" s="127">
        <v>0.46183998999999998</v>
      </c>
      <c r="F17" s="127">
        <v>7.4284000000000004E-4</v>
      </c>
      <c r="G17" s="127">
        <v>0</v>
      </c>
      <c r="H17" s="127">
        <v>7.4284000000000004E-4</v>
      </c>
      <c r="I17" s="127">
        <v>2512.1907091200001</v>
      </c>
      <c r="J17" s="127">
        <v>16.471470570000001</v>
      </c>
      <c r="K17" s="127">
        <v>2495.7192385500002</v>
      </c>
      <c r="L17" s="127">
        <v>2261.4057386700001</v>
      </c>
      <c r="M17" s="127">
        <v>2261.4057386700001</v>
      </c>
      <c r="N17" s="127">
        <v>0</v>
      </c>
      <c r="O17" s="127">
        <v>0</v>
      </c>
      <c r="P17" s="127">
        <v>3.2834222099999999</v>
      </c>
      <c r="Q17" s="127"/>
      <c r="R17" s="127"/>
      <c r="S17" s="127"/>
    </row>
    <row r="18" spans="1:19" hidden="1" outlineLevel="1">
      <c r="A18" s="8">
        <v>40756</v>
      </c>
      <c r="B18" s="127">
        <v>4877.1149667199998</v>
      </c>
      <c r="C18" s="127">
        <v>0.46183998999999998</v>
      </c>
      <c r="D18" s="127">
        <v>0</v>
      </c>
      <c r="E18" s="127">
        <v>0.46183998999999998</v>
      </c>
      <c r="F18" s="127">
        <v>0</v>
      </c>
      <c r="G18" s="127">
        <v>0</v>
      </c>
      <c r="H18" s="127">
        <v>0</v>
      </c>
      <c r="I18" s="127">
        <v>2632.1621212499999</v>
      </c>
      <c r="J18" s="127">
        <v>16.250222040000001</v>
      </c>
      <c r="K18" s="127">
        <v>2615.9118992099998</v>
      </c>
      <c r="L18" s="127">
        <v>2244.4910054799998</v>
      </c>
      <c r="M18" s="127">
        <v>2244.4910054799998</v>
      </c>
      <c r="N18" s="127">
        <v>0</v>
      </c>
      <c r="O18" s="127">
        <v>0</v>
      </c>
      <c r="P18" s="127">
        <v>3.3179191299999999</v>
      </c>
      <c r="Q18" s="127"/>
      <c r="R18" s="127"/>
      <c r="S18" s="127"/>
    </row>
    <row r="19" spans="1:19" hidden="1" outlineLevel="1">
      <c r="A19" s="8">
        <v>40787</v>
      </c>
      <c r="B19" s="127">
        <v>4775.8469692600002</v>
      </c>
      <c r="C19" s="127">
        <v>0.46282269999999998</v>
      </c>
      <c r="D19" s="127">
        <v>0</v>
      </c>
      <c r="E19" s="127">
        <v>0.46282269999999998</v>
      </c>
      <c r="F19" s="127">
        <v>0</v>
      </c>
      <c r="G19" s="127">
        <v>0</v>
      </c>
      <c r="H19" s="127">
        <v>0</v>
      </c>
      <c r="I19" s="127">
        <v>2561.4478274399999</v>
      </c>
      <c r="J19" s="127">
        <v>16.52680393</v>
      </c>
      <c r="K19" s="127">
        <v>2544.9210235099999</v>
      </c>
      <c r="L19" s="127">
        <v>2213.93631912</v>
      </c>
      <c r="M19" s="127">
        <v>2213.93631912</v>
      </c>
      <c r="N19" s="127">
        <v>0</v>
      </c>
      <c r="O19" s="127">
        <v>0</v>
      </c>
      <c r="P19" s="127">
        <v>3.3523434700000001</v>
      </c>
      <c r="Q19" s="127"/>
      <c r="R19" s="127"/>
      <c r="S19" s="127"/>
    </row>
    <row r="20" spans="1:19" hidden="1" outlineLevel="1">
      <c r="A20" s="8">
        <v>40817</v>
      </c>
      <c r="B20" s="127">
        <v>4810.4143927900004</v>
      </c>
      <c r="C20" s="127">
        <v>0.46283062000000003</v>
      </c>
      <c r="D20" s="127">
        <v>0</v>
      </c>
      <c r="E20" s="127">
        <v>0.46283062000000003</v>
      </c>
      <c r="F20" s="127">
        <v>0</v>
      </c>
      <c r="G20" s="127">
        <v>0</v>
      </c>
      <c r="H20" s="127">
        <v>0</v>
      </c>
      <c r="I20" s="127">
        <v>2625.55201038</v>
      </c>
      <c r="J20" s="127">
        <v>32.713465399999997</v>
      </c>
      <c r="K20" s="127">
        <v>2592.8385449799998</v>
      </c>
      <c r="L20" s="127">
        <v>2184.3995517899998</v>
      </c>
      <c r="M20" s="127">
        <v>2184.3888977800002</v>
      </c>
      <c r="N20" s="127">
        <v>1.065401E-2</v>
      </c>
      <c r="O20" s="127">
        <v>0</v>
      </c>
      <c r="P20" s="127">
        <v>3.38908677</v>
      </c>
      <c r="Q20" s="127"/>
      <c r="R20" s="127"/>
      <c r="S20" s="127"/>
    </row>
    <row r="21" spans="1:19" hidden="1" outlineLevel="1">
      <c r="A21" s="8">
        <v>40848</v>
      </c>
      <c r="B21" s="127">
        <v>4857.6992417499996</v>
      </c>
      <c r="C21" s="127">
        <v>0.46183998999999998</v>
      </c>
      <c r="D21" s="127">
        <v>0</v>
      </c>
      <c r="E21" s="127">
        <v>0.46183998999999998</v>
      </c>
      <c r="F21" s="127">
        <v>0</v>
      </c>
      <c r="G21" s="127">
        <v>0</v>
      </c>
      <c r="H21" s="127">
        <v>0</v>
      </c>
      <c r="I21" s="127">
        <v>2715.4521192900002</v>
      </c>
      <c r="J21" s="127">
        <v>34.708188679999999</v>
      </c>
      <c r="K21" s="127">
        <v>2680.74393061</v>
      </c>
      <c r="L21" s="127">
        <v>2141.7852824699999</v>
      </c>
      <c r="M21" s="127">
        <v>2141.7852824699999</v>
      </c>
      <c r="N21" s="127">
        <v>0</v>
      </c>
      <c r="O21" s="127">
        <v>0</v>
      </c>
      <c r="P21" s="127">
        <v>3.4279405399999998</v>
      </c>
      <c r="Q21" s="127"/>
      <c r="R21" s="127"/>
      <c r="S21" s="127"/>
    </row>
    <row r="22" spans="1:19" hidden="1" outlineLevel="1">
      <c r="A22" s="8">
        <v>40878</v>
      </c>
      <c r="B22" s="127">
        <v>4580.4322864100004</v>
      </c>
      <c r="C22" s="127">
        <v>9.9979999999999991E-4</v>
      </c>
      <c r="D22" s="127">
        <v>0</v>
      </c>
      <c r="E22" s="127">
        <v>9.9979999999999991E-4</v>
      </c>
      <c r="F22" s="127">
        <v>0</v>
      </c>
      <c r="G22" s="127">
        <v>0</v>
      </c>
      <c r="H22" s="127">
        <v>0</v>
      </c>
      <c r="I22" s="127">
        <v>2582.56922424</v>
      </c>
      <c r="J22" s="127">
        <v>32.555433880000002</v>
      </c>
      <c r="K22" s="127">
        <v>2550.0137903599998</v>
      </c>
      <c r="L22" s="127">
        <v>1997.8620623700001</v>
      </c>
      <c r="M22" s="127">
        <v>1997.8620623700001</v>
      </c>
      <c r="N22" s="127">
        <v>0</v>
      </c>
      <c r="O22" s="127">
        <v>0</v>
      </c>
      <c r="P22" s="127">
        <v>2.0975235099999998</v>
      </c>
      <c r="Q22" s="127"/>
      <c r="R22" s="127"/>
      <c r="S22" s="127"/>
    </row>
    <row r="23" spans="1:19" hidden="1" outlineLevel="1">
      <c r="A23" s="8">
        <v>40909</v>
      </c>
      <c r="B23" s="127">
        <v>4518.9671567200003</v>
      </c>
      <c r="C23" s="127">
        <v>9.3654000000000003E-4</v>
      </c>
      <c r="D23" s="127">
        <v>0</v>
      </c>
      <c r="E23" s="127">
        <v>9.3654000000000003E-4</v>
      </c>
      <c r="F23" s="127">
        <v>0</v>
      </c>
      <c r="G23" s="127">
        <v>0</v>
      </c>
      <c r="H23" s="127">
        <v>0</v>
      </c>
      <c r="I23" s="127">
        <v>2552.7629501199999</v>
      </c>
      <c r="J23" s="127">
        <v>31.68228534</v>
      </c>
      <c r="K23" s="127">
        <v>2521.08066478</v>
      </c>
      <c r="L23" s="127">
        <v>1966.20327006</v>
      </c>
      <c r="M23" s="127">
        <v>1966.20327006</v>
      </c>
      <c r="N23" s="127">
        <v>0</v>
      </c>
      <c r="O23" s="127">
        <v>0</v>
      </c>
      <c r="P23" s="127">
        <v>2.1182407900000002</v>
      </c>
      <c r="Q23" s="127"/>
      <c r="R23" s="127"/>
      <c r="S23" s="127"/>
    </row>
    <row r="24" spans="1:19" hidden="1" outlineLevel="1">
      <c r="A24" s="8">
        <v>40940</v>
      </c>
      <c r="B24" s="127">
        <v>4481.8028385899997</v>
      </c>
      <c r="C24" s="127">
        <v>6.5140000000000003E-5</v>
      </c>
      <c r="D24" s="127">
        <v>0</v>
      </c>
      <c r="E24" s="127">
        <v>6.5140000000000003E-5</v>
      </c>
      <c r="F24" s="127">
        <v>0</v>
      </c>
      <c r="G24" s="127">
        <v>0</v>
      </c>
      <c r="H24" s="127">
        <v>0</v>
      </c>
      <c r="I24" s="127">
        <v>2538.5847355000001</v>
      </c>
      <c r="J24" s="127">
        <v>38.982020849999998</v>
      </c>
      <c r="K24" s="127">
        <v>2499.6027146500001</v>
      </c>
      <c r="L24" s="127">
        <v>1943.2180379500001</v>
      </c>
      <c r="M24" s="127">
        <v>1943.2180379500001</v>
      </c>
      <c r="N24" s="127">
        <v>0</v>
      </c>
      <c r="O24" s="127">
        <v>0</v>
      </c>
      <c r="P24" s="127">
        <v>2.1128991400000001</v>
      </c>
      <c r="Q24" s="127"/>
      <c r="R24" s="127"/>
      <c r="S24" s="127"/>
    </row>
    <row r="25" spans="1:19" hidden="1" outlineLevel="1">
      <c r="A25" s="8">
        <v>40969</v>
      </c>
      <c r="B25" s="127">
        <v>4267.42855229</v>
      </c>
      <c r="C25" s="127">
        <v>1.00223E-3</v>
      </c>
      <c r="D25" s="127">
        <v>0</v>
      </c>
      <c r="E25" s="127">
        <v>1.00223E-3</v>
      </c>
      <c r="F25" s="127">
        <v>0</v>
      </c>
      <c r="G25" s="127">
        <v>0</v>
      </c>
      <c r="H25" s="127">
        <v>0</v>
      </c>
      <c r="I25" s="127">
        <v>2380.6974808</v>
      </c>
      <c r="J25" s="127">
        <v>30.19696369</v>
      </c>
      <c r="K25" s="127">
        <v>2350.5005171100001</v>
      </c>
      <c r="L25" s="127">
        <v>1886.7300692599999</v>
      </c>
      <c r="M25" s="127">
        <v>1886.7300692599999</v>
      </c>
      <c r="N25" s="127">
        <v>0</v>
      </c>
      <c r="O25" s="127">
        <v>0</v>
      </c>
      <c r="P25" s="127">
        <v>2.1011896800000001</v>
      </c>
      <c r="Q25" s="127"/>
      <c r="R25" s="127"/>
      <c r="S25" s="127"/>
    </row>
    <row r="26" spans="1:19" hidden="1" outlineLevel="1">
      <c r="A26" s="8">
        <v>41000</v>
      </c>
      <c r="B26" s="127">
        <v>4242.2649614100001</v>
      </c>
      <c r="C26" s="127">
        <v>9.1405000000000002E-4</v>
      </c>
      <c r="D26" s="127">
        <v>0</v>
      </c>
      <c r="E26" s="127">
        <v>9.1405000000000002E-4</v>
      </c>
      <c r="F26" s="127">
        <v>0</v>
      </c>
      <c r="G26" s="127">
        <v>0</v>
      </c>
      <c r="H26" s="127">
        <v>0</v>
      </c>
      <c r="I26" s="127">
        <v>2380.5292123700001</v>
      </c>
      <c r="J26" s="127">
        <v>23.50121948</v>
      </c>
      <c r="K26" s="127">
        <v>2357.02799289</v>
      </c>
      <c r="L26" s="127">
        <v>1861.7348349900001</v>
      </c>
      <c r="M26" s="127">
        <v>1861.7348349900001</v>
      </c>
      <c r="N26" s="127">
        <v>0</v>
      </c>
      <c r="O26" s="127">
        <v>0</v>
      </c>
      <c r="P26" s="127">
        <v>2.0622000300000001</v>
      </c>
      <c r="Q26" s="127"/>
      <c r="R26" s="127"/>
      <c r="S26" s="127"/>
    </row>
    <row r="27" spans="1:19" hidden="1" outlineLevel="1">
      <c r="A27" s="8">
        <v>41030</v>
      </c>
      <c r="B27" s="127">
        <v>4597.0849867899997</v>
      </c>
      <c r="C27" s="127">
        <v>9.9517000000000008E-4</v>
      </c>
      <c r="D27" s="127">
        <v>0</v>
      </c>
      <c r="E27" s="127">
        <v>9.9517000000000008E-4</v>
      </c>
      <c r="F27" s="127">
        <v>0</v>
      </c>
      <c r="G27" s="127">
        <v>0</v>
      </c>
      <c r="H27" s="127">
        <v>0</v>
      </c>
      <c r="I27" s="127">
        <v>2750.2379835299998</v>
      </c>
      <c r="J27" s="127">
        <v>23.026085160000001</v>
      </c>
      <c r="K27" s="127">
        <v>2727.2118983700002</v>
      </c>
      <c r="L27" s="127">
        <v>1846.8460080899999</v>
      </c>
      <c r="M27" s="127">
        <v>1846.8460080899999</v>
      </c>
      <c r="N27" s="127">
        <v>0</v>
      </c>
      <c r="O27" s="127">
        <v>0</v>
      </c>
      <c r="P27" s="127">
        <v>2.0516701799999999</v>
      </c>
      <c r="Q27" s="127"/>
      <c r="R27" s="127"/>
      <c r="S27" s="127"/>
    </row>
    <row r="28" spans="1:19" hidden="1" outlineLevel="1">
      <c r="A28" s="8">
        <v>41061</v>
      </c>
      <c r="B28" s="127">
        <v>3966.1514579499999</v>
      </c>
      <c r="C28" s="127">
        <v>9.9887999999999995E-4</v>
      </c>
      <c r="D28" s="127">
        <v>0</v>
      </c>
      <c r="E28" s="127">
        <v>9.9887999999999995E-4</v>
      </c>
      <c r="F28" s="127">
        <v>0</v>
      </c>
      <c r="G28" s="127">
        <v>0</v>
      </c>
      <c r="H28" s="127">
        <v>0</v>
      </c>
      <c r="I28" s="127">
        <v>2147.0960774700002</v>
      </c>
      <c r="J28" s="127">
        <v>35.95958117</v>
      </c>
      <c r="K28" s="127">
        <v>2111.1364963000001</v>
      </c>
      <c r="L28" s="127">
        <v>1819.0543815999999</v>
      </c>
      <c r="M28" s="127">
        <v>1819.0543815999999</v>
      </c>
      <c r="N28" s="127">
        <v>0</v>
      </c>
      <c r="O28" s="127">
        <v>0</v>
      </c>
      <c r="P28" s="127">
        <v>2.0505891900000002</v>
      </c>
      <c r="Q28" s="127"/>
      <c r="R28" s="127"/>
      <c r="S28" s="127"/>
    </row>
    <row r="29" spans="1:19" hidden="1" outlineLevel="1">
      <c r="A29" s="8">
        <v>41091</v>
      </c>
      <c r="B29" s="127">
        <v>3962.7852917700002</v>
      </c>
      <c r="C29" s="127">
        <v>9.7837000000000011E-4</v>
      </c>
      <c r="D29" s="127">
        <v>0</v>
      </c>
      <c r="E29" s="127">
        <v>9.7837000000000011E-4</v>
      </c>
      <c r="F29" s="127">
        <v>0</v>
      </c>
      <c r="G29" s="127">
        <v>0</v>
      </c>
      <c r="H29" s="127">
        <v>0</v>
      </c>
      <c r="I29" s="127">
        <v>2163.6032263400002</v>
      </c>
      <c r="J29" s="127">
        <v>30.53926195</v>
      </c>
      <c r="K29" s="127">
        <v>2133.0639643899999</v>
      </c>
      <c r="L29" s="127">
        <v>1799.18108706</v>
      </c>
      <c r="M29" s="127">
        <v>1799.18108706</v>
      </c>
      <c r="N29" s="127">
        <v>0</v>
      </c>
      <c r="O29" s="127">
        <v>0</v>
      </c>
      <c r="P29" s="127">
        <v>2.0715872000000002</v>
      </c>
      <c r="Q29" s="127"/>
      <c r="R29" s="127"/>
      <c r="S29" s="127"/>
    </row>
    <row r="30" spans="1:19" hidden="1" outlineLevel="1">
      <c r="A30" s="8">
        <v>41122</v>
      </c>
      <c r="B30" s="127">
        <v>3977.0798750700001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127">
        <v>2182.7076183600002</v>
      </c>
      <c r="J30" s="127">
        <v>29.370345910000001</v>
      </c>
      <c r="K30" s="127">
        <v>2153.33727245</v>
      </c>
      <c r="L30" s="127">
        <v>1794.3722567100001</v>
      </c>
      <c r="M30" s="127">
        <v>1794.3722567100001</v>
      </c>
      <c r="N30" s="127">
        <v>0</v>
      </c>
      <c r="O30" s="127">
        <v>0</v>
      </c>
      <c r="P30" s="127">
        <v>2.0924269899999999</v>
      </c>
      <c r="Q30" s="127"/>
      <c r="R30" s="127"/>
      <c r="S30" s="127"/>
    </row>
    <row r="31" spans="1:19" hidden="1" outlineLevel="1">
      <c r="A31" s="8">
        <v>41153</v>
      </c>
      <c r="B31" s="127">
        <v>3937.40636752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7">
        <v>2161.1716353900001</v>
      </c>
      <c r="J31" s="127">
        <v>96.543281260000001</v>
      </c>
      <c r="K31" s="127">
        <v>2064.6283541299999</v>
      </c>
      <c r="L31" s="127">
        <v>1776.2347321300001</v>
      </c>
      <c r="M31" s="127">
        <v>1776.2347321300001</v>
      </c>
      <c r="N31" s="127">
        <v>0</v>
      </c>
      <c r="O31" s="127">
        <v>0</v>
      </c>
      <c r="P31" s="127">
        <v>2.09850607</v>
      </c>
      <c r="Q31" s="127"/>
      <c r="R31" s="127"/>
      <c r="S31" s="127"/>
    </row>
    <row r="32" spans="1:19" hidden="1" outlineLevel="1">
      <c r="A32" s="8">
        <v>41183</v>
      </c>
      <c r="B32" s="127">
        <v>3945.0750604700002</v>
      </c>
      <c r="C32" s="127">
        <v>5.0661434400000003</v>
      </c>
      <c r="D32" s="127">
        <v>0</v>
      </c>
      <c r="E32" s="127">
        <v>5.0661434400000003</v>
      </c>
      <c r="F32" s="127">
        <v>0</v>
      </c>
      <c r="G32" s="127">
        <v>0</v>
      </c>
      <c r="H32" s="127">
        <v>0</v>
      </c>
      <c r="I32" s="127">
        <v>2170.8440591399999</v>
      </c>
      <c r="J32" s="127">
        <v>32.446629369999997</v>
      </c>
      <c r="K32" s="127">
        <v>2138.3974297700001</v>
      </c>
      <c r="L32" s="127">
        <v>1769.1648578899999</v>
      </c>
      <c r="M32" s="127">
        <v>1769.16477005</v>
      </c>
      <c r="N32" s="127">
        <v>8.7839999999999999E-5</v>
      </c>
      <c r="O32" s="127">
        <v>0</v>
      </c>
      <c r="P32" s="127">
        <v>2.1192815600000001</v>
      </c>
      <c r="Q32" s="127"/>
      <c r="R32" s="127"/>
      <c r="S32" s="127"/>
    </row>
    <row r="33" spans="1:19" hidden="1" outlineLevel="1">
      <c r="A33" s="8">
        <v>41214</v>
      </c>
      <c r="B33" s="127">
        <v>3891.0381150600001</v>
      </c>
      <c r="C33" s="127">
        <v>5.0634528699999999</v>
      </c>
      <c r="D33" s="127">
        <v>0</v>
      </c>
      <c r="E33" s="127">
        <v>5.0634528699999999</v>
      </c>
      <c r="F33" s="127">
        <v>0</v>
      </c>
      <c r="G33" s="127">
        <v>0</v>
      </c>
      <c r="H33" s="127">
        <v>0</v>
      </c>
      <c r="I33" s="127">
        <v>2128.9947091099998</v>
      </c>
      <c r="J33" s="127">
        <v>26.372785579999999</v>
      </c>
      <c r="K33" s="127">
        <v>2102.62192353</v>
      </c>
      <c r="L33" s="127">
        <v>1756.9799530800001</v>
      </c>
      <c r="M33" s="127">
        <v>1756.9799530800001</v>
      </c>
      <c r="N33" s="127">
        <v>0</v>
      </c>
      <c r="O33" s="127">
        <v>0</v>
      </c>
      <c r="P33" s="127">
        <v>2.1405117200000001</v>
      </c>
      <c r="Q33" s="127"/>
      <c r="R33" s="127"/>
      <c r="S33" s="127"/>
    </row>
    <row r="34" spans="1:19" hidden="1" outlineLevel="1">
      <c r="A34" s="8">
        <v>41244</v>
      </c>
      <c r="B34" s="127">
        <v>4002.1031638600002</v>
      </c>
      <c r="C34" s="127">
        <v>5.0661460199999997</v>
      </c>
      <c r="D34" s="127">
        <v>0</v>
      </c>
      <c r="E34" s="127">
        <v>5.0661460199999997</v>
      </c>
      <c r="F34" s="127">
        <v>0.59872707999999997</v>
      </c>
      <c r="G34" s="127">
        <v>0.59872707999999997</v>
      </c>
      <c r="H34" s="127">
        <v>0</v>
      </c>
      <c r="I34" s="127">
        <v>2269.6622489000001</v>
      </c>
      <c r="J34" s="127">
        <v>17.98011327</v>
      </c>
      <c r="K34" s="127">
        <v>2251.6821356300002</v>
      </c>
      <c r="L34" s="127">
        <v>1726.7760418600001</v>
      </c>
      <c r="M34" s="127">
        <v>1726.6600463299999</v>
      </c>
      <c r="N34" s="127">
        <v>0.11599553</v>
      </c>
      <c r="O34" s="127">
        <v>0</v>
      </c>
      <c r="P34" s="127">
        <v>2.16016224</v>
      </c>
      <c r="Q34" s="127"/>
      <c r="R34" s="127"/>
      <c r="S34" s="127"/>
    </row>
    <row r="35" spans="1:19" hidden="1" outlineLevel="1">
      <c r="A35" s="8">
        <v>41275</v>
      </c>
      <c r="B35" s="127">
        <v>3933.9557836200001</v>
      </c>
      <c r="C35" s="127">
        <v>5.0951092500000001</v>
      </c>
      <c r="D35" s="127">
        <v>2.075E-5</v>
      </c>
      <c r="E35" s="127">
        <v>5.0950885000000001</v>
      </c>
      <c r="F35" s="127">
        <v>0.60592796000000004</v>
      </c>
      <c r="G35" s="127">
        <v>0.60592796000000004</v>
      </c>
      <c r="H35" s="127">
        <v>0</v>
      </c>
      <c r="I35" s="127">
        <v>2222.1658506799999</v>
      </c>
      <c r="J35" s="127">
        <v>16.283071249999999</v>
      </c>
      <c r="K35" s="127">
        <v>2205.88277943</v>
      </c>
      <c r="L35" s="127">
        <v>1706.0888957300001</v>
      </c>
      <c r="M35" s="127">
        <v>1705.97174713</v>
      </c>
      <c r="N35" s="127">
        <v>0.11714860000000001</v>
      </c>
      <c r="O35" s="127">
        <v>0</v>
      </c>
      <c r="P35" s="127">
        <v>2.1809415699999999</v>
      </c>
      <c r="Q35" s="127"/>
      <c r="R35" s="127"/>
      <c r="S35" s="127"/>
    </row>
    <row r="36" spans="1:19" hidden="1" outlineLevel="1">
      <c r="A36" s="8">
        <v>41306</v>
      </c>
      <c r="B36" s="127">
        <v>3829.1070363099998</v>
      </c>
      <c r="C36" s="127">
        <v>5.0696664599999997</v>
      </c>
      <c r="D36" s="127">
        <v>2.075E-5</v>
      </c>
      <c r="E36" s="127">
        <v>5.0696457099999996</v>
      </c>
      <c r="F36" s="127">
        <v>0.60523117999999998</v>
      </c>
      <c r="G36" s="127">
        <v>0.60523117999999998</v>
      </c>
      <c r="H36" s="127">
        <v>0</v>
      </c>
      <c r="I36" s="127">
        <v>2128.4562203800001</v>
      </c>
      <c r="J36" s="127">
        <v>11.2732375</v>
      </c>
      <c r="K36" s="127">
        <v>2117.1829828800001</v>
      </c>
      <c r="L36" s="127">
        <v>1694.97591829</v>
      </c>
      <c r="M36" s="127">
        <v>1694.85663606</v>
      </c>
      <c r="N36" s="127">
        <v>0.11928223</v>
      </c>
      <c r="O36" s="127">
        <v>0</v>
      </c>
      <c r="P36" s="127">
        <v>2.1997013399999998</v>
      </c>
      <c r="Q36" s="127"/>
      <c r="R36" s="127"/>
      <c r="S36" s="127"/>
    </row>
    <row r="37" spans="1:19" hidden="1" outlineLevel="1">
      <c r="A37" s="8">
        <v>41334</v>
      </c>
      <c r="B37" s="127">
        <v>4043.6475262200001</v>
      </c>
      <c r="C37" s="127">
        <v>5.1871252500000002</v>
      </c>
      <c r="D37" s="127">
        <v>3.879E-5</v>
      </c>
      <c r="E37" s="127">
        <v>5.1870864599999997</v>
      </c>
      <c r="F37" s="127">
        <v>0.60608541000000005</v>
      </c>
      <c r="G37" s="127">
        <v>0.60608541000000005</v>
      </c>
      <c r="H37" s="127">
        <v>0</v>
      </c>
      <c r="I37" s="127">
        <v>2388.2752725700002</v>
      </c>
      <c r="J37" s="127">
        <v>14.04850858</v>
      </c>
      <c r="K37" s="127">
        <v>2374.2267639900001</v>
      </c>
      <c r="L37" s="127">
        <v>1649.5790429900001</v>
      </c>
      <c r="M37" s="127">
        <v>1649.4658418900001</v>
      </c>
      <c r="N37" s="127">
        <v>0.1132011</v>
      </c>
      <c r="O37" s="127">
        <v>0</v>
      </c>
      <c r="P37" s="127">
        <v>2.2204710599999999</v>
      </c>
      <c r="Q37" s="127"/>
      <c r="R37" s="127"/>
      <c r="S37" s="127"/>
    </row>
    <row r="38" spans="1:19" hidden="1" outlineLevel="1">
      <c r="A38" s="8">
        <v>41365</v>
      </c>
      <c r="B38" s="127">
        <v>4251.8289156700002</v>
      </c>
      <c r="C38" s="127">
        <v>5.1930828399999998</v>
      </c>
      <c r="D38" s="127">
        <v>3.879E-5</v>
      </c>
      <c r="E38" s="127">
        <v>5.1930440500000001</v>
      </c>
      <c r="F38" s="127">
        <v>0.61215496000000003</v>
      </c>
      <c r="G38" s="127">
        <v>0.61215496000000003</v>
      </c>
      <c r="H38" s="127">
        <v>0</v>
      </c>
      <c r="I38" s="127">
        <v>2585.90982394</v>
      </c>
      <c r="J38" s="127">
        <v>17.493414219999998</v>
      </c>
      <c r="K38" s="127">
        <v>2568.41640972</v>
      </c>
      <c r="L38" s="127">
        <v>1660.11385393</v>
      </c>
      <c r="M38" s="127">
        <v>1659.9779081500001</v>
      </c>
      <c r="N38" s="127">
        <v>0.13594577999999999</v>
      </c>
      <c r="O38" s="127">
        <v>0</v>
      </c>
      <c r="P38" s="127">
        <v>2.2405807700000002</v>
      </c>
      <c r="Q38" s="127"/>
      <c r="R38" s="127"/>
      <c r="S38" s="127"/>
    </row>
    <row r="39" spans="1:19" hidden="1" outlineLevel="1">
      <c r="A39" s="8">
        <v>41395</v>
      </c>
      <c r="B39" s="127">
        <v>4402.0315864699996</v>
      </c>
      <c r="C39" s="127">
        <v>5.1943899900000003</v>
      </c>
      <c r="D39" s="127">
        <v>1.64201E-3</v>
      </c>
      <c r="E39" s="127">
        <v>5.19274798</v>
      </c>
      <c r="F39" s="127">
        <v>0.60670696999999996</v>
      </c>
      <c r="G39" s="127">
        <v>0.60670696999999996</v>
      </c>
      <c r="H39" s="127">
        <v>0</v>
      </c>
      <c r="I39" s="127">
        <v>2753.9511497899998</v>
      </c>
      <c r="J39" s="127">
        <v>17.85951523</v>
      </c>
      <c r="K39" s="127">
        <v>2736.0916345599999</v>
      </c>
      <c r="L39" s="127">
        <v>1642.2793397200001</v>
      </c>
      <c r="M39" s="127">
        <v>1642.1327419500001</v>
      </c>
      <c r="N39" s="127">
        <v>0.14659776999999999</v>
      </c>
      <c r="O39" s="127">
        <v>0</v>
      </c>
      <c r="P39" s="127">
        <v>2.2613535699999998</v>
      </c>
      <c r="Q39" s="127"/>
      <c r="R39" s="127"/>
      <c r="S39" s="127"/>
    </row>
    <row r="40" spans="1:19" hidden="1" outlineLevel="1">
      <c r="A40" s="8">
        <v>41426</v>
      </c>
      <c r="B40" s="127">
        <v>4496.7025320900002</v>
      </c>
      <c r="C40" s="127">
        <v>5.20033016</v>
      </c>
      <c r="D40" s="127">
        <v>1.70791E-3</v>
      </c>
      <c r="E40" s="127">
        <v>5.1986222499999997</v>
      </c>
      <c r="F40" s="127">
        <v>0.35304580000000002</v>
      </c>
      <c r="G40" s="127">
        <v>0.35304580000000002</v>
      </c>
      <c r="H40" s="127">
        <v>0</v>
      </c>
      <c r="I40" s="127">
        <v>2879.6120792800002</v>
      </c>
      <c r="J40" s="127">
        <v>24.97149834</v>
      </c>
      <c r="K40" s="127">
        <v>2854.6405809399998</v>
      </c>
      <c r="L40" s="127">
        <v>1611.5370768499999</v>
      </c>
      <c r="M40" s="127">
        <v>1611.3850927000001</v>
      </c>
      <c r="N40" s="127">
        <v>0.15198415000000001</v>
      </c>
      <c r="O40" s="127">
        <v>0</v>
      </c>
      <c r="P40" s="127">
        <v>2.2814693500000001</v>
      </c>
      <c r="Q40" s="127"/>
      <c r="R40" s="127"/>
      <c r="S40" s="127"/>
    </row>
    <row r="41" spans="1:19" hidden="1" outlineLevel="1">
      <c r="A41" s="8">
        <v>41456</v>
      </c>
      <c r="B41" s="127">
        <v>4686.6103398300002</v>
      </c>
      <c r="C41" s="127">
        <v>5.2238324499999997</v>
      </c>
      <c r="D41" s="127">
        <v>1.0217000000000001E-4</v>
      </c>
      <c r="E41" s="127">
        <v>5.2237302799999998</v>
      </c>
      <c r="F41" s="127">
        <v>0.24567190999999999</v>
      </c>
      <c r="G41" s="127">
        <v>0.24567190999999999</v>
      </c>
      <c r="H41" s="127">
        <v>0</v>
      </c>
      <c r="I41" s="127">
        <v>3067.9769964699999</v>
      </c>
      <c r="J41" s="127">
        <v>25.985784840000001</v>
      </c>
      <c r="K41" s="127">
        <v>3041.9912116300002</v>
      </c>
      <c r="L41" s="127">
        <v>1613.1638390000001</v>
      </c>
      <c r="M41" s="127">
        <v>1613.01579943</v>
      </c>
      <c r="N41" s="127">
        <v>0.14803957000000001</v>
      </c>
      <c r="O41" s="127">
        <v>0</v>
      </c>
      <c r="P41" s="127">
        <v>2.3023584000000001</v>
      </c>
      <c r="Q41" s="127"/>
      <c r="R41" s="127"/>
      <c r="S41" s="127"/>
    </row>
    <row r="42" spans="1:19" hidden="1" outlineLevel="1">
      <c r="A42" s="8">
        <v>41487</v>
      </c>
      <c r="B42" s="127">
        <v>5052.2147670200002</v>
      </c>
      <c r="C42" s="127">
        <v>5.2459597000000002</v>
      </c>
      <c r="D42" s="127">
        <v>1.5522999999999999E-4</v>
      </c>
      <c r="E42" s="127">
        <v>5.2458044700000004</v>
      </c>
      <c r="F42" s="127">
        <v>0.44133835999999999</v>
      </c>
      <c r="G42" s="127">
        <v>0.44133835999999999</v>
      </c>
      <c r="H42" s="127">
        <v>0</v>
      </c>
      <c r="I42" s="127">
        <v>3427.1474189800001</v>
      </c>
      <c r="J42" s="127">
        <v>30.579704920000001</v>
      </c>
      <c r="K42" s="127">
        <v>3396.5677140600001</v>
      </c>
      <c r="L42" s="127">
        <v>1619.38004998</v>
      </c>
      <c r="M42" s="127">
        <v>1619.2073654000001</v>
      </c>
      <c r="N42" s="127">
        <v>0.17268458</v>
      </c>
      <c r="O42" s="127">
        <v>0</v>
      </c>
      <c r="P42" s="127">
        <v>2.3231352099999998</v>
      </c>
      <c r="Q42" s="127"/>
      <c r="R42" s="127"/>
      <c r="S42" s="127"/>
    </row>
    <row r="43" spans="1:19" hidden="1" outlineLevel="1">
      <c r="A43" s="8">
        <v>41518</v>
      </c>
      <c r="B43" s="127">
        <v>4975.7448374300002</v>
      </c>
      <c r="C43" s="127">
        <v>5.2760214899999998</v>
      </c>
      <c r="D43" s="127">
        <v>2.1059E-4</v>
      </c>
      <c r="E43" s="127">
        <v>5.2758108999999997</v>
      </c>
      <c r="F43" s="127">
        <v>0.38308873999999998</v>
      </c>
      <c r="G43" s="127">
        <v>0.38308873999999998</v>
      </c>
      <c r="H43" s="127">
        <v>0</v>
      </c>
      <c r="I43" s="127">
        <v>3349.40745057</v>
      </c>
      <c r="J43" s="127">
        <v>30.284712389999999</v>
      </c>
      <c r="K43" s="127">
        <v>3319.1227381799999</v>
      </c>
      <c r="L43" s="127">
        <v>1620.67827663</v>
      </c>
      <c r="M43" s="127">
        <v>1620.55295028</v>
      </c>
      <c r="N43" s="127">
        <v>0.12532635</v>
      </c>
      <c r="O43" s="127">
        <v>0</v>
      </c>
      <c r="P43" s="127">
        <v>2.3433108900000001</v>
      </c>
      <c r="Q43" s="127"/>
      <c r="R43" s="127"/>
      <c r="S43" s="127"/>
    </row>
    <row r="44" spans="1:19" hidden="1" outlineLevel="1">
      <c r="A44" s="8">
        <v>41548</v>
      </c>
      <c r="B44" s="127">
        <v>4976.7741011999997</v>
      </c>
      <c r="C44" s="127">
        <v>5.3335643700000004</v>
      </c>
      <c r="D44" s="127">
        <v>3.5196400000000001E-3</v>
      </c>
      <c r="E44" s="127">
        <v>5.33004473</v>
      </c>
      <c r="F44" s="127">
        <v>0.27566931</v>
      </c>
      <c r="G44" s="127">
        <v>0.27566931</v>
      </c>
      <c r="H44" s="127">
        <v>0</v>
      </c>
      <c r="I44" s="127">
        <v>3351.0134140499999</v>
      </c>
      <c r="J44" s="127">
        <v>22.300266199999999</v>
      </c>
      <c r="K44" s="127">
        <v>3328.71314785</v>
      </c>
      <c r="L44" s="127">
        <v>1620.15145347</v>
      </c>
      <c r="M44" s="127">
        <v>1619.9680763199999</v>
      </c>
      <c r="N44" s="127">
        <v>0.18337714999999999</v>
      </c>
      <c r="O44" s="127">
        <v>0</v>
      </c>
      <c r="P44" s="127">
        <v>2.3641911800000002</v>
      </c>
      <c r="Q44" s="127"/>
      <c r="R44" s="127"/>
      <c r="S44" s="127"/>
    </row>
    <row r="45" spans="1:19" hidden="1" outlineLevel="1">
      <c r="A45" s="8">
        <v>41579</v>
      </c>
      <c r="B45" s="127">
        <v>5146.6639496400003</v>
      </c>
      <c r="C45" s="127">
        <v>5.25196007</v>
      </c>
      <c r="D45" s="127">
        <v>2.08567E-3</v>
      </c>
      <c r="E45" s="127">
        <v>5.2498744000000004</v>
      </c>
      <c r="F45" s="127">
        <v>0.31649063</v>
      </c>
      <c r="G45" s="127">
        <v>0.31649063</v>
      </c>
      <c r="H45" s="127">
        <v>0</v>
      </c>
      <c r="I45" s="127">
        <v>3606.4426440500001</v>
      </c>
      <c r="J45" s="127">
        <v>18.582865229999999</v>
      </c>
      <c r="K45" s="127">
        <v>3587.85977882</v>
      </c>
      <c r="L45" s="127">
        <v>1534.6528548900001</v>
      </c>
      <c r="M45" s="127">
        <v>1534.5022601999999</v>
      </c>
      <c r="N45" s="127">
        <v>0.15059469</v>
      </c>
      <c r="O45" s="127">
        <v>0</v>
      </c>
      <c r="P45" s="127">
        <v>1.35828886</v>
      </c>
      <c r="Q45" s="127"/>
      <c r="R45" s="127"/>
      <c r="S45" s="127"/>
    </row>
    <row r="46" spans="1:19" hidden="1" outlineLevel="1">
      <c r="A46" s="8">
        <v>41609</v>
      </c>
      <c r="B46" s="127">
        <v>5214.3944363500004</v>
      </c>
      <c r="C46" s="127">
        <v>5.3217038600000004</v>
      </c>
      <c r="D46" s="127">
        <v>0</v>
      </c>
      <c r="E46" s="127">
        <v>5.3217038600000004</v>
      </c>
      <c r="F46" s="127">
        <v>0.60968613000000005</v>
      </c>
      <c r="G46" s="127">
        <v>0.60968613000000005</v>
      </c>
      <c r="H46" s="127">
        <v>0</v>
      </c>
      <c r="I46" s="127">
        <v>3690.3526185199999</v>
      </c>
      <c r="J46" s="127">
        <v>33.766781620000003</v>
      </c>
      <c r="K46" s="127">
        <v>3656.5858368999998</v>
      </c>
      <c r="L46" s="127">
        <v>1518.1104278400001</v>
      </c>
      <c r="M46" s="127">
        <v>1517.99051416</v>
      </c>
      <c r="N46" s="127">
        <v>0.11991367999999999</v>
      </c>
      <c r="O46" s="127">
        <v>0</v>
      </c>
      <c r="P46" s="127">
        <v>1.3722913699999999</v>
      </c>
      <c r="Q46" s="127"/>
      <c r="R46" s="127"/>
      <c r="S46" s="127"/>
    </row>
    <row r="47" spans="1:19" hidden="1" outlineLevel="1">
      <c r="A47" s="8">
        <v>41640</v>
      </c>
      <c r="B47" s="127">
        <v>5214.9004275799998</v>
      </c>
      <c r="C47" s="127">
        <v>5.3085959300000001</v>
      </c>
      <c r="D47" s="127">
        <v>1.9809E-4</v>
      </c>
      <c r="E47" s="127">
        <v>5.3083978399999996</v>
      </c>
      <c r="F47" s="127">
        <v>0.36619020000000002</v>
      </c>
      <c r="G47" s="127">
        <v>0.36619020000000002</v>
      </c>
      <c r="H47" s="127">
        <v>0</v>
      </c>
      <c r="I47" s="127">
        <v>3697.78956204</v>
      </c>
      <c r="J47" s="127">
        <v>34.293574249999999</v>
      </c>
      <c r="K47" s="127">
        <v>3663.4959877900001</v>
      </c>
      <c r="L47" s="127">
        <v>1511.43607941</v>
      </c>
      <c r="M47" s="127">
        <v>1511.26144026</v>
      </c>
      <c r="N47" s="127">
        <v>0.17463914999999999</v>
      </c>
      <c r="O47" s="127">
        <v>0</v>
      </c>
      <c r="P47" s="127">
        <v>1.3859767300000001</v>
      </c>
      <c r="Q47" s="127"/>
      <c r="R47" s="127"/>
      <c r="S47" s="127"/>
    </row>
    <row r="48" spans="1:19" hidden="1" outlineLevel="1">
      <c r="A48" s="8">
        <v>41671</v>
      </c>
      <c r="B48" s="127">
        <v>5568.4170984599996</v>
      </c>
      <c r="C48" s="127">
        <v>5.3304416000000003</v>
      </c>
      <c r="D48" s="127">
        <v>1.8566000000000001E-4</v>
      </c>
      <c r="E48" s="127">
        <v>5.3302559399999998</v>
      </c>
      <c r="F48" s="127">
        <v>0.59212467000000002</v>
      </c>
      <c r="G48" s="127">
        <v>0.59212467000000002</v>
      </c>
      <c r="H48" s="127">
        <v>0</v>
      </c>
      <c r="I48" s="127">
        <v>3880.5045628500002</v>
      </c>
      <c r="J48" s="127">
        <v>37.732875849999999</v>
      </c>
      <c r="K48" s="127">
        <v>3842.7716869999999</v>
      </c>
      <c r="L48" s="127">
        <v>1681.98996934</v>
      </c>
      <c r="M48" s="127">
        <v>1681.8400147699999</v>
      </c>
      <c r="N48" s="127">
        <v>0.14995457000000001</v>
      </c>
      <c r="O48" s="127">
        <v>0</v>
      </c>
      <c r="P48" s="127">
        <v>1.7474416399999999</v>
      </c>
      <c r="Q48" s="127"/>
      <c r="R48" s="127"/>
      <c r="S48" s="127"/>
    </row>
    <row r="49" spans="1:19" hidden="1" outlineLevel="1">
      <c r="A49" s="8">
        <v>41699</v>
      </c>
      <c r="B49" s="127">
        <v>5477.8494147000001</v>
      </c>
      <c r="C49" s="127">
        <v>5.2928543599999998</v>
      </c>
      <c r="D49" s="127">
        <v>1.8620999999999999E-4</v>
      </c>
      <c r="E49" s="127">
        <v>5.2926681499999999</v>
      </c>
      <c r="F49" s="127">
        <v>1.16560643</v>
      </c>
      <c r="G49" s="127">
        <v>1.16560643</v>
      </c>
      <c r="H49" s="127">
        <v>0</v>
      </c>
      <c r="I49" s="127">
        <v>3721.21124199</v>
      </c>
      <c r="J49" s="127">
        <v>39.355397250000003</v>
      </c>
      <c r="K49" s="127">
        <v>3681.8558447400001</v>
      </c>
      <c r="L49" s="127">
        <v>1750.17971192</v>
      </c>
      <c r="M49" s="127">
        <v>1750.0544199399999</v>
      </c>
      <c r="N49" s="127">
        <v>0.12529198</v>
      </c>
      <c r="O49" s="127">
        <v>0</v>
      </c>
      <c r="P49" s="127">
        <v>1.93613536</v>
      </c>
      <c r="Q49" s="127"/>
      <c r="R49" s="127"/>
      <c r="S49" s="127"/>
    </row>
    <row r="50" spans="1:19" hidden="1" outlineLevel="1">
      <c r="A50" s="8">
        <v>41730</v>
      </c>
      <c r="B50" s="127">
        <v>5505.4074928299997</v>
      </c>
      <c r="C50" s="127">
        <v>0.14165185</v>
      </c>
      <c r="D50" s="127">
        <v>1.6728000000000001E-4</v>
      </c>
      <c r="E50" s="127">
        <v>0.14148457</v>
      </c>
      <c r="F50" s="127">
        <v>1.1660110699999999</v>
      </c>
      <c r="G50" s="127">
        <v>1.1660110699999999</v>
      </c>
      <c r="H50" s="127">
        <v>0</v>
      </c>
      <c r="I50" s="127">
        <v>3746.76146414</v>
      </c>
      <c r="J50" s="127">
        <v>35.580554059999997</v>
      </c>
      <c r="K50" s="127">
        <v>3711.1809100800001</v>
      </c>
      <c r="L50" s="127">
        <v>1757.3383657700001</v>
      </c>
      <c r="M50" s="127">
        <v>1757.2380826599999</v>
      </c>
      <c r="N50" s="127">
        <v>0.10028310999999999</v>
      </c>
      <c r="O50" s="127">
        <v>0</v>
      </c>
      <c r="P50" s="127">
        <v>1.5771088600000001</v>
      </c>
      <c r="Q50" s="127"/>
      <c r="R50" s="127"/>
      <c r="S50" s="127"/>
    </row>
    <row r="51" spans="1:19" hidden="1" outlineLevel="1">
      <c r="A51" s="8">
        <v>41760</v>
      </c>
      <c r="B51" s="127">
        <v>5215.0869906500002</v>
      </c>
      <c r="C51" s="127">
        <v>0.14855081000000001</v>
      </c>
      <c r="D51" s="127">
        <v>2.186E-4</v>
      </c>
      <c r="E51" s="127">
        <v>0.14833220999999999</v>
      </c>
      <c r="F51" s="127">
        <v>1.21451698</v>
      </c>
      <c r="G51" s="127">
        <v>1.21451698</v>
      </c>
      <c r="H51" s="127">
        <v>0</v>
      </c>
      <c r="I51" s="127">
        <v>3451.6065306</v>
      </c>
      <c r="J51" s="127">
        <v>34.675684660000002</v>
      </c>
      <c r="K51" s="127">
        <v>3416.9308459399999</v>
      </c>
      <c r="L51" s="127">
        <v>1762.1173922600001</v>
      </c>
      <c r="M51" s="127">
        <v>1761.99840675</v>
      </c>
      <c r="N51" s="127">
        <v>0.11898551</v>
      </c>
      <c r="O51" s="127">
        <v>0</v>
      </c>
      <c r="P51" s="127">
        <v>1.6465811699999999</v>
      </c>
      <c r="Q51" s="127"/>
      <c r="R51" s="127"/>
      <c r="S51" s="127"/>
    </row>
    <row r="52" spans="1:19" hidden="1" outlineLevel="1">
      <c r="A52" s="8">
        <v>41791</v>
      </c>
      <c r="B52" s="127">
        <v>4571.4747910300002</v>
      </c>
      <c r="C52" s="127">
        <v>0.15231399000000001</v>
      </c>
      <c r="D52" s="127">
        <v>0</v>
      </c>
      <c r="E52" s="127">
        <v>0.15231399000000001</v>
      </c>
      <c r="F52" s="127">
        <v>0.57939180000000001</v>
      </c>
      <c r="G52" s="127">
        <v>0.57939180000000001</v>
      </c>
      <c r="H52" s="127">
        <v>0</v>
      </c>
      <c r="I52" s="127">
        <v>2914.2345828299999</v>
      </c>
      <c r="J52" s="127">
        <v>39.341826269999999</v>
      </c>
      <c r="K52" s="127">
        <v>2874.8927565600002</v>
      </c>
      <c r="L52" s="127">
        <v>1656.5085024099999</v>
      </c>
      <c r="M52" s="127">
        <v>1656.39996636</v>
      </c>
      <c r="N52" s="127">
        <v>0.10853605</v>
      </c>
      <c r="O52" s="127">
        <v>0</v>
      </c>
      <c r="P52" s="127">
        <v>1.6707483999999999</v>
      </c>
      <c r="Q52" s="127"/>
      <c r="R52" s="127"/>
      <c r="S52" s="127"/>
    </row>
    <row r="53" spans="1:19" hidden="1" outlineLevel="1">
      <c r="A53" s="8">
        <v>41821</v>
      </c>
      <c r="B53" s="127">
        <v>4719.6723281000004</v>
      </c>
      <c r="C53" s="127">
        <v>9.2492569999999996E-2</v>
      </c>
      <c r="D53" s="127">
        <v>2.0645E-4</v>
      </c>
      <c r="E53" s="127">
        <v>9.2286119999999999E-2</v>
      </c>
      <c r="F53" s="127">
        <v>0.59023926000000004</v>
      </c>
      <c r="G53" s="127">
        <v>0.59023926000000004</v>
      </c>
      <c r="H53" s="127">
        <v>0</v>
      </c>
      <c r="I53" s="127">
        <v>3050.0758839999999</v>
      </c>
      <c r="J53" s="127">
        <v>41.052053000000001</v>
      </c>
      <c r="K53" s="127">
        <v>3009.023831</v>
      </c>
      <c r="L53" s="127">
        <v>1668.9137122699999</v>
      </c>
      <c r="M53" s="127">
        <v>1668.8117908500001</v>
      </c>
      <c r="N53" s="127">
        <v>0.10192142</v>
      </c>
      <c r="O53" s="127">
        <v>0</v>
      </c>
      <c r="P53" s="127">
        <v>1.72832385</v>
      </c>
      <c r="Q53" s="127"/>
      <c r="R53" s="127"/>
      <c r="S53" s="127"/>
    </row>
    <row r="54" spans="1:19" hidden="1" outlineLevel="1">
      <c r="A54" s="8">
        <v>41852</v>
      </c>
      <c r="B54" s="127">
        <v>4945.6960541799999</v>
      </c>
      <c r="C54" s="127">
        <v>0.11511459</v>
      </c>
      <c r="D54" s="127">
        <v>2.1845E-4</v>
      </c>
      <c r="E54" s="127">
        <v>0.11489613999999999</v>
      </c>
      <c r="F54" s="127">
        <v>0.57324233000000002</v>
      </c>
      <c r="G54" s="127">
        <v>0.57324233000000002</v>
      </c>
      <c r="H54" s="127">
        <v>0</v>
      </c>
      <c r="I54" s="127">
        <v>3168.8883347199999</v>
      </c>
      <c r="J54" s="127">
        <v>40.60897799</v>
      </c>
      <c r="K54" s="127">
        <v>3128.27935673</v>
      </c>
      <c r="L54" s="127">
        <v>1776.1193625400001</v>
      </c>
      <c r="M54" s="127">
        <v>1776.00737514</v>
      </c>
      <c r="N54" s="127">
        <v>0.1119874</v>
      </c>
      <c r="O54" s="127">
        <v>0</v>
      </c>
      <c r="P54" s="127">
        <v>1.9639535699999999</v>
      </c>
      <c r="Q54" s="127"/>
      <c r="R54" s="127"/>
      <c r="S54" s="127"/>
    </row>
    <row r="55" spans="1:19" hidden="1" outlineLevel="1">
      <c r="A55" s="8">
        <v>41883</v>
      </c>
      <c r="B55" s="127">
        <v>4758.6336615099999</v>
      </c>
      <c r="C55" s="127">
        <v>0.13300102999999999</v>
      </c>
      <c r="D55" s="127">
        <v>2.1845E-4</v>
      </c>
      <c r="E55" s="127">
        <v>0.13278258000000001</v>
      </c>
      <c r="F55" s="127">
        <v>0.60956562000000003</v>
      </c>
      <c r="G55" s="127">
        <v>0.60956562000000003</v>
      </c>
      <c r="H55" s="127">
        <v>0</v>
      </c>
      <c r="I55" s="127">
        <v>3072.0478725600001</v>
      </c>
      <c r="J55" s="127">
        <v>40.279437940000001</v>
      </c>
      <c r="K55" s="127">
        <v>3031.7684346199999</v>
      </c>
      <c r="L55" s="127">
        <v>1685.8432223</v>
      </c>
      <c r="M55" s="127">
        <v>1685.7271617500001</v>
      </c>
      <c r="N55" s="127">
        <v>0.11606055</v>
      </c>
      <c r="O55" s="127">
        <v>0</v>
      </c>
      <c r="P55" s="127">
        <v>1.88792012</v>
      </c>
      <c r="Q55" s="127"/>
      <c r="R55" s="127"/>
      <c r="S55" s="127"/>
    </row>
    <row r="56" spans="1:19" hidden="1" outlineLevel="1">
      <c r="A56" s="8">
        <v>41913</v>
      </c>
      <c r="B56" s="127">
        <v>4766.2937409899996</v>
      </c>
      <c r="C56" s="127">
        <v>0.12371210000000001</v>
      </c>
      <c r="D56" s="127">
        <v>2.1845E-4</v>
      </c>
      <c r="E56" s="127">
        <v>0.12349365</v>
      </c>
      <c r="F56" s="127">
        <v>0.47432497000000001</v>
      </c>
      <c r="G56" s="127">
        <v>0.47432497000000001</v>
      </c>
      <c r="H56" s="127">
        <v>0</v>
      </c>
      <c r="I56" s="127">
        <v>3106.9701320999998</v>
      </c>
      <c r="J56" s="127">
        <v>40.31337044</v>
      </c>
      <c r="K56" s="127">
        <v>3066.65676166</v>
      </c>
      <c r="L56" s="127">
        <v>1658.7255718199999</v>
      </c>
      <c r="M56" s="127">
        <v>1658.5390568099999</v>
      </c>
      <c r="N56" s="127">
        <v>0.18651501000000001</v>
      </c>
      <c r="O56" s="127">
        <v>0</v>
      </c>
      <c r="P56" s="127">
        <v>1.9075380099999999</v>
      </c>
      <c r="Q56" s="127"/>
      <c r="R56" s="127"/>
      <c r="S56" s="127"/>
    </row>
    <row r="57" spans="1:19" hidden="1" outlineLevel="1">
      <c r="A57" s="8">
        <v>41944</v>
      </c>
      <c r="B57" s="127">
        <v>4865.0419388299997</v>
      </c>
      <c r="C57" s="127">
        <v>0.11563046</v>
      </c>
      <c r="D57" s="127">
        <v>2.1845E-4</v>
      </c>
      <c r="E57" s="127">
        <v>0.11541201</v>
      </c>
      <c r="F57" s="127">
        <v>0.48338489000000001</v>
      </c>
      <c r="G57" s="127">
        <v>0.48338489000000001</v>
      </c>
      <c r="H57" s="127">
        <v>0</v>
      </c>
      <c r="I57" s="127">
        <v>3070.8390044799999</v>
      </c>
      <c r="J57" s="127">
        <v>35.129960310000001</v>
      </c>
      <c r="K57" s="127">
        <v>3035.7090441700002</v>
      </c>
      <c r="L57" s="127">
        <v>1793.6039189999999</v>
      </c>
      <c r="M57" s="127">
        <v>1793.3453798400001</v>
      </c>
      <c r="N57" s="127">
        <v>0.25853915999999999</v>
      </c>
      <c r="O57" s="127">
        <v>0</v>
      </c>
      <c r="P57" s="127">
        <v>2.2435112099999999</v>
      </c>
      <c r="Q57" s="127"/>
      <c r="R57" s="127"/>
      <c r="S57" s="127"/>
    </row>
    <row r="58" spans="1:19" hidden="1" outlineLevel="1">
      <c r="A58" s="8">
        <v>41974</v>
      </c>
      <c r="B58" s="127">
        <v>4961.1576718400001</v>
      </c>
      <c r="C58" s="127">
        <v>0.11756988</v>
      </c>
      <c r="D58" s="127">
        <v>2.1845E-4</v>
      </c>
      <c r="E58" s="127">
        <v>0.11735143000000001</v>
      </c>
      <c r="F58" s="127">
        <v>0.51460974000000004</v>
      </c>
      <c r="G58" s="127">
        <v>0.51460974000000004</v>
      </c>
      <c r="H58" s="127">
        <v>0</v>
      </c>
      <c r="I58" s="127">
        <v>3151.4864718499998</v>
      </c>
      <c r="J58" s="127">
        <v>33.528794019999999</v>
      </c>
      <c r="K58" s="127">
        <v>3117.9576778300002</v>
      </c>
      <c r="L58" s="127">
        <v>1809.0390203699999</v>
      </c>
      <c r="M58" s="127">
        <v>1808.7568843199999</v>
      </c>
      <c r="N58" s="127">
        <v>0.28213605000000003</v>
      </c>
      <c r="O58" s="127">
        <v>0</v>
      </c>
      <c r="P58" s="127">
        <v>2.3884531099999999</v>
      </c>
      <c r="Q58" s="127"/>
      <c r="R58" s="127"/>
      <c r="S58" s="127"/>
    </row>
    <row r="59" spans="1:19" hidden="1" outlineLevel="1">
      <c r="A59" s="8">
        <v>42005</v>
      </c>
      <c r="B59" s="127">
        <v>5000.4290824600002</v>
      </c>
      <c r="C59" s="127">
        <v>0.1209919</v>
      </c>
      <c r="D59" s="127">
        <v>2.1845E-4</v>
      </c>
      <c r="E59" s="127">
        <v>0.12077345</v>
      </c>
      <c r="F59" s="127">
        <v>0.45934849</v>
      </c>
      <c r="G59" s="127">
        <v>0.45934849</v>
      </c>
      <c r="H59" s="127">
        <v>0</v>
      </c>
      <c r="I59" s="127">
        <v>3182.36236624</v>
      </c>
      <c r="J59" s="127">
        <v>31.635925660000002</v>
      </c>
      <c r="K59" s="127">
        <v>3150.7264405800001</v>
      </c>
      <c r="L59" s="127">
        <v>1817.48637583</v>
      </c>
      <c r="M59" s="127">
        <v>1817.18578529</v>
      </c>
      <c r="N59" s="127">
        <v>0.30059054000000002</v>
      </c>
      <c r="O59" s="127">
        <v>0</v>
      </c>
      <c r="P59" s="127">
        <v>2.4716975400000001</v>
      </c>
      <c r="Q59" s="127"/>
      <c r="R59" s="127"/>
      <c r="S59" s="127"/>
    </row>
    <row r="60" spans="1:19" hidden="1" outlineLevel="1">
      <c r="A60" s="8">
        <v>42036</v>
      </c>
      <c r="B60" s="127">
        <v>5573.7845017299996</v>
      </c>
      <c r="C60" s="127">
        <v>0.12468756</v>
      </c>
      <c r="D60" s="127">
        <v>2.1845E-4</v>
      </c>
      <c r="E60" s="127">
        <v>0.12446910999999999</v>
      </c>
      <c r="F60" s="127">
        <v>0.46039762000000001</v>
      </c>
      <c r="G60" s="127">
        <v>0.46039762000000001</v>
      </c>
      <c r="H60" s="127">
        <v>0</v>
      </c>
      <c r="I60" s="127">
        <v>3043.2347913899998</v>
      </c>
      <c r="J60" s="127">
        <v>41.36672677</v>
      </c>
      <c r="K60" s="127">
        <v>3001.86806462</v>
      </c>
      <c r="L60" s="127">
        <v>2529.9646251600002</v>
      </c>
      <c r="M60" s="127">
        <v>2529.6818472199998</v>
      </c>
      <c r="N60" s="127">
        <v>0.28277794000000001</v>
      </c>
      <c r="O60" s="127">
        <v>0</v>
      </c>
      <c r="P60" s="127">
        <v>4.2712073200000003</v>
      </c>
      <c r="Q60" s="127"/>
      <c r="R60" s="127"/>
      <c r="S60" s="127"/>
    </row>
    <row r="61" spans="1:19" hidden="1" outlineLevel="1">
      <c r="A61" s="8">
        <v>42064</v>
      </c>
      <c r="B61" s="127">
        <v>4975.9432840700001</v>
      </c>
      <c r="C61" s="127">
        <v>0.12451323</v>
      </c>
      <c r="D61" s="127">
        <v>2.1845E-4</v>
      </c>
      <c r="E61" s="127">
        <v>0.12429477999999999</v>
      </c>
      <c r="F61" s="127">
        <v>0.43001403999999999</v>
      </c>
      <c r="G61" s="127">
        <v>0.43001403999999999</v>
      </c>
      <c r="H61" s="127">
        <v>0</v>
      </c>
      <c r="I61" s="127">
        <v>2777.5045991699999</v>
      </c>
      <c r="J61" s="127">
        <v>27.576177749999999</v>
      </c>
      <c r="K61" s="127">
        <v>2749.9284214200002</v>
      </c>
      <c r="L61" s="127">
        <v>2197.8841576300001</v>
      </c>
      <c r="M61" s="127">
        <v>2197.6205149299999</v>
      </c>
      <c r="N61" s="127">
        <v>0.26364270000000001</v>
      </c>
      <c r="O61" s="127">
        <v>0</v>
      </c>
      <c r="P61" s="127">
        <v>3.6332418500000001</v>
      </c>
      <c r="Q61" s="127"/>
      <c r="R61" s="127"/>
      <c r="S61" s="127"/>
    </row>
    <row r="62" spans="1:19" hidden="1" outlineLevel="1">
      <c r="A62" s="8">
        <v>42095</v>
      </c>
      <c r="B62" s="127">
        <v>4719.6575579199998</v>
      </c>
      <c r="C62" s="127">
        <v>0.10505152</v>
      </c>
      <c r="D62" s="127">
        <v>2.1845E-4</v>
      </c>
      <c r="E62" s="127">
        <v>0.10483307</v>
      </c>
      <c r="F62" s="127">
        <v>0.28412552000000002</v>
      </c>
      <c r="G62" s="127">
        <v>0.28412552000000002</v>
      </c>
      <c r="H62" s="127">
        <v>0</v>
      </c>
      <c r="I62" s="127">
        <v>2685.0846917499998</v>
      </c>
      <c r="J62" s="127">
        <v>36.587509359999999</v>
      </c>
      <c r="K62" s="127">
        <v>2648.49718239</v>
      </c>
      <c r="L62" s="127">
        <v>2034.1836891299999</v>
      </c>
      <c r="M62" s="127">
        <v>2033.9077078800001</v>
      </c>
      <c r="N62" s="127">
        <v>0.27598125000000001</v>
      </c>
      <c r="O62" s="127">
        <v>0</v>
      </c>
      <c r="P62" s="127">
        <v>3.2937049900000002</v>
      </c>
      <c r="Q62" s="127"/>
      <c r="R62" s="127"/>
      <c r="S62" s="127"/>
    </row>
    <row r="63" spans="1:19" hidden="1" outlineLevel="1">
      <c r="A63" s="8">
        <v>42125</v>
      </c>
      <c r="B63" s="127">
        <v>4279.8894313000001</v>
      </c>
      <c r="C63" s="127">
        <v>0.10709573</v>
      </c>
      <c r="D63" s="127">
        <v>2.1845E-4</v>
      </c>
      <c r="E63" s="127">
        <v>0.10687728000000001</v>
      </c>
      <c r="F63" s="127">
        <v>0.41967886999999998</v>
      </c>
      <c r="G63" s="127">
        <v>0.41967886999999998</v>
      </c>
      <c r="H63" s="127">
        <v>0</v>
      </c>
      <c r="I63" s="127">
        <v>2566.5947861499999</v>
      </c>
      <c r="J63" s="127">
        <v>34.289266499999997</v>
      </c>
      <c r="K63" s="127">
        <v>2532.30551965</v>
      </c>
      <c r="L63" s="127">
        <v>1712.76787055</v>
      </c>
      <c r="M63" s="127">
        <v>1712.62394933</v>
      </c>
      <c r="N63" s="127">
        <v>0.14392121999999999</v>
      </c>
      <c r="O63" s="127">
        <v>0</v>
      </c>
      <c r="P63" s="127">
        <v>3.32499894</v>
      </c>
      <c r="Q63" s="127"/>
      <c r="R63" s="127"/>
      <c r="S63" s="127"/>
    </row>
    <row r="64" spans="1:19" hidden="1" outlineLevel="1">
      <c r="A64" s="8">
        <v>42156</v>
      </c>
      <c r="B64" s="127">
        <v>4286.4777705500001</v>
      </c>
      <c r="C64" s="127">
        <v>0.11044702000000001</v>
      </c>
      <c r="D64" s="127">
        <v>2.1845E-4</v>
      </c>
      <c r="E64" s="127">
        <v>0.11022857</v>
      </c>
      <c r="F64" s="127">
        <v>0.32858198999999999</v>
      </c>
      <c r="G64" s="127">
        <v>0.32858198999999999</v>
      </c>
      <c r="H64" s="127">
        <v>0</v>
      </c>
      <c r="I64" s="127">
        <v>2597.9617047000002</v>
      </c>
      <c r="J64" s="127">
        <v>38.199579880000002</v>
      </c>
      <c r="K64" s="127">
        <v>2559.7621248199998</v>
      </c>
      <c r="L64" s="127">
        <v>1688.0770368399999</v>
      </c>
      <c r="M64" s="127">
        <v>1687.96082153</v>
      </c>
      <c r="N64" s="127">
        <v>0.11621531</v>
      </c>
      <c r="O64" s="127">
        <v>0</v>
      </c>
      <c r="P64" s="127">
        <v>3.3508367200000002</v>
      </c>
      <c r="Q64" s="127"/>
      <c r="R64" s="127"/>
      <c r="S64" s="127"/>
    </row>
    <row r="65" spans="1:19" hidden="1" outlineLevel="1">
      <c r="A65" s="8">
        <v>42186</v>
      </c>
      <c r="B65" s="127">
        <v>4155.2605913199995</v>
      </c>
      <c r="C65" s="127">
        <v>0.11372626</v>
      </c>
      <c r="D65" s="127">
        <v>2.1845E-4</v>
      </c>
      <c r="E65" s="127">
        <v>0.11350781</v>
      </c>
      <c r="F65" s="127">
        <v>0.40380525</v>
      </c>
      <c r="G65" s="127">
        <v>0.40380525</v>
      </c>
      <c r="H65" s="127">
        <v>0</v>
      </c>
      <c r="I65" s="127">
        <v>2454.5428703600001</v>
      </c>
      <c r="J65" s="127">
        <v>37.706169619999997</v>
      </c>
      <c r="K65" s="127">
        <v>2416.8367007400002</v>
      </c>
      <c r="L65" s="127">
        <v>1700.2001894499999</v>
      </c>
      <c r="M65" s="127">
        <v>1700.0835441500001</v>
      </c>
      <c r="N65" s="127">
        <v>0.11664529999999999</v>
      </c>
      <c r="O65" s="127">
        <v>0</v>
      </c>
      <c r="P65" s="127">
        <v>3.4786788999999998</v>
      </c>
      <c r="Q65" s="127"/>
      <c r="R65" s="127"/>
      <c r="S65" s="127"/>
    </row>
    <row r="66" spans="1:19" hidden="1" outlineLevel="1">
      <c r="A66" s="8">
        <v>42217</v>
      </c>
      <c r="B66" s="127">
        <v>4143.8391470099996</v>
      </c>
      <c r="C66" s="127">
        <v>0.11701011</v>
      </c>
      <c r="D66" s="127">
        <v>2.1845E-4</v>
      </c>
      <c r="E66" s="127">
        <v>0.11679166000000001</v>
      </c>
      <c r="F66" s="127">
        <v>1.9200020000000002E-2</v>
      </c>
      <c r="G66" s="127">
        <v>1.9197019999999999E-2</v>
      </c>
      <c r="H66" s="127">
        <v>3.0000000000000001E-6</v>
      </c>
      <c r="I66" s="127">
        <v>2466.8955956</v>
      </c>
      <c r="J66" s="127">
        <v>38.568299600000003</v>
      </c>
      <c r="K66" s="127">
        <v>2428.3272959999999</v>
      </c>
      <c r="L66" s="127">
        <v>1676.8073412799999</v>
      </c>
      <c r="M66" s="127">
        <v>1676.6860728199999</v>
      </c>
      <c r="N66" s="127">
        <v>0.12126845999999999</v>
      </c>
      <c r="O66" s="127">
        <v>0</v>
      </c>
      <c r="P66" s="127">
        <v>3.43523478</v>
      </c>
      <c r="Q66" s="127"/>
      <c r="R66" s="127"/>
      <c r="S66" s="127"/>
    </row>
    <row r="67" spans="1:19" hidden="1" outlineLevel="1">
      <c r="A67" s="8">
        <v>42248</v>
      </c>
      <c r="B67" s="127">
        <v>4145.5565043500001</v>
      </c>
      <c r="C67" s="127">
        <v>0.12018444</v>
      </c>
      <c r="D67" s="127">
        <v>2.1845E-4</v>
      </c>
      <c r="E67" s="127">
        <v>0.11996598999999999</v>
      </c>
      <c r="F67" s="127">
        <v>3.18E-6</v>
      </c>
      <c r="G67" s="127">
        <v>0</v>
      </c>
      <c r="H67" s="127">
        <v>3.18E-6</v>
      </c>
      <c r="I67" s="127">
        <v>2479.5488480399999</v>
      </c>
      <c r="J67" s="127">
        <v>38.502284160000002</v>
      </c>
      <c r="K67" s="127">
        <v>2441.0465638800001</v>
      </c>
      <c r="L67" s="127">
        <v>1665.8874686900001</v>
      </c>
      <c r="M67" s="127">
        <v>1665.6727211499999</v>
      </c>
      <c r="N67" s="127">
        <v>0.21474753999999999</v>
      </c>
      <c r="O67" s="127">
        <v>0</v>
      </c>
      <c r="P67" s="127">
        <v>3.52215736</v>
      </c>
      <c r="Q67" s="127"/>
      <c r="R67" s="127"/>
      <c r="S67" s="127"/>
    </row>
    <row r="68" spans="1:19" hidden="1" outlineLevel="1">
      <c r="A68" s="8">
        <v>42278</v>
      </c>
      <c r="B68" s="127">
        <v>4239.2339523699993</v>
      </c>
      <c r="C68" s="127">
        <v>0.12340391000000001</v>
      </c>
      <c r="D68" s="127">
        <v>2.1845E-4</v>
      </c>
      <c r="E68" s="127">
        <v>0.12318546</v>
      </c>
      <c r="F68" s="127">
        <v>3.3699999999999999E-6</v>
      </c>
      <c r="G68" s="127">
        <v>0</v>
      </c>
      <c r="H68" s="127">
        <v>3.3699999999999999E-6</v>
      </c>
      <c r="I68" s="127">
        <v>2529.6832876799999</v>
      </c>
      <c r="J68" s="127">
        <v>32.980253599999998</v>
      </c>
      <c r="K68" s="127">
        <v>2496.7030340800002</v>
      </c>
      <c r="L68" s="127">
        <v>1709.42725741</v>
      </c>
      <c r="M68" s="127">
        <v>1709.1432966</v>
      </c>
      <c r="N68" s="127">
        <v>0.28396081000000001</v>
      </c>
      <c r="O68" s="127">
        <v>0</v>
      </c>
      <c r="P68" s="127">
        <v>3.7821482400000002</v>
      </c>
      <c r="Q68" s="127"/>
      <c r="R68" s="127"/>
      <c r="S68" s="127"/>
    </row>
    <row r="69" spans="1:19" hidden="1" outlineLevel="1">
      <c r="A69" s="8">
        <v>42309</v>
      </c>
      <c r="B69" s="127">
        <v>4287.6205596</v>
      </c>
      <c r="C69" s="127">
        <v>0.12666316</v>
      </c>
      <c r="D69" s="127">
        <v>2.1845E-4</v>
      </c>
      <c r="E69" s="127">
        <v>0.12644470999999999</v>
      </c>
      <c r="F69" s="127">
        <v>3.58E-6</v>
      </c>
      <c r="G69" s="127">
        <v>0</v>
      </c>
      <c r="H69" s="127">
        <v>3.58E-6</v>
      </c>
      <c r="I69" s="127">
        <v>2550.4372184200001</v>
      </c>
      <c r="J69" s="127">
        <v>21.839273739999999</v>
      </c>
      <c r="K69" s="127">
        <v>2528.5979446800002</v>
      </c>
      <c r="L69" s="127">
        <v>1737.0566744400001</v>
      </c>
      <c r="M69" s="127">
        <v>1736.8600564799999</v>
      </c>
      <c r="N69" s="127">
        <v>0.19661796000000001</v>
      </c>
      <c r="O69" s="127">
        <v>0</v>
      </c>
      <c r="P69" s="127">
        <v>3.9793603200000001</v>
      </c>
      <c r="Q69" s="127"/>
      <c r="R69" s="127"/>
      <c r="S69" s="127"/>
    </row>
    <row r="70" spans="1:19" hidden="1" outlineLevel="1">
      <c r="A70" s="8">
        <v>42339</v>
      </c>
      <c r="B70" s="127">
        <v>4034.7422431599998</v>
      </c>
      <c r="C70" s="127">
        <v>8.9041410000000001E-2</v>
      </c>
      <c r="D70" s="127">
        <v>0</v>
      </c>
      <c r="E70" s="127">
        <v>8.9041410000000001E-2</v>
      </c>
      <c r="F70" s="127">
        <v>3.7900000000000001E-6</v>
      </c>
      <c r="G70" s="127">
        <v>0</v>
      </c>
      <c r="H70" s="127">
        <v>3.7900000000000001E-6</v>
      </c>
      <c r="I70" s="127">
        <v>2347.90290796</v>
      </c>
      <c r="J70" s="127">
        <v>24.59135728</v>
      </c>
      <c r="K70" s="127">
        <v>2323.31155068</v>
      </c>
      <c r="L70" s="127">
        <v>1686.7502899999999</v>
      </c>
      <c r="M70" s="127">
        <v>1686.65898032</v>
      </c>
      <c r="N70" s="127">
        <v>9.1309680000000004E-2</v>
      </c>
      <c r="O70" s="127">
        <v>0</v>
      </c>
      <c r="P70" s="127">
        <v>3.2827953299999999</v>
      </c>
      <c r="Q70" s="127"/>
      <c r="R70" s="127"/>
      <c r="S70" s="127"/>
    </row>
    <row r="71" spans="1:19" hidden="1" outlineLevel="1">
      <c r="A71" s="8">
        <v>42370</v>
      </c>
      <c r="B71" s="127">
        <v>4052.1187151399999</v>
      </c>
      <c r="C71" s="127">
        <v>9.1411359999999997E-2</v>
      </c>
      <c r="D71" s="127">
        <v>0</v>
      </c>
      <c r="E71" s="127">
        <v>9.1411359999999997E-2</v>
      </c>
      <c r="F71" s="127">
        <v>4.0400000000000003E-6</v>
      </c>
      <c r="G71" s="127">
        <v>0</v>
      </c>
      <c r="H71" s="127">
        <v>4.0400000000000003E-6</v>
      </c>
      <c r="I71" s="127">
        <v>2338.42692958</v>
      </c>
      <c r="J71" s="127">
        <v>17.645284749999998</v>
      </c>
      <c r="K71" s="127">
        <v>2320.78164483</v>
      </c>
      <c r="L71" s="127">
        <v>1713.60037016</v>
      </c>
      <c r="M71" s="127">
        <v>1713.5123576200001</v>
      </c>
      <c r="N71" s="127">
        <v>8.801254E-2</v>
      </c>
      <c r="O71" s="127">
        <v>0</v>
      </c>
      <c r="P71" s="127">
        <v>3.4402659899999999</v>
      </c>
      <c r="Q71" s="127"/>
      <c r="R71" s="127"/>
      <c r="S71" s="127"/>
    </row>
    <row r="72" spans="1:19" hidden="1" outlineLevel="1">
      <c r="A72" s="8">
        <v>42401</v>
      </c>
      <c r="B72" s="127">
        <v>4144.2922710499997</v>
      </c>
      <c r="C72" s="127">
        <v>9.4495689999999993E-2</v>
      </c>
      <c r="D72" s="127">
        <v>0</v>
      </c>
      <c r="E72" s="127">
        <v>9.4495689999999993E-2</v>
      </c>
      <c r="F72" s="127">
        <v>4.2899999999999996E-6</v>
      </c>
      <c r="G72" s="127">
        <v>0</v>
      </c>
      <c r="H72" s="127">
        <v>4.2899999999999996E-6</v>
      </c>
      <c r="I72" s="127">
        <v>2364.2630929299999</v>
      </c>
      <c r="J72" s="127">
        <v>3.4045215299999998</v>
      </c>
      <c r="K72" s="127">
        <v>2360.8585714000001</v>
      </c>
      <c r="L72" s="127">
        <v>1779.93467814</v>
      </c>
      <c r="M72" s="127">
        <v>1779.8445979099999</v>
      </c>
      <c r="N72" s="127">
        <v>9.0080229999999997E-2</v>
      </c>
      <c r="O72" s="127">
        <v>0</v>
      </c>
      <c r="P72" s="127">
        <v>3.7005724400000002</v>
      </c>
      <c r="Q72" s="127"/>
      <c r="R72" s="127"/>
      <c r="S72" s="127"/>
    </row>
    <row r="73" spans="1:19" hidden="1" outlineLevel="1">
      <c r="A73" s="8">
        <v>42430</v>
      </c>
      <c r="B73" s="127">
        <v>4129.3569337199997</v>
      </c>
      <c r="C73" s="127">
        <v>9.0879260000000003E-2</v>
      </c>
      <c r="D73" s="127">
        <v>0</v>
      </c>
      <c r="E73" s="127">
        <v>9.0879260000000003E-2</v>
      </c>
      <c r="F73" s="127">
        <v>4.5499999999999996E-6</v>
      </c>
      <c r="G73" s="127">
        <v>0</v>
      </c>
      <c r="H73" s="127">
        <v>4.5499999999999996E-6</v>
      </c>
      <c r="I73" s="127">
        <v>2391.9642834400001</v>
      </c>
      <c r="J73" s="127">
        <v>3.2493467800000002</v>
      </c>
      <c r="K73" s="127">
        <v>2388.7149366600001</v>
      </c>
      <c r="L73" s="127">
        <v>1737.3017664700001</v>
      </c>
      <c r="M73" s="127">
        <v>1737.2052836400001</v>
      </c>
      <c r="N73" s="127">
        <v>9.6482830000000006E-2</v>
      </c>
      <c r="O73" s="127">
        <v>0</v>
      </c>
      <c r="P73" s="127">
        <v>3.58630191</v>
      </c>
      <c r="Q73" s="127"/>
      <c r="R73" s="127"/>
      <c r="S73" s="127"/>
    </row>
    <row r="74" spans="1:19" hidden="1" outlineLevel="1">
      <c r="A74" s="8">
        <v>42461</v>
      </c>
      <c r="B74" s="127">
        <v>4056.6521057199998</v>
      </c>
      <c r="C74" s="127">
        <v>9.1580980000000006E-2</v>
      </c>
      <c r="D74" s="127">
        <v>0</v>
      </c>
      <c r="E74" s="127">
        <v>9.1580980000000006E-2</v>
      </c>
      <c r="F74" s="127">
        <v>9.0599999999999997E-6</v>
      </c>
      <c r="G74" s="127">
        <v>0</v>
      </c>
      <c r="H74" s="127">
        <v>9.0599999999999997E-6</v>
      </c>
      <c r="I74" s="127">
        <v>2373.6618459299998</v>
      </c>
      <c r="J74" s="127">
        <v>3.3117013000000002</v>
      </c>
      <c r="K74" s="127">
        <v>2370.3501446300002</v>
      </c>
      <c r="L74" s="127">
        <v>1682.89866975</v>
      </c>
      <c r="M74" s="127">
        <v>1682.8156224300001</v>
      </c>
      <c r="N74" s="127">
        <v>8.3047319999999994E-2</v>
      </c>
      <c r="O74" s="127">
        <v>0</v>
      </c>
      <c r="P74" s="127">
        <v>3.44467363</v>
      </c>
      <c r="Q74" s="127"/>
      <c r="R74" s="127"/>
      <c r="S74" s="127"/>
    </row>
    <row r="75" spans="1:19" hidden="1" outlineLevel="1">
      <c r="A75" s="8">
        <v>42491</v>
      </c>
      <c r="B75" s="127">
        <v>4146.9231876200001</v>
      </c>
      <c r="C75" s="127">
        <v>9.2221170000000005E-2</v>
      </c>
      <c r="D75" s="127">
        <v>0</v>
      </c>
      <c r="E75" s="127">
        <v>9.2221170000000005E-2</v>
      </c>
      <c r="F75" s="127">
        <v>9.5999999999999996E-6</v>
      </c>
      <c r="G75" s="127">
        <v>0</v>
      </c>
      <c r="H75" s="127">
        <v>9.5999999999999996E-6</v>
      </c>
      <c r="I75" s="127">
        <v>2472.6815937299998</v>
      </c>
      <c r="J75" s="127">
        <v>3.2472702600000001</v>
      </c>
      <c r="K75" s="127">
        <v>2469.43432347</v>
      </c>
      <c r="L75" s="127">
        <v>1674.1493631200001</v>
      </c>
      <c r="M75" s="127">
        <v>1674.0664317799999</v>
      </c>
      <c r="N75" s="127">
        <v>8.2931340000000006E-2</v>
      </c>
      <c r="O75" s="127">
        <v>0</v>
      </c>
      <c r="P75" s="127">
        <v>3.4420186699999999</v>
      </c>
      <c r="Q75" s="127"/>
      <c r="R75" s="127"/>
      <c r="S75" s="127"/>
    </row>
    <row r="76" spans="1:19" hidden="1" outlineLevel="1">
      <c r="A76" s="8">
        <v>42522</v>
      </c>
      <c r="B76" s="127">
        <v>4126.0391041000003</v>
      </c>
      <c r="C76" s="127">
        <v>9.2467129999999995E-2</v>
      </c>
      <c r="D76" s="127">
        <v>0</v>
      </c>
      <c r="E76" s="127">
        <v>9.2467129999999995E-2</v>
      </c>
      <c r="F76" s="127">
        <v>1.0190000000000001E-5</v>
      </c>
      <c r="G76" s="127">
        <v>0</v>
      </c>
      <c r="H76" s="127">
        <v>1.0190000000000001E-5</v>
      </c>
      <c r="I76" s="127">
        <v>2470.3934405099999</v>
      </c>
      <c r="J76" s="127">
        <v>2.2380303600000002</v>
      </c>
      <c r="K76" s="127">
        <v>2468.1554101500001</v>
      </c>
      <c r="L76" s="127">
        <v>1655.55318627</v>
      </c>
      <c r="M76" s="127">
        <v>1655.47124252</v>
      </c>
      <c r="N76" s="127">
        <v>8.1943749999999996E-2</v>
      </c>
      <c r="O76" s="127">
        <v>0</v>
      </c>
      <c r="P76" s="127">
        <v>3.3995854200000002</v>
      </c>
      <c r="Q76" s="127"/>
      <c r="R76" s="127"/>
      <c r="S76" s="127"/>
    </row>
    <row r="77" spans="1:19" hidden="1" outlineLevel="1">
      <c r="A77" s="8">
        <v>42552</v>
      </c>
      <c r="B77" s="127">
        <v>4175.4026437299999</v>
      </c>
      <c r="C77" s="127">
        <v>6.564905E-2</v>
      </c>
      <c r="D77" s="127">
        <v>0</v>
      </c>
      <c r="E77" s="127">
        <v>6.564905E-2</v>
      </c>
      <c r="F77" s="127">
        <v>1.082E-5</v>
      </c>
      <c r="G77" s="127">
        <v>0</v>
      </c>
      <c r="H77" s="127">
        <v>1.082E-5</v>
      </c>
      <c r="I77" s="127">
        <v>2562.6029569799998</v>
      </c>
      <c r="J77" s="127">
        <v>2.5350943099999999</v>
      </c>
      <c r="K77" s="127">
        <v>2560.0678626700001</v>
      </c>
      <c r="L77" s="127">
        <v>1612.7340268800001</v>
      </c>
      <c r="M77" s="127">
        <v>1612.6534105799999</v>
      </c>
      <c r="N77" s="127">
        <v>8.0616300000000002E-2</v>
      </c>
      <c r="O77" s="127">
        <v>0</v>
      </c>
      <c r="P77" s="127">
        <v>3.3920382</v>
      </c>
      <c r="Q77" s="127"/>
      <c r="R77" s="127"/>
      <c r="S77" s="127"/>
    </row>
    <row r="78" spans="1:19" hidden="1" outlineLevel="1">
      <c r="A78" s="8">
        <v>42583</v>
      </c>
      <c r="B78" s="127">
        <v>4373.3990349200003</v>
      </c>
      <c r="C78" s="127">
        <v>6.8905690000000006E-2</v>
      </c>
      <c r="D78" s="127">
        <v>0</v>
      </c>
      <c r="E78" s="127">
        <v>6.8905690000000006E-2</v>
      </c>
      <c r="F78" s="127">
        <v>0</v>
      </c>
      <c r="G78" s="127">
        <v>0</v>
      </c>
      <c r="H78" s="127">
        <v>0</v>
      </c>
      <c r="I78" s="127">
        <v>2734.2318128100001</v>
      </c>
      <c r="J78" s="127">
        <v>2.5647068800000001</v>
      </c>
      <c r="K78" s="127">
        <v>2731.6671059300002</v>
      </c>
      <c r="L78" s="127">
        <v>1639.0983164199999</v>
      </c>
      <c r="M78" s="127">
        <v>1638.89386969</v>
      </c>
      <c r="N78" s="127">
        <v>0.20444672999999999</v>
      </c>
      <c r="O78" s="127">
        <v>0</v>
      </c>
      <c r="P78" s="127">
        <v>3.5089751599999999</v>
      </c>
      <c r="Q78" s="127"/>
      <c r="R78" s="127"/>
      <c r="S78" s="127"/>
    </row>
    <row r="79" spans="1:19" hidden="1" outlineLevel="1">
      <c r="A79" s="8">
        <v>42614</v>
      </c>
      <c r="B79" s="127">
        <v>4428.74632965</v>
      </c>
      <c r="C79" s="127">
        <v>6.6390690000000002E-2</v>
      </c>
      <c r="D79" s="127">
        <v>0</v>
      </c>
      <c r="E79" s="127">
        <v>6.6390690000000002E-2</v>
      </c>
      <c r="F79" s="127">
        <v>0.9618044</v>
      </c>
      <c r="G79" s="127">
        <v>0</v>
      </c>
      <c r="H79" s="127">
        <v>0.9618044</v>
      </c>
      <c r="I79" s="127">
        <v>2792.9838526899998</v>
      </c>
      <c r="J79" s="127">
        <v>14.49844264</v>
      </c>
      <c r="K79" s="127">
        <v>2778.4854100500002</v>
      </c>
      <c r="L79" s="127">
        <v>1634.7342818699999</v>
      </c>
      <c r="M79" s="127">
        <v>1634.62499344</v>
      </c>
      <c r="N79" s="127">
        <v>0.10928843000000001</v>
      </c>
      <c r="O79" s="127">
        <v>0</v>
      </c>
      <c r="P79" s="127">
        <v>3.54452217</v>
      </c>
      <c r="Q79" s="127"/>
      <c r="R79" s="127"/>
      <c r="S79" s="127"/>
    </row>
    <row r="80" spans="1:19" hidden="1" outlineLevel="1">
      <c r="A80" s="8">
        <v>42644</v>
      </c>
      <c r="B80" s="127">
        <v>4426.7721152300001</v>
      </c>
      <c r="C80" s="127">
        <v>6.6328620000000005E-2</v>
      </c>
      <c r="D80" s="127">
        <v>0</v>
      </c>
      <c r="E80" s="127">
        <v>6.6328620000000005E-2</v>
      </c>
      <c r="F80" s="127">
        <v>0.93711935000000002</v>
      </c>
      <c r="G80" s="127">
        <v>0</v>
      </c>
      <c r="H80" s="127">
        <v>0.93711935000000002</v>
      </c>
      <c r="I80" s="127">
        <v>2833.7625845699999</v>
      </c>
      <c r="J80" s="127">
        <v>21.005436020000001</v>
      </c>
      <c r="K80" s="127">
        <v>2812.7571485499998</v>
      </c>
      <c r="L80" s="127">
        <v>1592.0060826900001</v>
      </c>
      <c r="M80" s="127">
        <v>1591.71005266</v>
      </c>
      <c r="N80" s="127">
        <v>0.29603003</v>
      </c>
      <c r="O80" s="127">
        <v>0</v>
      </c>
      <c r="P80" s="127">
        <v>3.4877383800000001</v>
      </c>
      <c r="Q80" s="127"/>
      <c r="R80" s="127"/>
      <c r="S80" s="127"/>
    </row>
    <row r="81" spans="1:19" hidden="1" outlineLevel="1">
      <c r="A81" s="8">
        <v>42675</v>
      </c>
      <c r="B81" s="127">
        <v>4559.1879132599997</v>
      </c>
      <c r="C81" s="127">
        <v>6.6190840000000001E-2</v>
      </c>
      <c r="D81" s="127">
        <v>0</v>
      </c>
      <c r="E81" s="127">
        <v>6.6190840000000001E-2</v>
      </c>
      <c r="F81" s="127">
        <v>0.90791465999999998</v>
      </c>
      <c r="G81" s="127">
        <v>0</v>
      </c>
      <c r="H81" s="127">
        <v>0.90791465999999998</v>
      </c>
      <c r="I81" s="127">
        <v>2971.3447805599999</v>
      </c>
      <c r="J81" s="127">
        <v>13.8938208</v>
      </c>
      <c r="K81" s="127">
        <v>2957.4509597599999</v>
      </c>
      <c r="L81" s="127">
        <v>1586.8690271999999</v>
      </c>
      <c r="M81" s="127">
        <v>1586.4348852799999</v>
      </c>
      <c r="N81" s="127">
        <v>0.43414192000000001</v>
      </c>
      <c r="O81" s="127">
        <v>0</v>
      </c>
      <c r="P81" s="127">
        <v>3.5017649300000002</v>
      </c>
      <c r="Q81" s="127"/>
      <c r="R81" s="127"/>
      <c r="S81" s="127"/>
    </row>
    <row r="82" spans="1:19" hidden="1" outlineLevel="1">
      <c r="A82" s="8">
        <v>42705</v>
      </c>
      <c r="B82" s="127">
        <v>4598.9861468899999</v>
      </c>
      <c r="C82" s="127">
        <v>6.5680130000000003E-2</v>
      </c>
      <c r="D82" s="127">
        <v>0</v>
      </c>
      <c r="E82" s="127">
        <v>6.5680130000000003E-2</v>
      </c>
      <c r="F82" s="127">
        <v>0.87589793000000005</v>
      </c>
      <c r="G82" s="127">
        <v>0</v>
      </c>
      <c r="H82" s="127">
        <v>0.87589793000000005</v>
      </c>
      <c r="I82" s="127">
        <v>2952.0715882099998</v>
      </c>
      <c r="J82" s="127">
        <v>11.976703840000001</v>
      </c>
      <c r="K82" s="127">
        <v>2940.0948843699998</v>
      </c>
      <c r="L82" s="127">
        <v>1645.97298062</v>
      </c>
      <c r="M82" s="127">
        <v>1645.69058989</v>
      </c>
      <c r="N82" s="127">
        <v>0.28239072999999998</v>
      </c>
      <c r="O82" s="127">
        <v>0</v>
      </c>
      <c r="P82" s="127">
        <v>3.7195401100000001</v>
      </c>
      <c r="Q82" s="127"/>
      <c r="R82" s="127"/>
      <c r="S82" s="127"/>
    </row>
    <row r="83" spans="1:19" hidden="1" outlineLevel="1">
      <c r="A83" s="8">
        <v>42736</v>
      </c>
      <c r="B83" s="127">
        <v>4570.6502874300004</v>
      </c>
      <c r="C83" s="127">
        <v>6.5841399999999994E-2</v>
      </c>
      <c r="D83" s="127">
        <v>0</v>
      </c>
      <c r="E83" s="127">
        <v>6.5841399999999994E-2</v>
      </c>
      <c r="F83" s="127">
        <v>0.84332459000000004</v>
      </c>
      <c r="G83" s="127">
        <v>0</v>
      </c>
      <c r="H83" s="127">
        <v>0.84332459000000004</v>
      </c>
      <c r="I83" s="127">
        <v>2916.58687121</v>
      </c>
      <c r="J83" s="127">
        <v>14.471244690000001</v>
      </c>
      <c r="K83" s="127">
        <v>2902.1156265200002</v>
      </c>
      <c r="L83" s="127">
        <v>1653.1542502299999</v>
      </c>
      <c r="M83" s="127">
        <v>1652.9745214100001</v>
      </c>
      <c r="N83" s="127">
        <v>0.17972882000000001</v>
      </c>
      <c r="O83" s="127">
        <v>0</v>
      </c>
      <c r="P83" s="127">
        <v>3.7099071299999999</v>
      </c>
      <c r="Q83" s="127"/>
      <c r="R83" s="127"/>
      <c r="S83" s="127"/>
    </row>
    <row r="84" spans="1:19" hidden="1" outlineLevel="1">
      <c r="A84" s="8">
        <v>42767</v>
      </c>
      <c r="B84" s="127">
        <v>4559.0985798199999</v>
      </c>
      <c r="C84" s="127">
        <v>6.6025639999999997E-2</v>
      </c>
      <c r="D84" s="127">
        <v>0</v>
      </c>
      <c r="E84" s="127">
        <v>6.6025639999999997E-2</v>
      </c>
      <c r="F84" s="127">
        <v>0.80933045999999997</v>
      </c>
      <c r="G84" s="127">
        <v>0</v>
      </c>
      <c r="H84" s="127">
        <v>0.80933045999999997</v>
      </c>
      <c r="I84" s="127">
        <v>2884.6841964199998</v>
      </c>
      <c r="J84" s="127">
        <v>11.5209362</v>
      </c>
      <c r="K84" s="127">
        <v>2873.1632602200002</v>
      </c>
      <c r="L84" s="127">
        <v>1673.5390273</v>
      </c>
      <c r="M84" s="127">
        <v>1673.3618472000001</v>
      </c>
      <c r="N84" s="127">
        <v>0.17718010000000001</v>
      </c>
      <c r="O84" s="127">
        <v>0</v>
      </c>
      <c r="P84" s="127">
        <v>3.70115916</v>
      </c>
      <c r="Q84" s="127"/>
      <c r="R84" s="127"/>
      <c r="S84" s="127"/>
    </row>
    <row r="85" spans="1:19" hidden="1" outlineLevel="1">
      <c r="A85" s="8">
        <v>42795</v>
      </c>
      <c r="B85" s="127">
        <v>4553.6362635300002</v>
      </c>
      <c r="C85" s="127">
        <v>6.6043199999999996E-2</v>
      </c>
      <c r="D85" s="127">
        <v>0</v>
      </c>
      <c r="E85" s="127">
        <v>6.6043199999999996E-2</v>
      </c>
      <c r="F85" s="127">
        <v>0.77818441999999999</v>
      </c>
      <c r="G85" s="127">
        <v>0</v>
      </c>
      <c r="H85" s="127">
        <v>0.77818441999999999</v>
      </c>
      <c r="I85" s="127">
        <v>2854.6385030400002</v>
      </c>
      <c r="J85" s="127">
        <v>17.104274230000001</v>
      </c>
      <c r="K85" s="127">
        <v>2837.5342288100001</v>
      </c>
      <c r="L85" s="127">
        <v>1698.1535328699999</v>
      </c>
      <c r="M85" s="127">
        <v>1698.0050025</v>
      </c>
      <c r="N85" s="127">
        <v>0.14853036999999999</v>
      </c>
      <c r="O85" s="127">
        <v>0</v>
      </c>
      <c r="P85" s="127">
        <v>3.6895991299999999</v>
      </c>
      <c r="Q85" s="127"/>
      <c r="R85" s="127"/>
      <c r="S85" s="127"/>
    </row>
    <row r="86" spans="1:19" hidden="1" outlineLevel="1">
      <c r="A86" s="8">
        <v>42826</v>
      </c>
      <c r="B86" s="127">
        <v>4598.0800931900003</v>
      </c>
      <c r="C86" s="127">
        <v>6.5984550000000003E-2</v>
      </c>
      <c r="D86" s="127">
        <v>0</v>
      </c>
      <c r="E86" s="127">
        <v>6.5984550000000003E-2</v>
      </c>
      <c r="F86" s="127">
        <v>0.74521778999999999</v>
      </c>
      <c r="G86" s="127">
        <v>0</v>
      </c>
      <c r="H86" s="127">
        <v>0.74521778999999999</v>
      </c>
      <c r="I86" s="127">
        <v>2909.49517234</v>
      </c>
      <c r="J86" s="127">
        <v>7.1460488299999998</v>
      </c>
      <c r="K86" s="127">
        <v>2902.34912351</v>
      </c>
      <c r="L86" s="127">
        <v>1687.77371851</v>
      </c>
      <c r="M86" s="127">
        <v>1687.62996503</v>
      </c>
      <c r="N86" s="127">
        <v>0.14375347999999999</v>
      </c>
      <c r="O86" s="127">
        <v>0</v>
      </c>
      <c r="P86" s="127">
        <v>3.6394614700000001</v>
      </c>
      <c r="Q86" s="127"/>
      <c r="R86" s="127"/>
      <c r="S86" s="127"/>
    </row>
    <row r="87" spans="1:19" hidden="1" outlineLevel="1">
      <c r="A87" s="8">
        <v>42856</v>
      </c>
      <c r="B87" s="127">
        <v>4547.4802546299998</v>
      </c>
      <c r="C87" s="127">
        <v>6.6003240000000005E-2</v>
      </c>
      <c r="D87" s="127">
        <v>0</v>
      </c>
      <c r="E87" s="127">
        <v>6.6003240000000005E-2</v>
      </c>
      <c r="F87" s="127">
        <v>0.71308872000000001</v>
      </c>
      <c r="G87" s="127">
        <v>0</v>
      </c>
      <c r="H87" s="127">
        <v>0.71308872000000001</v>
      </c>
      <c r="I87" s="127">
        <v>2861.7229039399999</v>
      </c>
      <c r="J87" s="127">
        <v>7.5668701900000004</v>
      </c>
      <c r="K87" s="127">
        <v>2854.15603375</v>
      </c>
      <c r="L87" s="127">
        <v>1684.9782587300001</v>
      </c>
      <c r="M87" s="127">
        <v>1684.8408644599999</v>
      </c>
      <c r="N87" s="127">
        <v>0.13739427000000001</v>
      </c>
      <c r="O87" s="127">
        <v>0</v>
      </c>
      <c r="P87" s="127">
        <v>3.6123440000000002</v>
      </c>
      <c r="Q87" s="127"/>
      <c r="R87" s="127"/>
      <c r="S87" s="127"/>
    </row>
    <row r="88" spans="1:19" hidden="1" outlineLevel="1">
      <c r="A88" s="8">
        <v>42887</v>
      </c>
      <c r="B88" s="127">
        <v>4579.5929397999998</v>
      </c>
      <c r="C88" s="127">
        <v>6.5941009999999994E-2</v>
      </c>
      <c r="D88" s="127">
        <v>0</v>
      </c>
      <c r="E88" s="127">
        <v>6.5941009999999994E-2</v>
      </c>
      <c r="F88" s="127">
        <v>0.68010358000000004</v>
      </c>
      <c r="G88" s="127">
        <v>0</v>
      </c>
      <c r="H88" s="127">
        <v>0.68010358000000004</v>
      </c>
      <c r="I88" s="127">
        <v>2907.5435034799998</v>
      </c>
      <c r="J88" s="127">
        <v>7.1268762199999998</v>
      </c>
      <c r="K88" s="127">
        <v>2900.41662726</v>
      </c>
      <c r="L88" s="127">
        <v>1671.3033917299999</v>
      </c>
      <c r="M88" s="127">
        <v>1671.1673199100001</v>
      </c>
      <c r="N88" s="127">
        <v>0.13607182000000001</v>
      </c>
      <c r="O88" s="127">
        <v>0</v>
      </c>
      <c r="P88" s="127">
        <v>3.58827337</v>
      </c>
      <c r="Q88" s="127"/>
      <c r="R88" s="127"/>
      <c r="S88" s="127"/>
    </row>
    <row r="89" spans="1:19" hidden="1" outlineLevel="1">
      <c r="A89" s="8">
        <v>42917</v>
      </c>
      <c r="B89" s="127">
        <v>4586.9849587199997</v>
      </c>
      <c r="C89" s="127">
        <v>4.9639519999999999E-2</v>
      </c>
      <c r="D89" s="127">
        <v>2.1845E-4</v>
      </c>
      <c r="E89" s="127">
        <v>4.9421069999999998E-2</v>
      </c>
      <c r="F89" s="127">
        <v>0.64758722000000002</v>
      </c>
      <c r="G89" s="127">
        <v>0</v>
      </c>
      <c r="H89" s="127">
        <v>0.64758722000000002</v>
      </c>
      <c r="I89" s="127">
        <v>2910.4829749700002</v>
      </c>
      <c r="J89" s="127">
        <v>1.9446563100000001</v>
      </c>
      <c r="K89" s="127">
        <v>2908.5383186600002</v>
      </c>
      <c r="L89" s="127">
        <v>1675.80475701</v>
      </c>
      <c r="M89" s="127">
        <v>1675.6701459999999</v>
      </c>
      <c r="N89" s="127">
        <v>0.13461101</v>
      </c>
      <c r="O89" s="127">
        <v>0</v>
      </c>
      <c r="P89" s="127">
        <v>3.5632177399999998</v>
      </c>
      <c r="Q89" s="127"/>
      <c r="R89" s="127"/>
      <c r="S89" s="127"/>
    </row>
    <row r="90" spans="1:19" hidden="1" outlineLevel="1">
      <c r="A90" s="8">
        <v>42948</v>
      </c>
      <c r="B90" s="127">
        <v>4095.8202134200001</v>
      </c>
      <c r="C90" s="127">
        <v>4.9657079999999999E-2</v>
      </c>
      <c r="D90" s="127">
        <v>2.1845E-4</v>
      </c>
      <c r="E90" s="127">
        <v>4.9438629999999997E-2</v>
      </c>
      <c r="F90" s="127">
        <v>0.61480864000000002</v>
      </c>
      <c r="G90" s="127">
        <v>0</v>
      </c>
      <c r="H90" s="127">
        <v>0.61480864000000002</v>
      </c>
      <c r="I90" s="127">
        <v>2406.52019948</v>
      </c>
      <c r="J90" s="127">
        <v>2.38977035</v>
      </c>
      <c r="K90" s="127">
        <v>2404.1304291299998</v>
      </c>
      <c r="L90" s="127">
        <v>1688.6355482199999</v>
      </c>
      <c r="M90" s="127">
        <v>1688.48445879</v>
      </c>
      <c r="N90" s="127">
        <v>0.15108943</v>
      </c>
      <c r="O90" s="127">
        <v>0</v>
      </c>
      <c r="P90" s="127">
        <v>3.5171778100000002</v>
      </c>
      <c r="Q90" s="127"/>
      <c r="R90" s="127"/>
      <c r="S90" s="127"/>
    </row>
    <row r="91" spans="1:19" hidden="1" outlineLevel="1">
      <c r="A91" s="8">
        <v>42979</v>
      </c>
      <c r="B91" s="127">
        <v>4167.5573416999996</v>
      </c>
      <c r="C91" s="127">
        <v>4.9673519999999999E-2</v>
      </c>
      <c r="D91" s="127">
        <v>2.1845E-4</v>
      </c>
      <c r="E91" s="127">
        <v>4.9455069999999997E-2</v>
      </c>
      <c r="F91" s="127">
        <v>0.58199002</v>
      </c>
      <c r="G91" s="127">
        <v>0</v>
      </c>
      <c r="H91" s="127">
        <v>0.58199002</v>
      </c>
      <c r="I91" s="127">
        <v>2450.8182224100001</v>
      </c>
      <c r="J91" s="127">
        <v>2.6411046100000002</v>
      </c>
      <c r="K91" s="127">
        <v>2448.1771177999999</v>
      </c>
      <c r="L91" s="127">
        <v>1716.1074557500001</v>
      </c>
      <c r="M91" s="127">
        <v>1715.50306531</v>
      </c>
      <c r="N91" s="127">
        <v>0.60439043999999997</v>
      </c>
      <c r="O91" s="127">
        <v>0</v>
      </c>
      <c r="P91" s="127">
        <v>3.6460166200000002</v>
      </c>
      <c r="Q91" s="127"/>
      <c r="R91" s="127"/>
      <c r="S91" s="127"/>
    </row>
    <row r="92" spans="1:19" hidden="1" outlineLevel="1">
      <c r="A92" s="8">
        <v>43009</v>
      </c>
      <c r="B92" s="127">
        <v>4280.00889637</v>
      </c>
      <c r="C92" s="127">
        <v>4.969821E-2</v>
      </c>
      <c r="D92" s="127">
        <v>2.1845E-4</v>
      </c>
      <c r="E92" s="127">
        <v>4.9479759999999998E-2</v>
      </c>
      <c r="F92" s="127">
        <v>0.54977730000000002</v>
      </c>
      <c r="G92" s="127">
        <v>0</v>
      </c>
      <c r="H92" s="127">
        <v>0.54977730000000002</v>
      </c>
      <c r="I92" s="127">
        <v>2547.1567151300001</v>
      </c>
      <c r="J92" s="127">
        <v>2.7027309100000001</v>
      </c>
      <c r="K92" s="127">
        <v>2544.4539842200002</v>
      </c>
      <c r="L92" s="127">
        <v>1732.2527057299999</v>
      </c>
      <c r="M92" s="127">
        <v>1731.7372196199999</v>
      </c>
      <c r="N92" s="127">
        <v>0.51548611</v>
      </c>
      <c r="O92" s="127">
        <v>0</v>
      </c>
      <c r="P92" s="127">
        <v>3.7276871100000002</v>
      </c>
      <c r="Q92" s="127"/>
      <c r="R92" s="127"/>
      <c r="S92" s="127"/>
    </row>
    <row r="93" spans="1:19" hidden="1" outlineLevel="1">
      <c r="A93" s="8">
        <v>43040</v>
      </c>
      <c r="B93" s="127">
        <v>4327.9081239999996</v>
      </c>
      <c r="C93" s="127">
        <v>4.9718409999999998E-2</v>
      </c>
      <c r="D93" s="127">
        <v>2.1845E-4</v>
      </c>
      <c r="E93" s="127">
        <v>4.9499960000000003E-2</v>
      </c>
      <c r="F93" s="127">
        <v>0.51694565999999997</v>
      </c>
      <c r="G93" s="127">
        <v>0</v>
      </c>
      <c r="H93" s="127">
        <v>0.51694565999999997</v>
      </c>
      <c r="I93" s="127">
        <v>2585.8692444399999</v>
      </c>
      <c r="J93" s="127">
        <v>2.68652523</v>
      </c>
      <c r="K93" s="127">
        <v>2583.18271921</v>
      </c>
      <c r="L93" s="127">
        <v>1741.4722154900001</v>
      </c>
      <c r="M93" s="127">
        <v>1740.96692246</v>
      </c>
      <c r="N93" s="127">
        <v>0.50529303000000003</v>
      </c>
      <c r="O93" s="127">
        <v>0</v>
      </c>
      <c r="P93" s="127">
        <v>3.7646715500000001</v>
      </c>
      <c r="Q93" s="127"/>
      <c r="R93" s="127"/>
      <c r="S93" s="127"/>
    </row>
    <row r="94" spans="1:19" hidden="1" outlineLevel="1">
      <c r="A94" s="8">
        <v>43070</v>
      </c>
      <c r="B94" s="127">
        <v>4360.6825949000004</v>
      </c>
      <c r="C94" s="127">
        <v>0.13289448000000001</v>
      </c>
      <c r="D94" s="127">
        <v>2.1845E-4</v>
      </c>
      <c r="E94" s="127">
        <v>0.13267603</v>
      </c>
      <c r="F94" s="127">
        <v>0.48528187</v>
      </c>
      <c r="G94" s="127">
        <v>7.3919999999999997E-5</v>
      </c>
      <c r="H94" s="127">
        <v>0.48520795</v>
      </c>
      <c r="I94" s="127">
        <v>2559.9630737100001</v>
      </c>
      <c r="J94" s="127">
        <v>2.5254666399999999</v>
      </c>
      <c r="K94" s="127">
        <v>2557.43760707</v>
      </c>
      <c r="L94" s="127">
        <v>1800.1013448399999</v>
      </c>
      <c r="M94" s="127">
        <v>1799.78631122</v>
      </c>
      <c r="N94" s="127">
        <v>0.31503362000000001</v>
      </c>
      <c r="O94" s="127">
        <v>0</v>
      </c>
      <c r="P94" s="127">
        <v>3.9131184000000001</v>
      </c>
      <c r="Q94" s="127"/>
      <c r="R94" s="127"/>
      <c r="S94" s="127"/>
    </row>
    <row r="95" spans="1:19" hidden="1" outlineLevel="1">
      <c r="A95" s="8">
        <v>43101</v>
      </c>
      <c r="B95" s="127">
        <v>4543.1472233000004</v>
      </c>
      <c r="C95" s="127">
        <v>0.13467860000000001</v>
      </c>
      <c r="D95" s="127">
        <v>2.1845E-4</v>
      </c>
      <c r="E95" s="127">
        <v>0.13446015</v>
      </c>
      <c r="F95" s="127">
        <v>0.20410429999999999</v>
      </c>
      <c r="G95" s="127">
        <v>0</v>
      </c>
      <c r="H95" s="127">
        <v>0.20410429999999999</v>
      </c>
      <c r="I95" s="127">
        <v>2725.0432289999999</v>
      </c>
      <c r="J95" s="127">
        <v>2.8645706199999998</v>
      </c>
      <c r="K95" s="127">
        <v>2722.1786583799999</v>
      </c>
      <c r="L95" s="127">
        <v>1817.7652114</v>
      </c>
      <c r="M95" s="127">
        <v>1817.45468164</v>
      </c>
      <c r="N95" s="127">
        <v>0.31052975999999999</v>
      </c>
      <c r="O95" s="127">
        <v>0</v>
      </c>
      <c r="P95" s="127">
        <v>5.7630500700000002</v>
      </c>
      <c r="Q95" s="127"/>
      <c r="R95" s="127"/>
      <c r="S95" s="127"/>
    </row>
    <row r="96" spans="1:19" hidden="1" outlineLevel="1">
      <c r="A96" s="8">
        <v>43132</v>
      </c>
      <c r="B96" s="127">
        <v>4604.6188129399998</v>
      </c>
      <c r="C96" s="127">
        <v>0.13611327000000001</v>
      </c>
      <c r="D96" s="127">
        <v>0</v>
      </c>
      <c r="E96" s="127">
        <v>0.13611327000000001</v>
      </c>
      <c r="F96" s="127">
        <v>0.18360346</v>
      </c>
      <c r="G96" s="127">
        <v>4.429868E-2</v>
      </c>
      <c r="H96" s="127">
        <v>0.13930477999999999</v>
      </c>
      <c r="I96" s="127">
        <v>2829.8743827100002</v>
      </c>
      <c r="J96" s="127">
        <v>2.7810626799999998</v>
      </c>
      <c r="K96" s="127">
        <v>2827.0933200300001</v>
      </c>
      <c r="L96" s="127">
        <v>1774.4247135000001</v>
      </c>
      <c r="M96" s="127">
        <v>1774.11649205</v>
      </c>
      <c r="N96" s="127">
        <v>0.30822145000000001</v>
      </c>
      <c r="O96" s="127">
        <v>0</v>
      </c>
      <c r="P96" s="127">
        <v>5.5819227099999997</v>
      </c>
      <c r="Q96" s="127"/>
      <c r="R96" s="127"/>
      <c r="S96" s="127"/>
    </row>
    <row r="97" spans="1:19" hidden="1" outlineLevel="1">
      <c r="A97" s="8">
        <v>43160</v>
      </c>
      <c r="B97" s="127">
        <v>4688.1583976700003</v>
      </c>
      <c r="C97" s="127">
        <v>0.13817114999999999</v>
      </c>
      <c r="D97" s="127">
        <v>0</v>
      </c>
      <c r="E97" s="127">
        <v>0.13817114999999999</v>
      </c>
      <c r="F97" s="127">
        <v>0.15227499</v>
      </c>
      <c r="G97" s="127">
        <v>4.5325070000000002E-2</v>
      </c>
      <c r="H97" s="127">
        <v>0.10694992</v>
      </c>
      <c r="I97" s="127">
        <v>2887.33916327</v>
      </c>
      <c r="J97" s="127">
        <v>2.6984353300000001</v>
      </c>
      <c r="K97" s="127">
        <v>2884.64072794</v>
      </c>
      <c r="L97" s="127">
        <v>1800.5287882600001</v>
      </c>
      <c r="M97" s="127">
        <v>1800.21997033</v>
      </c>
      <c r="N97" s="127">
        <v>0.30881793000000002</v>
      </c>
      <c r="O97" s="127">
        <v>0</v>
      </c>
      <c r="P97" s="127">
        <v>5.5383618800000001</v>
      </c>
      <c r="Q97" s="127"/>
      <c r="R97" s="127"/>
      <c r="S97" s="127"/>
    </row>
    <row r="98" spans="1:19" hidden="1" outlineLevel="1">
      <c r="A98" s="8">
        <v>43191</v>
      </c>
      <c r="B98" s="127">
        <v>4724.7599960500002</v>
      </c>
      <c r="C98" s="127">
        <v>0.1398305</v>
      </c>
      <c r="D98" s="127">
        <v>0</v>
      </c>
      <c r="E98" s="127">
        <v>0.1398305</v>
      </c>
      <c r="F98" s="127">
        <v>0.12408742</v>
      </c>
      <c r="G98" s="127">
        <v>4.9718560000000002E-2</v>
      </c>
      <c r="H98" s="127">
        <v>7.4368859999999995E-2</v>
      </c>
      <c r="I98" s="127">
        <v>2917.0343326500001</v>
      </c>
      <c r="J98" s="127">
        <v>2.7324047500000002</v>
      </c>
      <c r="K98" s="127">
        <v>2914.3019279</v>
      </c>
      <c r="L98" s="127">
        <v>1807.46174548</v>
      </c>
      <c r="M98" s="127">
        <v>1807.0177720300001</v>
      </c>
      <c r="N98" s="127">
        <v>0.44397344999999999</v>
      </c>
      <c r="O98" s="127">
        <v>0</v>
      </c>
      <c r="P98" s="127">
        <v>5.5113209899999998</v>
      </c>
      <c r="Q98" s="127"/>
      <c r="R98" s="127"/>
      <c r="S98" s="127"/>
    </row>
    <row r="99" spans="1:19" hidden="1" outlineLevel="1">
      <c r="A99" s="8">
        <v>43221</v>
      </c>
      <c r="B99" s="127">
        <v>4836.1872533400001</v>
      </c>
      <c r="C99" s="127">
        <v>0.14184542</v>
      </c>
      <c r="D99" s="127">
        <v>0</v>
      </c>
      <c r="E99" s="127">
        <v>0.14184542</v>
      </c>
      <c r="F99" s="127">
        <v>7.4493580000000004E-2</v>
      </c>
      <c r="G99" s="127">
        <v>3.265759E-2</v>
      </c>
      <c r="H99" s="127">
        <v>4.1835990000000003E-2</v>
      </c>
      <c r="I99" s="127">
        <v>2991.12576167</v>
      </c>
      <c r="J99" s="127">
        <v>5.4089757499999997</v>
      </c>
      <c r="K99" s="127">
        <v>2985.7167859199999</v>
      </c>
      <c r="L99" s="127">
        <v>1844.8451526700001</v>
      </c>
      <c r="M99" s="127">
        <v>1844.21126015</v>
      </c>
      <c r="N99" s="127">
        <v>0.63389251999999996</v>
      </c>
      <c r="O99" s="127">
        <v>0</v>
      </c>
      <c r="P99" s="127">
        <v>5.5307947200000003</v>
      </c>
      <c r="Q99" s="127"/>
      <c r="R99" s="127"/>
      <c r="S99" s="127"/>
    </row>
    <row r="100" spans="1:19" hidden="1" outlineLevel="1">
      <c r="A100" s="8">
        <v>43252</v>
      </c>
      <c r="B100" s="127">
        <v>4951.25100724</v>
      </c>
      <c r="C100" s="127">
        <v>0.14345224000000001</v>
      </c>
      <c r="D100" s="127">
        <v>0</v>
      </c>
      <c r="E100" s="127">
        <v>0.14345224000000001</v>
      </c>
      <c r="F100" s="127">
        <v>1.178974E-2</v>
      </c>
      <c r="G100" s="127">
        <v>1.178974E-2</v>
      </c>
      <c r="H100" s="127">
        <v>0</v>
      </c>
      <c r="I100" s="127">
        <v>3124.8663136599998</v>
      </c>
      <c r="J100" s="127">
        <v>5.6908036500000003</v>
      </c>
      <c r="K100" s="127">
        <v>3119.1755100099999</v>
      </c>
      <c r="L100" s="127">
        <v>1826.2294515999999</v>
      </c>
      <c r="M100" s="127">
        <v>1825.2138296099999</v>
      </c>
      <c r="N100" s="127">
        <v>1.0156219900000001</v>
      </c>
      <c r="O100" s="127">
        <v>0</v>
      </c>
      <c r="P100" s="127">
        <v>5.5807403500000001</v>
      </c>
      <c r="Q100" s="127"/>
      <c r="R100" s="127"/>
      <c r="S100" s="127"/>
    </row>
    <row r="101" spans="1:19" hidden="1" outlineLevel="1">
      <c r="A101" s="8">
        <v>43282</v>
      </c>
      <c r="B101" s="127">
        <v>5004.5105816499999</v>
      </c>
      <c r="C101" s="127">
        <v>0.89889346000000003</v>
      </c>
      <c r="D101" s="127">
        <v>0</v>
      </c>
      <c r="E101" s="127">
        <v>0.89889346000000003</v>
      </c>
      <c r="F101" s="127">
        <v>3.0469420000000001E-2</v>
      </c>
      <c r="G101" s="127">
        <v>3.0469420000000001E-2</v>
      </c>
      <c r="H101" s="127">
        <v>0</v>
      </c>
      <c r="I101" s="127">
        <v>3142.78761605</v>
      </c>
      <c r="J101" s="127">
        <v>5.2785991799999996</v>
      </c>
      <c r="K101" s="127">
        <v>3137.5090168699999</v>
      </c>
      <c r="L101" s="127">
        <v>1860.7936027200001</v>
      </c>
      <c r="M101" s="127">
        <v>1859.5837629800001</v>
      </c>
      <c r="N101" s="127">
        <v>1.2098397400000001</v>
      </c>
      <c r="O101" s="127">
        <v>0</v>
      </c>
      <c r="P101" s="127">
        <v>5.7419783500000001</v>
      </c>
      <c r="Q101" s="127"/>
      <c r="R101" s="127"/>
      <c r="S101" s="127"/>
    </row>
    <row r="102" spans="1:19" hidden="1" outlineLevel="1">
      <c r="A102" s="8">
        <v>43313</v>
      </c>
      <c r="B102" s="127">
        <v>5079.8430500300001</v>
      </c>
      <c r="C102" s="127">
        <v>0.90251276999999996</v>
      </c>
      <c r="D102" s="127">
        <v>0</v>
      </c>
      <c r="E102" s="127">
        <v>0.90251276999999996</v>
      </c>
      <c r="F102" s="127">
        <v>1.3632999999999999E-4</v>
      </c>
      <c r="G102" s="127">
        <v>1.3632999999999999E-4</v>
      </c>
      <c r="H102" s="127">
        <v>0</v>
      </c>
      <c r="I102" s="127">
        <v>3076.0008135399999</v>
      </c>
      <c r="J102" s="127">
        <v>5.6534088999999996</v>
      </c>
      <c r="K102" s="127">
        <v>3070.3474046400001</v>
      </c>
      <c r="L102" s="127">
        <v>2002.93958739</v>
      </c>
      <c r="M102" s="127">
        <v>2002.07370335</v>
      </c>
      <c r="N102" s="127">
        <v>0.86588403999999997</v>
      </c>
      <c r="O102" s="127">
        <v>0</v>
      </c>
      <c r="P102" s="127">
        <v>6.1118120999999999</v>
      </c>
      <c r="Q102" s="127"/>
      <c r="R102" s="127"/>
      <c r="S102" s="127"/>
    </row>
    <row r="103" spans="1:19" hidden="1" outlineLevel="1">
      <c r="A103" s="8">
        <v>43344</v>
      </c>
      <c r="B103" s="127">
        <v>5045.7963087600001</v>
      </c>
      <c r="C103" s="127">
        <v>0.14920589000000001</v>
      </c>
      <c r="D103" s="127">
        <v>0</v>
      </c>
      <c r="E103" s="127">
        <v>0.14920589000000001</v>
      </c>
      <c r="F103" s="127">
        <v>2.5956199999999999E-3</v>
      </c>
      <c r="G103" s="127">
        <v>2.5956199999999999E-3</v>
      </c>
      <c r="H103" s="127">
        <v>0</v>
      </c>
      <c r="I103" s="127">
        <v>3053.2237303699999</v>
      </c>
      <c r="J103" s="127">
        <v>5.6622413800000002</v>
      </c>
      <c r="K103" s="127">
        <v>3047.5614889899998</v>
      </c>
      <c r="L103" s="127">
        <v>1992.4207768799999</v>
      </c>
      <c r="M103" s="127">
        <v>1991.71578301</v>
      </c>
      <c r="N103" s="127">
        <v>0.70499387000000002</v>
      </c>
      <c r="O103" s="127">
        <v>0</v>
      </c>
      <c r="P103" s="127">
        <v>6.1575137599999996</v>
      </c>
      <c r="Q103" s="127"/>
      <c r="R103" s="127"/>
      <c r="S103" s="127"/>
    </row>
    <row r="104" spans="1:19" hidden="1" outlineLevel="1">
      <c r="A104" s="8">
        <v>43374</v>
      </c>
      <c r="B104" s="127">
        <v>5170.8975536500002</v>
      </c>
      <c r="C104" s="127">
        <v>0.89161869000000005</v>
      </c>
      <c r="D104" s="127">
        <v>0</v>
      </c>
      <c r="E104" s="127">
        <v>0.89161869000000005</v>
      </c>
      <c r="F104" s="127">
        <v>1.0182E-4</v>
      </c>
      <c r="G104" s="127">
        <v>1.0182E-4</v>
      </c>
      <c r="H104" s="127">
        <v>0</v>
      </c>
      <c r="I104" s="127">
        <v>3159.2675586099999</v>
      </c>
      <c r="J104" s="127">
        <v>5.3151690900000004</v>
      </c>
      <c r="K104" s="127">
        <v>3153.95238952</v>
      </c>
      <c r="L104" s="127">
        <v>2010.7382745299999</v>
      </c>
      <c r="M104" s="127">
        <v>2010.3741600999999</v>
      </c>
      <c r="N104" s="127">
        <v>0.36411442999999999</v>
      </c>
      <c r="O104" s="127">
        <v>0</v>
      </c>
      <c r="P104" s="127">
        <v>6.1596275399999998</v>
      </c>
      <c r="Q104" s="127"/>
      <c r="R104" s="127"/>
      <c r="S104" s="127"/>
    </row>
    <row r="105" spans="1:19" hidden="1" outlineLevel="1">
      <c r="A105" s="8">
        <v>43405</v>
      </c>
      <c r="B105" s="127">
        <v>5237.5228049400002</v>
      </c>
      <c r="C105" s="127">
        <v>0.87599689999999997</v>
      </c>
      <c r="D105" s="127">
        <v>0</v>
      </c>
      <c r="E105" s="127">
        <v>0.87599689999999997</v>
      </c>
      <c r="F105" s="127">
        <v>2.1460969999999999E-2</v>
      </c>
      <c r="G105" s="127">
        <v>2.1460969999999999E-2</v>
      </c>
      <c r="H105" s="127">
        <v>0</v>
      </c>
      <c r="I105" s="127">
        <v>3193.6412433700002</v>
      </c>
      <c r="J105" s="127">
        <v>2.5476214100000001</v>
      </c>
      <c r="K105" s="127">
        <v>3191.0936219599998</v>
      </c>
      <c r="L105" s="127">
        <v>2042.9841037000001</v>
      </c>
      <c r="M105" s="127">
        <v>2042.60081857</v>
      </c>
      <c r="N105" s="127">
        <v>0.38328512999999997</v>
      </c>
      <c r="O105" s="127">
        <v>0</v>
      </c>
      <c r="P105" s="127">
        <v>6.2509392100000003</v>
      </c>
      <c r="Q105" s="127"/>
      <c r="R105" s="127"/>
      <c r="S105" s="127"/>
    </row>
    <row r="106" spans="1:19" hidden="1" outlineLevel="1">
      <c r="A106" s="8">
        <v>43435</v>
      </c>
      <c r="B106" s="127">
        <v>5207.1703958600001</v>
      </c>
      <c r="C106" s="127">
        <v>0.86384707999999999</v>
      </c>
      <c r="D106" s="127">
        <v>0</v>
      </c>
      <c r="E106" s="127">
        <v>0.86384707999999999</v>
      </c>
      <c r="F106" s="127">
        <v>1.1556E-4</v>
      </c>
      <c r="G106" s="127">
        <v>1.1556E-4</v>
      </c>
      <c r="H106" s="127">
        <v>0</v>
      </c>
      <c r="I106" s="127">
        <v>3248.8470271000001</v>
      </c>
      <c r="J106" s="127">
        <v>1.38180674</v>
      </c>
      <c r="K106" s="127">
        <v>3247.4652203599999</v>
      </c>
      <c r="L106" s="127">
        <v>1957.45940612</v>
      </c>
      <c r="M106" s="127">
        <v>1957.1299373300001</v>
      </c>
      <c r="N106" s="127">
        <v>0.32946879000000001</v>
      </c>
      <c r="O106" s="127">
        <v>0</v>
      </c>
      <c r="P106" s="127">
        <v>6.13834912</v>
      </c>
      <c r="Q106" s="127"/>
      <c r="R106" s="127"/>
      <c r="S106" s="127"/>
    </row>
    <row r="107" spans="1:19" hidden="1" outlineLevel="1">
      <c r="A107" s="8">
        <v>43466</v>
      </c>
      <c r="B107" s="127">
        <v>5207.6684420700003</v>
      </c>
      <c r="C107" s="127">
        <v>0.86552633000000001</v>
      </c>
      <c r="D107" s="127">
        <v>0</v>
      </c>
      <c r="E107" s="127">
        <v>0.86552633000000001</v>
      </c>
      <c r="F107" s="127">
        <v>1.0099149999999999E-2</v>
      </c>
      <c r="G107" s="127">
        <v>1.0099149999999999E-2</v>
      </c>
      <c r="H107" s="127">
        <v>0</v>
      </c>
      <c r="I107" s="127">
        <v>3226.7714579100002</v>
      </c>
      <c r="J107" s="127">
        <v>0.90420047000000003</v>
      </c>
      <c r="K107" s="127">
        <v>3225.8672574399998</v>
      </c>
      <c r="L107" s="127">
        <v>1980.02135868</v>
      </c>
      <c r="M107" s="127">
        <v>1979.3404692399999</v>
      </c>
      <c r="N107" s="127">
        <v>0.68088943999999996</v>
      </c>
      <c r="O107" s="127">
        <v>0</v>
      </c>
      <c r="P107" s="127">
        <v>6.1954870499999997</v>
      </c>
      <c r="Q107" s="127"/>
      <c r="R107" s="127"/>
      <c r="S107" s="127"/>
    </row>
    <row r="108" spans="1:19" hidden="1" outlineLevel="1">
      <c r="A108" s="8">
        <v>43497</v>
      </c>
      <c r="B108" s="127">
        <v>5156.1839649699996</v>
      </c>
      <c r="C108" s="127">
        <v>0.74433609999999994</v>
      </c>
      <c r="D108" s="127">
        <v>0</v>
      </c>
      <c r="E108" s="127">
        <v>0.74433609999999994</v>
      </c>
      <c r="F108" s="127">
        <v>1.3246300000000001E-2</v>
      </c>
      <c r="G108" s="127">
        <v>1.3246300000000001E-2</v>
      </c>
      <c r="H108" s="127">
        <v>0</v>
      </c>
      <c r="I108" s="127">
        <v>3172.8533797800001</v>
      </c>
      <c r="J108" s="127">
        <v>1.9156920799999999</v>
      </c>
      <c r="K108" s="127">
        <v>3170.9376877</v>
      </c>
      <c r="L108" s="127">
        <v>1982.5730027899999</v>
      </c>
      <c r="M108" s="127">
        <v>1981.8930143</v>
      </c>
      <c r="N108" s="127">
        <v>0.67998848999999995</v>
      </c>
      <c r="O108" s="127">
        <v>0</v>
      </c>
      <c r="P108" s="127">
        <v>6.0623788599999999</v>
      </c>
      <c r="Q108" s="127"/>
      <c r="R108" s="127"/>
      <c r="S108" s="127"/>
    </row>
    <row r="109" spans="1:19" hidden="1" outlineLevel="1">
      <c r="A109" s="8">
        <v>43525</v>
      </c>
      <c r="B109" s="127">
        <v>5313.8091620699997</v>
      </c>
      <c r="C109" s="127">
        <v>0.78952580999999999</v>
      </c>
      <c r="D109" s="127">
        <v>0</v>
      </c>
      <c r="E109" s="127">
        <v>0.78952580999999999</v>
      </c>
      <c r="F109" s="127">
        <v>2.652142E-2</v>
      </c>
      <c r="G109" s="127">
        <v>2.652142E-2</v>
      </c>
      <c r="H109" s="127">
        <v>0</v>
      </c>
      <c r="I109" s="127">
        <v>3290.96958262</v>
      </c>
      <c r="J109" s="127">
        <v>2.3952763799999999</v>
      </c>
      <c r="K109" s="127">
        <v>3288.5743062400002</v>
      </c>
      <c r="L109" s="127">
        <v>2022.0235322200001</v>
      </c>
      <c r="M109" s="127">
        <v>2021.2734255299999</v>
      </c>
      <c r="N109" s="127">
        <v>0.75010668999999996</v>
      </c>
      <c r="O109" s="127">
        <v>0</v>
      </c>
      <c r="P109" s="127">
        <v>6.1613293999999996</v>
      </c>
      <c r="Q109" s="127"/>
      <c r="R109" s="127"/>
      <c r="S109" s="127"/>
    </row>
    <row r="110" spans="1:19" hidden="1" outlineLevel="1">
      <c r="A110" s="8">
        <v>43556</v>
      </c>
      <c r="B110" s="127">
        <v>5346.7961217700004</v>
      </c>
      <c r="C110" s="127">
        <v>0.77870983000000005</v>
      </c>
      <c r="D110" s="127">
        <v>0</v>
      </c>
      <c r="E110" s="127">
        <v>0.77870983000000005</v>
      </c>
      <c r="F110" s="127">
        <v>2.8701150000000002E-2</v>
      </c>
      <c r="G110" s="127">
        <v>2.8701150000000002E-2</v>
      </c>
      <c r="H110" s="127">
        <v>0</v>
      </c>
      <c r="I110" s="127">
        <v>3344.52925925</v>
      </c>
      <c r="J110" s="127">
        <v>1.9698478100000001</v>
      </c>
      <c r="K110" s="127">
        <v>3342.5594114400001</v>
      </c>
      <c r="L110" s="127">
        <v>2001.4594515399999</v>
      </c>
      <c r="M110" s="127">
        <v>2000.8604166</v>
      </c>
      <c r="N110" s="127">
        <v>0.59903494000000002</v>
      </c>
      <c r="O110" s="127">
        <v>0</v>
      </c>
      <c r="P110" s="127">
        <v>6.0583092299999999</v>
      </c>
      <c r="Q110" s="127"/>
      <c r="R110" s="127"/>
      <c r="S110" s="127"/>
    </row>
    <row r="111" spans="1:19" hidden="1" outlineLevel="1">
      <c r="A111" s="8">
        <v>43586</v>
      </c>
      <c r="B111" s="127">
        <v>5421.85015174</v>
      </c>
      <c r="C111" s="127">
        <v>0.76457956999999999</v>
      </c>
      <c r="D111" s="127">
        <v>0</v>
      </c>
      <c r="E111" s="127">
        <v>0.76457956999999999</v>
      </c>
      <c r="F111" s="127">
        <v>4.6287340000000003E-2</v>
      </c>
      <c r="G111" s="127">
        <v>4.6287340000000003E-2</v>
      </c>
      <c r="H111" s="127">
        <v>0</v>
      </c>
      <c r="I111" s="127">
        <v>3379.5734330800001</v>
      </c>
      <c r="J111" s="127">
        <v>2.11885163</v>
      </c>
      <c r="K111" s="127">
        <v>3377.4545814500002</v>
      </c>
      <c r="L111" s="127">
        <v>2041.46585175</v>
      </c>
      <c r="M111" s="127">
        <v>2038.38936616</v>
      </c>
      <c r="N111" s="127">
        <v>3.0764855899999999</v>
      </c>
      <c r="O111" s="127">
        <v>0</v>
      </c>
      <c r="P111" s="127">
        <v>6.1567703299999996</v>
      </c>
      <c r="Q111" s="127"/>
      <c r="R111" s="127"/>
      <c r="S111" s="127"/>
    </row>
    <row r="112" spans="1:19" hidden="1" outlineLevel="1">
      <c r="A112" s="8">
        <v>43617</v>
      </c>
      <c r="B112" s="127">
        <v>5260.3975227000001</v>
      </c>
      <c r="C112" s="127">
        <v>0.75345101000000003</v>
      </c>
      <c r="D112" s="127">
        <v>0</v>
      </c>
      <c r="E112" s="127">
        <v>0.75345101000000003</v>
      </c>
      <c r="F112" s="127">
        <v>4.3249E-4</v>
      </c>
      <c r="G112" s="127">
        <v>4.3249E-4</v>
      </c>
      <c r="H112" s="127">
        <v>0</v>
      </c>
      <c r="I112" s="127">
        <v>3462.4718823399999</v>
      </c>
      <c r="J112" s="127">
        <v>2.2085273399999998</v>
      </c>
      <c r="K112" s="127">
        <v>3460.263355</v>
      </c>
      <c r="L112" s="127">
        <v>1797.17175686</v>
      </c>
      <c r="M112" s="127">
        <v>1796.21852214</v>
      </c>
      <c r="N112" s="127">
        <v>0.95323471999999998</v>
      </c>
      <c r="O112" s="127">
        <v>0</v>
      </c>
      <c r="P112" s="127">
        <v>6.0572636600000003</v>
      </c>
      <c r="Q112" s="127"/>
      <c r="R112" s="127"/>
      <c r="S112" s="127"/>
    </row>
    <row r="113" spans="1:19" hidden="1" outlineLevel="1">
      <c r="A113" s="8">
        <v>43647</v>
      </c>
      <c r="B113" s="127">
        <v>5223.0915466500001</v>
      </c>
      <c r="C113" s="127">
        <v>0.74113287000000005</v>
      </c>
      <c r="D113" s="127">
        <v>0</v>
      </c>
      <c r="E113" s="127">
        <v>0.74113287000000005</v>
      </c>
      <c r="F113" s="127">
        <v>0.10047202</v>
      </c>
      <c r="G113" s="127">
        <v>0.10047202</v>
      </c>
      <c r="H113" s="127">
        <v>0</v>
      </c>
      <c r="I113" s="127">
        <v>3416.3904795200001</v>
      </c>
      <c r="J113" s="127">
        <v>2.63770872</v>
      </c>
      <c r="K113" s="127">
        <v>3413.7527707999998</v>
      </c>
      <c r="L113" s="127">
        <v>1805.8594622400001</v>
      </c>
      <c r="M113" s="127">
        <v>1804.6401126400001</v>
      </c>
      <c r="N113" s="127">
        <v>1.2193495999999999</v>
      </c>
      <c r="O113" s="127">
        <v>0</v>
      </c>
      <c r="P113" s="127">
        <v>5.9947432599999999</v>
      </c>
      <c r="Q113" s="127"/>
      <c r="R113" s="127"/>
      <c r="S113" s="127"/>
    </row>
    <row r="114" spans="1:19" hidden="1" outlineLevel="1">
      <c r="A114" s="8">
        <v>43678</v>
      </c>
      <c r="B114" s="127">
        <v>5244.4336977100002</v>
      </c>
      <c r="C114" s="127">
        <v>0.72811510999999995</v>
      </c>
      <c r="D114" s="127">
        <v>0</v>
      </c>
      <c r="E114" s="127">
        <v>0.72811510999999995</v>
      </c>
      <c r="F114" s="127">
        <v>0.12005734</v>
      </c>
      <c r="G114" s="127">
        <v>0.12005734</v>
      </c>
      <c r="H114" s="127">
        <v>0</v>
      </c>
      <c r="I114" s="127">
        <v>3413.2016206399999</v>
      </c>
      <c r="J114" s="127">
        <v>2.64231645</v>
      </c>
      <c r="K114" s="127">
        <v>3410.5593041900001</v>
      </c>
      <c r="L114" s="127">
        <v>1830.3839046200001</v>
      </c>
      <c r="M114" s="127">
        <v>1829.4485548600001</v>
      </c>
      <c r="N114" s="127">
        <v>0.93534976000000003</v>
      </c>
      <c r="O114" s="127">
        <v>0</v>
      </c>
      <c r="P114" s="127">
        <v>6.0665342500000001</v>
      </c>
      <c r="Q114" s="127"/>
      <c r="R114" s="127"/>
      <c r="S114" s="127"/>
    </row>
    <row r="115" spans="1:19" hidden="1" outlineLevel="1">
      <c r="A115" s="8">
        <v>43709</v>
      </c>
      <c r="B115" s="127">
        <v>5034.9315653100002</v>
      </c>
      <c r="C115" s="127">
        <v>0.71461361999999995</v>
      </c>
      <c r="D115" s="127">
        <v>0</v>
      </c>
      <c r="E115" s="127">
        <v>0.71461361999999995</v>
      </c>
      <c r="F115" s="127">
        <v>9.0576249999999997E-2</v>
      </c>
      <c r="G115" s="127">
        <v>9.0576249999999997E-2</v>
      </c>
      <c r="H115" s="127">
        <v>0</v>
      </c>
      <c r="I115" s="127">
        <v>3319.9779344899998</v>
      </c>
      <c r="J115" s="127">
        <v>2.8541155300000001</v>
      </c>
      <c r="K115" s="127">
        <v>3317.1238189599999</v>
      </c>
      <c r="L115" s="127">
        <v>1714.1484409499999</v>
      </c>
      <c r="M115" s="127">
        <v>1712.5657829300001</v>
      </c>
      <c r="N115" s="127">
        <v>1.58265802</v>
      </c>
      <c r="O115" s="127">
        <v>0</v>
      </c>
      <c r="P115" s="127">
        <v>5.83373878</v>
      </c>
      <c r="Q115" s="127"/>
      <c r="R115" s="127"/>
      <c r="S115" s="127"/>
    </row>
    <row r="116" spans="1:19" hidden="1" outlineLevel="1">
      <c r="A116" s="8">
        <v>43739</v>
      </c>
      <c r="B116" s="127">
        <v>5127.2942330200003</v>
      </c>
      <c r="C116" s="127">
        <v>0.80353143000000005</v>
      </c>
      <c r="D116" s="127">
        <v>0</v>
      </c>
      <c r="E116" s="127">
        <v>0.80353143000000005</v>
      </c>
      <c r="F116" s="127">
        <v>6.3288940000000002E-2</v>
      </c>
      <c r="G116" s="127">
        <v>6.3288940000000002E-2</v>
      </c>
      <c r="H116" s="127">
        <v>0</v>
      </c>
      <c r="I116" s="127">
        <v>3387.01492418</v>
      </c>
      <c r="J116" s="127">
        <v>2.4241866500000002</v>
      </c>
      <c r="K116" s="127">
        <v>3384.5907375299998</v>
      </c>
      <c r="L116" s="127">
        <v>1739.41248847</v>
      </c>
      <c r="M116" s="127">
        <v>1738.1791845600001</v>
      </c>
      <c r="N116" s="127">
        <v>1.2333039100000001</v>
      </c>
      <c r="O116" s="127">
        <v>0</v>
      </c>
      <c r="P116" s="127">
        <v>6.0896200699999996</v>
      </c>
      <c r="Q116" s="127"/>
      <c r="R116" s="127"/>
      <c r="S116" s="127"/>
    </row>
    <row r="117" spans="1:19" hidden="1" outlineLevel="1">
      <c r="A117" s="8">
        <v>43770</v>
      </c>
      <c r="B117" s="127">
        <v>5081.5366450000001</v>
      </c>
      <c r="C117" s="127">
        <v>0.75411002999999999</v>
      </c>
      <c r="D117" s="127">
        <v>0</v>
      </c>
      <c r="E117" s="127">
        <v>0.75411002999999999</v>
      </c>
      <c r="F117" s="127">
        <v>9.8314109999999996E-2</v>
      </c>
      <c r="G117" s="127">
        <v>9.8314109999999996E-2</v>
      </c>
      <c r="H117" s="127">
        <v>0</v>
      </c>
      <c r="I117" s="127">
        <v>3335.6397302199998</v>
      </c>
      <c r="J117" s="127">
        <v>2.88455387</v>
      </c>
      <c r="K117" s="127">
        <v>3332.7551763500001</v>
      </c>
      <c r="L117" s="127">
        <v>1745.04449064</v>
      </c>
      <c r="M117" s="127">
        <v>1743.8629745999999</v>
      </c>
      <c r="N117" s="127">
        <v>1.18151604</v>
      </c>
      <c r="O117" s="127">
        <v>0</v>
      </c>
      <c r="P117" s="127">
        <v>5.9049368099999997</v>
      </c>
      <c r="Q117" s="127"/>
      <c r="R117" s="127"/>
      <c r="S117" s="127"/>
    </row>
    <row r="118" spans="1:19" hidden="1" outlineLevel="1">
      <c r="A118" s="8">
        <v>43800</v>
      </c>
      <c r="B118" s="127">
        <v>5173.8500633399999</v>
      </c>
      <c r="C118" s="127">
        <v>0.71653542000000003</v>
      </c>
      <c r="D118" s="127">
        <v>0</v>
      </c>
      <c r="E118" s="127">
        <v>0.71653542000000003</v>
      </c>
      <c r="F118" s="127">
        <v>5.664E-4</v>
      </c>
      <c r="G118" s="127">
        <v>5.664E-4</v>
      </c>
      <c r="H118" s="127">
        <v>0</v>
      </c>
      <c r="I118" s="127">
        <v>3412.55103491</v>
      </c>
      <c r="J118" s="127">
        <v>3.4509897199999999</v>
      </c>
      <c r="K118" s="127">
        <v>3409.1000451899999</v>
      </c>
      <c r="L118" s="127">
        <v>1760.58192661</v>
      </c>
      <c r="M118" s="127">
        <v>1759.43799203</v>
      </c>
      <c r="N118" s="127">
        <v>1.14393458</v>
      </c>
      <c r="O118" s="127">
        <v>0</v>
      </c>
      <c r="P118" s="127">
        <v>5.8599350299999999</v>
      </c>
      <c r="Q118" s="127"/>
      <c r="R118" s="127"/>
      <c r="S118" s="127"/>
    </row>
    <row r="119" spans="1:19" hidden="1" outlineLevel="1">
      <c r="A119" s="8">
        <v>43831</v>
      </c>
      <c r="B119" s="127">
        <v>5106.2889621699996</v>
      </c>
      <c r="C119" s="127">
        <v>0.70908797999999995</v>
      </c>
      <c r="D119" s="127">
        <v>0</v>
      </c>
      <c r="E119" s="127">
        <v>0.70908797999999995</v>
      </c>
      <c r="F119" s="127">
        <v>0.11304896</v>
      </c>
      <c r="G119" s="127">
        <v>0.11304896</v>
      </c>
      <c r="H119" s="127">
        <v>0</v>
      </c>
      <c r="I119" s="127">
        <v>3318.9274520099998</v>
      </c>
      <c r="J119" s="127">
        <v>3.8809059399999999</v>
      </c>
      <c r="K119" s="127">
        <v>3315.0465460700002</v>
      </c>
      <c r="L119" s="127">
        <v>1786.53937322</v>
      </c>
      <c r="M119" s="127">
        <v>1785.7523888000001</v>
      </c>
      <c r="N119" s="127">
        <v>0.78698442000000002</v>
      </c>
      <c r="O119" s="127">
        <v>0</v>
      </c>
      <c r="P119" s="127">
        <v>6.1949597699999996</v>
      </c>
      <c r="Q119" s="127"/>
      <c r="R119" s="127"/>
      <c r="S119" s="127"/>
    </row>
    <row r="120" spans="1:19" hidden="1" outlineLevel="1">
      <c r="A120" s="8">
        <v>43862</v>
      </c>
      <c r="B120" s="127">
        <v>5098.4191470599999</v>
      </c>
      <c r="C120" s="127">
        <v>0.69181234000000003</v>
      </c>
      <c r="D120" s="127">
        <v>0</v>
      </c>
      <c r="E120" s="127">
        <v>0.69181234000000003</v>
      </c>
      <c r="F120" s="127">
        <v>0.12719032999999999</v>
      </c>
      <c r="G120" s="127">
        <v>0.12719032999999999</v>
      </c>
      <c r="H120" s="127">
        <v>0</v>
      </c>
      <c r="I120" s="127">
        <v>3291.0193052999998</v>
      </c>
      <c r="J120" s="127">
        <v>4.1699333599999999</v>
      </c>
      <c r="K120" s="127">
        <v>3286.8493719399999</v>
      </c>
      <c r="L120" s="127">
        <v>1806.5808390899999</v>
      </c>
      <c r="M120" s="127">
        <v>1805.88797335</v>
      </c>
      <c r="N120" s="127">
        <v>0.69286574000000001</v>
      </c>
      <c r="O120" s="127">
        <v>0</v>
      </c>
      <c r="P120" s="127">
        <v>6.1039805200000004</v>
      </c>
      <c r="Q120" s="127"/>
      <c r="R120" s="127"/>
      <c r="S120" s="127"/>
    </row>
    <row r="121" spans="1:19" hidden="1" outlineLevel="1">
      <c r="A121" s="8">
        <v>43891</v>
      </c>
      <c r="B121" s="127">
        <v>5435.1149549100001</v>
      </c>
      <c r="C121" s="127">
        <v>0.67596493999999996</v>
      </c>
      <c r="D121" s="127">
        <v>0</v>
      </c>
      <c r="E121" s="127">
        <v>0.67596493999999996</v>
      </c>
      <c r="F121" s="127">
        <v>0.14041824</v>
      </c>
      <c r="G121" s="127">
        <v>0.14041824</v>
      </c>
      <c r="H121" s="127">
        <v>0</v>
      </c>
      <c r="I121" s="127">
        <v>3565.0727109099998</v>
      </c>
      <c r="J121" s="127">
        <v>36.017889789999998</v>
      </c>
      <c r="K121" s="127">
        <v>3529.0548211199998</v>
      </c>
      <c r="L121" s="127">
        <v>1869.22586082</v>
      </c>
      <c r="M121" s="127">
        <v>1868.5652073000001</v>
      </c>
      <c r="N121" s="127">
        <v>0.66065351999999999</v>
      </c>
      <c r="O121" s="127">
        <v>0</v>
      </c>
      <c r="P121" s="127">
        <v>7.0030898800000001</v>
      </c>
      <c r="Q121" s="127"/>
      <c r="R121" s="127"/>
      <c r="S121" s="127"/>
    </row>
    <row r="122" spans="1:19" hidden="1" outlineLevel="1">
      <c r="A122" s="8">
        <v>43922</v>
      </c>
      <c r="B122" s="127">
        <v>5267.8124939400004</v>
      </c>
      <c r="C122" s="127">
        <v>0.67742389999999997</v>
      </c>
      <c r="D122" s="127">
        <v>0</v>
      </c>
      <c r="E122" s="127">
        <v>0.67742389999999997</v>
      </c>
      <c r="F122" s="127">
        <v>1.19754E-3</v>
      </c>
      <c r="G122" s="127">
        <v>1.19754E-3</v>
      </c>
      <c r="H122" s="127">
        <v>0</v>
      </c>
      <c r="I122" s="127">
        <v>3468.9568722700001</v>
      </c>
      <c r="J122" s="127">
        <v>35.017093430000003</v>
      </c>
      <c r="K122" s="127">
        <v>3433.9397788400001</v>
      </c>
      <c r="L122" s="127">
        <v>1798.17700023</v>
      </c>
      <c r="M122" s="127">
        <v>1797.21840965</v>
      </c>
      <c r="N122" s="127">
        <v>0.95859057999999997</v>
      </c>
      <c r="O122" s="127">
        <v>0</v>
      </c>
      <c r="P122" s="127">
        <v>6.7735079899999997</v>
      </c>
      <c r="Q122" s="127"/>
      <c r="R122" s="127"/>
      <c r="S122" s="127"/>
    </row>
    <row r="123" spans="1:19" hidden="1" outlineLevel="1">
      <c r="A123" s="8">
        <v>43952</v>
      </c>
      <c r="B123" s="127">
        <v>5333.9187185600003</v>
      </c>
      <c r="C123" s="127">
        <v>0.66098402000000001</v>
      </c>
      <c r="D123" s="127">
        <v>0</v>
      </c>
      <c r="E123" s="127">
        <v>0.66098402000000001</v>
      </c>
      <c r="F123" s="127">
        <v>0</v>
      </c>
      <c r="G123" s="127">
        <v>0</v>
      </c>
      <c r="H123" s="127">
        <v>0</v>
      </c>
      <c r="I123" s="127">
        <v>3532.8059848500002</v>
      </c>
      <c r="J123" s="127">
        <v>35.105450849999997</v>
      </c>
      <c r="K123" s="127">
        <v>3497.7005340000001</v>
      </c>
      <c r="L123" s="127">
        <v>1800.45174969</v>
      </c>
      <c r="M123" s="127">
        <v>1799.5457717500001</v>
      </c>
      <c r="N123" s="127">
        <v>0.90597793999999998</v>
      </c>
      <c r="O123" s="127">
        <v>0</v>
      </c>
      <c r="P123" s="127">
        <v>6.8044518199999997</v>
      </c>
      <c r="Q123" s="127"/>
      <c r="R123" s="127"/>
      <c r="S123" s="127"/>
    </row>
    <row r="124" spans="1:19" hidden="1" outlineLevel="1">
      <c r="A124" s="8">
        <v>43983</v>
      </c>
      <c r="B124" s="127">
        <v>5415.0795339699998</v>
      </c>
      <c r="C124" s="127">
        <v>0.65584571999999997</v>
      </c>
      <c r="D124" s="127">
        <v>0</v>
      </c>
      <c r="E124" s="127">
        <v>0.65584571999999997</v>
      </c>
      <c r="F124" s="127">
        <v>0</v>
      </c>
      <c r="G124" s="127">
        <v>0</v>
      </c>
      <c r="H124" s="127">
        <v>0</v>
      </c>
      <c r="I124" s="127">
        <v>3614.7349070700002</v>
      </c>
      <c r="J124" s="127">
        <v>34.22262319</v>
      </c>
      <c r="K124" s="127">
        <v>3580.5122838799998</v>
      </c>
      <c r="L124" s="127">
        <v>1799.68878118</v>
      </c>
      <c r="M124" s="127">
        <v>1798.79829025</v>
      </c>
      <c r="N124" s="127">
        <v>0.89049093000000001</v>
      </c>
      <c r="O124" s="127">
        <v>0</v>
      </c>
      <c r="P124" s="127">
        <v>6.7860637700000002</v>
      </c>
      <c r="Q124" s="127"/>
      <c r="R124" s="127"/>
      <c r="S124" s="127"/>
    </row>
    <row r="125" spans="1:19" hidden="1" outlineLevel="1">
      <c r="A125" s="8">
        <v>44013</v>
      </c>
      <c r="B125" s="127">
        <v>5555.6506750799999</v>
      </c>
      <c r="C125" s="127">
        <v>9.3451999999999999E-4</v>
      </c>
      <c r="D125" s="127">
        <v>0</v>
      </c>
      <c r="E125" s="127">
        <v>9.3451999999999999E-4</v>
      </c>
      <c r="F125" s="127">
        <v>0</v>
      </c>
      <c r="G125" s="127">
        <v>0</v>
      </c>
      <c r="H125" s="127">
        <v>0</v>
      </c>
      <c r="I125" s="127">
        <v>3727.4545601700001</v>
      </c>
      <c r="J125" s="127">
        <v>31.750570360000001</v>
      </c>
      <c r="K125" s="127">
        <v>3695.7039898100002</v>
      </c>
      <c r="L125" s="127">
        <v>1828.1951803899999</v>
      </c>
      <c r="M125" s="127">
        <v>1826.0018383700001</v>
      </c>
      <c r="N125" s="127">
        <v>2.1933420199999998</v>
      </c>
      <c r="O125" s="127">
        <v>0</v>
      </c>
      <c r="P125" s="127">
        <v>7.0883732899999998</v>
      </c>
      <c r="Q125" s="127"/>
      <c r="R125" s="127"/>
      <c r="S125" s="127"/>
    </row>
    <row r="126" spans="1:19" hidden="1" outlineLevel="1">
      <c r="A126" s="8">
        <v>44044</v>
      </c>
      <c r="B126" s="127">
        <v>5506.6784562599996</v>
      </c>
      <c r="C126" s="127">
        <v>9.3451999999999999E-4</v>
      </c>
      <c r="D126" s="127">
        <v>0</v>
      </c>
      <c r="E126" s="127">
        <v>9.3451999999999999E-4</v>
      </c>
      <c r="F126" s="127">
        <v>0</v>
      </c>
      <c r="G126" s="127">
        <v>0</v>
      </c>
      <c r="H126" s="127">
        <v>0</v>
      </c>
      <c r="I126" s="127">
        <v>3662.2662717899998</v>
      </c>
      <c r="J126" s="127">
        <v>30.801528480000002</v>
      </c>
      <c r="K126" s="127">
        <v>3631.4647433099999</v>
      </c>
      <c r="L126" s="127">
        <v>1844.41124995</v>
      </c>
      <c r="M126" s="127">
        <v>1842.2388063599999</v>
      </c>
      <c r="N126" s="127">
        <v>2.1724435899999999</v>
      </c>
      <c r="O126" s="127">
        <v>0</v>
      </c>
      <c r="P126" s="127">
        <v>7.0670416400000002</v>
      </c>
      <c r="Q126" s="127"/>
      <c r="R126" s="127"/>
      <c r="S126" s="127"/>
    </row>
    <row r="127" spans="1:19" hidden="1" outlineLevel="1">
      <c r="A127" s="8">
        <v>44075</v>
      </c>
      <c r="B127" s="127">
        <v>5227.8310148199998</v>
      </c>
      <c r="C127" s="127">
        <v>9.3451999999999999E-4</v>
      </c>
      <c r="D127" s="127">
        <v>0</v>
      </c>
      <c r="E127" s="127">
        <v>9.3451999999999999E-4</v>
      </c>
      <c r="F127" s="127">
        <v>0</v>
      </c>
      <c r="G127" s="127">
        <v>0</v>
      </c>
      <c r="H127" s="127">
        <v>0</v>
      </c>
      <c r="I127" s="127">
        <v>3384.2864052899999</v>
      </c>
      <c r="J127" s="127">
        <v>30.833743890000001</v>
      </c>
      <c r="K127" s="127">
        <v>3353.4526614000001</v>
      </c>
      <c r="L127" s="127">
        <v>1843.54367501</v>
      </c>
      <c r="M127" s="127">
        <v>1841.3886061600001</v>
      </c>
      <c r="N127" s="127">
        <v>2.1550688500000001</v>
      </c>
      <c r="O127" s="127">
        <v>0</v>
      </c>
      <c r="P127" s="127">
        <v>7.3145612099999999</v>
      </c>
      <c r="Q127" s="127"/>
      <c r="R127" s="127"/>
      <c r="S127" s="127"/>
    </row>
    <row r="128" spans="1:19" hidden="1" outlineLevel="1">
      <c r="A128" s="8">
        <v>44105</v>
      </c>
      <c r="B128" s="127">
        <v>5201.2633330600001</v>
      </c>
      <c r="C128" s="127">
        <v>9.3451999999999999E-4</v>
      </c>
      <c r="D128" s="127">
        <v>0</v>
      </c>
      <c r="E128" s="127">
        <v>9.3451999999999999E-4</v>
      </c>
      <c r="F128" s="127">
        <v>0</v>
      </c>
      <c r="G128" s="127">
        <v>0</v>
      </c>
      <c r="H128" s="127">
        <v>0</v>
      </c>
      <c r="I128" s="127">
        <v>3434.1545119399998</v>
      </c>
      <c r="J128" s="127">
        <v>34.201305849999997</v>
      </c>
      <c r="K128" s="127">
        <v>3399.9532060900001</v>
      </c>
      <c r="L128" s="127">
        <v>1767.1078866</v>
      </c>
      <c r="M128" s="127">
        <v>1765.0162861399999</v>
      </c>
      <c r="N128" s="127">
        <v>2.09160046</v>
      </c>
      <c r="O128" s="127">
        <v>0</v>
      </c>
      <c r="P128" s="127">
        <v>7.2814663099999999</v>
      </c>
      <c r="Q128" s="127"/>
      <c r="R128" s="127"/>
      <c r="S128" s="127"/>
    </row>
    <row r="129" spans="1:19" hidden="1" outlineLevel="1">
      <c r="A129" s="8">
        <v>44136</v>
      </c>
      <c r="B129" s="127">
        <v>5226.1611643599999</v>
      </c>
      <c r="C129" s="127">
        <v>9.3451999999999999E-4</v>
      </c>
      <c r="D129" s="127">
        <v>0</v>
      </c>
      <c r="E129" s="127">
        <v>9.3451999999999999E-4</v>
      </c>
      <c r="F129" s="127">
        <v>0</v>
      </c>
      <c r="G129" s="127">
        <v>0</v>
      </c>
      <c r="H129" s="127">
        <v>0</v>
      </c>
      <c r="I129" s="127">
        <v>3461.33660796</v>
      </c>
      <c r="J129" s="127">
        <v>28.118390810000001</v>
      </c>
      <c r="K129" s="127">
        <v>3433.2182171499999</v>
      </c>
      <c r="L129" s="127">
        <v>1764.82362188</v>
      </c>
      <c r="M129" s="127">
        <v>1762.7713370500001</v>
      </c>
      <c r="N129" s="127">
        <v>2.0522848300000001</v>
      </c>
      <c r="O129" s="127">
        <v>0</v>
      </c>
      <c r="P129" s="127">
        <v>7.3308582199999996</v>
      </c>
      <c r="Q129" s="127"/>
      <c r="R129" s="127"/>
      <c r="S129" s="127"/>
    </row>
    <row r="130" spans="1:19" hidden="1" outlineLevel="1">
      <c r="A130" s="8">
        <v>44166</v>
      </c>
      <c r="B130" s="127">
        <v>5185.7394311400003</v>
      </c>
      <c r="C130" s="127">
        <v>9.4255000000000001E-4</v>
      </c>
      <c r="D130" s="127">
        <v>0</v>
      </c>
      <c r="E130" s="127">
        <v>9.4255000000000001E-4</v>
      </c>
      <c r="F130" s="127">
        <v>0</v>
      </c>
      <c r="G130" s="127">
        <v>0</v>
      </c>
      <c r="H130" s="127">
        <v>0</v>
      </c>
      <c r="I130" s="127">
        <v>3450.9804574099999</v>
      </c>
      <c r="J130" s="127">
        <v>26.5508381</v>
      </c>
      <c r="K130" s="127">
        <v>3424.4296193099999</v>
      </c>
      <c r="L130" s="127">
        <v>1734.75803118</v>
      </c>
      <c r="M130" s="127">
        <v>1732.8723238800001</v>
      </c>
      <c r="N130" s="127">
        <v>1.8857073</v>
      </c>
      <c r="O130" s="127">
        <v>0</v>
      </c>
      <c r="P130" s="127">
        <v>7.32790374</v>
      </c>
      <c r="Q130" s="127"/>
      <c r="R130" s="127"/>
      <c r="S130" s="127"/>
    </row>
    <row r="131" spans="1:19" hidden="1" outlineLevel="1">
      <c r="A131" s="8">
        <v>44197</v>
      </c>
      <c r="B131" s="127">
        <v>6603.4777770999999</v>
      </c>
      <c r="C131" s="127">
        <v>8.9840999999999999E-4</v>
      </c>
      <c r="D131" s="127">
        <v>0</v>
      </c>
      <c r="E131" s="127">
        <v>8.9840999999999999E-4</v>
      </c>
      <c r="F131" s="127">
        <v>0</v>
      </c>
      <c r="G131" s="127">
        <v>0</v>
      </c>
      <c r="H131" s="127">
        <v>0</v>
      </c>
      <c r="I131" s="127">
        <v>4856.8303547100004</v>
      </c>
      <c r="J131" s="127">
        <v>25.75213183</v>
      </c>
      <c r="K131" s="127">
        <v>4831.0782228799999</v>
      </c>
      <c r="L131" s="127">
        <v>1746.64652398</v>
      </c>
      <c r="M131" s="127">
        <v>1744.92568637</v>
      </c>
      <c r="N131" s="127">
        <v>1.72083761</v>
      </c>
      <c r="O131" s="127">
        <v>0</v>
      </c>
      <c r="P131" s="127">
        <v>7.3480963900000003</v>
      </c>
      <c r="Q131" s="127"/>
      <c r="R131" s="127"/>
      <c r="S131" s="127"/>
    </row>
    <row r="132" spans="1:19" hidden="1" outlineLevel="1">
      <c r="A132" s="8">
        <v>44228</v>
      </c>
      <c r="B132" s="127">
        <v>6630.1778943999998</v>
      </c>
      <c r="C132" s="127">
        <v>8.9840999999999999E-4</v>
      </c>
      <c r="D132" s="127">
        <v>0</v>
      </c>
      <c r="E132" s="127">
        <v>8.9840999999999999E-4</v>
      </c>
      <c r="F132" s="127">
        <v>0</v>
      </c>
      <c r="G132" s="127">
        <v>0</v>
      </c>
      <c r="H132" s="127">
        <v>0</v>
      </c>
      <c r="I132" s="127">
        <v>4876.6243902599999</v>
      </c>
      <c r="J132" s="127">
        <v>26.0961927</v>
      </c>
      <c r="K132" s="127">
        <v>4850.5281975600001</v>
      </c>
      <c r="L132" s="127">
        <v>1753.5526057300001</v>
      </c>
      <c r="M132" s="127">
        <v>1752.12344734</v>
      </c>
      <c r="N132" s="127">
        <v>1.42915839</v>
      </c>
      <c r="O132" s="127">
        <v>0</v>
      </c>
      <c r="P132" s="127">
        <v>7.3113953599999997</v>
      </c>
      <c r="Q132" s="127"/>
      <c r="R132" s="127"/>
      <c r="S132" s="127"/>
    </row>
    <row r="133" spans="1:19" hidden="1" outlineLevel="1">
      <c r="A133" s="8">
        <v>44256</v>
      </c>
      <c r="B133" s="127">
        <v>6891.6112969200003</v>
      </c>
      <c r="C133" s="127">
        <v>8.9840999999999999E-4</v>
      </c>
      <c r="D133" s="127">
        <v>0</v>
      </c>
      <c r="E133" s="127">
        <v>8.9840999999999999E-4</v>
      </c>
      <c r="F133" s="127">
        <v>0</v>
      </c>
      <c r="G133" s="127">
        <v>0</v>
      </c>
      <c r="H133" s="127">
        <v>0</v>
      </c>
      <c r="I133" s="127">
        <v>5093.9741451199998</v>
      </c>
      <c r="J133" s="127">
        <v>24.777835769999999</v>
      </c>
      <c r="K133" s="127">
        <v>5069.1963093499999</v>
      </c>
      <c r="L133" s="127">
        <v>1797.6362533900001</v>
      </c>
      <c r="M133" s="127">
        <v>1796.23822569</v>
      </c>
      <c r="N133" s="127">
        <v>1.3980277000000001</v>
      </c>
      <c r="O133" s="127">
        <v>0</v>
      </c>
      <c r="P133" s="127">
        <v>7.2663647300000003</v>
      </c>
      <c r="Q133" s="127"/>
      <c r="R133" s="127"/>
      <c r="S133" s="127"/>
    </row>
    <row r="134" spans="1:19" hidden="1" outlineLevel="1">
      <c r="A134" s="8">
        <v>44287</v>
      </c>
      <c r="B134" s="127">
        <v>7175.0903306399996</v>
      </c>
      <c r="C134" s="127">
        <v>8.9840999999999999E-4</v>
      </c>
      <c r="D134" s="127">
        <v>0</v>
      </c>
      <c r="E134" s="127">
        <v>8.9840999999999999E-4</v>
      </c>
      <c r="F134" s="127">
        <v>0</v>
      </c>
      <c r="G134" s="127">
        <v>0</v>
      </c>
      <c r="H134" s="127">
        <v>0</v>
      </c>
      <c r="I134" s="127">
        <v>5334.9263010300001</v>
      </c>
      <c r="J134" s="127">
        <v>22.76734411</v>
      </c>
      <c r="K134" s="127">
        <v>5312.1589569199996</v>
      </c>
      <c r="L134" s="127">
        <v>1840.1631312</v>
      </c>
      <c r="M134" s="127">
        <v>1838.7922024699999</v>
      </c>
      <c r="N134" s="127">
        <v>1.3709287299999999</v>
      </c>
      <c r="O134" s="127">
        <v>0</v>
      </c>
      <c r="P134" s="127">
        <v>7.2369519699999998</v>
      </c>
      <c r="Q134" s="127"/>
      <c r="R134" s="127"/>
      <c r="S134" s="127"/>
    </row>
    <row r="135" spans="1:19" hidden="1" outlineLevel="1">
      <c r="A135" s="8">
        <v>44317</v>
      </c>
      <c r="B135" s="127">
        <v>7310.4513354700002</v>
      </c>
      <c r="C135" s="127">
        <v>0</v>
      </c>
      <c r="D135" s="127">
        <v>0</v>
      </c>
      <c r="E135" s="127">
        <v>0</v>
      </c>
      <c r="F135" s="127">
        <v>0</v>
      </c>
      <c r="G135" s="127">
        <v>0</v>
      </c>
      <c r="H135" s="127">
        <v>0</v>
      </c>
      <c r="I135" s="127">
        <v>5443.6689475499998</v>
      </c>
      <c r="J135" s="127">
        <v>22.024325390000001</v>
      </c>
      <c r="K135" s="127">
        <v>5421.6446221599999</v>
      </c>
      <c r="L135" s="127">
        <v>1866.78238792</v>
      </c>
      <c r="M135" s="127">
        <v>1865.42875858</v>
      </c>
      <c r="N135" s="127">
        <v>1.3536293399999999</v>
      </c>
      <c r="O135" s="127">
        <v>0</v>
      </c>
      <c r="P135" s="127">
        <v>7.1664012499999998</v>
      </c>
      <c r="Q135" s="127"/>
      <c r="R135" s="127"/>
      <c r="S135" s="127"/>
    </row>
    <row r="136" spans="1:19" hidden="1" outlineLevel="1">
      <c r="A136" s="8">
        <v>44348</v>
      </c>
      <c r="B136" s="127">
        <v>7635.3165304800004</v>
      </c>
      <c r="C136" s="127">
        <v>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  <c r="I136" s="127">
        <v>5723.9305328600003</v>
      </c>
      <c r="J136" s="127">
        <v>20.892934140000001</v>
      </c>
      <c r="K136" s="127">
        <v>5703.0375987199996</v>
      </c>
      <c r="L136" s="127">
        <v>1911.3859976199999</v>
      </c>
      <c r="M136" s="127">
        <v>1910.0989018800001</v>
      </c>
      <c r="N136" s="127">
        <v>1.28709574</v>
      </c>
      <c r="O136" s="127">
        <v>0</v>
      </c>
      <c r="P136" s="127">
        <v>7.0855178900000002</v>
      </c>
      <c r="Q136" s="127"/>
      <c r="R136" s="127"/>
      <c r="S136" s="127"/>
    </row>
    <row r="137" spans="1:19" hidden="1" outlineLevel="1">
      <c r="A137" s="8">
        <v>44378</v>
      </c>
      <c r="B137" s="127">
        <v>7854.4224686699999</v>
      </c>
      <c r="C137" s="127">
        <v>0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  <c r="I137" s="127">
        <v>5901.5284054699996</v>
      </c>
      <c r="J137" s="127">
        <v>19.81106909</v>
      </c>
      <c r="K137" s="127">
        <v>5881.7173363800002</v>
      </c>
      <c r="L137" s="127">
        <v>1952.8940631999999</v>
      </c>
      <c r="M137" s="127">
        <v>1951.21376119</v>
      </c>
      <c r="N137" s="127">
        <v>1.6803020099999999</v>
      </c>
      <c r="O137" s="127">
        <v>0</v>
      </c>
      <c r="P137" s="127">
        <v>7.0087852599999998</v>
      </c>
      <c r="Q137" s="127"/>
      <c r="R137" s="127"/>
      <c r="S137" s="127"/>
    </row>
    <row r="138" spans="1:19" hidden="1" outlineLevel="1">
      <c r="A138" s="8">
        <v>44409</v>
      </c>
      <c r="B138" s="127">
        <v>8040.91489215</v>
      </c>
      <c r="C138" s="127">
        <v>0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  <c r="I138" s="127">
        <v>6022.4350707599997</v>
      </c>
      <c r="J138" s="127">
        <v>19.19049618</v>
      </c>
      <c r="K138" s="127">
        <v>6003.2445745799996</v>
      </c>
      <c r="L138" s="127">
        <v>2018.4798213900001</v>
      </c>
      <c r="M138" s="127">
        <v>2016.6598161700001</v>
      </c>
      <c r="N138" s="127">
        <v>1.8200052200000001</v>
      </c>
      <c r="O138" s="127">
        <v>0</v>
      </c>
      <c r="P138" s="127">
        <v>7.0271776299999997</v>
      </c>
      <c r="Q138" s="127"/>
      <c r="R138" s="127"/>
      <c r="S138" s="127"/>
    </row>
    <row r="139" spans="1:19" hidden="1" outlineLevel="1">
      <c r="A139" s="8">
        <v>44440</v>
      </c>
      <c r="B139" s="127">
        <v>8295.2493991400006</v>
      </c>
      <c r="C139" s="127">
        <v>8.9840999999999999E-4</v>
      </c>
      <c r="D139" s="127">
        <v>0</v>
      </c>
      <c r="E139" s="127">
        <v>8.9840999999999999E-4</v>
      </c>
      <c r="F139" s="127">
        <v>0</v>
      </c>
      <c r="G139" s="127">
        <v>0</v>
      </c>
      <c r="H139" s="127">
        <v>0</v>
      </c>
      <c r="I139" s="127">
        <v>6251.5910007499997</v>
      </c>
      <c r="J139" s="127">
        <v>142.05063290000001</v>
      </c>
      <c r="K139" s="127">
        <v>6109.5403678499997</v>
      </c>
      <c r="L139" s="127">
        <v>2043.65749998</v>
      </c>
      <c r="M139" s="127">
        <v>2041.72204536</v>
      </c>
      <c r="N139" s="127">
        <v>1.93545462</v>
      </c>
      <c r="O139" s="127">
        <v>0</v>
      </c>
      <c r="P139" s="127">
        <v>6.9395746699999998</v>
      </c>
      <c r="Q139" s="127"/>
      <c r="R139" s="127"/>
      <c r="S139" s="127"/>
    </row>
    <row r="140" spans="1:19" hidden="1" outlineLevel="1">
      <c r="A140" s="8">
        <v>44470</v>
      </c>
      <c r="B140" s="127">
        <v>8119.83224204</v>
      </c>
      <c r="C140" s="127">
        <v>0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  <c r="I140" s="127">
        <v>6058.4771119099996</v>
      </c>
      <c r="J140" s="127">
        <v>47.067006390000003</v>
      </c>
      <c r="K140" s="127">
        <v>6011.4101055199999</v>
      </c>
      <c r="L140" s="127">
        <v>2061.3551301299999</v>
      </c>
      <c r="M140" s="127">
        <v>2059.69276266</v>
      </c>
      <c r="N140" s="127">
        <v>1.66236747</v>
      </c>
      <c r="O140" s="127">
        <v>0</v>
      </c>
      <c r="P140" s="127">
        <v>6.8931562</v>
      </c>
      <c r="Q140" s="127"/>
      <c r="R140" s="127"/>
      <c r="S140" s="127"/>
    </row>
    <row r="141" spans="1:19" hidden="1" outlineLevel="1">
      <c r="A141" s="8">
        <v>44501</v>
      </c>
      <c r="B141" s="127">
        <v>6909.78712172</v>
      </c>
      <c r="C141" s="127">
        <v>2.2872142700000002</v>
      </c>
      <c r="D141" s="127">
        <v>0</v>
      </c>
      <c r="E141" s="127">
        <v>2.2872142700000002</v>
      </c>
      <c r="F141" s="127">
        <v>0</v>
      </c>
      <c r="G141" s="127">
        <v>0</v>
      </c>
      <c r="H141" s="127">
        <v>0</v>
      </c>
      <c r="I141" s="127">
        <v>4780.8446291500004</v>
      </c>
      <c r="J141" s="127">
        <v>16.76683023</v>
      </c>
      <c r="K141" s="127">
        <v>4764.0777989199996</v>
      </c>
      <c r="L141" s="127">
        <v>2126.6552783000002</v>
      </c>
      <c r="M141" s="127">
        <v>2125.2063907199999</v>
      </c>
      <c r="N141" s="127">
        <v>1.4488875800000001</v>
      </c>
      <c r="O141" s="127">
        <v>0</v>
      </c>
      <c r="P141" s="127">
        <v>7.09056526</v>
      </c>
      <c r="Q141" s="127"/>
      <c r="R141" s="127"/>
      <c r="S141" s="127"/>
    </row>
    <row r="142" spans="1:19" hidden="1" outlineLevel="1">
      <c r="A142" s="8">
        <v>44531</v>
      </c>
      <c r="B142" s="127">
        <v>7113.4310375900004</v>
      </c>
      <c r="C142" s="127">
        <v>2.1520916300000001</v>
      </c>
      <c r="D142" s="127">
        <v>0</v>
      </c>
      <c r="E142" s="127">
        <v>2.1520916300000001</v>
      </c>
      <c r="F142" s="127">
        <v>0</v>
      </c>
      <c r="G142" s="127">
        <v>0</v>
      </c>
      <c r="H142" s="127">
        <v>0</v>
      </c>
      <c r="I142" s="127">
        <v>4951.6960352599999</v>
      </c>
      <c r="J142" s="127">
        <v>17.455375830000001</v>
      </c>
      <c r="K142" s="127">
        <v>4934.2406594300001</v>
      </c>
      <c r="L142" s="127">
        <v>2159.5829107</v>
      </c>
      <c r="M142" s="127">
        <v>2158.0127046399998</v>
      </c>
      <c r="N142" s="127">
        <v>1.5702060600000001</v>
      </c>
      <c r="O142" s="127">
        <v>0</v>
      </c>
      <c r="P142" s="127">
        <v>7.1739624900000001</v>
      </c>
      <c r="Q142" s="127"/>
      <c r="R142" s="127"/>
      <c r="S142" s="127"/>
    </row>
    <row r="143" spans="1:19" hidden="1" outlineLevel="1">
      <c r="A143" s="8">
        <v>44562</v>
      </c>
      <c r="B143" s="127">
        <v>7327.8023575999996</v>
      </c>
      <c r="C143" s="127">
        <v>2.0843674800000001</v>
      </c>
      <c r="D143" s="127">
        <v>0</v>
      </c>
      <c r="E143" s="127">
        <v>2.0843674800000001</v>
      </c>
      <c r="F143" s="127">
        <v>0</v>
      </c>
      <c r="G143" s="127">
        <v>0</v>
      </c>
      <c r="H143" s="127">
        <v>0</v>
      </c>
      <c r="I143" s="127">
        <v>5107.7295400000003</v>
      </c>
      <c r="J143" s="127">
        <v>71.762335070000006</v>
      </c>
      <c r="K143" s="127">
        <v>5035.9672049299998</v>
      </c>
      <c r="L143" s="127">
        <v>2217.9884501199999</v>
      </c>
      <c r="M143" s="127">
        <v>2216.63861511</v>
      </c>
      <c r="N143" s="127">
        <v>1.3498350100000001</v>
      </c>
      <c r="O143" s="127">
        <v>0</v>
      </c>
      <c r="P143" s="127">
        <v>7.5917490699999997</v>
      </c>
      <c r="Q143" s="127"/>
      <c r="R143" s="127"/>
      <c r="S143" s="127"/>
    </row>
    <row r="144" spans="1:19" hidden="1" outlineLevel="1">
      <c r="A144" s="8">
        <v>44593</v>
      </c>
      <c r="B144" s="127">
        <v>7429.8897628200002</v>
      </c>
      <c r="C144" s="127">
        <v>2.0815583000000002</v>
      </c>
      <c r="D144" s="127">
        <v>0</v>
      </c>
      <c r="E144" s="127">
        <v>2.0815583000000002</v>
      </c>
      <c r="F144" s="127">
        <v>0</v>
      </c>
      <c r="G144" s="127">
        <v>0</v>
      </c>
      <c r="H144" s="127">
        <v>0</v>
      </c>
      <c r="I144" s="127">
        <v>5144.3508428100004</v>
      </c>
      <c r="J144" s="127">
        <v>93.246269130000002</v>
      </c>
      <c r="K144" s="127">
        <v>5051.1045736799997</v>
      </c>
      <c r="L144" s="127">
        <v>2283.45736171</v>
      </c>
      <c r="M144" s="127">
        <v>2282.1470083899999</v>
      </c>
      <c r="N144" s="127">
        <v>1.3103533199999999</v>
      </c>
      <c r="O144" s="127">
        <v>0</v>
      </c>
      <c r="P144" s="127">
        <v>7.6994778300000002</v>
      </c>
      <c r="Q144" s="127"/>
      <c r="R144" s="127"/>
      <c r="S144" s="127"/>
    </row>
    <row r="145" spans="1:19" hidden="1" outlineLevel="1">
      <c r="A145" s="8">
        <v>44621</v>
      </c>
      <c r="B145" s="127">
        <v>7401.3821969399996</v>
      </c>
      <c r="C145" s="127">
        <v>2.0150964299999998</v>
      </c>
      <c r="D145" s="127">
        <v>0</v>
      </c>
      <c r="E145" s="127">
        <v>2.0150964299999998</v>
      </c>
      <c r="F145" s="127">
        <v>0</v>
      </c>
      <c r="G145" s="127">
        <v>0</v>
      </c>
      <c r="H145" s="127">
        <v>0</v>
      </c>
      <c r="I145" s="127">
        <v>5164.3173798799999</v>
      </c>
      <c r="J145" s="127">
        <v>36.275516150000001</v>
      </c>
      <c r="K145" s="127">
        <v>5128.0418637299999</v>
      </c>
      <c r="L145" s="127">
        <v>2235.0497206300001</v>
      </c>
      <c r="M145" s="127">
        <v>2233.7557677999998</v>
      </c>
      <c r="N145" s="127">
        <v>1.2939528300000001</v>
      </c>
      <c r="O145" s="127">
        <v>0</v>
      </c>
      <c r="P145" s="127">
        <v>7.7000128999999999</v>
      </c>
      <c r="Q145" s="127"/>
      <c r="R145" s="127"/>
      <c r="S145" s="127"/>
    </row>
    <row r="146" spans="1:19" hidden="1" outlineLevel="1">
      <c r="A146" s="8">
        <v>44652</v>
      </c>
      <c r="B146" s="127">
        <v>7934.14667474</v>
      </c>
      <c r="C146" s="127">
        <v>2.0142761899999999</v>
      </c>
      <c r="D146" s="127">
        <v>0</v>
      </c>
      <c r="E146" s="127">
        <v>2.0142761899999999</v>
      </c>
      <c r="F146" s="127">
        <v>0</v>
      </c>
      <c r="G146" s="127">
        <v>0</v>
      </c>
      <c r="H146" s="127">
        <v>0</v>
      </c>
      <c r="I146" s="127">
        <v>5704.9599873099996</v>
      </c>
      <c r="J146" s="127">
        <v>34.320058830000001</v>
      </c>
      <c r="K146" s="127">
        <v>5670.63992848</v>
      </c>
      <c r="L146" s="127">
        <v>2227.1724112400002</v>
      </c>
      <c r="M146" s="127">
        <v>2225.9031132199998</v>
      </c>
      <c r="N146" s="127">
        <v>1.2692980199999999</v>
      </c>
      <c r="O146" s="127">
        <v>0</v>
      </c>
      <c r="P146" s="127">
        <v>7.7069715499999996</v>
      </c>
      <c r="Q146" s="127"/>
      <c r="R146" s="127"/>
      <c r="S146" s="127"/>
    </row>
    <row r="147" spans="1:19" hidden="1" outlineLevel="1">
      <c r="A147" s="8">
        <v>44682</v>
      </c>
      <c r="B147" s="127">
        <v>8538.8875200900002</v>
      </c>
      <c r="C147" s="127">
        <v>2.0152583100000001</v>
      </c>
      <c r="D147" s="127">
        <v>0</v>
      </c>
      <c r="E147" s="127">
        <v>2.0152583100000001</v>
      </c>
      <c r="F147" s="127">
        <v>0</v>
      </c>
      <c r="G147" s="127">
        <v>0</v>
      </c>
      <c r="H147" s="127">
        <v>0</v>
      </c>
      <c r="I147" s="127">
        <v>6286.4240232299999</v>
      </c>
      <c r="J147" s="127">
        <v>44.025126360000002</v>
      </c>
      <c r="K147" s="127">
        <v>6242.3988968699996</v>
      </c>
      <c r="L147" s="127">
        <v>2250.44823855</v>
      </c>
      <c r="M147" s="127">
        <v>2249.2061720800002</v>
      </c>
      <c r="N147" s="127">
        <v>1.2420664699999999</v>
      </c>
      <c r="O147" s="127">
        <v>0</v>
      </c>
      <c r="P147" s="127">
        <v>7.7167263100000003</v>
      </c>
      <c r="Q147" s="127"/>
      <c r="R147" s="127"/>
      <c r="S147" s="127"/>
    </row>
    <row r="148" spans="1:19" hidden="1" outlineLevel="1">
      <c r="A148" s="8">
        <v>44713</v>
      </c>
      <c r="B148" s="127">
        <v>8711.5101759999998</v>
      </c>
      <c r="C148" s="127">
        <v>1.9527827600000001</v>
      </c>
      <c r="D148" s="127">
        <v>0</v>
      </c>
      <c r="E148" s="127">
        <v>1.9527827600000001</v>
      </c>
      <c r="F148" s="127">
        <v>0</v>
      </c>
      <c r="G148" s="127">
        <v>0</v>
      </c>
      <c r="H148" s="127">
        <v>0</v>
      </c>
      <c r="I148" s="127">
        <v>6466.2075071999998</v>
      </c>
      <c r="J148" s="127">
        <v>43.202115480000003</v>
      </c>
      <c r="K148" s="127">
        <v>6423.0053917200003</v>
      </c>
      <c r="L148" s="127">
        <v>2243.34988604</v>
      </c>
      <c r="M148" s="127">
        <v>2242.1541868499999</v>
      </c>
      <c r="N148" s="127">
        <v>1.19569919</v>
      </c>
      <c r="O148" s="127">
        <v>0</v>
      </c>
      <c r="P148" s="127">
        <v>7.7087211499999997</v>
      </c>
      <c r="Q148" s="127"/>
      <c r="R148" s="127"/>
      <c r="S148" s="127"/>
    </row>
    <row r="149" spans="1:19" hidden="1" outlineLevel="1">
      <c r="A149" s="8">
        <v>44743</v>
      </c>
      <c r="B149" s="127">
        <v>8911.4160682900001</v>
      </c>
      <c r="C149" s="127">
        <v>1.88655811</v>
      </c>
      <c r="D149" s="127">
        <v>0</v>
      </c>
      <c r="E149" s="127">
        <v>1.88655811</v>
      </c>
      <c r="F149" s="127">
        <v>0</v>
      </c>
      <c r="G149" s="127">
        <v>0</v>
      </c>
      <c r="H149" s="127">
        <v>0</v>
      </c>
      <c r="I149" s="127">
        <v>6660.78124407</v>
      </c>
      <c r="J149" s="127">
        <v>41.303946250000003</v>
      </c>
      <c r="K149" s="127">
        <v>6619.4772978199999</v>
      </c>
      <c r="L149" s="127">
        <v>2248.7482661099998</v>
      </c>
      <c r="M149" s="127">
        <v>2247.5827735500002</v>
      </c>
      <c r="N149" s="127">
        <v>1.1654925599999999</v>
      </c>
      <c r="O149" s="127">
        <v>0</v>
      </c>
      <c r="P149" s="127">
        <v>2.4976303500000001</v>
      </c>
      <c r="Q149" s="127"/>
      <c r="R149" s="127"/>
      <c r="S149" s="127"/>
    </row>
    <row r="150" spans="1:19" hidden="1" outlineLevel="1">
      <c r="A150" s="8">
        <v>44774</v>
      </c>
      <c r="B150" s="127">
        <v>8844.0635038199998</v>
      </c>
      <c r="C150" s="127">
        <v>1.8549481400000001</v>
      </c>
      <c r="D150" s="127">
        <v>0</v>
      </c>
      <c r="E150" s="127">
        <v>1.8549481400000001</v>
      </c>
      <c r="F150" s="127">
        <v>0</v>
      </c>
      <c r="G150" s="127">
        <v>0</v>
      </c>
      <c r="H150" s="127">
        <v>0</v>
      </c>
      <c r="I150" s="127">
        <v>6617.9156771099997</v>
      </c>
      <c r="J150" s="127">
        <v>38.88012981</v>
      </c>
      <c r="K150" s="127">
        <v>6579.0355473</v>
      </c>
      <c r="L150" s="127">
        <v>2224.2928785700001</v>
      </c>
      <c r="M150" s="127">
        <v>2223.1634897499998</v>
      </c>
      <c r="N150" s="127">
        <v>1.12938882</v>
      </c>
      <c r="O150" s="127">
        <v>0</v>
      </c>
      <c r="P150" s="127">
        <v>2.4961571</v>
      </c>
      <c r="Q150" s="127"/>
      <c r="R150" s="127"/>
      <c r="S150" s="127"/>
    </row>
    <row r="151" spans="1:19" hidden="1" outlineLevel="1">
      <c r="A151" s="8">
        <v>44805</v>
      </c>
      <c r="B151" s="127">
        <v>8826.6166919400002</v>
      </c>
      <c r="C151" s="127">
        <v>1.85368179</v>
      </c>
      <c r="D151" s="127">
        <v>0</v>
      </c>
      <c r="E151" s="127">
        <v>1.85368179</v>
      </c>
      <c r="F151" s="127">
        <v>0</v>
      </c>
      <c r="G151" s="127">
        <v>0</v>
      </c>
      <c r="H151" s="127">
        <v>0</v>
      </c>
      <c r="I151" s="127">
        <v>6627.6915728100003</v>
      </c>
      <c r="J151" s="127">
        <v>36.720149980000002</v>
      </c>
      <c r="K151" s="127">
        <v>6590.9714228299999</v>
      </c>
      <c r="L151" s="127">
        <v>2197.0714373400001</v>
      </c>
      <c r="M151" s="127">
        <v>2196.0326284299999</v>
      </c>
      <c r="N151" s="127">
        <v>1.03880891</v>
      </c>
      <c r="O151" s="127">
        <v>0</v>
      </c>
      <c r="P151" s="127">
        <v>2.50541071</v>
      </c>
      <c r="Q151" s="127"/>
      <c r="R151" s="127"/>
      <c r="S151" s="127"/>
    </row>
    <row r="152" spans="1:19" hidden="1" outlineLevel="1">
      <c r="A152" s="8">
        <v>44835</v>
      </c>
      <c r="B152" s="127">
        <v>8703.8670975299992</v>
      </c>
      <c r="C152" s="127">
        <v>1.68939361</v>
      </c>
      <c r="D152" s="127">
        <v>0</v>
      </c>
      <c r="E152" s="127">
        <v>1.68939361</v>
      </c>
      <c r="F152" s="127">
        <v>0</v>
      </c>
      <c r="G152" s="127">
        <v>0</v>
      </c>
      <c r="H152" s="127">
        <v>0</v>
      </c>
      <c r="I152" s="127">
        <v>6547.61048802</v>
      </c>
      <c r="J152" s="127">
        <v>33.743356919999997</v>
      </c>
      <c r="K152" s="127">
        <v>6513.8671310999998</v>
      </c>
      <c r="L152" s="127">
        <v>2154.5672159000001</v>
      </c>
      <c r="M152" s="127">
        <v>2153.5846003299998</v>
      </c>
      <c r="N152" s="127">
        <v>0.98261556999999999</v>
      </c>
      <c r="O152" s="127">
        <v>0</v>
      </c>
      <c r="P152" s="127">
        <v>2.4648481200000001</v>
      </c>
      <c r="Q152" s="127"/>
      <c r="R152" s="127"/>
      <c r="S152" s="127"/>
    </row>
    <row r="153" spans="1:19" hidden="1" outlineLevel="1">
      <c r="A153" s="8">
        <v>44866</v>
      </c>
      <c r="B153" s="127">
        <v>8748.3780125899993</v>
      </c>
      <c r="C153" s="127">
        <v>1.6225084999999999</v>
      </c>
      <c r="D153" s="127">
        <v>0</v>
      </c>
      <c r="E153" s="127">
        <v>1.6225084999999999</v>
      </c>
      <c r="F153" s="127">
        <v>0</v>
      </c>
      <c r="G153" s="127">
        <v>0</v>
      </c>
      <c r="H153" s="127">
        <v>0</v>
      </c>
      <c r="I153" s="127">
        <v>6594.3406040199998</v>
      </c>
      <c r="J153" s="127">
        <v>31.925623099999999</v>
      </c>
      <c r="K153" s="127">
        <v>6562.4149809199998</v>
      </c>
      <c r="L153" s="127">
        <v>2152.4149000699999</v>
      </c>
      <c r="M153" s="127">
        <v>2151.3806024400001</v>
      </c>
      <c r="N153" s="127">
        <v>1.03429763</v>
      </c>
      <c r="O153" s="127">
        <v>0</v>
      </c>
      <c r="P153" s="127">
        <v>2.4621335900000001</v>
      </c>
      <c r="Q153" s="127"/>
      <c r="R153" s="127"/>
      <c r="S153" s="127"/>
    </row>
    <row r="154" spans="1:19" hidden="1" outlineLevel="1">
      <c r="A154" s="8">
        <v>44896</v>
      </c>
      <c r="B154" s="127">
        <v>8730.5898185000005</v>
      </c>
      <c r="C154" s="127">
        <v>1.5564761499999999</v>
      </c>
      <c r="D154" s="127">
        <v>0</v>
      </c>
      <c r="E154" s="127">
        <v>1.5564761499999999</v>
      </c>
      <c r="F154" s="127">
        <v>0</v>
      </c>
      <c r="G154" s="127">
        <v>0</v>
      </c>
      <c r="H154" s="127">
        <v>0</v>
      </c>
      <c r="I154" s="127">
        <v>6690.5801741599998</v>
      </c>
      <c r="J154" s="127">
        <v>30.905993469999999</v>
      </c>
      <c r="K154" s="127">
        <v>6659.67418069</v>
      </c>
      <c r="L154" s="127">
        <v>2038.45316819</v>
      </c>
      <c r="M154" s="127">
        <v>2037.4730632599999</v>
      </c>
      <c r="N154" s="127">
        <v>0.98010492999999999</v>
      </c>
      <c r="O154" s="127">
        <v>0</v>
      </c>
      <c r="P154" s="127">
        <v>0.11017506000000001</v>
      </c>
      <c r="Q154" s="127"/>
      <c r="R154" s="127"/>
      <c r="S154" s="127"/>
    </row>
    <row r="155" spans="1:19" hidden="1" outlineLevel="1">
      <c r="A155" s="8">
        <v>44927</v>
      </c>
      <c r="B155" s="127">
        <v>8644.5662046500001</v>
      </c>
      <c r="C155" s="127">
        <v>1.55575358</v>
      </c>
      <c r="D155" s="127">
        <v>0</v>
      </c>
      <c r="E155" s="127">
        <v>1.55575358</v>
      </c>
      <c r="F155" s="127">
        <v>0</v>
      </c>
      <c r="G155" s="127">
        <v>0</v>
      </c>
      <c r="H155" s="127">
        <v>0</v>
      </c>
      <c r="I155" s="127">
        <v>6579.4044316</v>
      </c>
      <c r="J155" s="127">
        <v>29.44243505</v>
      </c>
      <c r="K155" s="127">
        <v>6549.9619965499996</v>
      </c>
      <c r="L155" s="127">
        <v>2063.6060194699999</v>
      </c>
      <c r="M155" s="127">
        <v>2062.66300323</v>
      </c>
      <c r="N155" s="127">
        <v>0.94301623999999995</v>
      </c>
      <c r="O155" s="127">
        <v>0</v>
      </c>
      <c r="P155" s="127">
        <v>0.11366276</v>
      </c>
      <c r="Q155" s="127"/>
      <c r="R155" s="127"/>
      <c r="S155" s="127"/>
    </row>
    <row r="156" spans="1:19" hidden="1" outlineLevel="1">
      <c r="A156" s="8">
        <v>44958</v>
      </c>
      <c r="B156" s="127">
        <v>8603.9138456799992</v>
      </c>
      <c r="C156" s="127">
        <v>1.55357553</v>
      </c>
      <c r="D156" s="127">
        <v>0</v>
      </c>
      <c r="E156" s="127">
        <v>1.55357553</v>
      </c>
      <c r="F156" s="127">
        <v>0</v>
      </c>
      <c r="G156" s="127">
        <v>0</v>
      </c>
      <c r="H156" s="127">
        <v>0</v>
      </c>
      <c r="I156" s="127">
        <v>6529.24100155</v>
      </c>
      <c r="J156" s="127">
        <v>28.02331964</v>
      </c>
      <c r="K156" s="127">
        <v>6501.2176819099996</v>
      </c>
      <c r="L156" s="127">
        <v>2073.1192685999999</v>
      </c>
      <c r="M156" s="127">
        <v>2071.0093615599999</v>
      </c>
      <c r="N156" s="127">
        <v>2.10990704</v>
      </c>
      <c r="O156" s="127">
        <v>0</v>
      </c>
      <c r="P156" s="127">
        <v>0.12193772</v>
      </c>
      <c r="Q156" s="127"/>
      <c r="R156" s="127"/>
      <c r="S156" s="127"/>
    </row>
    <row r="157" spans="1:19" hidden="1" outlineLevel="1">
      <c r="A157" s="8">
        <v>44986</v>
      </c>
      <c r="B157" s="127">
        <v>8718.2878059300001</v>
      </c>
      <c r="C157" s="127">
        <v>1.2863963899999999</v>
      </c>
      <c r="D157" s="127">
        <v>0</v>
      </c>
      <c r="E157" s="127">
        <v>1.2863963899999999</v>
      </c>
      <c r="F157" s="127">
        <v>0</v>
      </c>
      <c r="G157" s="127">
        <v>0</v>
      </c>
      <c r="H157" s="127">
        <v>0</v>
      </c>
      <c r="I157" s="127">
        <v>6608.5137480900003</v>
      </c>
      <c r="J157" s="127">
        <v>29.246705710000001</v>
      </c>
      <c r="K157" s="127">
        <v>6579.26704238</v>
      </c>
      <c r="L157" s="127">
        <v>2108.4876614499999</v>
      </c>
      <c r="M157" s="127">
        <v>2106.47239584</v>
      </c>
      <c r="N157" s="127">
        <v>2.0152656100000002</v>
      </c>
      <c r="O157" s="127">
        <v>0</v>
      </c>
      <c r="P157" s="127">
        <v>0.10407809</v>
      </c>
      <c r="Q157" s="127"/>
      <c r="R157" s="127"/>
      <c r="S157" s="127"/>
    </row>
    <row r="158" spans="1:19" hidden="1" outlineLevel="1">
      <c r="A158" s="8">
        <v>45017</v>
      </c>
      <c r="B158" s="127">
        <v>8778.3097469799995</v>
      </c>
      <c r="C158" s="127">
        <v>1.2175518299999999</v>
      </c>
      <c r="D158" s="127">
        <v>0</v>
      </c>
      <c r="E158" s="127">
        <v>1.2175518299999999</v>
      </c>
      <c r="F158" s="127">
        <v>0</v>
      </c>
      <c r="G158" s="127">
        <v>0</v>
      </c>
      <c r="H158" s="127">
        <v>0</v>
      </c>
      <c r="I158" s="127">
        <v>6645.8306551799997</v>
      </c>
      <c r="J158" s="127">
        <v>11.73748284</v>
      </c>
      <c r="K158" s="127">
        <v>6634.0931723399999</v>
      </c>
      <c r="L158" s="127">
        <v>2131.2615399699998</v>
      </c>
      <c r="M158" s="127">
        <v>2129.3094407499998</v>
      </c>
      <c r="N158" s="127">
        <v>1.95209922</v>
      </c>
      <c r="O158" s="127">
        <v>0</v>
      </c>
      <c r="P158" s="127">
        <v>0.10407202</v>
      </c>
      <c r="Q158" s="127"/>
      <c r="R158" s="127"/>
      <c r="S158" s="127"/>
    </row>
    <row r="159" spans="1:19" hidden="1" outlineLevel="1">
      <c r="A159" s="8">
        <v>45047</v>
      </c>
      <c r="B159" s="127">
        <v>9055.4415978899997</v>
      </c>
      <c r="C159" s="127">
        <v>1.1512947099999999</v>
      </c>
      <c r="D159" s="127">
        <v>0</v>
      </c>
      <c r="E159" s="127">
        <v>1.1512947099999999</v>
      </c>
      <c r="F159" s="127">
        <v>0</v>
      </c>
      <c r="G159" s="127">
        <v>0</v>
      </c>
      <c r="H159" s="127">
        <v>0</v>
      </c>
      <c r="I159" s="127">
        <v>6854.6462373900004</v>
      </c>
      <c r="J159" s="127">
        <v>11.338960889999999</v>
      </c>
      <c r="K159" s="127">
        <v>6843.3072764999997</v>
      </c>
      <c r="L159" s="127">
        <v>2199.6440657899998</v>
      </c>
      <c r="M159" s="127">
        <v>2197.8012718999998</v>
      </c>
      <c r="N159" s="127">
        <v>1.84279389</v>
      </c>
      <c r="O159" s="127">
        <v>0</v>
      </c>
      <c r="P159" s="127">
        <v>0.10256484</v>
      </c>
      <c r="Q159" s="127"/>
      <c r="R159" s="127"/>
      <c r="S159" s="127"/>
    </row>
    <row r="160" spans="1:19" hidden="1" outlineLevel="1">
      <c r="A160" s="8">
        <v>45078</v>
      </c>
      <c r="B160" s="127">
        <v>9337.2646956499993</v>
      </c>
      <c r="C160" s="127">
        <v>1.1498541600000001</v>
      </c>
      <c r="D160" s="127">
        <v>0</v>
      </c>
      <c r="E160" s="127">
        <v>1.1498541600000001</v>
      </c>
      <c r="F160" s="127">
        <v>0</v>
      </c>
      <c r="G160" s="127">
        <v>0</v>
      </c>
      <c r="H160" s="127">
        <v>0</v>
      </c>
      <c r="I160" s="127">
        <v>7107.9555310899996</v>
      </c>
      <c r="J160" s="127">
        <v>11.27831885</v>
      </c>
      <c r="K160" s="127">
        <v>7096.6772122399998</v>
      </c>
      <c r="L160" s="127">
        <v>2228.1593103999999</v>
      </c>
      <c r="M160" s="127">
        <v>2226.39097309</v>
      </c>
      <c r="N160" s="127">
        <v>1.7683373099999999</v>
      </c>
      <c r="O160" s="127">
        <v>0</v>
      </c>
      <c r="P160" s="127">
        <v>0.12602165000000001</v>
      </c>
      <c r="Q160" s="127"/>
      <c r="R160" s="127"/>
      <c r="S160" s="127"/>
    </row>
    <row r="161" spans="1:19" hidden="1" outlineLevel="1">
      <c r="A161" s="8">
        <v>45108</v>
      </c>
      <c r="B161" s="127">
        <v>9683.1200301299996</v>
      </c>
      <c r="C161" s="127">
        <v>1.0833057500000001</v>
      </c>
      <c r="D161" s="127">
        <v>0</v>
      </c>
      <c r="E161" s="127">
        <v>1.0833057500000001</v>
      </c>
      <c r="F161" s="127">
        <v>0</v>
      </c>
      <c r="G161" s="127">
        <v>0</v>
      </c>
      <c r="H161" s="127">
        <v>0</v>
      </c>
      <c r="I161" s="127">
        <v>7412.8894044199997</v>
      </c>
      <c r="J161" s="127">
        <v>11.057846619999999</v>
      </c>
      <c r="K161" s="127">
        <v>7401.8315578000002</v>
      </c>
      <c r="L161" s="127">
        <v>2269.14731996</v>
      </c>
      <c r="M161" s="127">
        <v>2267.4561812900001</v>
      </c>
      <c r="N161" s="127">
        <v>1.69113867</v>
      </c>
      <c r="O161" s="127">
        <v>0</v>
      </c>
      <c r="P161" s="127">
        <v>0.12825185</v>
      </c>
      <c r="Q161" s="127"/>
      <c r="R161" s="127"/>
      <c r="S161" s="127"/>
    </row>
    <row r="162" spans="1:19" hidden="1" outlineLevel="1">
      <c r="A162" s="8">
        <v>45139</v>
      </c>
      <c r="B162" s="127">
        <v>9941.4418405500001</v>
      </c>
      <c r="C162" s="127">
        <v>1.01546922</v>
      </c>
      <c r="D162" s="127">
        <v>0</v>
      </c>
      <c r="E162" s="127">
        <v>1.01546922</v>
      </c>
      <c r="F162" s="127">
        <v>0</v>
      </c>
      <c r="G162" s="127">
        <v>0</v>
      </c>
      <c r="H162" s="127">
        <v>0</v>
      </c>
      <c r="I162" s="127">
        <v>7586.52559956</v>
      </c>
      <c r="J162" s="127">
        <v>10.888256</v>
      </c>
      <c r="K162" s="127">
        <v>7575.6373435599999</v>
      </c>
      <c r="L162" s="127">
        <v>2353.9007717700001</v>
      </c>
      <c r="M162" s="127">
        <v>2352.3059896899999</v>
      </c>
      <c r="N162" s="127">
        <v>1.5947820800000001</v>
      </c>
      <c r="O162" s="127">
        <v>0</v>
      </c>
      <c r="P162" s="127">
        <v>0.12961196999999999</v>
      </c>
      <c r="Q162" s="127"/>
      <c r="R162" s="127"/>
      <c r="S162" s="127"/>
    </row>
    <row r="163" spans="1:19" hidden="1" outlineLevel="1">
      <c r="A163" s="8">
        <v>45170</v>
      </c>
      <c r="B163" s="127">
        <v>10355.48888397</v>
      </c>
      <c r="C163" s="127">
        <v>0.94767771999999995</v>
      </c>
      <c r="D163" s="127">
        <v>0</v>
      </c>
      <c r="E163" s="127">
        <v>0.94767771999999995</v>
      </c>
      <c r="F163" s="127">
        <v>0</v>
      </c>
      <c r="G163" s="127">
        <v>0</v>
      </c>
      <c r="H163" s="127">
        <v>0</v>
      </c>
      <c r="I163" s="127">
        <v>7964.4316732099996</v>
      </c>
      <c r="J163" s="127">
        <v>10.648365549999999</v>
      </c>
      <c r="K163" s="127">
        <v>7953.78330766</v>
      </c>
      <c r="L163" s="127">
        <v>2390.1095330399999</v>
      </c>
      <c r="M163" s="127">
        <v>2388.5663232000002</v>
      </c>
      <c r="N163" s="127">
        <v>1.5432098400000001</v>
      </c>
      <c r="O163" s="127">
        <v>0</v>
      </c>
      <c r="P163" s="127">
        <v>0.12883558000000001</v>
      </c>
      <c r="Q163" s="127"/>
      <c r="R163" s="127"/>
      <c r="S163" s="127"/>
    </row>
    <row r="164" spans="1:19" hidden="1" outlineLevel="1">
      <c r="A164" s="8">
        <v>45200</v>
      </c>
      <c r="B164" s="127">
        <v>11057.94518422</v>
      </c>
      <c r="C164" s="127">
        <v>0.88167609000000002</v>
      </c>
      <c r="D164" s="127">
        <v>0</v>
      </c>
      <c r="E164" s="127">
        <v>0.88167609000000002</v>
      </c>
      <c r="F164" s="127">
        <v>0</v>
      </c>
      <c r="G164" s="127">
        <v>0</v>
      </c>
      <c r="H164" s="127">
        <v>0</v>
      </c>
      <c r="I164" s="127">
        <v>8617.4635840899991</v>
      </c>
      <c r="J164" s="127">
        <v>0.17218343999999999</v>
      </c>
      <c r="K164" s="127">
        <v>8617.2914006499996</v>
      </c>
      <c r="L164" s="127">
        <v>2439.5999240400001</v>
      </c>
      <c r="M164" s="127">
        <v>2438.1080600199998</v>
      </c>
      <c r="N164" s="127">
        <v>1.49186402</v>
      </c>
      <c r="O164" s="127">
        <v>0</v>
      </c>
      <c r="P164" s="127">
        <v>0.14974159000000001</v>
      </c>
      <c r="Q164" s="127"/>
      <c r="R164" s="127"/>
      <c r="S164" s="127"/>
    </row>
    <row r="165" spans="1:19" hidden="1" outlineLevel="1">
      <c r="A165" s="8">
        <v>45231</v>
      </c>
      <c r="B165" s="127">
        <v>11450.955778719999</v>
      </c>
      <c r="C165" s="127">
        <v>0.81495291999999997</v>
      </c>
      <c r="D165" s="127">
        <v>0</v>
      </c>
      <c r="E165" s="127">
        <v>0.81495291999999997</v>
      </c>
      <c r="F165" s="127">
        <v>0</v>
      </c>
      <c r="G165" s="127">
        <v>0</v>
      </c>
      <c r="H165" s="127">
        <v>0</v>
      </c>
      <c r="I165" s="127">
        <v>8902.6478254100002</v>
      </c>
      <c r="J165" s="127">
        <v>0.19003637000000001</v>
      </c>
      <c r="K165" s="127">
        <v>8902.4577890399996</v>
      </c>
      <c r="L165" s="127">
        <v>2547.4930003899999</v>
      </c>
      <c r="M165" s="127">
        <v>2546.07365936</v>
      </c>
      <c r="N165" s="127">
        <v>1.41934103</v>
      </c>
      <c r="O165" s="127">
        <v>0</v>
      </c>
      <c r="P165" s="127">
        <v>0.14640075</v>
      </c>
      <c r="Q165" s="127"/>
      <c r="R165" s="127"/>
      <c r="S165" s="127"/>
    </row>
    <row r="166" spans="1:19" hidden="1" outlineLevel="1">
      <c r="A166" s="8">
        <v>45261</v>
      </c>
      <c r="B166" s="127">
        <v>11862.16753026</v>
      </c>
      <c r="C166" s="127">
        <v>0.74763413000000001</v>
      </c>
      <c r="D166" s="127">
        <v>0</v>
      </c>
      <c r="E166" s="127">
        <v>0.74763413000000001</v>
      </c>
      <c r="F166" s="127">
        <v>0</v>
      </c>
      <c r="G166" s="127">
        <v>0</v>
      </c>
      <c r="H166" s="127">
        <v>0</v>
      </c>
      <c r="I166" s="127">
        <v>9341.7494511999994</v>
      </c>
      <c r="J166" s="127">
        <v>6.1606075000000002</v>
      </c>
      <c r="K166" s="127">
        <v>9335.5888436999994</v>
      </c>
      <c r="L166" s="127">
        <v>2519.67044493</v>
      </c>
      <c r="M166" s="127">
        <v>2518.3027387500001</v>
      </c>
      <c r="N166" s="127">
        <v>1.3677061800000001</v>
      </c>
      <c r="O166" s="127">
        <v>0</v>
      </c>
      <c r="P166" s="127">
        <v>0.14954817000000001</v>
      </c>
      <c r="Q166" s="127"/>
      <c r="R166" s="127"/>
      <c r="S166" s="127"/>
    </row>
    <row r="167" spans="1:19" hidden="1" outlineLevel="1">
      <c r="A167" s="8">
        <v>45292</v>
      </c>
      <c r="B167" s="127">
        <v>11839.42853965</v>
      </c>
      <c r="C167" s="127">
        <v>0.68001648000000003</v>
      </c>
      <c r="D167" s="127">
        <v>0</v>
      </c>
      <c r="E167" s="127">
        <v>0.68001648000000003</v>
      </c>
      <c r="F167" s="127">
        <v>0</v>
      </c>
      <c r="G167" s="127">
        <v>0</v>
      </c>
      <c r="H167" s="127">
        <v>0</v>
      </c>
      <c r="I167" s="127">
        <v>9215.6941454600001</v>
      </c>
      <c r="J167" s="127">
        <v>6.2852349099999998</v>
      </c>
      <c r="K167" s="127">
        <v>9209.4089105500007</v>
      </c>
      <c r="L167" s="127">
        <v>2623.0543777100002</v>
      </c>
      <c r="M167" s="127">
        <v>2621.7363416100002</v>
      </c>
      <c r="N167" s="127">
        <v>1.3180361</v>
      </c>
      <c r="O167" s="127">
        <v>0</v>
      </c>
      <c r="P167" s="127">
        <v>0.10247109</v>
      </c>
      <c r="Q167" s="127"/>
      <c r="R167" s="127"/>
      <c r="S167" s="127"/>
    </row>
    <row r="168" spans="1:19" hidden="1" outlineLevel="1">
      <c r="A168" s="8">
        <v>45323</v>
      </c>
      <c r="B168" s="127">
        <v>11720.888004799999</v>
      </c>
      <c r="C168" s="127">
        <v>0.61133572000000003</v>
      </c>
      <c r="D168" s="127">
        <v>0</v>
      </c>
      <c r="E168" s="127">
        <v>0.61133572000000003</v>
      </c>
      <c r="F168" s="127">
        <v>0</v>
      </c>
      <c r="G168" s="127">
        <v>0</v>
      </c>
      <c r="H168" s="127">
        <v>0</v>
      </c>
      <c r="I168" s="127">
        <v>9056.1487725700008</v>
      </c>
      <c r="J168" s="127">
        <v>10.395867300000001</v>
      </c>
      <c r="K168" s="127">
        <v>9045.7529052699992</v>
      </c>
      <c r="L168" s="127">
        <v>2664.12789651</v>
      </c>
      <c r="M168" s="127">
        <v>2663.7970917299999</v>
      </c>
      <c r="N168" s="127">
        <v>0.33080478000000002</v>
      </c>
      <c r="O168" s="127">
        <v>0</v>
      </c>
      <c r="P168" s="127">
        <v>0.11003164</v>
      </c>
      <c r="Q168" s="127"/>
      <c r="R168" s="127"/>
      <c r="S168" s="127"/>
    </row>
    <row r="169" spans="1:19" hidden="1" outlineLevel="1">
      <c r="A169" s="8">
        <v>45352</v>
      </c>
      <c r="B169" s="127">
        <v>11451.77761031</v>
      </c>
      <c r="C169" s="127">
        <v>0.54473145000000001</v>
      </c>
      <c r="D169" s="127">
        <v>0</v>
      </c>
      <c r="E169" s="127">
        <v>0.54473145000000001</v>
      </c>
      <c r="F169" s="127">
        <v>0</v>
      </c>
      <c r="G169" s="127">
        <v>0</v>
      </c>
      <c r="H169" s="127">
        <v>0</v>
      </c>
      <c r="I169" s="127">
        <v>8684.3897902099998</v>
      </c>
      <c r="J169" s="127">
        <v>11.32477014</v>
      </c>
      <c r="K169" s="127">
        <v>8673.0650200700002</v>
      </c>
      <c r="L169" s="127">
        <v>2766.84308865</v>
      </c>
      <c r="M169" s="127">
        <v>2766.5368121199999</v>
      </c>
      <c r="N169" s="127">
        <v>0.30627652999999999</v>
      </c>
      <c r="O169" s="127">
        <v>0</v>
      </c>
      <c r="P169" s="127">
        <v>0.10240051</v>
      </c>
      <c r="Q169" s="127"/>
      <c r="R169" s="127"/>
      <c r="S169" s="127"/>
    </row>
    <row r="170" spans="1:19">
      <c r="A170" s="8">
        <v>45383</v>
      </c>
      <c r="B170" s="127">
        <v>11600.22399574</v>
      </c>
      <c r="C170" s="127">
        <v>0.47667008999999999</v>
      </c>
      <c r="D170" s="127">
        <v>0</v>
      </c>
      <c r="E170" s="127">
        <v>0.47667008999999999</v>
      </c>
      <c r="F170" s="127">
        <v>0</v>
      </c>
      <c r="G170" s="127">
        <v>0</v>
      </c>
      <c r="H170" s="127">
        <v>0</v>
      </c>
      <c r="I170" s="127">
        <v>8742.8914827299996</v>
      </c>
      <c r="J170" s="127">
        <v>6.2413104300000004</v>
      </c>
      <c r="K170" s="127">
        <v>8736.6501723000001</v>
      </c>
      <c r="L170" s="127">
        <v>2856.8558429200002</v>
      </c>
      <c r="M170" s="127">
        <v>2856.5746079099999</v>
      </c>
      <c r="N170" s="127">
        <v>0.28123501000000001</v>
      </c>
      <c r="O170" s="127">
        <v>0</v>
      </c>
      <c r="P170" s="127">
        <v>0.10066171</v>
      </c>
      <c r="Q170" s="127"/>
      <c r="R170" s="127"/>
      <c r="S170" s="127"/>
    </row>
    <row r="171" spans="1:19">
      <c r="A171" s="8">
        <v>45413</v>
      </c>
      <c r="B171" s="127">
        <v>11533.325943039999</v>
      </c>
      <c r="C171" s="127">
        <v>3.3000000000000002E-7</v>
      </c>
      <c r="D171" s="127">
        <v>0</v>
      </c>
      <c r="E171" s="127">
        <v>3.3000000000000002E-7</v>
      </c>
      <c r="F171" s="127">
        <v>0</v>
      </c>
      <c r="G171" s="127">
        <v>0</v>
      </c>
      <c r="H171" s="127">
        <v>0</v>
      </c>
      <c r="I171" s="127">
        <v>8627.1646361300009</v>
      </c>
      <c r="J171" s="127">
        <v>6.1775263499999999</v>
      </c>
      <c r="K171" s="127">
        <v>8620.9871097800005</v>
      </c>
      <c r="L171" s="127">
        <v>2906.1613065800002</v>
      </c>
      <c r="M171" s="127">
        <v>2905.92043775</v>
      </c>
      <c r="N171" s="127">
        <v>0.24086883000000001</v>
      </c>
      <c r="O171" s="127">
        <v>0</v>
      </c>
      <c r="P171" s="127">
        <v>0.10178044999999999</v>
      </c>
      <c r="Q171" s="127"/>
      <c r="R171" s="127"/>
      <c r="S171" s="127"/>
    </row>
    <row r="172" spans="1:19">
      <c r="A172" s="8">
        <v>45444</v>
      </c>
      <c r="B172" s="127">
        <v>11807.27899526</v>
      </c>
      <c r="C172" s="127">
        <v>3.3999999999999997E-7</v>
      </c>
      <c r="D172" s="127">
        <v>0</v>
      </c>
      <c r="E172" s="127">
        <v>3.3999999999999997E-7</v>
      </c>
      <c r="F172" s="127">
        <v>0</v>
      </c>
      <c r="G172" s="127">
        <v>0</v>
      </c>
      <c r="H172" s="127">
        <v>0</v>
      </c>
      <c r="I172" s="127">
        <v>8840.3230554900001</v>
      </c>
      <c r="J172" s="127">
        <v>12.802778569999999</v>
      </c>
      <c r="K172" s="127">
        <v>8827.5202769200005</v>
      </c>
      <c r="L172" s="127">
        <v>2966.9559394299999</v>
      </c>
      <c r="M172" s="127">
        <v>2966.7295113</v>
      </c>
      <c r="N172" s="127">
        <v>0.22642813000000001</v>
      </c>
      <c r="O172" s="127">
        <v>0</v>
      </c>
      <c r="P172" s="127">
        <v>0.13128965000000001</v>
      </c>
      <c r="Q172" s="127"/>
      <c r="R172" s="127"/>
      <c r="S172" s="127"/>
    </row>
    <row r="173" spans="1:19">
      <c r="A173" s="8">
        <v>45474</v>
      </c>
      <c r="B173" s="127">
        <v>12053.93279311</v>
      </c>
      <c r="C173" s="127">
        <v>3.4999999999999998E-7</v>
      </c>
      <c r="D173" s="127">
        <v>0</v>
      </c>
      <c r="E173" s="127">
        <v>3.4999999999999998E-7</v>
      </c>
      <c r="F173" s="127">
        <v>0</v>
      </c>
      <c r="G173" s="127">
        <v>0</v>
      </c>
      <c r="H173" s="127">
        <v>0</v>
      </c>
      <c r="I173" s="127">
        <v>9020.9006703399991</v>
      </c>
      <c r="J173" s="127">
        <v>7.2825582999999998</v>
      </c>
      <c r="K173" s="127">
        <v>9013.6181120399997</v>
      </c>
      <c r="L173" s="127">
        <v>3033.0321224200002</v>
      </c>
      <c r="M173" s="127">
        <v>3032.84556376</v>
      </c>
      <c r="N173" s="127">
        <v>0.18655865999999999</v>
      </c>
      <c r="O173" s="127">
        <v>0</v>
      </c>
      <c r="P173" s="127">
        <v>0.16019837000000001</v>
      </c>
      <c r="Q173" s="127"/>
      <c r="R173" s="127"/>
      <c r="S173" s="127"/>
    </row>
    <row r="174" spans="1:19">
      <c r="A174" s="8">
        <v>45505</v>
      </c>
      <c r="B174" s="127">
        <v>12156.17486474</v>
      </c>
      <c r="C174" s="127">
        <v>3.5999999999999999E-7</v>
      </c>
      <c r="D174" s="127">
        <v>0</v>
      </c>
      <c r="E174" s="127">
        <v>3.5999999999999999E-7</v>
      </c>
      <c r="F174" s="127">
        <v>0</v>
      </c>
      <c r="G174" s="127">
        <v>0</v>
      </c>
      <c r="H174" s="127">
        <v>0</v>
      </c>
      <c r="I174" s="127">
        <v>9051.7650795099999</v>
      </c>
      <c r="J174" s="127">
        <v>8.3081509499999999</v>
      </c>
      <c r="K174" s="127">
        <v>9043.4569285599991</v>
      </c>
      <c r="L174" s="127">
        <v>3104.4097848699998</v>
      </c>
      <c r="M174" s="127">
        <v>3104.2402906399998</v>
      </c>
      <c r="N174" s="127">
        <v>0.16949423</v>
      </c>
      <c r="O174" s="127">
        <v>0</v>
      </c>
      <c r="P174" s="127">
        <v>0.11902665</v>
      </c>
      <c r="Q174" s="127"/>
      <c r="R174" s="127"/>
      <c r="S174" s="127"/>
    </row>
    <row r="175" spans="1:19">
      <c r="A175" s="8">
        <v>45536</v>
      </c>
      <c r="B175" s="127">
        <v>12362.81827032</v>
      </c>
      <c r="C175" s="127">
        <v>3.7E-7</v>
      </c>
      <c r="D175" s="127">
        <v>0</v>
      </c>
      <c r="E175" s="127">
        <v>3.7E-7</v>
      </c>
      <c r="F175" s="127">
        <v>0</v>
      </c>
      <c r="G175" s="127">
        <v>0</v>
      </c>
      <c r="H175" s="127">
        <v>0</v>
      </c>
      <c r="I175" s="127">
        <v>9215.9081521900007</v>
      </c>
      <c r="J175" s="127">
        <v>7.8665443899999996</v>
      </c>
      <c r="K175" s="127">
        <v>9208.0416077999998</v>
      </c>
      <c r="L175" s="127">
        <v>3146.91011776</v>
      </c>
      <c r="M175" s="127">
        <v>3146.76531935</v>
      </c>
      <c r="N175" s="127">
        <v>0.14479840999999999</v>
      </c>
      <c r="O175" s="127">
        <v>0</v>
      </c>
      <c r="P175" s="127">
        <v>0.12208529</v>
      </c>
      <c r="Q175" s="127"/>
      <c r="R175" s="127"/>
      <c r="S175" s="127"/>
    </row>
    <row r="176" spans="1:19">
      <c r="A176" s="8">
        <v>45566</v>
      </c>
      <c r="B176" s="127">
        <v>12292.01753356</v>
      </c>
      <c r="C176" s="127">
        <v>3.8000000000000001E-7</v>
      </c>
      <c r="D176" s="127">
        <v>0</v>
      </c>
      <c r="E176" s="127">
        <v>3.8000000000000001E-7</v>
      </c>
      <c r="F176" s="127">
        <v>0</v>
      </c>
      <c r="G176" s="127">
        <v>0</v>
      </c>
      <c r="H176" s="127">
        <v>0</v>
      </c>
      <c r="I176" s="127">
        <v>9063.2925790999998</v>
      </c>
      <c r="J176" s="127">
        <v>5.3312296100000003</v>
      </c>
      <c r="K176" s="127">
        <v>9057.9613494900004</v>
      </c>
      <c r="L176" s="127">
        <v>3228.7249540799999</v>
      </c>
      <c r="M176" s="127">
        <v>3228.5880529000001</v>
      </c>
      <c r="N176" s="127">
        <v>0.13690118000000001</v>
      </c>
      <c r="O176" s="127">
        <v>0</v>
      </c>
      <c r="P176" s="127">
        <v>0.13501205999999999</v>
      </c>
      <c r="Q176" s="127"/>
      <c r="R176" s="127"/>
      <c r="S176" s="127"/>
    </row>
    <row r="177" spans="1:19">
      <c r="A177" s="8">
        <v>45597</v>
      </c>
      <c r="B177" s="127">
        <v>12428.788235399999</v>
      </c>
      <c r="C177" s="127">
        <v>3.9000000000000002E-7</v>
      </c>
      <c r="D177" s="127">
        <v>0</v>
      </c>
      <c r="E177" s="127">
        <v>3.9000000000000002E-7</v>
      </c>
      <c r="F177" s="127">
        <v>0</v>
      </c>
      <c r="G177" s="127">
        <v>0</v>
      </c>
      <c r="H177" s="127">
        <v>0</v>
      </c>
      <c r="I177" s="127">
        <v>9097.1626776100002</v>
      </c>
      <c r="J177" s="127">
        <v>32.023923680000003</v>
      </c>
      <c r="K177" s="127">
        <v>9065.1387539299994</v>
      </c>
      <c r="L177" s="127">
        <v>3331.6255574000002</v>
      </c>
      <c r="M177" s="127">
        <v>3331.4929072099999</v>
      </c>
      <c r="N177" s="127">
        <v>0.13265019</v>
      </c>
      <c r="O177" s="127">
        <v>0</v>
      </c>
      <c r="P177" s="127">
        <v>0.13107824000000001</v>
      </c>
      <c r="Q177" s="127"/>
      <c r="R177" s="127"/>
      <c r="S177" s="127"/>
    </row>
    <row r="178" spans="1:19">
      <c r="A178" s="8">
        <v>45627</v>
      </c>
      <c r="B178" s="127">
        <v>12670.67136473</v>
      </c>
      <c r="C178" s="127">
        <v>3.9999999999999998E-7</v>
      </c>
      <c r="D178" s="127">
        <v>0</v>
      </c>
      <c r="E178" s="127">
        <v>3.9999999999999998E-7</v>
      </c>
      <c r="F178" s="127">
        <v>0</v>
      </c>
      <c r="G178" s="127">
        <v>0</v>
      </c>
      <c r="H178" s="127">
        <v>0</v>
      </c>
      <c r="I178" s="127">
        <v>9343.6657388200001</v>
      </c>
      <c r="J178" s="127">
        <v>31.851268520000001</v>
      </c>
      <c r="K178" s="127">
        <v>9311.8144702999998</v>
      </c>
      <c r="L178" s="127">
        <v>3327.0056255099998</v>
      </c>
      <c r="M178" s="127">
        <v>3326.8764659200001</v>
      </c>
      <c r="N178" s="127">
        <v>0.12915958999999999</v>
      </c>
      <c r="O178" s="127">
        <v>0</v>
      </c>
      <c r="P178" s="127">
        <v>0.11377672</v>
      </c>
      <c r="Q178" s="127"/>
      <c r="R178" s="127"/>
      <c r="S178" s="127"/>
    </row>
    <row r="179" spans="1:19">
      <c r="A179" s="8">
        <v>45658</v>
      </c>
      <c r="B179" s="127">
        <v>12566.057714029999</v>
      </c>
      <c r="C179" s="127">
        <v>4.0999999999999999E-7</v>
      </c>
      <c r="D179" s="127">
        <v>0</v>
      </c>
      <c r="E179" s="127">
        <v>4.0999999999999999E-7</v>
      </c>
      <c r="F179" s="127">
        <v>0</v>
      </c>
      <c r="G179" s="127">
        <v>0</v>
      </c>
      <c r="H179" s="127">
        <v>0</v>
      </c>
      <c r="I179" s="127">
        <v>9164.8149877699998</v>
      </c>
      <c r="J179" s="127">
        <v>31.494050139999999</v>
      </c>
      <c r="K179" s="127">
        <v>9133.3209376300001</v>
      </c>
      <c r="L179" s="127">
        <v>3401.2427258500002</v>
      </c>
      <c r="M179" s="127">
        <v>3401.14659527</v>
      </c>
      <c r="N179" s="127">
        <v>9.6130579999999993E-2</v>
      </c>
      <c r="O179" s="127">
        <v>0</v>
      </c>
      <c r="P179" s="127">
        <v>0.11453637999999999</v>
      </c>
      <c r="Q179" s="127"/>
      <c r="R179" s="127"/>
      <c r="S179" s="127"/>
    </row>
    <row r="180" spans="1:19">
      <c r="A180" s="8">
        <v>45689</v>
      </c>
      <c r="B180" s="127">
        <v>12621.75404446</v>
      </c>
      <c r="C180" s="127">
        <v>4.2E-7</v>
      </c>
      <c r="D180" s="127">
        <v>0</v>
      </c>
      <c r="E180" s="127">
        <v>4.2E-7</v>
      </c>
      <c r="F180" s="127">
        <v>0</v>
      </c>
      <c r="G180" s="127">
        <v>0</v>
      </c>
      <c r="H180" s="127">
        <v>0</v>
      </c>
      <c r="I180" s="127">
        <v>9169.5153720599992</v>
      </c>
      <c r="J180" s="127">
        <v>84.570690279999994</v>
      </c>
      <c r="K180" s="127">
        <v>9084.9446817799999</v>
      </c>
      <c r="L180" s="127">
        <v>3452.2386719800002</v>
      </c>
      <c r="M180" s="127">
        <v>3452.1458106599998</v>
      </c>
      <c r="N180" s="127">
        <v>9.2861319999999997E-2</v>
      </c>
      <c r="O180" s="127">
        <v>0</v>
      </c>
      <c r="P180" s="127">
        <v>0.11760825</v>
      </c>
      <c r="Q180" s="127"/>
      <c r="R180" s="127"/>
      <c r="S180" s="127"/>
    </row>
    <row r="181" spans="1:19">
      <c r="A181" s="8">
        <v>45717</v>
      </c>
      <c r="B181" s="127">
        <v>12822.60928895</v>
      </c>
      <c r="C181" s="127">
        <v>4.3000000000000001E-7</v>
      </c>
      <c r="D181" s="127">
        <v>0</v>
      </c>
      <c r="E181" s="127">
        <v>4.3000000000000001E-7</v>
      </c>
      <c r="F181" s="127">
        <v>0</v>
      </c>
      <c r="G181" s="127">
        <v>0</v>
      </c>
      <c r="H181" s="127">
        <v>0</v>
      </c>
      <c r="I181" s="127">
        <v>9297.7735255000007</v>
      </c>
      <c r="J181" s="127">
        <v>84.307932190000002</v>
      </c>
      <c r="K181" s="127">
        <v>9213.4655933100003</v>
      </c>
      <c r="L181" s="127">
        <v>3524.8357630199998</v>
      </c>
      <c r="M181" s="127">
        <v>3524.7479690499999</v>
      </c>
      <c r="N181" s="127">
        <v>8.7793969999999999E-2</v>
      </c>
      <c r="O181" s="127">
        <v>0</v>
      </c>
      <c r="P181" s="127">
        <v>9.2004790000000003E-2</v>
      </c>
      <c r="Q181" s="127"/>
      <c r="R181" s="127"/>
      <c r="S181" s="127"/>
    </row>
    <row r="182" spans="1:19">
      <c r="A182" s="8">
        <v>45748</v>
      </c>
      <c r="B182" s="127">
        <v>13127.540401710001</v>
      </c>
      <c r="C182" s="127">
        <v>4.4000000000000002E-7</v>
      </c>
      <c r="D182" s="127">
        <v>0</v>
      </c>
      <c r="E182" s="127">
        <v>4.4000000000000002E-7</v>
      </c>
      <c r="F182" s="127">
        <v>0</v>
      </c>
      <c r="G182" s="127">
        <v>0</v>
      </c>
      <c r="H182" s="127">
        <v>0</v>
      </c>
      <c r="I182" s="127">
        <v>9533.5833141900002</v>
      </c>
      <c r="J182" s="127">
        <v>54.944000539999998</v>
      </c>
      <c r="K182" s="127">
        <v>9478.6393136499992</v>
      </c>
      <c r="L182" s="127">
        <v>3593.9570870799998</v>
      </c>
      <c r="M182" s="127">
        <v>3593.8749938699998</v>
      </c>
      <c r="N182" s="127">
        <v>8.209321E-2</v>
      </c>
      <c r="O182" s="127">
        <v>0</v>
      </c>
      <c r="P182" s="127">
        <v>4.0515280000000001E-2</v>
      </c>
      <c r="Q182" s="127"/>
      <c r="R182" s="127"/>
      <c r="S182" s="127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12.33203125" style="19" customWidth="1"/>
    <col min="3" max="13" width="9.33203125" style="19" customWidth="1"/>
    <col min="14" max="16384" width="9.109375" style="19"/>
  </cols>
  <sheetData>
    <row r="1" spans="1:17">
      <c r="A1" s="17" t="s">
        <v>132</v>
      </c>
      <c r="B1" s="9"/>
    </row>
    <row r="2" spans="1:17" ht="5.25" customHeight="1"/>
    <row r="3" spans="1:17" ht="28.5" customHeight="1">
      <c r="A3" s="189" t="s">
        <v>78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2" t="s">
        <v>131</v>
      </c>
    </row>
    <row r="5" spans="1:17" ht="12.75" customHeight="1">
      <c r="A5" s="13" t="s">
        <v>229</v>
      </c>
    </row>
    <row r="6" spans="1:17" s="20" customFormat="1" ht="12.75" customHeight="1">
      <c r="A6" s="191" t="s">
        <v>0</v>
      </c>
      <c r="B6" s="180" t="s">
        <v>64</v>
      </c>
      <c r="C6" s="194" t="s">
        <v>7</v>
      </c>
      <c r="D6" s="194"/>
      <c r="E6" s="194"/>
      <c r="F6" s="194" t="s">
        <v>2</v>
      </c>
      <c r="G6" s="194"/>
      <c r="H6" s="194"/>
      <c r="I6" s="194"/>
      <c r="J6" s="194"/>
      <c r="K6" s="194"/>
      <c r="L6" s="194"/>
      <c r="M6" s="194"/>
    </row>
    <row r="7" spans="1:17" s="20" customFormat="1" ht="16.5" customHeight="1">
      <c r="A7" s="192"/>
      <c r="B7" s="180"/>
      <c r="C7" s="194"/>
      <c r="D7" s="194"/>
      <c r="E7" s="194"/>
      <c r="F7" s="194" t="s">
        <v>17</v>
      </c>
      <c r="G7" s="195"/>
      <c r="H7" s="195"/>
      <c r="I7" s="195"/>
      <c r="J7" s="194" t="s">
        <v>9</v>
      </c>
      <c r="K7" s="195"/>
      <c r="L7" s="195"/>
      <c r="M7" s="195"/>
    </row>
    <row r="8" spans="1:17" s="20" customFormat="1" ht="82.5" customHeight="1">
      <c r="A8" s="193"/>
      <c r="B8" s="180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 ht="13.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idden="1" outlineLevel="1">
      <c r="A11" s="8">
        <v>40544</v>
      </c>
      <c r="B11" s="43">
        <v>2404.1133994500001</v>
      </c>
      <c r="C11" s="43">
        <f>G11+K11</f>
        <v>1247.8926883500001</v>
      </c>
      <c r="D11" s="43">
        <f t="shared" ref="D11:E11" si="0">H11+L11</f>
        <v>849.43813064000005</v>
      </c>
      <c r="E11" s="43">
        <f t="shared" si="0"/>
        <v>306.78258046000002</v>
      </c>
      <c r="F11" s="43">
        <v>1833.1202699600001</v>
      </c>
      <c r="G11" s="43">
        <v>1169.09103291</v>
      </c>
      <c r="H11" s="43">
        <v>632.76791505000006</v>
      </c>
      <c r="I11" s="43">
        <v>31.261322</v>
      </c>
      <c r="J11" s="43">
        <v>570.99312949</v>
      </c>
      <c r="K11" s="43">
        <v>78.801655440000005</v>
      </c>
      <c r="L11" s="43">
        <v>216.67021559</v>
      </c>
      <c r="M11" s="43">
        <v>275.52125846000001</v>
      </c>
      <c r="N11" s="43"/>
      <c r="O11" s="43"/>
      <c r="P11" s="43"/>
      <c r="Q11" s="43"/>
    </row>
    <row r="12" spans="1:17" hidden="1" outlineLevel="1">
      <c r="A12" s="8">
        <v>40575</v>
      </c>
      <c r="B12" s="43">
        <v>2417.51411568</v>
      </c>
      <c r="C12" s="43">
        <f t="shared" ref="C12:C67" si="1">G12+K12</f>
        <v>1242.6022183299999</v>
      </c>
      <c r="D12" s="43">
        <f t="shared" ref="D12:D67" si="2">H12+L12</f>
        <v>852.95264533</v>
      </c>
      <c r="E12" s="43">
        <f t="shared" ref="E12:E67" si="3">I12+M12</f>
        <v>321.95925202000001</v>
      </c>
      <c r="F12" s="43">
        <v>1839.11139531</v>
      </c>
      <c r="G12" s="43">
        <v>1162.0805914</v>
      </c>
      <c r="H12" s="43">
        <v>633.84972075999997</v>
      </c>
      <c r="I12" s="43">
        <v>43.181083149999999</v>
      </c>
      <c r="J12" s="43">
        <v>578.40272037</v>
      </c>
      <c r="K12" s="43">
        <v>80.521626929999996</v>
      </c>
      <c r="L12" s="43">
        <v>219.10292457</v>
      </c>
      <c r="M12" s="43">
        <v>278.77816887</v>
      </c>
      <c r="N12" s="43"/>
      <c r="O12" s="43"/>
      <c r="P12" s="43"/>
      <c r="Q12" s="43"/>
    </row>
    <row r="13" spans="1:17" hidden="1" outlineLevel="1">
      <c r="A13" s="8">
        <v>40603</v>
      </c>
      <c r="B13" s="43">
        <v>2425.5022843900001</v>
      </c>
      <c r="C13" s="43">
        <f t="shared" si="1"/>
        <v>1246.36307072</v>
      </c>
      <c r="D13" s="43">
        <f t="shared" si="2"/>
        <v>835.43802314999994</v>
      </c>
      <c r="E13" s="43">
        <f t="shared" si="3"/>
        <v>343.70119051999995</v>
      </c>
      <c r="F13" s="43">
        <v>1845.84823901</v>
      </c>
      <c r="G13" s="43">
        <v>1169.14281218</v>
      </c>
      <c r="H13" s="43">
        <v>633.68007528999999</v>
      </c>
      <c r="I13" s="43">
        <v>43.025351540000003</v>
      </c>
      <c r="J13" s="43">
        <v>579.65404537999996</v>
      </c>
      <c r="K13" s="43">
        <v>77.220258540000003</v>
      </c>
      <c r="L13" s="43">
        <v>201.75794786</v>
      </c>
      <c r="M13" s="43">
        <v>300.67583897999998</v>
      </c>
      <c r="N13" s="43"/>
      <c r="O13" s="43"/>
      <c r="P13" s="43"/>
      <c r="Q13" s="43"/>
    </row>
    <row r="14" spans="1:17" hidden="1" outlineLevel="1">
      <c r="A14" s="8">
        <v>40634</v>
      </c>
      <c r="B14" s="43">
        <v>2196.6625548400002</v>
      </c>
      <c r="C14" s="43">
        <f t="shared" si="1"/>
        <v>1245.8583382000002</v>
      </c>
      <c r="D14" s="43">
        <f t="shared" si="2"/>
        <v>607.82030883000004</v>
      </c>
      <c r="E14" s="43">
        <f t="shared" si="3"/>
        <v>342.98390781000001</v>
      </c>
      <c r="F14" s="43">
        <v>1614.6709940799999</v>
      </c>
      <c r="G14" s="43">
        <v>1168.4387718800001</v>
      </c>
      <c r="H14" s="43">
        <v>411.39355396000002</v>
      </c>
      <c r="I14" s="43">
        <v>34.838668239999997</v>
      </c>
      <c r="J14" s="43">
        <v>581.99156075999997</v>
      </c>
      <c r="K14" s="43">
        <v>77.419566320000001</v>
      </c>
      <c r="L14" s="43">
        <v>196.42675487</v>
      </c>
      <c r="M14" s="43">
        <v>308.14523957</v>
      </c>
      <c r="N14" s="43"/>
      <c r="O14" s="43"/>
      <c r="P14" s="43"/>
      <c r="Q14" s="43"/>
    </row>
    <row r="15" spans="1:17" hidden="1" outlineLevel="1">
      <c r="A15" s="8">
        <v>40664</v>
      </c>
      <c r="B15" s="43">
        <v>2417.5885042899999</v>
      </c>
      <c r="C15" s="43">
        <f t="shared" si="1"/>
        <v>1462.50810523</v>
      </c>
      <c r="D15" s="43">
        <f t="shared" si="2"/>
        <v>611.79154954000001</v>
      </c>
      <c r="E15" s="43">
        <f t="shared" si="3"/>
        <v>343.28884951999999</v>
      </c>
      <c r="F15" s="43">
        <v>1862.31932949</v>
      </c>
      <c r="G15" s="43">
        <v>1387.1837056899999</v>
      </c>
      <c r="H15" s="43">
        <v>419.27093466000002</v>
      </c>
      <c r="I15" s="43">
        <v>55.864689140000003</v>
      </c>
      <c r="J15" s="43">
        <v>555.26917479999997</v>
      </c>
      <c r="K15" s="43">
        <v>75.324399540000002</v>
      </c>
      <c r="L15" s="43">
        <v>192.52061488000001</v>
      </c>
      <c r="M15" s="43">
        <v>287.42416037999999</v>
      </c>
      <c r="N15" s="43"/>
      <c r="O15" s="43"/>
      <c r="P15" s="43"/>
      <c r="Q15" s="43"/>
    </row>
    <row r="16" spans="1:17" hidden="1" outlineLevel="1">
      <c r="A16" s="8">
        <v>40695</v>
      </c>
      <c r="B16" s="43">
        <v>2480.9487283399999</v>
      </c>
      <c r="C16" s="43">
        <f t="shared" si="1"/>
        <v>1524.64072222</v>
      </c>
      <c r="D16" s="43">
        <f t="shared" si="2"/>
        <v>610.60879545</v>
      </c>
      <c r="E16" s="43">
        <f t="shared" si="3"/>
        <v>345.69921067000001</v>
      </c>
      <c r="F16" s="43">
        <v>1919.56213718</v>
      </c>
      <c r="G16" s="43">
        <v>1448.6566483900001</v>
      </c>
      <c r="H16" s="43">
        <v>416.19202030999998</v>
      </c>
      <c r="I16" s="43">
        <v>54.713468480000003</v>
      </c>
      <c r="J16" s="43">
        <v>561.38659115999997</v>
      </c>
      <c r="K16" s="43">
        <v>75.98407383</v>
      </c>
      <c r="L16" s="43">
        <v>194.41677514</v>
      </c>
      <c r="M16" s="43">
        <v>290.98574219</v>
      </c>
      <c r="N16" s="43"/>
      <c r="O16" s="43"/>
      <c r="P16" s="43"/>
      <c r="Q16" s="43"/>
    </row>
    <row r="17" spans="1:17" hidden="1" outlineLevel="1">
      <c r="A17" s="8">
        <v>40725</v>
      </c>
      <c r="B17" s="43">
        <v>2512.1907091200001</v>
      </c>
      <c r="C17" s="43">
        <f t="shared" si="1"/>
        <v>1517.40496222</v>
      </c>
      <c r="D17" s="43">
        <f t="shared" si="2"/>
        <v>658.67140776999997</v>
      </c>
      <c r="E17" s="43">
        <f t="shared" si="3"/>
        <v>336.11433912999996</v>
      </c>
      <c r="F17" s="43">
        <v>1947.07552702</v>
      </c>
      <c r="G17" s="43">
        <v>1435.5901119600001</v>
      </c>
      <c r="H17" s="43">
        <v>458.00368291000001</v>
      </c>
      <c r="I17" s="43">
        <v>53.481732149999999</v>
      </c>
      <c r="J17" s="43">
        <v>565.11518209999997</v>
      </c>
      <c r="K17" s="43">
        <v>81.81485026</v>
      </c>
      <c r="L17" s="43">
        <v>200.66772485999999</v>
      </c>
      <c r="M17" s="43">
        <v>282.63260697999999</v>
      </c>
      <c r="N17" s="43"/>
      <c r="O17" s="43"/>
      <c r="P17" s="43"/>
      <c r="Q17" s="43"/>
    </row>
    <row r="18" spans="1:17" hidden="1" outlineLevel="1">
      <c r="A18" s="8">
        <v>40756</v>
      </c>
      <c r="B18" s="43">
        <v>2632.1621212499999</v>
      </c>
      <c r="C18" s="43">
        <f t="shared" si="1"/>
        <v>1606.0681468799999</v>
      </c>
      <c r="D18" s="43">
        <f t="shared" si="2"/>
        <v>699.49443584000005</v>
      </c>
      <c r="E18" s="43">
        <f t="shared" si="3"/>
        <v>326.59953853000002</v>
      </c>
      <c r="F18" s="43">
        <v>2052.5886385700001</v>
      </c>
      <c r="G18" s="43">
        <v>1519.63594756</v>
      </c>
      <c r="H18" s="43">
        <v>484.67216576999999</v>
      </c>
      <c r="I18" s="43">
        <v>48.280525240000003</v>
      </c>
      <c r="J18" s="43">
        <v>579.57348267999998</v>
      </c>
      <c r="K18" s="43">
        <v>86.432199319999995</v>
      </c>
      <c r="L18" s="43">
        <v>214.82227007</v>
      </c>
      <c r="M18" s="43">
        <v>278.31901328999999</v>
      </c>
      <c r="N18" s="43"/>
      <c r="O18" s="43"/>
      <c r="P18" s="43"/>
      <c r="Q18" s="43"/>
    </row>
    <row r="19" spans="1:17" hidden="1" outlineLevel="1">
      <c r="A19" s="8">
        <v>40787</v>
      </c>
      <c r="B19" s="43">
        <v>2561.4478274399999</v>
      </c>
      <c r="C19" s="43">
        <f t="shared" si="1"/>
        <v>1550.1373925099999</v>
      </c>
      <c r="D19" s="43">
        <f t="shared" si="2"/>
        <v>689.62759398999992</v>
      </c>
      <c r="E19" s="43">
        <f t="shared" si="3"/>
        <v>321.68284094000001</v>
      </c>
      <c r="F19" s="43">
        <v>1965.1249651400001</v>
      </c>
      <c r="G19" s="43">
        <v>1442.0217693699999</v>
      </c>
      <c r="H19" s="43">
        <v>474.71826730999999</v>
      </c>
      <c r="I19" s="43">
        <v>48.384928459999998</v>
      </c>
      <c r="J19" s="43">
        <v>596.3228623</v>
      </c>
      <c r="K19" s="43">
        <v>108.11562314</v>
      </c>
      <c r="L19" s="43">
        <v>214.90932667999999</v>
      </c>
      <c r="M19" s="43">
        <v>273.29791247999998</v>
      </c>
      <c r="N19" s="43"/>
      <c r="O19" s="43"/>
      <c r="P19" s="43"/>
      <c r="Q19" s="43"/>
    </row>
    <row r="20" spans="1:17" hidden="1" outlineLevel="1">
      <c r="A20" s="8">
        <v>40817</v>
      </c>
      <c r="B20" s="43">
        <v>2625.55201038</v>
      </c>
      <c r="C20" s="43">
        <f t="shared" si="1"/>
        <v>1597.7946756700001</v>
      </c>
      <c r="D20" s="43">
        <f t="shared" si="2"/>
        <v>721.44257438</v>
      </c>
      <c r="E20" s="43">
        <f t="shared" si="3"/>
        <v>306.31476033000001</v>
      </c>
      <c r="F20" s="43">
        <v>2051.8758229700002</v>
      </c>
      <c r="G20" s="43">
        <v>1489.2900845500001</v>
      </c>
      <c r="H20" s="43">
        <v>514.21408875999998</v>
      </c>
      <c r="I20" s="43">
        <v>48.371649660000003</v>
      </c>
      <c r="J20" s="43">
        <v>573.67618741000001</v>
      </c>
      <c r="K20" s="43">
        <v>108.50459112</v>
      </c>
      <c r="L20" s="43">
        <v>207.22848561999999</v>
      </c>
      <c r="M20" s="43">
        <v>257.94311067000001</v>
      </c>
      <c r="N20" s="43"/>
      <c r="O20" s="43"/>
      <c r="P20" s="43"/>
      <c r="Q20" s="43"/>
    </row>
    <row r="21" spans="1:17" hidden="1" outlineLevel="1">
      <c r="A21" s="8">
        <v>40848</v>
      </c>
      <c r="B21" s="43">
        <v>2715.4521192900002</v>
      </c>
      <c r="C21" s="43">
        <f t="shared" si="1"/>
        <v>1691.18630467</v>
      </c>
      <c r="D21" s="43">
        <f t="shared" si="2"/>
        <v>726.41524129000004</v>
      </c>
      <c r="E21" s="43">
        <f t="shared" si="3"/>
        <v>297.85057332999997</v>
      </c>
      <c r="F21" s="43">
        <v>2150.0340642800002</v>
      </c>
      <c r="G21" s="43">
        <v>1577.5628035699999</v>
      </c>
      <c r="H21" s="43">
        <v>525.78219569999999</v>
      </c>
      <c r="I21" s="43">
        <v>46.68906501</v>
      </c>
      <c r="J21" s="43">
        <v>565.41805500999999</v>
      </c>
      <c r="K21" s="43">
        <v>113.6235011</v>
      </c>
      <c r="L21" s="43">
        <v>200.63304558999999</v>
      </c>
      <c r="M21" s="43">
        <v>251.16150832</v>
      </c>
      <c r="N21" s="43"/>
      <c r="O21" s="43"/>
      <c r="P21" s="43"/>
      <c r="Q21" s="43"/>
    </row>
    <row r="22" spans="1:17" hidden="1" outlineLevel="1">
      <c r="A22" s="8">
        <v>40878</v>
      </c>
      <c r="B22" s="43">
        <v>2582.56922424</v>
      </c>
      <c r="C22" s="43">
        <f t="shared" si="1"/>
        <v>1640.8416607200002</v>
      </c>
      <c r="D22" s="43">
        <f t="shared" si="2"/>
        <v>674.88950924000005</v>
      </c>
      <c r="E22" s="43">
        <f t="shared" si="3"/>
        <v>266.83805427999999</v>
      </c>
      <c r="F22" s="43">
        <v>2069.7681766400001</v>
      </c>
      <c r="G22" s="43">
        <v>1543.05858865</v>
      </c>
      <c r="H22" s="43">
        <v>491.62512944000002</v>
      </c>
      <c r="I22" s="43">
        <v>35.084458550000001</v>
      </c>
      <c r="J22" s="43">
        <v>512.80104759999995</v>
      </c>
      <c r="K22" s="43">
        <v>97.783072070000003</v>
      </c>
      <c r="L22" s="43">
        <v>183.2643798</v>
      </c>
      <c r="M22" s="43">
        <v>231.75359573</v>
      </c>
      <c r="N22" s="43"/>
      <c r="O22" s="43"/>
      <c r="P22" s="43"/>
      <c r="Q22" s="43"/>
    </row>
    <row r="23" spans="1:17" hidden="1" outlineLevel="1">
      <c r="A23" s="8">
        <v>40909</v>
      </c>
      <c r="B23" s="43">
        <v>2552.7629501199999</v>
      </c>
      <c r="C23" s="43">
        <f t="shared" si="1"/>
        <v>1579.32281775</v>
      </c>
      <c r="D23" s="43">
        <f t="shared" si="2"/>
        <v>703.83460689999993</v>
      </c>
      <c r="E23" s="43">
        <f t="shared" si="3"/>
        <v>269.60552546999998</v>
      </c>
      <c r="F23" s="43">
        <v>2034.1193085800001</v>
      </c>
      <c r="G23" s="43">
        <v>1489.37805708</v>
      </c>
      <c r="H23" s="43">
        <v>510.04040990999999</v>
      </c>
      <c r="I23" s="43">
        <v>34.700841590000003</v>
      </c>
      <c r="J23" s="43">
        <v>518.64364153999998</v>
      </c>
      <c r="K23" s="43">
        <v>89.944760669999994</v>
      </c>
      <c r="L23" s="43">
        <v>193.79419698999999</v>
      </c>
      <c r="M23" s="43">
        <v>234.90468387999999</v>
      </c>
      <c r="N23" s="43"/>
      <c r="O23" s="43"/>
      <c r="P23" s="43"/>
      <c r="Q23" s="43"/>
    </row>
    <row r="24" spans="1:17" hidden="1" outlineLevel="1">
      <c r="A24" s="8">
        <v>40940</v>
      </c>
      <c r="B24" s="43">
        <v>2538.5847355000001</v>
      </c>
      <c r="C24" s="43">
        <f t="shared" si="1"/>
        <v>1587.2297471700001</v>
      </c>
      <c r="D24" s="43">
        <f t="shared" si="2"/>
        <v>683.73412946999997</v>
      </c>
      <c r="E24" s="43">
        <f t="shared" si="3"/>
        <v>267.62085886</v>
      </c>
      <c r="F24" s="43">
        <v>2017.69348139</v>
      </c>
      <c r="G24" s="43">
        <v>1492.85675513</v>
      </c>
      <c r="H24" s="43">
        <v>489.25082292000002</v>
      </c>
      <c r="I24" s="43">
        <v>35.585903340000002</v>
      </c>
      <c r="J24" s="43">
        <v>520.89125410999998</v>
      </c>
      <c r="K24" s="43">
        <v>94.37299204</v>
      </c>
      <c r="L24" s="43">
        <v>194.48330655000001</v>
      </c>
      <c r="M24" s="43">
        <v>232.03495552000001</v>
      </c>
      <c r="N24" s="43"/>
      <c r="O24" s="43"/>
      <c r="P24" s="43"/>
      <c r="Q24" s="43"/>
    </row>
    <row r="25" spans="1:17" hidden="1" outlineLevel="1">
      <c r="A25" s="8">
        <v>40969</v>
      </c>
      <c r="B25" s="43">
        <v>2380.6974808</v>
      </c>
      <c r="C25" s="43">
        <f t="shared" si="1"/>
        <v>1428.9685780300001</v>
      </c>
      <c r="D25" s="43">
        <f t="shared" si="2"/>
        <v>684.92900351000003</v>
      </c>
      <c r="E25" s="43">
        <f t="shared" si="3"/>
        <v>266.79989926000002</v>
      </c>
      <c r="F25" s="43">
        <v>1881.53249375</v>
      </c>
      <c r="G25" s="43">
        <v>1341.10497796</v>
      </c>
      <c r="H25" s="43">
        <v>505.11329318999998</v>
      </c>
      <c r="I25" s="43">
        <v>35.314222600000001</v>
      </c>
      <c r="J25" s="43">
        <v>499.16498704999998</v>
      </c>
      <c r="K25" s="43">
        <v>87.863600070000004</v>
      </c>
      <c r="L25" s="43">
        <v>179.81571031999999</v>
      </c>
      <c r="M25" s="43">
        <v>231.48567666</v>
      </c>
      <c r="N25" s="43"/>
      <c r="O25" s="43"/>
      <c r="P25" s="43"/>
      <c r="Q25" s="43"/>
    </row>
    <row r="26" spans="1:17" hidden="1" outlineLevel="1">
      <c r="A26" s="8">
        <v>41000</v>
      </c>
      <c r="B26" s="43">
        <v>2380.5292123700001</v>
      </c>
      <c r="C26" s="43">
        <f t="shared" si="1"/>
        <v>1430.6604552899998</v>
      </c>
      <c r="D26" s="43">
        <f t="shared" si="2"/>
        <v>693.60618375000001</v>
      </c>
      <c r="E26" s="43">
        <f t="shared" si="3"/>
        <v>256.26257333000001</v>
      </c>
      <c r="F26" s="43">
        <v>1901.0368962099999</v>
      </c>
      <c r="G26" s="43">
        <v>1343.5428615799999</v>
      </c>
      <c r="H26" s="43">
        <v>522.37905950000004</v>
      </c>
      <c r="I26" s="43">
        <v>35.114975129999998</v>
      </c>
      <c r="J26" s="43">
        <v>479.49231615999997</v>
      </c>
      <c r="K26" s="43">
        <v>87.117593709999994</v>
      </c>
      <c r="L26" s="43">
        <v>171.22712425</v>
      </c>
      <c r="M26" s="43">
        <v>221.1475982</v>
      </c>
      <c r="N26" s="43"/>
      <c r="O26" s="43"/>
      <c r="P26" s="43"/>
      <c r="Q26" s="43"/>
    </row>
    <row r="27" spans="1:17" hidden="1" outlineLevel="1">
      <c r="A27" s="8">
        <v>41030</v>
      </c>
      <c r="B27" s="43">
        <v>2750.2379835299998</v>
      </c>
      <c r="C27" s="43">
        <f t="shared" si="1"/>
        <v>1693.25209376</v>
      </c>
      <c r="D27" s="43">
        <f t="shared" si="2"/>
        <v>805.68312451999998</v>
      </c>
      <c r="E27" s="43">
        <f t="shared" si="3"/>
        <v>251.30276524999999</v>
      </c>
      <c r="F27" s="43">
        <v>2194.9436422499998</v>
      </c>
      <c r="G27" s="43">
        <v>1607.27278796</v>
      </c>
      <c r="H27" s="43">
        <v>556.52740752</v>
      </c>
      <c r="I27" s="43">
        <v>31.143446770000001</v>
      </c>
      <c r="J27" s="43">
        <v>555.29434128000003</v>
      </c>
      <c r="K27" s="43">
        <v>85.979305800000006</v>
      </c>
      <c r="L27" s="43">
        <v>249.15571700000001</v>
      </c>
      <c r="M27" s="43">
        <v>220.15931848</v>
      </c>
      <c r="N27" s="43"/>
      <c r="O27" s="43"/>
      <c r="P27" s="43"/>
      <c r="Q27" s="43"/>
    </row>
    <row r="28" spans="1:17" hidden="1" outlineLevel="1">
      <c r="A28" s="8">
        <v>41061</v>
      </c>
      <c r="B28" s="43">
        <v>2147.0960774700002</v>
      </c>
      <c r="C28" s="43">
        <f t="shared" si="1"/>
        <v>1131.4882267200001</v>
      </c>
      <c r="D28" s="43">
        <f t="shared" si="2"/>
        <v>827.90997744000003</v>
      </c>
      <c r="E28" s="43">
        <f t="shared" si="3"/>
        <v>187.69787331000001</v>
      </c>
      <c r="F28" s="43">
        <v>1590.4069089499999</v>
      </c>
      <c r="G28" s="43">
        <v>982.45176996999999</v>
      </c>
      <c r="H28" s="43">
        <v>579.12881501000004</v>
      </c>
      <c r="I28" s="43">
        <v>28.826323970000001</v>
      </c>
      <c r="J28" s="43">
        <v>556.68916851999995</v>
      </c>
      <c r="K28" s="43">
        <v>149.03645675000001</v>
      </c>
      <c r="L28" s="43">
        <v>248.78116242999999</v>
      </c>
      <c r="M28" s="43">
        <v>158.87154934</v>
      </c>
      <c r="N28" s="43"/>
      <c r="O28" s="43"/>
      <c r="P28" s="43"/>
      <c r="Q28" s="43"/>
    </row>
    <row r="29" spans="1:17" hidden="1" outlineLevel="1">
      <c r="A29" s="8">
        <v>41091</v>
      </c>
      <c r="B29" s="43">
        <v>2163.6032263400002</v>
      </c>
      <c r="C29" s="43">
        <f t="shared" si="1"/>
        <v>1158.2369008799999</v>
      </c>
      <c r="D29" s="43">
        <f t="shared" si="2"/>
        <v>843.42894719999993</v>
      </c>
      <c r="E29" s="43">
        <f t="shared" si="3"/>
        <v>161.93737826</v>
      </c>
      <c r="F29" s="43">
        <v>1638.1867223500001</v>
      </c>
      <c r="G29" s="43">
        <v>1011.87783656</v>
      </c>
      <c r="H29" s="43">
        <v>597.49251748999995</v>
      </c>
      <c r="I29" s="43">
        <v>28.816368300000001</v>
      </c>
      <c r="J29" s="43">
        <v>525.41650399000002</v>
      </c>
      <c r="K29" s="43">
        <v>146.35906431999999</v>
      </c>
      <c r="L29" s="43">
        <v>245.93642971</v>
      </c>
      <c r="M29" s="43">
        <v>133.12100996000001</v>
      </c>
      <c r="N29" s="43"/>
      <c r="O29" s="43"/>
      <c r="P29" s="43"/>
      <c r="Q29" s="43"/>
    </row>
    <row r="30" spans="1:17" hidden="1" outlineLevel="1">
      <c r="A30" s="8">
        <v>41122</v>
      </c>
      <c r="B30" s="43">
        <v>2182.7076183600002</v>
      </c>
      <c r="C30" s="43">
        <f t="shared" si="1"/>
        <v>1201.81000629</v>
      </c>
      <c r="D30" s="43">
        <f t="shared" si="2"/>
        <v>830.28568446999998</v>
      </c>
      <c r="E30" s="43">
        <f t="shared" si="3"/>
        <v>150.6119276</v>
      </c>
      <c r="F30" s="43">
        <v>1659.09632412</v>
      </c>
      <c r="G30" s="43">
        <v>1055.7002187600001</v>
      </c>
      <c r="H30" s="43">
        <v>583.50539894999997</v>
      </c>
      <c r="I30" s="43">
        <v>19.89070641</v>
      </c>
      <c r="J30" s="43">
        <v>523.61129424000001</v>
      </c>
      <c r="K30" s="43">
        <v>146.10978753000001</v>
      </c>
      <c r="L30" s="43">
        <v>246.78028552000001</v>
      </c>
      <c r="M30" s="43">
        <v>130.72122118999999</v>
      </c>
      <c r="N30" s="43"/>
      <c r="O30" s="43"/>
      <c r="P30" s="43"/>
      <c r="Q30" s="43"/>
    </row>
    <row r="31" spans="1:17" hidden="1" outlineLevel="1">
      <c r="A31" s="8">
        <v>41153</v>
      </c>
      <c r="B31" s="43">
        <v>2161.1716353900001</v>
      </c>
      <c r="C31" s="43">
        <f t="shared" si="1"/>
        <v>1180.7615526300001</v>
      </c>
      <c r="D31" s="43">
        <f t="shared" si="2"/>
        <v>832.44275436999999</v>
      </c>
      <c r="E31" s="43">
        <f t="shared" si="3"/>
        <v>147.96732839000001</v>
      </c>
      <c r="F31" s="43">
        <v>1636.91181663</v>
      </c>
      <c r="G31" s="43">
        <v>1028.6410236500001</v>
      </c>
      <c r="H31" s="43">
        <v>586.69806397000002</v>
      </c>
      <c r="I31" s="43">
        <v>21.57272901</v>
      </c>
      <c r="J31" s="43">
        <v>524.25981876000003</v>
      </c>
      <c r="K31" s="43">
        <v>152.12052897999999</v>
      </c>
      <c r="L31" s="43">
        <v>245.7446904</v>
      </c>
      <c r="M31" s="43">
        <v>126.39459938</v>
      </c>
      <c r="N31" s="43"/>
      <c r="O31" s="43"/>
      <c r="P31" s="43"/>
      <c r="Q31" s="43"/>
    </row>
    <row r="32" spans="1:17" hidden="1" outlineLevel="1">
      <c r="A32" s="8">
        <v>41183</v>
      </c>
      <c r="B32" s="43">
        <v>2170.8440591399999</v>
      </c>
      <c r="C32" s="43">
        <f t="shared" si="1"/>
        <v>1298.3557676200001</v>
      </c>
      <c r="D32" s="43">
        <f t="shared" si="2"/>
        <v>758.35498336000001</v>
      </c>
      <c r="E32" s="43">
        <f t="shared" si="3"/>
        <v>114.13330816</v>
      </c>
      <c r="F32" s="43">
        <v>1645.69390957</v>
      </c>
      <c r="G32" s="43">
        <v>1078.1687821800001</v>
      </c>
      <c r="H32" s="43">
        <v>545.85233749999998</v>
      </c>
      <c r="I32" s="43">
        <v>21.672789890000001</v>
      </c>
      <c r="J32" s="43">
        <v>525.15014957000005</v>
      </c>
      <c r="K32" s="43">
        <v>220.18698544</v>
      </c>
      <c r="L32" s="43">
        <v>212.50264586</v>
      </c>
      <c r="M32" s="43">
        <v>92.460518269999994</v>
      </c>
      <c r="N32" s="43"/>
      <c r="O32" s="43"/>
      <c r="P32" s="43"/>
      <c r="Q32" s="43"/>
    </row>
    <row r="33" spans="1:17" hidden="1" outlineLevel="1">
      <c r="A33" s="8">
        <v>41214</v>
      </c>
      <c r="B33" s="43">
        <v>2128.9947091099998</v>
      </c>
      <c r="C33" s="43">
        <f t="shared" si="1"/>
        <v>1263.63030334</v>
      </c>
      <c r="D33" s="43">
        <f t="shared" si="2"/>
        <v>750.60510136999994</v>
      </c>
      <c r="E33" s="43">
        <f t="shared" si="3"/>
        <v>114.7593044</v>
      </c>
      <c r="F33" s="43">
        <v>1583.08043152</v>
      </c>
      <c r="G33" s="43">
        <v>1023.6374540100001</v>
      </c>
      <c r="H33" s="43">
        <v>537.68859497999995</v>
      </c>
      <c r="I33" s="43">
        <v>21.754382530000001</v>
      </c>
      <c r="J33" s="43">
        <v>545.91427758999998</v>
      </c>
      <c r="K33" s="43">
        <v>239.99284933000001</v>
      </c>
      <c r="L33" s="43">
        <v>212.91650639</v>
      </c>
      <c r="M33" s="43">
        <v>93.004921870000004</v>
      </c>
      <c r="N33" s="43"/>
      <c r="O33" s="43"/>
      <c r="P33" s="43"/>
      <c r="Q33" s="43"/>
    </row>
    <row r="34" spans="1:17" hidden="1" outlineLevel="1">
      <c r="A34" s="8">
        <v>41244</v>
      </c>
      <c r="B34" s="43">
        <v>2269.6622489000001</v>
      </c>
      <c r="C34" s="43">
        <f t="shared" si="1"/>
        <v>1425.5483596699999</v>
      </c>
      <c r="D34" s="43">
        <f t="shared" si="2"/>
        <v>752.94979880999995</v>
      </c>
      <c r="E34" s="43">
        <f t="shared" si="3"/>
        <v>91.164090419999994</v>
      </c>
      <c r="F34" s="43">
        <v>1751.27447087</v>
      </c>
      <c r="G34" s="43">
        <v>1186.3047927499999</v>
      </c>
      <c r="H34" s="43">
        <v>542.00938428999996</v>
      </c>
      <c r="I34" s="43">
        <v>22.960293830000001</v>
      </c>
      <c r="J34" s="43">
        <v>518.38777803000005</v>
      </c>
      <c r="K34" s="43">
        <v>239.24356692000001</v>
      </c>
      <c r="L34" s="43">
        <v>210.94041451999999</v>
      </c>
      <c r="M34" s="43">
        <v>68.203796589999996</v>
      </c>
      <c r="N34" s="43"/>
      <c r="O34" s="43"/>
      <c r="P34" s="43"/>
      <c r="Q34" s="43"/>
    </row>
    <row r="35" spans="1:17" hidden="1" outlineLevel="1">
      <c r="A35" s="8">
        <v>41275</v>
      </c>
      <c r="B35" s="43">
        <v>2222.1658506799999</v>
      </c>
      <c r="C35" s="43">
        <f t="shared" si="1"/>
        <v>1398.80458264</v>
      </c>
      <c r="D35" s="43">
        <f t="shared" si="2"/>
        <v>707.29484896999998</v>
      </c>
      <c r="E35" s="43">
        <f t="shared" si="3"/>
        <v>116.06641906999999</v>
      </c>
      <c r="F35" s="43">
        <v>1704.97621813</v>
      </c>
      <c r="G35" s="43">
        <v>1150.61268924</v>
      </c>
      <c r="H35" s="43">
        <v>501.39977255000002</v>
      </c>
      <c r="I35" s="43">
        <v>52.963756340000003</v>
      </c>
      <c r="J35" s="43">
        <v>517.18963255000006</v>
      </c>
      <c r="K35" s="43">
        <v>248.1918934</v>
      </c>
      <c r="L35" s="43">
        <v>205.89507642000001</v>
      </c>
      <c r="M35" s="43">
        <v>63.102662729999999</v>
      </c>
      <c r="N35" s="43"/>
      <c r="O35" s="43"/>
      <c r="P35" s="43"/>
      <c r="Q35" s="43"/>
    </row>
    <row r="36" spans="1:17" hidden="1" outlineLevel="1">
      <c r="A36" s="8">
        <v>41306</v>
      </c>
      <c r="B36" s="43">
        <v>2128.4562203800001</v>
      </c>
      <c r="C36" s="43">
        <f t="shared" si="1"/>
        <v>1289.6893056399999</v>
      </c>
      <c r="D36" s="43">
        <f t="shared" si="2"/>
        <v>738.74242459000004</v>
      </c>
      <c r="E36" s="43">
        <f t="shared" si="3"/>
        <v>100.02449014999999</v>
      </c>
      <c r="F36" s="43">
        <v>1491.02914715</v>
      </c>
      <c r="G36" s="43">
        <v>921.72608353999999</v>
      </c>
      <c r="H36" s="43">
        <v>532.34263663000002</v>
      </c>
      <c r="I36" s="43">
        <v>36.960426980000001</v>
      </c>
      <c r="J36" s="43">
        <v>637.42707323000002</v>
      </c>
      <c r="K36" s="43">
        <v>367.9632221</v>
      </c>
      <c r="L36" s="43">
        <v>206.39978796</v>
      </c>
      <c r="M36" s="43">
        <v>63.064063169999997</v>
      </c>
      <c r="N36" s="43"/>
      <c r="O36" s="43"/>
      <c r="P36" s="43"/>
      <c r="Q36" s="43"/>
    </row>
    <row r="37" spans="1:17" hidden="1" outlineLevel="1">
      <c r="A37" s="8">
        <v>41334</v>
      </c>
      <c r="B37" s="43">
        <v>2388.2752725700002</v>
      </c>
      <c r="C37" s="43">
        <f t="shared" si="1"/>
        <v>1443.9843767499999</v>
      </c>
      <c r="D37" s="43">
        <f t="shared" si="2"/>
        <v>861.02340096000012</v>
      </c>
      <c r="E37" s="43">
        <f t="shared" si="3"/>
        <v>83.267494859999999</v>
      </c>
      <c r="F37" s="43">
        <v>1744.00644528</v>
      </c>
      <c r="G37" s="43">
        <v>1066.6751660699999</v>
      </c>
      <c r="H37" s="43">
        <v>656.89237719000005</v>
      </c>
      <c r="I37" s="43">
        <v>20.43890202</v>
      </c>
      <c r="J37" s="43">
        <v>644.26882728999999</v>
      </c>
      <c r="K37" s="43">
        <v>377.30921067999998</v>
      </c>
      <c r="L37" s="43">
        <v>204.13102377000001</v>
      </c>
      <c r="M37" s="43">
        <v>62.828592839999999</v>
      </c>
      <c r="N37" s="43"/>
      <c r="O37" s="43"/>
      <c r="P37" s="43"/>
      <c r="Q37" s="43"/>
    </row>
    <row r="38" spans="1:17" hidden="1" outlineLevel="1">
      <c r="A38" s="8">
        <v>41365</v>
      </c>
      <c r="B38" s="43">
        <v>2585.90982394</v>
      </c>
      <c r="C38" s="43">
        <f t="shared" si="1"/>
        <v>1582.19522394</v>
      </c>
      <c r="D38" s="43">
        <f t="shared" si="2"/>
        <v>924.06087088000004</v>
      </c>
      <c r="E38" s="43">
        <f t="shared" si="3"/>
        <v>79.653729119999994</v>
      </c>
      <c r="F38" s="43">
        <v>1941.2244562000001</v>
      </c>
      <c r="G38" s="43">
        <v>1202.6671994999999</v>
      </c>
      <c r="H38" s="43">
        <v>720.46592972999997</v>
      </c>
      <c r="I38" s="43">
        <v>18.091326970000001</v>
      </c>
      <c r="J38" s="43">
        <v>644.68536773999995</v>
      </c>
      <c r="K38" s="43">
        <v>379.52802444000002</v>
      </c>
      <c r="L38" s="43">
        <v>203.59494115000001</v>
      </c>
      <c r="M38" s="43">
        <v>61.562402149999997</v>
      </c>
      <c r="N38" s="43"/>
      <c r="O38" s="43"/>
      <c r="P38" s="43"/>
      <c r="Q38" s="43"/>
    </row>
    <row r="39" spans="1:17" hidden="1" outlineLevel="1">
      <c r="A39" s="8">
        <v>41395</v>
      </c>
      <c r="B39" s="43">
        <v>2753.9511497899998</v>
      </c>
      <c r="C39" s="43">
        <f t="shared" si="1"/>
        <v>1757.3371462099999</v>
      </c>
      <c r="D39" s="43">
        <f t="shared" si="2"/>
        <v>920.66749600000003</v>
      </c>
      <c r="E39" s="43">
        <f t="shared" si="3"/>
        <v>75.946507580000002</v>
      </c>
      <c r="F39" s="43">
        <v>2141.5307406000002</v>
      </c>
      <c r="G39" s="43">
        <v>1397.89791268</v>
      </c>
      <c r="H39" s="43">
        <v>724.61064537000004</v>
      </c>
      <c r="I39" s="43">
        <v>19.02218255</v>
      </c>
      <c r="J39" s="43">
        <v>612.42040918999999</v>
      </c>
      <c r="K39" s="43">
        <v>359.43923353000002</v>
      </c>
      <c r="L39" s="43">
        <v>196.05685063000001</v>
      </c>
      <c r="M39" s="43">
        <v>56.924325029999999</v>
      </c>
      <c r="N39" s="43"/>
      <c r="O39" s="43"/>
      <c r="P39" s="43"/>
      <c r="Q39" s="43"/>
    </row>
    <row r="40" spans="1:17" hidden="1" outlineLevel="1">
      <c r="A40" s="8">
        <v>41426</v>
      </c>
      <c r="B40" s="43">
        <v>2879.6120792800002</v>
      </c>
      <c r="C40" s="43">
        <f t="shared" si="1"/>
        <v>1883.27207602</v>
      </c>
      <c r="D40" s="43">
        <f t="shared" si="2"/>
        <v>920.83951834999993</v>
      </c>
      <c r="E40" s="43">
        <f t="shared" si="3"/>
        <v>75.500484909999997</v>
      </c>
      <c r="F40" s="43">
        <v>2354.9756741800002</v>
      </c>
      <c r="G40" s="43">
        <v>1611.9123962199999</v>
      </c>
      <c r="H40" s="43">
        <v>724.40205166999999</v>
      </c>
      <c r="I40" s="43">
        <v>18.661226289999998</v>
      </c>
      <c r="J40" s="43">
        <v>524.63640510000005</v>
      </c>
      <c r="K40" s="43">
        <v>271.35967979999998</v>
      </c>
      <c r="L40" s="43">
        <v>196.43746668</v>
      </c>
      <c r="M40" s="43">
        <v>56.839258620000003</v>
      </c>
      <c r="N40" s="43"/>
      <c r="O40" s="43"/>
      <c r="P40" s="43"/>
      <c r="Q40" s="43"/>
    </row>
    <row r="41" spans="1:17" hidden="1" outlineLevel="1">
      <c r="A41" s="8">
        <v>41456</v>
      </c>
      <c r="B41" s="43">
        <v>3067.9769964699999</v>
      </c>
      <c r="C41" s="43">
        <f t="shared" si="1"/>
        <v>2125.8582120299998</v>
      </c>
      <c r="D41" s="43">
        <f t="shared" si="2"/>
        <v>866.48020091000001</v>
      </c>
      <c r="E41" s="43">
        <f t="shared" si="3"/>
        <v>75.638583530000005</v>
      </c>
      <c r="F41" s="43">
        <v>2397.3689580800001</v>
      </c>
      <c r="G41" s="43">
        <v>1634.3881558099999</v>
      </c>
      <c r="H41" s="43">
        <v>744.74175937999996</v>
      </c>
      <c r="I41" s="43">
        <v>18.23904289</v>
      </c>
      <c r="J41" s="43">
        <v>670.60803839000005</v>
      </c>
      <c r="K41" s="43">
        <v>491.47005622</v>
      </c>
      <c r="L41" s="43">
        <v>121.73844153</v>
      </c>
      <c r="M41" s="43">
        <v>57.399540639999998</v>
      </c>
      <c r="N41" s="43"/>
      <c r="O41" s="43"/>
      <c r="P41" s="43"/>
      <c r="Q41" s="43"/>
    </row>
    <row r="42" spans="1:17" hidden="1" outlineLevel="1">
      <c r="A42" s="8">
        <v>41487</v>
      </c>
      <c r="B42" s="43">
        <v>3427.1474189800001</v>
      </c>
      <c r="C42" s="43">
        <f t="shared" si="1"/>
        <v>2441.6463177200003</v>
      </c>
      <c r="D42" s="43">
        <f t="shared" si="2"/>
        <v>910.73641951000002</v>
      </c>
      <c r="E42" s="43">
        <f t="shared" si="3"/>
        <v>74.764681750000008</v>
      </c>
      <c r="F42" s="43">
        <v>2746.8449467999999</v>
      </c>
      <c r="G42" s="43">
        <v>1950.3846845800001</v>
      </c>
      <c r="H42" s="43">
        <v>778.79446599000005</v>
      </c>
      <c r="I42" s="43">
        <v>17.665796230000002</v>
      </c>
      <c r="J42" s="43">
        <v>680.30247218</v>
      </c>
      <c r="K42" s="43">
        <v>491.26163314000001</v>
      </c>
      <c r="L42" s="43">
        <v>131.94195352</v>
      </c>
      <c r="M42" s="43">
        <v>57.098885520000003</v>
      </c>
      <c r="N42" s="43"/>
      <c r="O42" s="43"/>
      <c r="P42" s="43"/>
      <c r="Q42" s="43"/>
    </row>
    <row r="43" spans="1:17" hidden="1" outlineLevel="1">
      <c r="A43" s="8">
        <v>41518</v>
      </c>
      <c r="B43" s="43">
        <v>3349.40745057</v>
      </c>
      <c r="C43" s="43">
        <f t="shared" si="1"/>
        <v>2366.3304858000001</v>
      </c>
      <c r="D43" s="43">
        <f t="shared" si="2"/>
        <v>908.82218695999995</v>
      </c>
      <c r="E43" s="43">
        <f t="shared" si="3"/>
        <v>74.254777810000007</v>
      </c>
      <c r="F43" s="43">
        <v>2640.6303284000001</v>
      </c>
      <c r="G43" s="43">
        <v>1851.5389733</v>
      </c>
      <c r="H43" s="43">
        <v>771.80365907999999</v>
      </c>
      <c r="I43" s="43">
        <v>17.287696019999998</v>
      </c>
      <c r="J43" s="43">
        <v>708.77712216999998</v>
      </c>
      <c r="K43" s="43">
        <v>514.79151249999995</v>
      </c>
      <c r="L43" s="43">
        <v>137.01852787999999</v>
      </c>
      <c r="M43" s="43">
        <v>56.967081790000002</v>
      </c>
      <c r="N43" s="43"/>
      <c r="O43" s="43"/>
      <c r="P43" s="43"/>
      <c r="Q43" s="43"/>
    </row>
    <row r="44" spans="1:17" hidden="1" outlineLevel="1">
      <c r="A44" s="8">
        <v>41548</v>
      </c>
      <c r="B44" s="43">
        <v>3351.0134140499999</v>
      </c>
      <c r="C44" s="43">
        <f t="shared" si="1"/>
        <v>2381.1547045399998</v>
      </c>
      <c r="D44" s="43">
        <f t="shared" si="2"/>
        <v>896.82467473999998</v>
      </c>
      <c r="E44" s="43">
        <f t="shared" si="3"/>
        <v>73.034034770000005</v>
      </c>
      <c r="F44" s="43">
        <v>2822.9297972099998</v>
      </c>
      <c r="G44" s="43">
        <v>2047.85696031</v>
      </c>
      <c r="H44" s="43">
        <v>759.09552064000002</v>
      </c>
      <c r="I44" s="43">
        <v>15.97731626</v>
      </c>
      <c r="J44" s="43">
        <v>528.08361683999999</v>
      </c>
      <c r="K44" s="43">
        <v>333.29774422999998</v>
      </c>
      <c r="L44" s="43">
        <v>137.72915409999999</v>
      </c>
      <c r="M44" s="43">
        <v>57.056718510000003</v>
      </c>
      <c r="N44" s="43"/>
      <c r="O44" s="43"/>
      <c r="P44" s="43"/>
      <c r="Q44" s="43"/>
    </row>
    <row r="45" spans="1:17" hidden="1" outlineLevel="1">
      <c r="A45" s="8">
        <v>41579</v>
      </c>
      <c r="B45" s="43">
        <v>3606.4426440500001</v>
      </c>
      <c r="C45" s="43">
        <f t="shared" si="1"/>
        <v>2659.7481967999997</v>
      </c>
      <c r="D45" s="43">
        <f t="shared" si="2"/>
        <v>874.90231449999999</v>
      </c>
      <c r="E45" s="43">
        <f t="shared" si="3"/>
        <v>71.792132750000007</v>
      </c>
      <c r="F45" s="43">
        <v>3099.9538343200002</v>
      </c>
      <c r="G45" s="43">
        <v>2349.1348687899999</v>
      </c>
      <c r="H45" s="43">
        <v>735.22577623999996</v>
      </c>
      <c r="I45" s="43">
        <v>15.59318929</v>
      </c>
      <c r="J45" s="43">
        <v>506.48880973000001</v>
      </c>
      <c r="K45" s="43">
        <v>310.61332800999998</v>
      </c>
      <c r="L45" s="43">
        <v>139.67653826</v>
      </c>
      <c r="M45" s="43">
        <v>56.198943460000002</v>
      </c>
      <c r="N45" s="43"/>
      <c r="O45" s="43"/>
      <c r="P45" s="43"/>
      <c r="Q45" s="43"/>
    </row>
    <row r="46" spans="1:17" hidden="1" outlineLevel="1">
      <c r="A46" s="8">
        <v>41609</v>
      </c>
      <c r="B46" s="43">
        <v>3690.3526185199999</v>
      </c>
      <c r="C46" s="43">
        <f t="shared" si="1"/>
        <v>2736.3079791799996</v>
      </c>
      <c r="D46" s="43">
        <f t="shared" si="2"/>
        <v>883.23225316000003</v>
      </c>
      <c r="E46" s="43">
        <f t="shared" si="3"/>
        <v>70.812386180000004</v>
      </c>
      <c r="F46" s="43">
        <v>3180.8092376200002</v>
      </c>
      <c r="G46" s="43">
        <v>2416.0965001599998</v>
      </c>
      <c r="H46" s="43">
        <v>749.42837406000001</v>
      </c>
      <c r="I46" s="43">
        <v>15.2843634</v>
      </c>
      <c r="J46" s="43">
        <v>509.54338089999999</v>
      </c>
      <c r="K46" s="43">
        <v>320.21147902000001</v>
      </c>
      <c r="L46" s="43">
        <v>133.80387909999999</v>
      </c>
      <c r="M46" s="43">
        <v>55.528022780000001</v>
      </c>
      <c r="N46" s="43"/>
      <c r="O46" s="43"/>
      <c r="P46" s="43"/>
      <c r="Q46" s="43"/>
    </row>
    <row r="47" spans="1:17" hidden="1" outlineLevel="1">
      <c r="A47" s="8">
        <v>41640</v>
      </c>
      <c r="B47" s="43">
        <v>3697.78956204</v>
      </c>
      <c r="C47" s="43">
        <f t="shared" si="1"/>
        <v>2740.4610422599999</v>
      </c>
      <c r="D47" s="43">
        <f t="shared" si="2"/>
        <v>896.30538621999995</v>
      </c>
      <c r="E47" s="43">
        <f t="shared" si="3"/>
        <v>61.023133560000005</v>
      </c>
      <c r="F47" s="43">
        <v>3189.9399294599998</v>
      </c>
      <c r="G47" s="43">
        <v>2420.0459140200001</v>
      </c>
      <c r="H47" s="43">
        <v>754.81741195999996</v>
      </c>
      <c r="I47" s="43">
        <v>15.076603479999999</v>
      </c>
      <c r="J47" s="43">
        <v>507.84963257999999</v>
      </c>
      <c r="K47" s="43">
        <v>320.41512824</v>
      </c>
      <c r="L47" s="43">
        <v>141.48797425999999</v>
      </c>
      <c r="M47" s="43">
        <v>45.946530080000002</v>
      </c>
      <c r="N47" s="43"/>
      <c r="O47" s="43"/>
      <c r="P47" s="43"/>
      <c r="Q47" s="43"/>
    </row>
    <row r="48" spans="1:17" hidden="1" outlineLevel="1">
      <c r="A48" s="8">
        <v>41671</v>
      </c>
      <c r="B48" s="43">
        <v>3880.5045628500002</v>
      </c>
      <c r="C48" s="43">
        <f t="shared" si="1"/>
        <v>2877.3056685199999</v>
      </c>
      <c r="D48" s="43">
        <f t="shared" si="2"/>
        <v>929.99253462000001</v>
      </c>
      <c r="E48" s="43">
        <f t="shared" si="3"/>
        <v>73.206359710000001</v>
      </c>
      <c r="F48" s="43">
        <v>3253.3271495499998</v>
      </c>
      <c r="G48" s="43">
        <v>2473.1439818700001</v>
      </c>
      <c r="H48" s="43">
        <v>765.33549187000006</v>
      </c>
      <c r="I48" s="43">
        <v>14.84767581</v>
      </c>
      <c r="J48" s="43">
        <v>627.17741330000001</v>
      </c>
      <c r="K48" s="43">
        <v>404.16168664999998</v>
      </c>
      <c r="L48" s="43">
        <v>164.65704274999999</v>
      </c>
      <c r="M48" s="43">
        <v>58.358683900000003</v>
      </c>
      <c r="N48" s="43"/>
      <c r="O48" s="43"/>
      <c r="P48" s="43"/>
      <c r="Q48" s="43"/>
    </row>
    <row r="49" spans="1:17" hidden="1" outlineLevel="1">
      <c r="A49" s="8">
        <v>41699</v>
      </c>
      <c r="B49" s="43">
        <v>3721.21124199</v>
      </c>
      <c r="C49" s="43">
        <f t="shared" si="1"/>
        <v>2700.76722599</v>
      </c>
      <c r="D49" s="43">
        <f t="shared" si="2"/>
        <v>941.48587483000006</v>
      </c>
      <c r="E49" s="43">
        <f t="shared" si="3"/>
        <v>78.958141170000005</v>
      </c>
      <c r="F49" s="43">
        <v>3034.2891077200002</v>
      </c>
      <c r="G49" s="43">
        <v>2261.5938601399998</v>
      </c>
      <c r="H49" s="43">
        <v>757.52735354000004</v>
      </c>
      <c r="I49" s="43">
        <v>15.16789404</v>
      </c>
      <c r="J49" s="43">
        <v>686.92213427000002</v>
      </c>
      <c r="K49" s="43">
        <v>439.17336584999998</v>
      </c>
      <c r="L49" s="43">
        <v>183.95852128999999</v>
      </c>
      <c r="M49" s="43">
        <v>63.790247129999997</v>
      </c>
      <c r="N49" s="43"/>
      <c r="O49" s="43"/>
      <c r="P49" s="43"/>
      <c r="Q49" s="43"/>
    </row>
    <row r="50" spans="1:17" hidden="1" outlineLevel="1">
      <c r="A50" s="8">
        <v>41730</v>
      </c>
      <c r="B50" s="43">
        <v>3746.76146414</v>
      </c>
      <c r="C50" s="43">
        <f t="shared" si="1"/>
        <v>2784.5999176800001</v>
      </c>
      <c r="D50" s="43">
        <f t="shared" si="2"/>
        <v>897.35743180000009</v>
      </c>
      <c r="E50" s="43">
        <f t="shared" si="3"/>
        <v>64.804114659999996</v>
      </c>
      <c r="F50" s="43">
        <v>3032.5802591000001</v>
      </c>
      <c r="G50" s="43">
        <v>2309.7861973600002</v>
      </c>
      <c r="H50" s="43">
        <v>707.87762122000004</v>
      </c>
      <c r="I50" s="43">
        <v>14.91644052</v>
      </c>
      <c r="J50" s="43">
        <v>714.18120504000001</v>
      </c>
      <c r="K50" s="43">
        <v>474.81372032000002</v>
      </c>
      <c r="L50" s="43">
        <v>189.47981057999999</v>
      </c>
      <c r="M50" s="43">
        <v>49.887674140000001</v>
      </c>
      <c r="N50" s="43"/>
      <c r="O50" s="43"/>
      <c r="P50" s="43"/>
      <c r="Q50" s="43"/>
    </row>
    <row r="51" spans="1:17" hidden="1" outlineLevel="1">
      <c r="A51" s="8">
        <v>41760</v>
      </c>
      <c r="B51" s="43">
        <v>3451.6065306</v>
      </c>
      <c r="C51" s="43">
        <f t="shared" si="1"/>
        <v>2521.5732387000003</v>
      </c>
      <c r="D51" s="43">
        <f t="shared" si="2"/>
        <v>873.58404077</v>
      </c>
      <c r="E51" s="43">
        <f t="shared" si="3"/>
        <v>56.44925113</v>
      </c>
      <c r="F51" s="43">
        <v>2717.1200713600001</v>
      </c>
      <c r="G51" s="43">
        <v>2022.3653503800001</v>
      </c>
      <c r="H51" s="43">
        <v>679.55423100999997</v>
      </c>
      <c r="I51" s="43">
        <v>15.20048997</v>
      </c>
      <c r="J51" s="43">
        <v>734.48645924000004</v>
      </c>
      <c r="K51" s="43">
        <v>499.20788832</v>
      </c>
      <c r="L51" s="43">
        <v>194.02980976000001</v>
      </c>
      <c r="M51" s="43">
        <v>41.248761160000001</v>
      </c>
      <c r="N51" s="43"/>
      <c r="O51" s="43"/>
      <c r="P51" s="43"/>
      <c r="Q51" s="43"/>
    </row>
    <row r="52" spans="1:17" hidden="1" outlineLevel="1">
      <c r="A52" s="8">
        <v>41791</v>
      </c>
      <c r="B52" s="43">
        <v>2914.2345828299999</v>
      </c>
      <c r="C52" s="43">
        <f t="shared" si="1"/>
        <v>1983.5850117</v>
      </c>
      <c r="D52" s="43">
        <f t="shared" si="2"/>
        <v>873.06053284999996</v>
      </c>
      <c r="E52" s="43">
        <f t="shared" si="3"/>
        <v>57.589038279999997</v>
      </c>
      <c r="F52" s="43">
        <v>2344.9510610900002</v>
      </c>
      <c r="G52" s="43">
        <v>1649.35573656</v>
      </c>
      <c r="H52" s="43">
        <v>680.70415132999995</v>
      </c>
      <c r="I52" s="43">
        <v>14.891173200000001</v>
      </c>
      <c r="J52" s="43">
        <v>569.28352173999997</v>
      </c>
      <c r="K52" s="43">
        <v>334.22927514000003</v>
      </c>
      <c r="L52" s="43">
        <v>192.35638152000001</v>
      </c>
      <c r="M52" s="43">
        <v>42.69786508</v>
      </c>
      <c r="N52" s="43"/>
      <c r="O52" s="43"/>
      <c r="P52" s="43"/>
      <c r="Q52" s="43"/>
    </row>
    <row r="53" spans="1:17" hidden="1" outlineLevel="1">
      <c r="A53" s="8">
        <v>41821</v>
      </c>
      <c r="B53" s="43">
        <v>3050.0758839999999</v>
      </c>
      <c r="C53" s="43">
        <f t="shared" si="1"/>
        <v>2170.2486315599999</v>
      </c>
      <c r="D53" s="43">
        <f t="shared" si="2"/>
        <v>822.73240060000001</v>
      </c>
      <c r="E53" s="43">
        <f t="shared" si="3"/>
        <v>57.094851840000004</v>
      </c>
      <c r="F53" s="43">
        <v>2470.4549498299998</v>
      </c>
      <c r="G53" s="43">
        <v>1827.4451856600001</v>
      </c>
      <c r="H53" s="43">
        <v>629.03305789000001</v>
      </c>
      <c r="I53" s="43">
        <v>13.97670628</v>
      </c>
      <c r="J53" s="43">
        <v>579.62093417000006</v>
      </c>
      <c r="K53" s="43">
        <v>342.80344589999999</v>
      </c>
      <c r="L53" s="43">
        <v>193.69934271</v>
      </c>
      <c r="M53" s="43">
        <v>43.118145560000002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3168.8883347199999</v>
      </c>
      <c r="C54" s="43">
        <f t="shared" si="1"/>
        <v>2303.1550112700002</v>
      </c>
      <c r="D54" s="43">
        <f t="shared" si="2"/>
        <v>803.90840018999995</v>
      </c>
      <c r="E54" s="43">
        <f t="shared" si="3"/>
        <v>61.824923259999998</v>
      </c>
      <c r="F54" s="43">
        <v>2520.66110153</v>
      </c>
      <c r="G54" s="43">
        <v>1916.9392932400001</v>
      </c>
      <c r="H54" s="43">
        <v>589.89707584999996</v>
      </c>
      <c r="I54" s="43">
        <v>13.82473244</v>
      </c>
      <c r="J54" s="43">
        <v>648.22723318999999</v>
      </c>
      <c r="K54" s="43">
        <v>386.21571803000001</v>
      </c>
      <c r="L54" s="43">
        <v>214.01132433999999</v>
      </c>
      <c r="M54" s="43">
        <v>48.00019082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3072.0478725600001</v>
      </c>
      <c r="C55" s="43">
        <f t="shared" si="1"/>
        <v>2256.9428959900001</v>
      </c>
      <c r="D55" s="43">
        <f t="shared" si="2"/>
        <v>757.13698857000009</v>
      </c>
      <c r="E55" s="43">
        <f t="shared" si="3"/>
        <v>57.967988000000005</v>
      </c>
      <c r="F55" s="43">
        <v>2601.8292025999999</v>
      </c>
      <c r="G55" s="43">
        <v>2030.0342558699999</v>
      </c>
      <c r="H55" s="43">
        <v>558.45214725000005</v>
      </c>
      <c r="I55" s="43">
        <v>13.34279948</v>
      </c>
      <c r="J55" s="43">
        <v>470.21866996</v>
      </c>
      <c r="K55" s="43">
        <v>226.90864012</v>
      </c>
      <c r="L55" s="43">
        <v>198.68484132</v>
      </c>
      <c r="M55" s="43">
        <v>44.625188520000002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3106.9701320999998</v>
      </c>
      <c r="C56" s="43">
        <f t="shared" si="1"/>
        <v>2295.8311564300002</v>
      </c>
      <c r="D56" s="43">
        <f t="shared" si="2"/>
        <v>753.52946081999994</v>
      </c>
      <c r="E56" s="43">
        <f t="shared" si="3"/>
        <v>57.609514849999996</v>
      </c>
      <c r="F56" s="43">
        <v>2700.7831040000001</v>
      </c>
      <c r="G56" s="43">
        <v>2121.06372487</v>
      </c>
      <c r="H56" s="43">
        <v>566.49453273999995</v>
      </c>
      <c r="I56" s="43">
        <v>13.22484639</v>
      </c>
      <c r="J56" s="43">
        <v>406.18702810000002</v>
      </c>
      <c r="K56" s="43">
        <v>174.76743156000001</v>
      </c>
      <c r="L56" s="43">
        <v>187.03492807999999</v>
      </c>
      <c r="M56" s="43">
        <v>44.38466846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3070.8390044799999</v>
      </c>
      <c r="C57" s="43">
        <f t="shared" si="1"/>
        <v>2205.8328785799999</v>
      </c>
      <c r="D57" s="43">
        <f t="shared" si="2"/>
        <v>801.79169307999996</v>
      </c>
      <c r="E57" s="43">
        <f t="shared" si="3"/>
        <v>63.214432819999999</v>
      </c>
      <c r="F57" s="43">
        <v>2572.6923762400002</v>
      </c>
      <c r="G57" s="43">
        <v>1970.2927658799999</v>
      </c>
      <c r="H57" s="43">
        <v>589.33425758999999</v>
      </c>
      <c r="I57" s="43">
        <v>13.065352770000001</v>
      </c>
      <c r="J57" s="43">
        <v>498.14662823999998</v>
      </c>
      <c r="K57" s="43">
        <v>235.54011270000001</v>
      </c>
      <c r="L57" s="43">
        <v>212.45743548999999</v>
      </c>
      <c r="M57" s="43">
        <v>50.149080050000002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3151.4864718499998</v>
      </c>
      <c r="C58" s="43">
        <f t="shared" si="1"/>
        <v>2276.0156992500001</v>
      </c>
      <c r="D58" s="43">
        <f t="shared" si="2"/>
        <v>811.72915685999999</v>
      </c>
      <c r="E58" s="43">
        <f t="shared" si="3"/>
        <v>63.74161574</v>
      </c>
      <c r="F58" s="43">
        <v>2627.58260741</v>
      </c>
      <c r="G58" s="43">
        <v>2025.92452067</v>
      </c>
      <c r="H58" s="43">
        <v>589.88823438999998</v>
      </c>
      <c r="I58" s="43">
        <v>11.769852350000001</v>
      </c>
      <c r="J58" s="43">
        <v>523.90386444000001</v>
      </c>
      <c r="K58" s="43">
        <v>250.09117857999999</v>
      </c>
      <c r="L58" s="43">
        <v>221.84092247000001</v>
      </c>
      <c r="M58" s="43">
        <v>51.97176339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3182.36236624</v>
      </c>
      <c r="C59" s="43">
        <f t="shared" si="1"/>
        <v>2249.7839584399999</v>
      </c>
      <c r="D59" s="43">
        <f t="shared" si="2"/>
        <v>872.0925529399999</v>
      </c>
      <c r="E59" s="43">
        <f t="shared" si="3"/>
        <v>60.485854859999996</v>
      </c>
      <c r="F59" s="43">
        <v>2655.80916703</v>
      </c>
      <c r="G59" s="43">
        <v>1998.6620959500001</v>
      </c>
      <c r="H59" s="43">
        <v>645.53833010999995</v>
      </c>
      <c r="I59" s="43">
        <v>11.608740969999999</v>
      </c>
      <c r="J59" s="43">
        <v>526.55319921</v>
      </c>
      <c r="K59" s="43">
        <v>251.12186249000001</v>
      </c>
      <c r="L59" s="43">
        <v>226.55422282999999</v>
      </c>
      <c r="M59" s="43">
        <v>48.877113889999997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3043.2347913899998</v>
      </c>
      <c r="C60" s="43">
        <f t="shared" si="1"/>
        <v>1880.1432801999999</v>
      </c>
      <c r="D60" s="43">
        <f t="shared" si="2"/>
        <v>1046.9207426</v>
      </c>
      <c r="E60" s="43">
        <f t="shared" si="3"/>
        <v>116.17076859000001</v>
      </c>
      <c r="F60" s="43">
        <v>2144.4274338599998</v>
      </c>
      <c r="G60" s="43">
        <v>1449.4276613100001</v>
      </c>
      <c r="H60" s="43">
        <v>665.23543400000005</v>
      </c>
      <c r="I60" s="43">
        <v>29.764338550000002</v>
      </c>
      <c r="J60" s="43">
        <v>898.80735752999999</v>
      </c>
      <c r="K60" s="43">
        <v>430.71561888999997</v>
      </c>
      <c r="L60" s="43">
        <v>381.68530859999998</v>
      </c>
      <c r="M60" s="43">
        <v>86.406430040000004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2777.5045991699999</v>
      </c>
      <c r="C61" s="43">
        <f t="shared" si="1"/>
        <v>1574.7093835700002</v>
      </c>
      <c r="D61" s="43">
        <f t="shared" si="2"/>
        <v>1091.2237372500001</v>
      </c>
      <c r="E61" s="43">
        <f t="shared" si="3"/>
        <v>111.57147835000001</v>
      </c>
      <c r="F61" s="43">
        <v>2039.2201887799999</v>
      </c>
      <c r="G61" s="43">
        <v>1346.7301136200001</v>
      </c>
      <c r="H61" s="43">
        <v>662.91423008000004</v>
      </c>
      <c r="I61" s="43">
        <v>29.575845080000001</v>
      </c>
      <c r="J61" s="43">
        <v>738.28441038999995</v>
      </c>
      <c r="K61" s="43">
        <v>227.97926995</v>
      </c>
      <c r="L61" s="43">
        <v>428.30950717000002</v>
      </c>
      <c r="M61" s="43">
        <v>81.995633269999999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2685.0846917499998</v>
      </c>
      <c r="C62" s="43">
        <f t="shared" si="1"/>
        <v>1526.5818631000002</v>
      </c>
      <c r="D62" s="43">
        <f t="shared" si="2"/>
        <v>1056.92672799</v>
      </c>
      <c r="E62" s="43">
        <f t="shared" si="3"/>
        <v>101.57610065999999</v>
      </c>
      <c r="F62" s="43">
        <v>2032.5504776</v>
      </c>
      <c r="G62" s="43">
        <v>1325.0217319200001</v>
      </c>
      <c r="H62" s="43">
        <v>678.08201972999996</v>
      </c>
      <c r="I62" s="43">
        <v>29.446725950000001</v>
      </c>
      <c r="J62" s="43">
        <v>652.53421415000003</v>
      </c>
      <c r="K62" s="43">
        <v>201.56013118000001</v>
      </c>
      <c r="L62" s="43">
        <v>378.84470826</v>
      </c>
      <c r="M62" s="43">
        <v>72.129374709999993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2566.5947861499999</v>
      </c>
      <c r="C63" s="43">
        <f t="shared" si="1"/>
        <v>1474.53838526</v>
      </c>
      <c r="D63" s="43">
        <f t="shared" si="2"/>
        <v>1004.9433509199999</v>
      </c>
      <c r="E63" s="43">
        <f t="shared" si="3"/>
        <v>87.113049969999992</v>
      </c>
      <c r="F63" s="43">
        <v>2011.3979166700001</v>
      </c>
      <c r="G63" s="43">
        <v>1290.79431374</v>
      </c>
      <c r="H63" s="43">
        <v>691.30692266999995</v>
      </c>
      <c r="I63" s="43">
        <v>29.296680259999999</v>
      </c>
      <c r="J63" s="43">
        <v>555.19686948000003</v>
      </c>
      <c r="K63" s="43">
        <v>183.74407152000001</v>
      </c>
      <c r="L63" s="43">
        <v>313.63642824999999</v>
      </c>
      <c r="M63" s="43">
        <v>57.816369709999996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2597.9617047000002</v>
      </c>
      <c r="C64" s="43">
        <f t="shared" si="1"/>
        <v>1483.38444003</v>
      </c>
      <c r="D64" s="43">
        <f t="shared" si="2"/>
        <v>1033.96697281</v>
      </c>
      <c r="E64" s="43">
        <f t="shared" si="3"/>
        <v>80.610291860000004</v>
      </c>
      <c r="F64" s="43">
        <v>2044.3491954799999</v>
      </c>
      <c r="G64" s="43">
        <v>1298.2624958199999</v>
      </c>
      <c r="H64" s="43">
        <v>716.85646568000004</v>
      </c>
      <c r="I64" s="43">
        <v>29.230233980000001</v>
      </c>
      <c r="J64" s="43">
        <v>553.61250921999999</v>
      </c>
      <c r="K64" s="43">
        <v>185.12194421000001</v>
      </c>
      <c r="L64" s="43">
        <v>317.11050712999997</v>
      </c>
      <c r="M64" s="43">
        <v>51.380057880000003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2454.5428703600001</v>
      </c>
      <c r="C65" s="43">
        <f t="shared" si="1"/>
        <v>1349.9010826799999</v>
      </c>
      <c r="D65" s="43">
        <f t="shared" si="2"/>
        <v>1022.77354745</v>
      </c>
      <c r="E65" s="43">
        <f t="shared" si="3"/>
        <v>81.868240229999998</v>
      </c>
      <c r="F65" s="43">
        <v>1999.71133375</v>
      </c>
      <c r="G65" s="43">
        <v>1262.8558560199999</v>
      </c>
      <c r="H65" s="43">
        <v>707.40047342000003</v>
      </c>
      <c r="I65" s="43">
        <v>29.45500431</v>
      </c>
      <c r="J65" s="43">
        <v>454.83153661</v>
      </c>
      <c r="K65" s="43">
        <v>87.045226659999997</v>
      </c>
      <c r="L65" s="43">
        <v>315.37307403</v>
      </c>
      <c r="M65" s="43">
        <v>52.413235919999998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2466.8955956</v>
      </c>
      <c r="C66" s="43">
        <f t="shared" si="1"/>
        <v>1372.1443161</v>
      </c>
      <c r="D66" s="43">
        <f t="shared" si="2"/>
        <v>1014.53062058</v>
      </c>
      <c r="E66" s="43">
        <f t="shared" si="3"/>
        <v>80.220658920000005</v>
      </c>
      <c r="F66" s="43">
        <v>2020.21856929</v>
      </c>
      <c r="G66" s="43">
        <v>1281.7746159599999</v>
      </c>
      <c r="H66" s="43">
        <v>709.31212032999997</v>
      </c>
      <c r="I66" s="43">
        <v>29.131833</v>
      </c>
      <c r="J66" s="43">
        <v>446.67702630999997</v>
      </c>
      <c r="K66" s="43">
        <v>90.369700140000006</v>
      </c>
      <c r="L66" s="43">
        <v>305.21850024999998</v>
      </c>
      <c r="M66" s="43">
        <v>51.088825919999998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2479.5488480399999</v>
      </c>
      <c r="C67" s="43">
        <f t="shared" si="1"/>
        <v>1386.43892364</v>
      </c>
      <c r="D67" s="43">
        <f t="shared" si="2"/>
        <v>971.5518064800001</v>
      </c>
      <c r="E67" s="43">
        <f t="shared" si="3"/>
        <v>121.55811792</v>
      </c>
      <c r="F67" s="43">
        <v>2013.9575847000001</v>
      </c>
      <c r="G67" s="43">
        <v>1279.5656094399999</v>
      </c>
      <c r="H67" s="43">
        <v>664.38098388000003</v>
      </c>
      <c r="I67" s="43">
        <v>70.010991379999993</v>
      </c>
      <c r="J67" s="43">
        <v>465.59126334000001</v>
      </c>
      <c r="K67" s="43">
        <v>106.8733142</v>
      </c>
      <c r="L67" s="43">
        <v>307.17082260000001</v>
      </c>
      <c r="M67" s="43">
        <v>51.547126540000001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2529.6832876799999</v>
      </c>
      <c r="C68" s="43">
        <f t="shared" ref="C68" si="4">G68+K68</f>
        <v>1363.3627984</v>
      </c>
      <c r="D68" s="43">
        <f t="shared" ref="D68" si="5">H68+L68</f>
        <v>1041.8715660600001</v>
      </c>
      <c r="E68" s="43">
        <f t="shared" ref="E68" si="6">I68+M68</f>
        <v>124.44892321999998</v>
      </c>
      <c r="F68" s="43">
        <v>2038.77065853</v>
      </c>
      <c r="G68" s="43">
        <v>1248.0468128099999</v>
      </c>
      <c r="H68" s="43">
        <v>720.72680630000002</v>
      </c>
      <c r="I68" s="43">
        <v>69.997039419999993</v>
      </c>
      <c r="J68" s="43">
        <v>490.91262914999999</v>
      </c>
      <c r="K68" s="43">
        <v>115.31598559</v>
      </c>
      <c r="L68" s="43">
        <v>321.14475976</v>
      </c>
      <c r="M68" s="43">
        <v>54.451883799999997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2550.4372184200001</v>
      </c>
      <c r="C69" s="43">
        <f t="shared" ref="C69" si="7">G69+K69</f>
        <v>1368.10521877</v>
      </c>
      <c r="D69" s="43">
        <f t="shared" ref="D69" si="8">H69+L69</f>
        <v>1056.0821210199999</v>
      </c>
      <c r="E69" s="43">
        <f t="shared" ref="E69" si="9">I69+M69</f>
        <v>126.24987863</v>
      </c>
      <c r="F69" s="43">
        <v>2015.84570199</v>
      </c>
      <c r="G69" s="43">
        <v>1219.28008342</v>
      </c>
      <c r="H69" s="43">
        <v>726.65434512000002</v>
      </c>
      <c r="I69" s="43">
        <v>69.911273449999996</v>
      </c>
      <c r="J69" s="43">
        <v>534.59151642999996</v>
      </c>
      <c r="K69" s="43">
        <v>148.82513535000001</v>
      </c>
      <c r="L69" s="43">
        <v>329.42777589999997</v>
      </c>
      <c r="M69" s="43">
        <v>56.338605180000002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2347.90290796</v>
      </c>
      <c r="C70" s="43">
        <f t="shared" ref="C70" si="10">G70+K70</f>
        <v>1196.30193132</v>
      </c>
      <c r="D70" s="43">
        <f t="shared" ref="D70" si="11">H70+L70</f>
        <v>972.92251589</v>
      </c>
      <c r="E70" s="43">
        <f t="shared" ref="E70" si="12">I70+M70</f>
        <v>178.67846075</v>
      </c>
      <c r="F70" s="43">
        <v>1794.04997439</v>
      </c>
      <c r="G70" s="43">
        <v>1053.24060805</v>
      </c>
      <c r="H70" s="43">
        <v>671.22691305000001</v>
      </c>
      <c r="I70" s="43">
        <v>69.582453290000004</v>
      </c>
      <c r="J70" s="43">
        <v>553.85293357</v>
      </c>
      <c r="K70" s="43">
        <v>143.06132327</v>
      </c>
      <c r="L70" s="43">
        <v>301.69560283999999</v>
      </c>
      <c r="M70" s="43">
        <v>109.09600746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2338.42692958</v>
      </c>
      <c r="C71" s="43">
        <f t="shared" ref="C71" si="13">G71+K71</f>
        <v>1186.93873332</v>
      </c>
      <c r="D71" s="43">
        <f t="shared" ref="D71" si="14">H71+L71</f>
        <v>967.92651109999997</v>
      </c>
      <c r="E71" s="43">
        <f t="shared" ref="E71" si="15">I71+M71</f>
        <v>183.56168516</v>
      </c>
      <c r="F71" s="43">
        <v>1776.2412764799999</v>
      </c>
      <c r="G71" s="43">
        <v>1040.18982196</v>
      </c>
      <c r="H71" s="43">
        <v>666.53193217</v>
      </c>
      <c r="I71" s="43">
        <v>69.519522350000003</v>
      </c>
      <c r="J71" s="43">
        <v>562.18565309999997</v>
      </c>
      <c r="K71" s="43">
        <v>146.74891135999999</v>
      </c>
      <c r="L71" s="43">
        <v>301.39457893000002</v>
      </c>
      <c r="M71" s="43">
        <v>114.04216280999999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2364.2630929299999</v>
      </c>
      <c r="C72" s="43">
        <f t="shared" ref="C72" si="16">G72+K72</f>
        <v>1202.4016072100001</v>
      </c>
      <c r="D72" s="43">
        <f t="shared" ref="D72" si="17">H72+L72</f>
        <v>971.64650086000006</v>
      </c>
      <c r="E72" s="43">
        <f t="shared" ref="E72" si="18">I72+M72</f>
        <v>190.21498486000002</v>
      </c>
      <c r="F72" s="43">
        <v>1778.5877290799999</v>
      </c>
      <c r="G72" s="43">
        <v>1046.0518776700001</v>
      </c>
      <c r="H72" s="43">
        <v>664.31043170999999</v>
      </c>
      <c r="I72" s="43">
        <v>68.225419700000003</v>
      </c>
      <c r="J72" s="43">
        <v>585.67536385000005</v>
      </c>
      <c r="K72" s="43">
        <v>156.34972954</v>
      </c>
      <c r="L72" s="43">
        <v>307.33606915000001</v>
      </c>
      <c r="M72" s="43">
        <v>121.98956516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2391.9642834400001</v>
      </c>
      <c r="C73" s="43">
        <f t="shared" ref="C73" si="19">G73+K73</f>
        <v>1079.67028456</v>
      </c>
      <c r="D73" s="43">
        <f t="shared" ref="D73" si="20">H73+L73</f>
        <v>1126.56959663</v>
      </c>
      <c r="E73" s="43">
        <f t="shared" ref="E73" si="21">I73+M73</f>
        <v>185.72440225</v>
      </c>
      <c r="F73" s="43">
        <v>1831.8583031200001</v>
      </c>
      <c r="G73" s="43">
        <v>926.92885419000004</v>
      </c>
      <c r="H73" s="43">
        <v>836.71442349999995</v>
      </c>
      <c r="I73" s="43">
        <v>68.215025429999997</v>
      </c>
      <c r="J73" s="43">
        <v>560.10598031999996</v>
      </c>
      <c r="K73" s="43">
        <v>152.74143036999999</v>
      </c>
      <c r="L73" s="43">
        <v>289.85517313000003</v>
      </c>
      <c r="M73" s="43">
        <v>117.50937682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2373.6618459299998</v>
      </c>
      <c r="C74" s="43">
        <f t="shared" ref="C74" si="22">G74+K74</f>
        <v>1086.1787408299999</v>
      </c>
      <c r="D74" s="43">
        <f t="shared" ref="D74" si="23">H74+L74</f>
        <v>1101.32429222</v>
      </c>
      <c r="E74" s="43">
        <f t="shared" ref="E74" si="24">I74+M74</f>
        <v>186.15881288</v>
      </c>
      <c r="F74" s="43">
        <v>1869.0221485</v>
      </c>
      <c r="G74" s="43">
        <v>942.80083436999996</v>
      </c>
      <c r="H74" s="43">
        <v>853.03358394999998</v>
      </c>
      <c r="I74" s="43">
        <v>73.187730180000003</v>
      </c>
      <c r="J74" s="43">
        <v>504.63969743000001</v>
      </c>
      <c r="K74" s="43">
        <v>143.37790645999999</v>
      </c>
      <c r="L74" s="43">
        <v>248.29070827000001</v>
      </c>
      <c r="M74" s="43">
        <v>112.9710827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2472.6815937299998</v>
      </c>
      <c r="C75" s="43">
        <f t="shared" ref="C75" si="25">G75+K75</f>
        <v>1096.3975468900001</v>
      </c>
      <c r="D75" s="43">
        <f t="shared" ref="D75" si="26">H75+L75</f>
        <v>1138.33285718</v>
      </c>
      <c r="E75" s="43">
        <f t="shared" ref="E75" si="27">I75+M75</f>
        <v>237.95118966000001</v>
      </c>
      <c r="F75" s="43">
        <v>1969.3359006600001</v>
      </c>
      <c r="G75" s="43">
        <v>961.3964373</v>
      </c>
      <c r="H75" s="43">
        <v>882.27356970999995</v>
      </c>
      <c r="I75" s="43">
        <v>125.66589365</v>
      </c>
      <c r="J75" s="43">
        <v>503.34569306999998</v>
      </c>
      <c r="K75" s="43">
        <v>135.00110959</v>
      </c>
      <c r="L75" s="43">
        <v>256.05928747000002</v>
      </c>
      <c r="M75" s="43">
        <v>112.28529601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2470.3934405099999</v>
      </c>
      <c r="C76" s="43">
        <f t="shared" ref="C76" si="28">G76+K76</f>
        <v>1057.78507528</v>
      </c>
      <c r="D76" s="43">
        <f t="shared" ref="D76" si="29">H76+L76</f>
        <v>1166.4740586200001</v>
      </c>
      <c r="E76" s="43">
        <f t="shared" ref="E76" si="30">I76+M76</f>
        <v>246.13430660999998</v>
      </c>
      <c r="F76" s="43">
        <v>2011.05904609</v>
      </c>
      <c r="G76" s="43">
        <v>960.65201681999997</v>
      </c>
      <c r="H76" s="43">
        <v>913.98456125999996</v>
      </c>
      <c r="I76" s="43">
        <v>136.42246800999999</v>
      </c>
      <c r="J76" s="43">
        <v>459.33439442000002</v>
      </c>
      <c r="K76" s="43">
        <v>97.133058460000001</v>
      </c>
      <c r="L76" s="43">
        <v>252.48949736</v>
      </c>
      <c r="M76" s="43">
        <v>109.71183859999999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2562.6029569799998</v>
      </c>
      <c r="C77" s="43">
        <f t="shared" ref="C77" si="31">G77+K77</f>
        <v>1273.96636872</v>
      </c>
      <c r="D77" s="43">
        <f t="shared" ref="D77" si="32">H77+L77</f>
        <v>1005.5330716100001</v>
      </c>
      <c r="E77" s="43">
        <f t="shared" ref="E77" si="33">I77+M77</f>
        <v>283.10351665000002</v>
      </c>
      <c r="F77" s="43">
        <v>2113.74540806</v>
      </c>
      <c r="G77" s="43">
        <v>1183.43726309</v>
      </c>
      <c r="H77" s="43">
        <v>760.00945105000005</v>
      </c>
      <c r="I77" s="43">
        <v>170.29869392000001</v>
      </c>
      <c r="J77" s="43">
        <v>448.85754892</v>
      </c>
      <c r="K77" s="43">
        <v>90.529105630000004</v>
      </c>
      <c r="L77" s="43">
        <v>245.52362056000001</v>
      </c>
      <c r="M77" s="43">
        <v>112.80482273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2734.2318128100001</v>
      </c>
      <c r="C78" s="43">
        <f t="shared" ref="C78" si="34">G78+K78</f>
        <v>1211.2036713099999</v>
      </c>
      <c r="D78" s="43">
        <f t="shared" ref="D78" si="35">H78+L78</f>
        <v>1228.2256244999999</v>
      </c>
      <c r="E78" s="43">
        <f t="shared" ref="E78" si="36">I78+M78</f>
        <v>294.80251699999997</v>
      </c>
      <c r="F78" s="43">
        <v>2272.68476186</v>
      </c>
      <c r="G78" s="43">
        <v>1122.1793663799999</v>
      </c>
      <c r="H78" s="43">
        <v>971.84083514999998</v>
      </c>
      <c r="I78" s="43">
        <v>178.66456033</v>
      </c>
      <c r="J78" s="43">
        <v>461.54705095000003</v>
      </c>
      <c r="K78" s="43">
        <v>89.02430493</v>
      </c>
      <c r="L78" s="43">
        <v>256.38478935000001</v>
      </c>
      <c r="M78" s="43">
        <v>116.13795666999999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2792.9838526899998</v>
      </c>
      <c r="C79" s="43">
        <f t="shared" ref="C79" si="37">G79+K79</f>
        <v>1223.5080970299998</v>
      </c>
      <c r="D79" s="43">
        <f t="shared" ref="D79" si="38">H79+L79</f>
        <v>1269.7620733399999</v>
      </c>
      <c r="E79" s="43">
        <f t="shared" ref="E79" si="39">I79+M79</f>
        <v>299.71368231999998</v>
      </c>
      <c r="F79" s="43">
        <v>2320.1247455799999</v>
      </c>
      <c r="G79" s="43">
        <v>1143.5428601599999</v>
      </c>
      <c r="H79" s="43">
        <v>993.65439771000001</v>
      </c>
      <c r="I79" s="43">
        <v>182.92748771000001</v>
      </c>
      <c r="J79" s="43">
        <v>472.85910711000002</v>
      </c>
      <c r="K79" s="43">
        <v>79.965236869999998</v>
      </c>
      <c r="L79" s="43">
        <v>276.10767563000002</v>
      </c>
      <c r="M79" s="43">
        <v>116.78619461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2833.7625845699999</v>
      </c>
      <c r="C80" s="43">
        <f t="shared" ref="C80" si="40">G80+K80</f>
        <v>1265.26785307</v>
      </c>
      <c r="D80" s="43">
        <f t="shared" ref="D80" si="41">H80+L80</f>
        <v>1272.1316594100001</v>
      </c>
      <c r="E80" s="43">
        <f t="shared" ref="E80" si="42">I80+M80</f>
        <v>296.36307209</v>
      </c>
      <c r="F80" s="43">
        <v>2380.3069125100001</v>
      </c>
      <c r="G80" s="43">
        <v>1188.9687349400001</v>
      </c>
      <c r="H80" s="43">
        <v>1009.92447402</v>
      </c>
      <c r="I80" s="43">
        <v>181.41370355000001</v>
      </c>
      <c r="J80" s="43">
        <v>453.45567205999998</v>
      </c>
      <c r="K80" s="43">
        <v>76.299118129999997</v>
      </c>
      <c r="L80" s="43">
        <v>262.20718539000001</v>
      </c>
      <c r="M80" s="43">
        <v>114.94936853999999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2971.3447805599999</v>
      </c>
      <c r="C81" s="43">
        <f t="shared" ref="C81" si="43">G81+K81</f>
        <v>1411.56456931</v>
      </c>
      <c r="D81" s="43">
        <f t="shared" ref="D81" si="44">H81+L81</f>
        <v>1265.3940700999999</v>
      </c>
      <c r="E81" s="43">
        <f t="shared" ref="E81" si="45">I81+M81</f>
        <v>294.38614115000001</v>
      </c>
      <c r="F81" s="43">
        <v>2517.8484140400001</v>
      </c>
      <c r="G81" s="43">
        <v>1337.7650127300001</v>
      </c>
      <c r="H81" s="43">
        <v>1000.8794388699999</v>
      </c>
      <c r="I81" s="43">
        <v>179.20396244</v>
      </c>
      <c r="J81" s="43">
        <v>453.49636651999998</v>
      </c>
      <c r="K81" s="43">
        <v>73.799556580000001</v>
      </c>
      <c r="L81" s="43">
        <v>264.51463123000002</v>
      </c>
      <c r="M81" s="43">
        <v>115.18217871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2952.0715882099998</v>
      </c>
      <c r="C82" s="43">
        <f t="shared" ref="C82" si="46">G82+K82</f>
        <v>1413.2581655500001</v>
      </c>
      <c r="D82" s="43">
        <f t="shared" ref="D82" si="47">H82+L82</f>
        <v>1249.4206141300001</v>
      </c>
      <c r="E82" s="43">
        <f t="shared" ref="E82" si="48">I82+M82</f>
        <v>289.39280853000002</v>
      </c>
      <c r="F82" s="43">
        <v>2482.02455581</v>
      </c>
      <c r="G82" s="43">
        <v>1336.6044820100001</v>
      </c>
      <c r="H82" s="43">
        <v>961.61654877000001</v>
      </c>
      <c r="I82" s="43">
        <v>183.80352503</v>
      </c>
      <c r="J82" s="43">
        <v>470.04703239999998</v>
      </c>
      <c r="K82" s="43">
        <v>76.653683540000003</v>
      </c>
      <c r="L82" s="43">
        <v>287.80406535999998</v>
      </c>
      <c r="M82" s="43">
        <v>105.58928349999999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2916.58687121</v>
      </c>
      <c r="C83" s="43">
        <f t="shared" ref="C83" si="49">G83+K83</f>
        <v>1383.7261402700001</v>
      </c>
      <c r="D83" s="43">
        <f t="shared" ref="D83" si="50">H83+L83</f>
        <v>1244.9062601000001</v>
      </c>
      <c r="E83" s="43">
        <f t="shared" ref="E83" si="51">I83+M83</f>
        <v>287.95447084</v>
      </c>
      <c r="F83" s="43">
        <v>2462.4595141300001</v>
      </c>
      <c r="G83" s="43">
        <v>1306.83306612</v>
      </c>
      <c r="H83" s="43">
        <v>972.51305466999997</v>
      </c>
      <c r="I83" s="43">
        <v>183.11339333999999</v>
      </c>
      <c r="J83" s="43">
        <v>454.12735708000002</v>
      </c>
      <c r="K83" s="43">
        <v>76.893074150000004</v>
      </c>
      <c r="L83" s="43">
        <v>272.39320543000002</v>
      </c>
      <c r="M83" s="43">
        <v>104.8410775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2884.6841964199998</v>
      </c>
      <c r="C84" s="43">
        <f t="shared" ref="C84" si="52">G84+K84</f>
        <v>1362.69518608</v>
      </c>
      <c r="D84" s="43">
        <f t="shared" ref="D84" si="53">H84+L84</f>
        <v>1234.9646563399999</v>
      </c>
      <c r="E84" s="43">
        <f t="shared" ref="E84" si="54">I84+M84</f>
        <v>287.02435400000002</v>
      </c>
      <c r="F84" s="43">
        <v>2448.24585819</v>
      </c>
      <c r="G84" s="43">
        <v>1287.2798934800001</v>
      </c>
      <c r="H84" s="43">
        <v>978.73665638</v>
      </c>
      <c r="I84" s="43">
        <v>182.22930833000001</v>
      </c>
      <c r="J84" s="43">
        <v>436.43833823</v>
      </c>
      <c r="K84" s="43">
        <v>75.415292600000001</v>
      </c>
      <c r="L84" s="43">
        <v>256.22799995999998</v>
      </c>
      <c r="M84" s="43">
        <v>104.79504566999999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2854.6385030400002</v>
      </c>
      <c r="C85" s="43">
        <f t="shared" ref="C85" si="55">G85+K85</f>
        <v>1361.26219107</v>
      </c>
      <c r="D85" s="43">
        <f t="shared" ref="D85" si="56">H85+L85</f>
        <v>1208.9916577200001</v>
      </c>
      <c r="E85" s="43">
        <f t="shared" ref="E85" si="57">I85+M85</f>
        <v>284.38465424999998</v>
      </c>
      <c r="F85" s="43">
        <v>2438.2166714099999</v>
      </c>
      <c r="G85" s="43">
        <v>1285.6961364199999</v>
      </c>
      <c r="H85" s="43">
        <v>972.30245448000005</v>
      </c>
      <c r="I85" s="43">
        <v>180.21808050999999</v>
      </c>
      <c r="J85" s="43">
        <v>416.42183162999999</v>
      </c>
      <c r="K85" s="43">
        <v>75.566054649999998</v>
      </c>
      <c r="L85" s="43">
        <v>236.68920324000001</v>
      </c>
      <c r="M85" s="43">
        <v>104.16657374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2909.49517234</v>
      </c>
      <c r="C86" s="43">
        <f t="shared" ref="C86" si="58">G86+K86</f>
        <v>1550.8937270200001</v>
      </c>
      <c r="D86" s="43">
        <f t="shared" ref="D86" si="59">H86+L86</f>
        <v>1079.73783832</v>
      </c>
      <c r="E86" s="43">
        <f t="shared" ref="E86" si="60">I86+M86</f>
        <v>278.863607</v>
      </c>
      <c r="F86" s="43">
        <v>2504.9935387199998</v>
      </c>
      <c r="G86" s="43">
        <v>1479.8078013500001</v>
      </c>
      <c r="H86" s="43">
        <v>848.43046664999997</v>
      </c>
      <c r="I86" s="43">
        <v>176.75527072</v>
      </c>
      <c r="J86" s="43">
        <v>404.50163362000001</v>
      </c>
      <c r="K86" s="43">
        <v>71.085925669999995</v>
      </c>
      <c r="L86" s="43">
        <v>231.30737167000001</v>
      </c>
      <c r="M86" s="43">
        <v>102.10833628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2861.7229039399999</v>
      </c>
      <c r="C87" s="43">
        <f t="shared" ref="C87" si="61">G87+K87</f>
        <v>1500.8220501599999</v>
      </c>
      <c r="D87" s="43">
        <f t="shared" ref="D87" si="62">H87+L87</f>
        <v>1088.7636963299999</v>
      </c>
      <c r="E87" s="43">
        <f t="shared" ref="E87" si="63">I87+M87</f>
        <v>272.13715745000002</v>
      </c>
      <c r="F87" s="43">
        <v>2535.8075378499998</v>
      </c>
      <c r="G87" s="43">
        <v>1482.404106</v>
      </c>
      <c r="H87" s="43">
        <v>882.27245420999998</v>
      </c>
      <c r="I87" s="43">
        <v>171.13097764</v>
      </c>
      <c r="J87" s="43">
        <v>325.91536609000002</v>
      </c>
      <c r="K87" s="43">
        <v>18.417944160000001</v>
      </c>
      <c r="L87" s="43">
        <v>206.49124212000001</v>
      </c>
      <c r="M87" s="43">
        <v>101.00617981000001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2907.5435034799998</v>
      </c>
      <c r="C88" s="43">
        <f t="shared" ref="C88" si="64">G88+K88</f>
        <v>1541.5210320199999</v>
      </c>
      <c r="D88" s="43">
        <f t="shared" ref="D88" si="65">H88+L88</f>
        <v>1091.9166845099999</v>
      </c>
      <c r="E88" s="43">
        <f t="shared" ref="E88" si="66">I88+M88</f>
        <v>274.10578694999998</v>
      </c>
      <c r="F88" s="43">
        <v>2584.4182784599998</v>
      </c>
      <c r="G88" s="43">
        <v>1505.4098772299999</v>
      </c>
      <c r="H88" s="43">
        <v>904.85304761999998</v>
      </c>
      <c r="I88" s="43">
        <v>174.15535360999999</v>
      </c>
      <c r="J88" s="43">
        <v>323.12522502000002</v>
      </c>
      <c r="K88" s="43">
        <v>36.111154790000001</v>
      </c>
      <c r="L88" s="43">
        <v>187.06363689</v>
      </c>
      <c r="M88" s="43">
        <v>99.950433340000004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2910.4829749700002</v>
      </c>
      <c r="C89" s="43">
        <f t="shared" ref="C89" si="67">G89+K89</f>
        <v>1556.2445885099999</v>
      </c>
      <c r="D89" s="43">
        <f t="shared" ref="D89" si="68">H89+L89</f>
        <v>1096.2544576099999</v>
      </c>
      <c r="E89" s="43">
        <f t="shared" ref="E89" si="69">I89+M89</f>
        <v>257.98392884999998</v>
      </c>
      <c r="F89" s="43">
        <v>2605.6666585200001</v>
      </c>
      <c r="G89" s="43">
        <v>1538.3756271499999</v>
      </c>
      <c r="H89" s="43">
        <v>908.20991055000002</v>
      </c>
      <c r="I89" s="43">
        <v>159.08112082</v>
      </c>
      <c r="J89" s="43">
        <v>304.81631644999999</v>
      </c>
      <c r="K89" s="43">
        <v>17.86896136</v>
      </c>
      <c r="L89" s="43">
        <v>188.04454706000001</v>
      </c>
      <c r="M89" s="43">
        <v>98.902808030000003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2406.52019948</v>
      </c>
      <c r="C90" s="43">
        <f t="shared" ref="C90" si="70">G90+K90</f>
        <v>963.53075709999996</v>
      </c>
      <c r="D90" s="43">
        <f t="shared" ref="D90" si="71">H90+L90</f>
        <v>1020.5452567100001</v>
      </c>
      <c r="E90" s="43">
        <f t="shared" ref="E90" si="72">I90+M90</f>
        <v>422.44418567000002</v>
      </c>
      <c r="F90" s="43">
        <v>2101.6817297500002</v>
      </c>
      <c r="G90" s="43">
        <v>941.24800546999995</v>
      </c>
      <c r="H90" s="43">
        <v>835.63913146000004</v>
      </c>
      <c r="I90" s="43">
        <v>324.79459281999999</v>
      </c>
      <c r="J90" s="43">
        <v>304.83846972999999</v>
      </c>
      <c r="K90" s="43">
        <v>22.28275163</v>
      </c>
      <c r="L90" s="43">
        <v>184.90612525</v>
      </c>
      <c r="M90" s="43">
        <v>97.649592850000005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2450.8182224100001</v>
      </c>
      <c r="C91" s="43">
        <f t="shared" ref="C91" si="73">G91+K91</f>
        <v>1046.61451769</v>
      </c>
      <c r="D91" s="43">
        <f t="shared" ref="D91" si="74">H91+L91</f>
        <v>977.62095965000003</v>
      </c>
      <c r="E91" s="43">
        <f t="shared" ref="E91" si="75">I91+M91</f>
        <v>426.58274507000004</v>
      </c>
      <c r="F91" s="43">
        <v>2138.15264544</v>
      </c>
      <c r="G91" s="43">
        <v>1024.29657714</v>
      </c>
      <c r="H91" s="43">
        <v>788.49420028999998</v>
      </c>
      <c r="I91" s="43">
        <v>325.36186801000002</v>
      </c>
      <c r="J91" s="43">
        <v>312.66557697000002</v>
      </c>
      <c r="K91" s="43">
        <v>22.317940549999999</v>
      </c>
      <c r="L91" s="43">
        <v>189.12675935999999</v>
      </c>
      <c r="M91" s="43">
        <v>101.22087706000001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2547.1567151300001</v>
      </c>
      <c r="C92" s="43">
        <f t="shared" ref="C92" si="76">G92+K92</f>
        <v>1061.2105602900001</v>
      </c>
      <c r="D92" s="43">
        <f t="shared" ref="D92" si="77">H92+L92</f>
        <v>1058.1307455000001</v>
      </c>
      <c r="E92" s="43">
        <f t="shared" ref="E92" si="78">I92+M92</f>
        <v>427.81540933999997</v>
      </c>
      <c r="F92" s="43">
        <v>2163.7209862300001</v>
      </c>
      <c r="G92" s="43">
        <v>1038.39178829</v>
      </c>
      <c r="H92" s="43">
        <v>799.96476714000005</v>
      </c>
      <c r="I92" s="43">
        <v>325.36443079999998</v>
      </c>
      <c r="J92" s="43">
        <v>383.43572890000002</v>
      </c>
      <c r="K92" s="43">
        <v>22.818771999999999</v>
      </c>
      <c r="L92" s="43">
        <v>258.16597836</v>
      </c>
      <c r="M92" s="43">
        <v>102.45097853999999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2585.8692444399999</v>
      </c>
      <c r="C93" s="43">
        <f t="shared" ref="C93" si="79">G93+K93</f>
        <v>1110.13298773</v>
      </c>
      <c r="D93" s="43">
        <f t="shared" ref="D93" si="80">H93+L93</f>
        <v>1049.4283005299999</v>
      </c>
      <c r="E93" s="43">
        <f t="shared" ref="E93" si="81">I93+M93</f>
        <v>426.30795618000002</v>
      </c>
      <c r="F93" s="43">
        <v>2201.1582981500001</v>
      </c>
      <c r="G93" s="43">
        <v>1086.7191749900001</v>
      </c>
      <c r="H93" s="43">
        <v>791.29558489999999</v>
      </c>
      <c r="I93" s="43">
        <v>323.14353826000001</v>
      </c>
      <c r="J93" s="43">
        <v>384.71094628999998</v>
      </c>
      <c r="K93" s="43">
        <v>23.413812740000001</v>
      </c>
      <c r="L93" s="43">
        <v>258.13271563000001</v>
      </c>
      <c r="M93" s="43">
        <v>103.16441792000001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2559.9630737100001</v>
      </c>
      <c r="C94" s="43">
        <f t="shared" ref="C94" si="82">G94+K94</f>
        <v>1033.6392616000001</v>
      </c>
      <c r="D94" s="43">
        <f t="shared" ref="D94" si="83">H94+L94</f>
        <v>1132.7364260100001</v>
      </c>
      <c r="E94" s="43">
        <f t="shared" ref="E94" si="84">I94+M94</f>
        <v>393.5873861</v>
      </c>
      <c r="F94" s="43">
        <v>2192.8828474100001</v>
      </c>
      <c r="G94" s="43">
        <v>1006.97353434</v>
      </c>
      <c r="H94" s="43">
        <v>865.00914822000004</v>
      </c>
      <c r="I94" s="43">
        <v>320.90016485000001</v>
      </c>
      <c r="J94" s="43">
        <v>367.08022629999999</v>
      </c>
      <c r="K94" s="43">
        <v>26.665727260000001</v>
      </c>
      <c r="L94" s="43">
        <v>267.72727779000002</v>
      </c>
      <c r="M94" s="43">
        <v>72.687221249999993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2725.0432289999999</v>
      </c>
      <c r="C95" s="43">
        <f t="shared" ref="C95" si="85">G95+K95</f>
        <v>982.37255838999999</v>
      </c>
      <c r="D95" s="43">
        <f t="shared" ref="D95" si="86">H95+L95</f>
        <v>1236.57063685</v>
      </c>
      <c r="E95" s="43">
        <f t="shared" ref="E95" si="87">I95+M95</f>
        <v>506.10003375999997</v>
      </c>
      <c r="F95" s="43">
        <v>2287.9377990399998</v>
      </c>
      <c r="G95" s="43">
        <v>955.49512119999997</v>
      </c>
      <c r="H95" s="43">
        <v>903.69272454999998</v>
      </c>
      <c r="I95" s="43">
        <v>428.74995329000001</v>
      </c>
      <c r="J95" s="43">
        <v>437.10542995999998</v>
      </c>
      <c r="K95" s="43">
        <v>26.877437189999998</v>
      </c>
      <c r="L95" s="43">
        <v>332.87791229999999</v>
      </c>
      <c r="M95" s="43">
        <v>77.350080469999995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2829.8743827100002</v>
      </c>
      <c r="C96" s="43">
        <f t="shared" ref="C96" si="88">G96+K96</f>
        <v>998.00110698000003</v>
      </c>
      <c r="D96" s="43">
        <f t="shared" ref="D96" si="89">H96+L96</f>
        <v>1308.6405742000002</v>
      </c>
      <c r="E96" s="43">
        <f t="shared" ref="E96" si="90">I96+M96</f>
        <v>523.23270152999999</v>
      </c>
      <c r="F96" s="43">
        <v>2382.7387922200001</v>
      </c>
      <c r="G96" s="43">
        <v>972.48843020000004</v>
      </c>
      <c r="H96" s="43">
        <v>992.02391780000005</v>
      </c>
      <c r="I96" s="43">
        <v>418.22644422000002</v>
      </c>
      <c r="J96" s="43">
        <v>447.13559049000003</v>
      </c>
      <c r="K96" s="43">
        <v>25.51267678</v>
      </c>
      <c r="L96" s="43">
        <v>316.61665640000001</v>
      </c>
      <c r="M96" s="43">
        <v>105.00625731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2887.33916327</v>
      </c>
      <c r="C97" s="43">
        <f t="shared" ref="C97" si="91">G97+K97</f>
        <v>997.63911860999997</v>
      </c>
      <c r="D97" s="43">
        <f t="shared" ref="D97" si="92">H97+L97</f>
        <v>1369.6418245100001</v>
      </c>
      <c r="E97" s="43">
        <f t="shared" ref="E97" si="93">I97+M97</f>
        <v>520.05822015000001</v>
      </c>
      <c r="F97" s="43">
        <v>2433.1078187600001</v>
      </c>
      <c r="G97" s="43">
        <v>972.03463528999998</v>
      </c>
      <c r="H97" s="43">
        <v>1044.1781923200001</v>
      </c>
      <c r="I97" s="43">
        <v>416.89499115000001</v>
      </c>
      <c r="J97" s="43">
        <v>454.23134450999999</v>
      </c>
      <c r="K97" s="43">
        <v>25.60448332</v>
      </c>
      <c r="L97" s="43">
        <v>325.46363219</v>
      </c>
      <c r="M97" s="43">
        <v>103.163229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2917.0343326500001</v>
      </c>
      <c r="C98" s="43">
        <f t="shared" ref="C98" si="94">G98+K98</f>
        <v>952.3218799</v>
      </c>
      <c r="D98" s="43">
        <f t="shared" ref="D98" si="95">H98+L98</f>
        <v>1430.96131707</v>
      </c>
      <c r="E98" s="43">
        <f t="shared" ref="E98" si="96">I98+M98</f>
        <v>533.75113568000006</v>
      </c>
      <c r="F98" s="43">
        <v>2441.90857951</v>
      </c>
      <c r="G98" s="43">
        <v>927.68967564000002</v>
      </c>
      <c r="H98" s="43">
        <v>1095.17118719</v>
      </c>
      <c r="I98" s="43">
        <v>419.04771668000001</v>
      </c>
      <c r="J98" s="43">
        <v>475.12575313999997</v>
      </c>
      <c r="K98" s="43">
        <v>24.632204260000002</v>
      </c>
      <c r="L98" s="43">
        <v>335.79012987999999</v>
      </c>
      <c r="M98" s="43">
        <v>114.703419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2991.12576167</v>
      </c>
      <c r="C99" s="43">
        <f t="shared" ref="C99" si="97">G99+K99</f>
        <v>940.23587859999998</v>
      </c>
      <c r="D99" s="43">
        <f t="shared" ref="D99" si="98">H99+L99</f>
        <v>1525.7303606999999</v>
      </c>
      <c r="E99" s="43">
        <f t="shared" ref="E99" si="99">I99+M99</f>
        <v>525.15952236999999</v>
      </c>
      <c r="F99" s="43">
        <v>2528.3873750799999</v>
      </c>
      <c r="G99" s="43">
        <v>913.84365121999997</v>
      </c>
      <c r="H99" s="43">
        <v>1200.6675394599999</v>
      </c>
      <c r="I99" s="43">
        <v>413.8761844</v>
      </c>
      <c r="J99" s="43">
        <v>462.73838659</v>
      </c>
      <c r="K99" s="43">
        <v>26.392227380000001</v>
      </c>
      <c r="L99" s="43">
        <v>325.06282124000001</v>
      </c>
      <c r="M99" s="43">
        <v>111.28333797000001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3124.8663136599998</v>
      </c>
      <c r="C100" s="43">
        <f t="shared" ref="C100" si="100">G100+K100</f>
        <v>995.50920770999994</v>
      </c>
      <c r="D100" s="43">
        <f t="shared" ref="D100" si="101">H100+L100</f>
        <v>1557.71928602</v>
      </c>
      <c r="E100" s="43">
        <f t="shared" ref="E100" si="102">I100+M100</f>
        <v>571.63781992999998</v>
      </c>
      <c r="F100" s="43">
        <v>2619.4960292199999</v>
      </c>
      <c r="G100" s="43">
        <v>966.74533689999998</v>
      </c>
      <c r="H100" s="43">
        <v>1237.25554227</v>
      </c>
      <c r="I100" s="43">
        <v>415.49515005000001</v>
      </c>
      <c r="J100" s="43">
        <v>505.37028443999998</v>
      </c>
      <c r="K100" s="43">
        <v>28.76387081</v>
      </c>
      <c r="L100" s="43">
        <v>320.46374374999999</v>
      </c>
      <c r="M100" s="43">
        <v>156.14266988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3142.78761605</v>
      </c>
      <c r="C101" s="43">
        <f t="shared" ref="C101" si="103">G101+K101</f>
        <v>973.70072255000002</v>
      </c>
      <c r="D101" s="43">
        <f t="shared" ref="D101" si="104">H101+L101</f>
        <v>1564.5387485799999</v>
      </c>
      <c r="E101" s="43">
        <f t="shared" ref="E101" si="105">I101+M101</f>
        <v>604.54814492000003</v>
      </c>
      <c r="F101" s="43">
        <v>2609.3974637699998</v>
      </c>
      <c r="G101" s="43">
        <v>944.82081559000005</v>
      </c>
      <c r="H101" s="43">
        <v>1249.16733052</v>
      </c>
      <c r="I101" s="43">
        <v>415.40931766</v>
      </c>
      <c r="J101" s="43">
        <v>533.39015228000005</v>
      </c>
      <c r="K101" s="43">
        <v>28.87990696</v>
      </c>
      <c r="L101" s="43">
        <v>315.37141806</v>
      </c>
      <c r="M101" s="43">
        <v>189.13882726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3076.0008135399999</v>
      </c>
      <c r="C102" s="43">
        <f t="shared" ref="C102" si="106">G102+K102</f>
        <v>924.02034329000003</v>
      </c>
      <c r="D102" s="43">
        <f t="shared" ref="D102" si="107">H102+L102</f>
        <v>1563.75553188</v>
      </c>
      <c r="E102" s="43">
        <f t="shared" ref="E102" si="108">I102+M102</f>
        <v>588.22493837000002</v>
      </c>
      <c r="F102" s="43">
        <v>2496.2633501199998</v>
      </c>
      <c r="G102" s="43">
        <v>894.42320642000004</v>
      </c>
      <c r="H102" s="43">
        <v>1212.40948635</v>
      </c>
      <c r="I102" s="43">
        <v>389.43065734999999</v>
      </c>
      <c r="J102" s="43">
        <v>579.73746342000004</v>
      </c>
      <c r="K102" s="43">
        <v>29.59713687</v>
      </c>
      <c r="L102" s="43">
        <v>351.34604553000003</v>
      </c>
      <c r="M102" s="43">
        <v>198.79428102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3053.2237303699999</v>
      </c>
      <c r="C103" s="43">
        <f t="shared" ref="C103" si="109">G103+K103</f>
        <v>897.04879834999997</v>
      </c>
      <c r="D103" s="43">
        <f t="shared" ref="D103" si="110">H103+L103</f>
        <v>1571.8064891600002</v>
      </c>
      <c r="E103" s="43">
        <f t="shared" ref="E103" si="111">I103+M103</f>
        <v>584.36844285999996</v>
      </c>
      <c r="F103" s="43">
        <v>2451.1563314300001</v>
      </c>
      <c r="G103" s="43">
        <v>870.63941081999997</v>
      </c>
      <c r="H103" s="43">
        <v>1201.1257468900001</v>
      </c>
      <c r="I103" s="43">
        <v>379.39117371999998</v>
      </c>
      <c r="J103" s="43">
        <v>602.06739893999998</v>
      </c>
      <c r="K103" s="43">
        <v>26.40938753</v>
      </c>
      <c r="L103" s="43">
        <v>370.68074227</v>
      </c>
      <c r="M103" s="43">
        <v>204.97726914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3159.2675586099999</v>
      </c>
      <c r="C104" s="43">
        <f t="shared" ref="C104" si="112">G104+K104</f>
        <v>954.67483164000009</v>
      </c>
      <c r="D104" s="43">
        <f t="shared" ref="D104" si="113">H104+L104</f>
        <v>1602.9270966600002</v>
      </c>
      <c r="E104" s="43">
        <f t="shared" ref="E104" si="114">I104+M104</f>
        <v>601.66563030999998</v>
      </c>
      <c r="F104" s="43">
        <v>2537.6243134800002</v>
      </c>
      <c r="G104" s="43">
        <v>929.88982823000003</v>
      </c>
      <c r="H104" s="43">
        <v>1229.2508362900001</v>
      </c>
      <c r="I104" s="43">
        <v>378.48364895999998</v>
      </c>
      <c r="J104" s="43">
        <v>621.64324512999997</v>
      </c>
      <c r="K104" s="43">
        <v>24.785003410000002</v>
      </c>
      <c r="L104" s="43">
        <v>373.67626037000002</v>
      </c>
      <c r="M104" s="43">
        <v>223.18198135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3193.6412433700002</v>
      </c>
      <c r="C105" s="43">
        <f t="shared" ref="C105" si="115">G105+K105</f>
        <v>1061.84356852</v>
      </c>
      <c r="D105" s="43">
        <f t="shared" ref="D105" si="116">H105+L105</f>
        <v>1527.2954614800001</v>
      </c>
      <c r="E105" s="43">
        <f t="shared" ref="E105" si="117">I105+M105</f>
        <v>604.50221336999994</v>
      </c>
      <c r="F105" s="43">
        <v>2544.47742036</v>
      </c>
      <c r="G105" s="43">
        <v>1028.3903916199999</v>
      </c>
      <c r="H105" s="43">
        <v>1136.7797805800001</v>
      </c>
      <c r="I105" s="43">
        <v>379.30724815999997</v>
      </c>
      <c r="J105" s="43">
        <v>649.16382300999999</v>
      </c>
      <c r="K105" s="43">
        <v>33.453176900000003</v>
      </c>
      <c r="L105" s="43">
        <v>390.51568090000001</v>
      </c>
      <c r="M105" s="43">
        <v>225.19496520999999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3248.8470271000001</v>
      </c>
      <c r="C106" s="43">
        <f t="shared" ref="C106" si="118">G106+K106</f>
        <v>1137.8781422699999</v>
      </c>
      <c r="D106" s="43">
        <f t="shared" ref="D106" si="119">H106+L106</f>
        <v>1510.5990821800001</v>
      </c>
      <c r="E106" s="43">
        <f t="shared" ref="E106" si="120">I106+M106</f>
        <v>600.36980265</v>
      </c>
      <c r="F106" s="43">
        <v>2619.9536340200002</v>
      </c>
      <c r="G106" s="43">
        <v>1100.5800979999999</v>
      </c>
      <c r="H106" s="43">
        <v>1139.48021827</v>
      </c>
      <c r="I106" s="43">
        <v>379.89331774999999</v>
      </c>
      <c r="J106" s="43">
        <v>628.89339308000001</v>
      </c>
      <c r="K106" s="43">
        <v>37.298044269999998</v>
      </c>
      <c r="L106" s="43">
        <v>371.11886391000002</v>
      </c>
      <c r="M106" s="43">
        <v>220.4764849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3226.7714579100002</v>
      </c>
      <c r="C107" s="43">
        <f t="shared" ref="C107" si="121">G107+K107</f>
        <v>1132.5332492300001</v>
      </c>
      <c r="D107" s="43">
        <f t="shared" ref="D107" si="122">H107+L107</f>
        <v>1490.3952214699998</v>
      </c>
      <c r="E107" s="43">
        <f t="shared" ref="E107" si="123">I107+M107</f>
        <v>603.84298721000005</v>
      </c>
      <c r="F107" s="43">
        <v>2595.50652648</v>
      </c>
      <c r="G107" s="43">
        <v>1088.51785612</v>
      </c>
      <c r="H107" s="43">
        <v>1124.0298671999999</v>
      </c>
      <c r="I107" s="43">
        <v>382.95880316</v>
      </c>
      <c r="J107" s="43">
        <v>631.26493143000005</v>
      </c>
      <c r="K107" s="43">
        <v>44.015393109999998</v>
      </c>
      <c r="L107" s="43">
        <v>366.36535427000001</v>
      </c>
      <c r="M107" s="43">
        <v>220.88418404999999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3172.8533797800001</v>
      </c>
      <c r="C108" s="43">
        <f t="shared" ref="C108" si="124">G108+K108</f>
        <v>1174.60053926</v>
      </c>
      <c r="D108" s="43">
        <f t="shared" ref="D108" si="125">H108+L108</f>
        <v>1400.9576541900001</v>
      </c>
      <c r="E108" s="43">
        <f t="shared" ref="E108" si="126">I108+M108</f>
        <v>597.29518632999998</v>
      </c>
      <c r="F108" s="43">
        <v>2605.9247153699998</v>
      </c>
      <c r="G108" s="43">
        <v>1131.42920637</v>
      </c>
      <c r="H108" s="43">
        <v>1091.28617947</v>
      </c>
      <c r="I108" s="43">
        <v>383.20932952999999</v>
      </c>
      <c r="J108" s="43">
        <v>566.92866441000001</v>
      </c>
      <c r="K108" s="43">
        <v>43.171332890000002</v>
      </c>
      <c r="L108" s="43">
        <v>309.67147471999999</v>
      </c>
      <c r="M108" s="43">
        <v>214.08585679999999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3290.96958262</v>
      </c>
      <c r="C109" s="43">
        <f t="shared" ref="C109" si="127">G109+K109</f>
        <v>1309.74397383</v>
      </c>
      <c r="D109" s="43">
        <f t="shared" ref="D109" si="128">H109+L109</f>
        <v>1385.4152532600001</v>
      </c>
      <c r="E109" s="43">
        <f t="shared" ref="E109" si="129">I109+M109</f>
        <v>595.81035553000004</v>
      </c>
      <c r="F109" s="43">
        <v>2691.69074069</v>
      </c>
      <c r="G109" s="43">
        <v>1237.6947310200001</v>
      </c>
      <c r="H109" s="43">
        <v>1069.86734303</v>
      </c>
      <c r="I109" s="43">
        <v>384.12866664000001</v>
      </c>
      <c r="J109" s="43">
        <v>599.27884193</v>
      </c>
      <c r="K109" s="43">
        <v>72.049242809999996</v>
      </c>
      <c r="L109" s="43">
        <v>315.54791023000001</v>
      </c>
      <c r="M109" s="43">
        <v>211.68168889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3344.52925925</v>
      </c>
      <c r="C110" s="43">
        <f t="shared" ref="C110" si="130">G110+K110</f>
        <v>1397.26844871</v>
      </c>
      <c r="D110" s="43">
        <f t="shared" ref="D110" si="131">H110+L110</f>
        <v>1406.1038351</v>
      </c>
      <c r="E110" s="43">
        <f t="shared" ref="E110" si="132">I110+M110</f>
        <v>541.15697544</v>
      </c>
      <c r="F110" s="43">
        <v>2759.5426147399999</v>
      </c>
      <c r="G110" s="43">
        <v>1333.4900284099999</v>
      </c>
      <c r="H110" s="43">
        <v>1087.4133007999999</v>
      </c>
      <c r="I110" s="43">
        <v>338.63928553</v>
      </c>
      <c r="J110" s="43">
        <v>584.98664451000002</v>
      </c>
      <c r="K110" s="43">
        <v>63.778420300000001</v>
      </c>
      <c r="L110" s="43">
        <v>318.69053430000002</v>
      </c>
      <c r="M110" s="43">
        <v>202.51768991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3379.5734330800001</v>
      </c>
      <c r="C111" s="43">
        <f t="shared" ref="C111" si="133">G111+K111</f>
        <v>1433.8005598699999</v>
      </c>
      <c r="D111" s="43">
        <f t="shared" ref="D111" si="134">H111+L111</f>
        <v>1405.00323316</v>
      </c>
      <c r="E111" s="43">
        <f t="shared" ref="E111" si="135">I111+M111</f>
        <v>540.76964005000002</v>
      </c>
      <c r="F111" s="43">
        <v>2773.3173119200001</v>
      </c>
      <c r="G111" s="43">
        <v>1348.6457359599999</v>
      </c>
      <c r="H111" s="43">
        <v>1085.1154984899999</v>
      </c>
      <c r="I111" s="43">
        <v>339.55607746999999</v>
      </c>
      <c r="J111" s="43">
        <v>606.25612116000002</v>
      </c>
      <c r="K111" s="43">
        <v>85.154823910000005</v>
      </c>
      <c r="L111" s="43">
        <v>319.88773466999999</v>
      </c>
      <c r="M111" s="43">
        <v>201.21356258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3462.4718823399999</v>
      </c>
      <c r="C112" s="43">
        <f t="shared" ref="C112" si="136">G112+K112</f>
        <v>1483.54758167</v>
      </c>
      <c r="D112" s="43">
        <f t="shared" ref="D112" si="137">H112+L112</f>
        <v>1444.9342748200002</v>
      </c>
      <c r="E112" s="43">
        <f t="shared" ref="E112" si="138">I112+M112</f>
        <v>533.99002585000005</v>
      </c>
      <c r="F112" s="43">
        <v>2844.8690867099999</v>
      </c>
      <c r="G112" s="43">
        <v>1388.3960228799999</v>
      </c>
      <c r="H112" s="43">
        <v>1115.2410273600001</v>
      </c>
      <c r="I112" s="43">
        <v>341.23203647000003</v>
      </c>
      <c r="J112" s="43">
        <v>617.60279562999995</v>
      </c>
      <c r="K112" s="43">
        <v>95.151558789999996</v>
      </c>
      <c r="L112" s="43">
        <v>329.69324746000001</v>
      </c>
      <c r="M112" s="43">
        <v>192.75798938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3416.3904795200001</v>
      </c>
      <c r="C113" s="43">
        <f t="shared" ref="C113" si="139">G113+K113</f>
        <v>1422.1823981500002</v>
      </c>
      <c r="D113" s="43">
        <f t="shared" ref="D113" si="140">H113+L113</f>
        <v>1467.75011829</v>
      </c>
      <c r="E113" s="43">
        <f t="shared" ref="E113" si="141">I113+M113</f>
        <v>526.45796308000001</v>
      </c>
      <c r="F113" s="43">
        <v>2812.5425192100001</v>
      </c>
      <c r="G113" s="43">
        <v>1322.9356818900001</v>
      </c>
      <c r="H113" s="43">
        <v>1145.6161698999999</v>
      </c>
      <c r="I113" s="43">
        <v>343.99066742000002</v>
      </c>
      <c r="J113" s="43">
        <v>603.84796030999996</v>
      </c>
      <c r="K113" s="43">
        <v>99.246716259999999</v>
      </c>
      <c r="L113" s="43">
        <v>322.13394839</v>
      </c>
      <c r="M113" s="43">
        <v>182.46729565999999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3413.2016206399999</v>
      </c>
      <c r="C114" s="43">
        <f t="shared" ref="C114" si="142">G114+K114</f>
        <v>1428.3465771599999</v>
      </c>
      <c r="D114" s="43">
        <f t="shared" ref="D114" si="143">H114+L114</f>
        <v>1444.4387341699999</v>
      </c>
      <c r="E114" s="43">
        <f t="shared" ref="E114" si="144">I114+M114</f>
        <v>540.41630930999997</v>
      </c>
      <c r="F114" s="43">
        <v>2821.94612435</v>
      </c>
      <c r="G114" s="43">
        <v>1350.6433733399999</v>
      </c>
      <c r="H114" s="43">
        <v>1125.50567712</v>
      </c>
      <c r="I114" s="43">
        <v>345.79707388999998</v>
      </c>
      <c r="J114" s="43">
        <v>591.25549629</v>
      </c>
      <c r="K114" s="43">
        <v>77.703203819999999</v>
      </c>
      <c r="L114" s="43">
        <v>318.93305705</v>
      </c>
      <c r="M114" s="43">
        <v>194.61923542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3319.9779344899998</v>
      </c>
      <c r="C115" s="43">
        <f t="shared" ref="C115" si="145">G115+K115</f>
        <v>1258.5344152600001</v>
      </c>
      <c r="D115" s="43">
        <f t="shared" ref="D115" si="146">H115+L115</f>
        <v>1523.68390828</v>
      </c>
      <c r="E115" s="43">
        <f t="shared" ref="E115" si="147">I115+M115</f>
        <v>537.75961095000002</v>
      </c>
      <c r="F115" s="43">
        <v>2729.7932850399998</v>
      </c>
      <c r="G115" s="43">
        <v>1187.59099997</v>
      </c>
      <c r="H115" s="43">
        <v>1194.00849797</v>
      </c>
      <c r="I115" s="43">
        <v>348.19378710000001</v>
      </c>
      <c r="J115" s="43">
        <v>590.18464945000005</v>
      </c>
      <c r="K115" s="43">
        <v>70.943415290000004</v>
      </c>
      <c r="L115" s="43">
        <v>329.67541031000002</v>
      </c>
      <c r="M115" s="43">
        <v>189.56582384999999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3387.01492418</v>
      </c>
      <c r="C116" s="43">
        <f t="shared" ref="C116" si="148">G116+K116</f>
        <v>1269.0266869499999</v>
      </c>
      <c r="D116" s="43">
        <f t="shared" ref="D116" si="149">H116+L116</f>
        <v>1570.9454018599999</v>
      </c>
      <c r="E116" s="43">
        <f t="shared" ref="E116" si="150">I116+M116</f>
        <v>547.04283537000003</v>
      </c>
      <c r="F116" s="43">
        <v>2779.4450225800001</v>
      </c>
      <c r="G116" s="43">
        <v>1197.19105436</v>
      </c>
      <c r="H116" s="43">
        <v>1232.52111713</v>
      </c>
      <c r="I116" s="43">
        <v>349.73285109</v>
      </c>
      <c r="J116" s="43">
        <v>607.56990159999998</v>
      </c>
      <c r="K116" s="43">
        <v>71.835632590000003</v>
      </c>
      <c r="L116" s="43">
        <v>338.42428473000001</v>
      </c>
      <c r="M116" s="43">
        <v>197.30998428000001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3335.6397302199998</v>
      </c>
      <c r="C117" s="43">
        <f t="shared" ref="C117" si="151">G117+K117</f>
        <v>1231.8259848800001</v>
      </c>
      <c r="D117" s="43">
        <f t="shared" ref="D117" si="152">H117+L117</f>
        <v>1564.25357123</v>
      </c>
      <c r="E117" s="43">
        <f t="shared" ref="E117" si="153">I117+M117</f>
        <v>539.56017410999993</v>
      </c>
      <c r="F117" s="43">
        <v>2758.4284093199999</v>
      </c>
      <c r="G117" s="43">
        <v>1164.78021485</v>
      </c>
      <c r="H117" s="43">
        <v>1241.7821299100001</v>
      </c>
      <c r="I117" s="43">
        <v>351.86606455999998</v>
      </c>
      <c r="J117" s="43">
        <v>577.21132090000003</v>
      </c>
      <c r="K117" s="43">
        <v>67.04577003</v>
      </c>
      <c r="L117" s="43">
        <v>322.47144132</v>
      </c>
      <c r="M117" s="43">
        <v>187.69410955000001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3412.55103491</v>
      </c>
      <c r="C118" s="43">
        <f t="shared" ref="C118" si="154">G118+K118</f>
        <v>1239.37119523</v>
      </c>
      <c r="D118" s="43">
        <f t="shared" ref="D118" si="155">H118+L118</f>
        <v>1634.14146501</v>
      </c>
      <c r="E118" s="43">
        <f t="shared" ref="E118" si="156">I118+M118</f>
        <v>539.03837467000005</v>
      </c>
      <c r="F118" s="43">
        <v>2827.4259405600001</v>
      </c>
      <c r="G118" s="43">
        <v>1152.68025377</v>
      </c>
      <c r="H118" s="43">
        <v>1321.9024061800001</v>
      </c>
      <c r="I118" s="43">
        <v>352.84328061000002</v>
      </c>
      <c r="J118" s="43">
        <v>585.12509435000004</v>
      </c>
      <c r="K118" s="43">
        <v>86.690941460000005</v>
      </c>
      <c r="L118" s="43">
        <v>312.23905882999998</v>
      </c>
      <c r="M118" s="43">
        <v>186.19509406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3318.9274520099998</v>
      </c>
      <c r="C119" s="43">
        <f t="shared" ref="C119" si="157">G119+K119</f>
        <v>1198.76794137</v>
      </c>
      <c r="D119" s="43">
        <f t="shared" ref="D119" si="158">H119+L119</f>
        <v>1572.95499393</v>
      </c>
      <c r="E119" s="43">
        <f t="shared" ref="E119" si="159">I119+M119</f>
        <v>547.20451671000001</v>
      </c>
      <c r="F119" s="43">
        <v>2703.3588822299998</v>
      </c>
      <c r="G119" s="43">
        <v>1096.5540627400001</v>
      </c>
      <c r="H119" s="43">
        <v>1253.3129237400001</v>
      </c>
      <c r="I119" s="43">
        <v>353.49189575000003</v>
      </c>
      <c r="J119" s="43">
        <v>615.56856977999996</v>
      </c>
      <c r="K119" s="43">
        <v>102.21387863</v>
      </c>
      <c r="L119" s="43">
        <v>319.64207019000003</v>
      </c>
      <c r="M119" s="43">
        <v>193.71262096000001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3291.0193052999998</v>
      </c>
      <c r="C120" s="43">
        <f t="shared" ref="C120" si="160">G120+K120</f>
        <v>1192.7198124399999</v>
      </c>
      <c r="D120" s="43">
        <f t="shared" ref="D120" si="161">H120+L120</f>
        <v>1555.64624439</v>
      </c>
      <c r="E120" s="43">
        <f t="shared" ref="E120" si="162">I120+M120</f>
        <v>542.65324846999999</v>
      </c>
      <c r="F120" s="43">
        <v>2664.6134046699999</v>
      </c>
      <c r="G120" s="43">
        <v>1092.94619104</v>
      </c>
      <c r="H120" s="43">
        <v>1217.9404899599999</v>
      </c>
      <c r="I120" s="43">
        <v>353.72672367000001</v>
      </c>
      <c r="J120" s="43">
        <v>626.40590063000002</v>
      </c>
      <c r="K120" s="43">
        <v>99.773621399999996</v>
      </c>
      <c r="L120" s="43">
        <v>337.70575443000001</v>
      </c>
      <c r="M120" s="43">
        <v>188.92652480000001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3565.0727109099998</v>
      </c>
      <c r="C121" s="43">
        <f t="shared" ref="C121" si="163">G121+K121</f>
        <v>1404.20230227</v>
      </c>
      <c r="D121" s="43">
        <f t="shared" ref="D121" si="164">H121+L121</f>
        <v>1590.39193037</v>
      </c>
      <c r="E121" s="43">
        <f t="shared" ref="E121" si="165">I121+M121</f>
        <v>570.47847826999998</v>
      </c>
      <c r="F121" s="43">
        <v>2873.4640351200001</v>
      </c>
      <c r="G121" s="43">
        <v>1294.8551591600001</v>
      </c>
      <c r="H121" s="43">
        <v>1222.7626035000001</v>
      </c>
      <c r="I121" s="43">
        <v>355.84627246000002</v>
      </c>
      <c r="J121" s="43">
        <v>691.60867579000001</v>
      </c>
      <c r="K121" s="43">
        <v>109.34714311</v>
      </c>
      <c r="L121" s="43">
        <v>367.62932687</v>
      </c>
      <c r="M121" s="43">
        <v>214.63220580999999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3468.9568722700001</v>
      </c>
      <c r="C122" s="43">
        <f t="shared" ref="C122" si="166">G122+K122</f>
        <v>1423.9307856299999</v>
      </c>
      <c r="D122" s="43">
        <f t="shared" ref="D122" si="167">H122+L122</f>
        <v>1484.0122078999998</v>
      </c>
      <c r="E122" s="43">
        <f t="shared" ref="E122" si="168">I122+M122</f>
        <v>561.01387874</v>
      </c>
      <c r="F122" s="43">
        <v>2827.5532090500001</v>
      </c>
      <c r="G122" s="43">
        <v>1319.6809603199999</v>
      </c>
      <c r="H122" s="43">
        <v>1150.8485817599999</v>
      </c>
      <c r="I122" s="43">
        <v>357.02366697000002</v>
      </c>
      <c r="J122" s="43">
        <v>641.40366322</v>
      </c>
      <c r="K122" s="43">
        <v>104.24982531000001</v>
      </c>
      <c r="L122" s="43">
        <v>333.16362614000002</v>
      </c>
      <c r="M122" s="43">
        <v>203.99021177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3532.8059848500002</v>
      </c>
      <c r="C123" s="43">
        <f t="shared" ref="C123" si="169">G123+K123</f>
        <v>1530.3838070100001</v>
      </c>
      <c r="D123" s="43">
        <f t="shared" ref="D123" si="170">H123+L123</f>
        <v>1413.6314635900001</v>
      </c>
      <c r="E123" s="43">
        <f t="shared" ref="E123" si="171">I123+M123</f>
        <v>588.79071425000006</v>
      </c>
      <c r="F123" s="43">
        <v>2889.4379164100001</v>
      </c>
      <c r="G123" s="43">
        <v>1429.67071977</v>
      </c>
      <c r="H123" s="43">
        <v>1101.15022316</v>
      </c>
      <c r="I123" s="43">
        <v>358.61697348000001</v>
      </c>
      <c r="J123" s="43">
        <v>643.36806844</v>
      </c>
      <c r="K123" s="43">
        <v>100.71308723999999</v>
      </c>
      <c r="L123" s="43">
        <v>312.48124043000001</v>
      </c>
      <c r="M123" s="43">
        <v>230.17374076999999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3614.7349070700002</v>
      </c>
      <c r="C124" s="43">
        <f t="shared" ref="C124" si="172">G124+K124</f>
        <v>1610.1552718600001</v>
      </c>
      <c r="D124" s="43">
        <f t="shared" ref="D124" si="173">H124+L124</f>
        <v>1413.17227344</v>
      </c>
      <c r="E124" s="43">
        <f t="shared" ref="E124" si="174">I124+M124</f>
        <v>591.40736176999997</v>
      </c>
      <c r="F124" s="43">
        <v>2975.5126236199999</v>
      </c>
      <c r="G124" s="43">
        <v>1512.8381852</v>
      </c>
      <c r="H124" s="43">
        <v>1102.50533567</v>
      </c>
      <c r="I124" s="43">
        <v>360.16910274999998</v>
      </c>
      <c r="J124" s="43">
        <v>639.22228344999996</v>
      </c>
      <c r="K124" s="43">
        <v>97.317086660000001</v>
      </c>
      <c r="L124" s="43">
        <v>310.66693777</v>
      </c>
      <c r="M124" s="43">
        <v>231.23825901999999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3727.4545601700001</v>
      </c>
      <c r="C125" s="43">
        <f t="shared" ref="C125" si="175">G125+K125</f>
        <v>1731.5391322400001</v>
      </c>
      <c r="D125" s="43">
        <f t="shared" ref="D125" si="176">H125+L125</f>
        <v>1396.3150955000001</v>
      </c>
      <c r="E125" s="43">
        <f t="shared" ref="E125" si="177">I125+M125</f>
        <v>599.60033242999998</v>
      </c>
      <c r="F125" s="43">
        <v>3076.5098850700001</v>
      </c>
      <c r="G125" s="43">
        <v>1627.09388885</v>
      </c>
      <c r="H125" s="43">
        <v>1086.69207562</v>
      </c>
      <c r="I125" s="43">
        <v>362.72392059999999</v>
      </c>
      <c r="J125" s="43">
        <v>650.94467510000004</v>
      </c>
      <c r="K125" s="43">
        <v>104.44524339</v>
      </c>
      <c r="L125" s="43">
        <v>309.62301988000002</v>
      </c>
      <c r="M125" s="43">
        <v>236.87641183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3662.2662717899998</v>
      </c>
      <c r="C126" s="43">
        <f t="shared" ref="C126" si="178">G126+K126</f>
        <v>1672.28019681</v>
      </c>
      <c r="D126" s="43">
        <f t="shared" ref="D126" si="179">H126+L126</f>
        <v>1387.85658463</v>
      </c>
      <c r="E126" s="43">
        <f t="shared" ref="E126" si="180">I126+M126</f>
        <v>602.12949034999997</v>
      </c>
      <c r="F126" s="43">
        <v>3020.37460332</v>
      </c>
      <c r="G126" s="43">
        <v>1577.4518737200001</v>
      </c>
      <c r="H126" s="43">
        <v>1078.05356798</v>
      </c>
      <c r="I126" s="43">
        <v>364.86916162</v>
      </c>
      <c r="J126" s="43">
        <v>641.89166847000001</v>
      </c>
      <c r="K126" s="43">
        <v>94.828323089999998</v>
      </c>
      <c r="L126" s="43">
        <v>309.80301665000002</v>
      </c>
      <c r="M126" s="43">
        <v>237.26032873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3384.2864052899999</v>
      </c>
      <c r="C127" s="43">
        <f t="shared" ref="C127" si="181">G127+K127</f>
        <v>1586.0121157600001</v>
      </c>
      <c r="D127" s="43">
        <f t="shared" ref="D127" si="182">H127+L127</f>
        <v>1191.40159204</v>
      </c>
      <c r="E127" s="43">
        <f t="shared" ref="E127" si="183">I127+M127</f>
        <v>606.87269748999995</v>
      </c>
      <c r="F127" s="43">
        <v>2917.1030442299998</v>
      </c>
      <c r="G127" s="43">
        <v>1491.41211449</v>
      </c>
      <c r="H127" s="43">
        <v>1058.3391305</v>
      </c>
      <c r="I127" s="43">
        <v>367.35179923999999</v>
      </c>
      <c r="J127" s="43">
        <v>467.18336105999998</v>
      </c>
      <c r="K127" s="43">
        <v>94.600001270000007</v>
      </c>
      <c r="L127" s="43">
        <v>133.06246153999999</v>
      </c>
      <c r="M127" s="43">
        <v>239.52089824999999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3434.1545119399998</v>
      </c>
      <c r="C128" s="43">
        <f t="shared" ref="C128" si="184">G128+K128</f>
        <v>1612.82304288</v>
      </c>
      <c r="D128" s="43">
        <f t="shared" ref="D128" si="185">H128+L128</f>
        <v>1215.7446281</v>
      </c>
      <c r="E128" s="43">
        <f t="shared" ref="E128" si="186">I128+M128</f>
        <v>605.58684096000002</v>
      </c>
      <c r="F128" s="43">
        <v>2984.42605022</v>
      </c>
      <c r="G128" s="43">
        <v>1533.8894603700001</v>
      </c>
      <c r="H128" s="43">
        <v>1084.62858097</v>
      </c>
      <c r="I128" s="43">
        <v>365.90800888000001</v>
      </c>
      <c r="J128" s="43">
        <v>449.72846171999998</v>
      </c>
      <c r="K128" s="43">
        <v>78.933582509999994</v>
      </c>
      <c r="L128" s="43">
        <v>131.11604713</v>
      </c>
      <c r="M128" s="43">
        <v>239.67883208000001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3461.33660796</v>
      </c>
      <c r="C129" s="43">
        <f t="shared" ref="C129" si="187">G129+K129</f>
        <v>1636.5881786300001</v>
      </c>
      <c r="D129" s="43">
        <f t="shared" ref="D129" si="188">H129+L129</f>
        <v>1216.41784904</v>
      </c>
      <c r="E129" s="43">
        <f t="shared" ref="E129" si="189">I129+M129</f>
        <v>608.33058028999994</v>
      </c>
      <c r="F129" s="43">
        <v>3008.4068924500002</v>
      </c>
      <c r="G129" s="43">
        <v>1565.85342016</v>
      </c>
      <c r="H129" s="43">
        <v>1077.0365472999999</v>
      </c>
      <c r="I129" s="43">
        <v>365.51692499000001</v>
      </c>
      <c r="J129" s="43">
        <v>452.92971550999999</v>
      </c>
      <c r="K129" s="43">
        <v>70.734758470000003</v>
      </c>
      <c r="L129" s="43">
        <v>139.38130174</v>
      </c>
      <c r="M129" s="43">
        <v>242.81365529999999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3450.9804574099999</v>
      </c>
      <c r="C130" s="43">
        <f t="shared" ref="C130" si="190">G130+K130</f>
        <v>1588.5493033800001</v>
      </c>
      <c r="D130" s="43">
        <f t="shared" ref="D130" si="191">H130+L130</f>
        <v>1261.6462055700001</v>
      </c>
      <c r="E130" s="43">
        <f t="shared" ref="E130" si="192">I130+M130</f>
        <v>600.78494846000001</v>
      </c>
      <c r="F130" s="43">
        <v>3006.8797020699999</v>
      </c>
      <c r="G130" s="43">
        <v>1516.08507317</v>
      </c>
      <c r="H130" s="43">
        <v>1123.19394592</v>
      </c>
      <c r="I130" s="43">
        <v>367.60068297999999</v>
      </c>
      <c r="J130" s="43">
        <v>444.10075533999998</v>
      </c>
      <c r="K130" s="43">
        <v>72.464230209999997</v>
      </c>
      <c r="L130" s="43">
        <v>138.45225965</v>
      </c>
      <c r="M130" s="43">
        <v>233.18426547999999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4856.8303547100004</v>
      </c>
      <c r="C131" s="43">
        <f t="shared" ref="C131" si="193">G131+K131</f>
        <v>1477.4120939100001</v>
      </c>
      <c r="D131" s="43">
        <f t="shared" ref="D131" si="194">H131+L131</f>
        <v>1397.5402408</v>
      </c>
      <c r="E131" s="43">
        <f t="shared" ref="E131" si="195">I131+M131</f>
        <v>1981.8780199999999</v>
      </c>
      <c r="F131" s="43">
        <v>2932.0862488299999</v>
      </c>
      <c r="G131" s="43">
        <v>1412.6095457500001</v>
      </c>
      <c r="H131" s="43">
        <v>1148.3974573999999</v>
      </c>
      <c r="I131" s="43">
        <v>371.07924567999999</v>
      </c>
      <c r="J131" s="43">
        <v>1924.74410588</v>
      </c>
      <c r="K131" s="43">
        <v>64.802548160000001</v>
      </c>
      <c r="L131" s="43">
        <v>249.14278340000001</v>
      </c>
      <c r="M131" s="43">
        <v>1610.7987743199999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4876.6243902599999</v>
      </c>
      <c r="C132" s="43">
        <f t="shared" ref="C132" si="196">G132+K132</f>
        <v>1514.4297462300001</v>
      </c>
      <c r="D132" s="43">
        <f t="shared" ref="D132" si="197">H132+L132</f>
        <v>1391.5866657399999</v>
      </c>
      <c r="E132" s="43">
        <f t="shared" ref="E132" si="198">I132+M132</f>
        <v>1970.6079782899999</v>
      </c>
      <c r="F132" s="43">
        <v>2989.9972576199998</v>
      </c>
      <c r="G132" s="43">
        <v>1475.57756208</v>
      </c>
      <c r="H132" s="43">
        <v>1141.81608628</v>
      </c>
      <c r="I132" s="43">
        <v>372.60360925999998</v>
      </c>
      <c r="J132" s="43">
        <v>1886.6271326399999</v>
      </c>
      <c r="K132" s="43">
        <v>38.852184149999999</v>
      </c>
      <c r="L132" s="43">
        <v>249.77057945999999</v>
      </c>
      <c r="M132" s="43">
        <v>1598.0043690299999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5093.9741451199998</v>
      </c>
      <c r="C133" s="43">
        <f t="shared" ref="C133" si="199">G133+K133</f>
        <v>1572.0521352600001</v>
      </c>
      <c r="D133" s="43">
        <f t="shared" ref="D133" si="200">H133+L133</f>
        <v>1554.16994976</v>
      </c>
      <c r="E133" s="43">
        <f t="shared" ref="E133" si="201">I133+M133</f>
        <v>1967.7520600999999</v>
      </c>
      <c r="F133" s="43">
        <v>3236.9799023999999</v>
      </c>
      <c r="G133" s="43">
        <v>1540.05880346</v>
      </c>
      <c r="H133" s="43">
        <v>1320.2165579499999</v>
      </c>
      <c r="I133" s="43">
        <v>376.70454099</v>
      </c>
      <c r="J133" s="43">
        <v>1856.9942427200001</v>
      </c>
      <c r="K133" s="43">
        <v>31.9933318</v>
      </c>
      <c r="L133" s="43">
        <v>233.95339181</v>
      </c>
      <c r="M133" s="43">
        <v>1591.0475191099999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5334.9263010300001</v>
      </c>
      <c r="C134" s="43">
        <f t="shared" ref="C134" si="202">G134+K134</f>
        <v>1673.4425128299999</v>
      </c>
      <c r="D134" s="43">
        <f t="shared" ref="D134" si="203">H134+L134</f>
        <v>1698.3648563299998</v>
      </c>
      <c r="E134" s="43">
        <f t="shared" ref="E134" si="204">I134+M134</f>
        <v>1963.1189318699999</v>
      </c>
      <c r="F134" s="43">
        <v>3485.7020042300001</v>
      </c>
      <c r="G134" s="43">
        <v>1641.59579745</v>
      </c>
      <c r="H134" s="43">
        <v>1464.6521018399999</v>
      </c>
      <c r="I134" s="43">
        <v>379.45410493999998</v>
      </c>
      <c r="J134" s="43">
        <v>1849.2242968</v>
      </c>
      <c r="K134" s="43">
        <v>31.846715379999999</v>
      </c>
      <c r="L134" s="43">
        <v>233.71275449000001</v>
      </c>
      <c r="M134" s="43">
        <v>1583.6648269299999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5443.6689475499998</v>
      </c>
      <c r="C135" s="43">
        <f t="shared" ref="C135" si="205">G135+K135</f>
        <v>1681.0038077700001</v>
      </c>
      <c r="D135" s="43">
        <f t="shared" ref="D135" si="206">H135+L135</f>
        <v>1812.4567082499998</v>
      </c>
      <c r="E135" s="43">
        <f t="shared" ref="E135" si="207">I135+M135</f>
        <v>1950.2084315300001</v>
      </c>
      <c r="F135" s="43">
        <v>3584.0368447999999</v>
      </c>
      <c r="G135" s="43">
        <v>1650.08283011</v>
      </c>
      <c r="H135" s="43">
        <v>1554.5889936399999</v>
      </c>
      <c r="I135" s="43">
        <v>379.36502105</v>
      </c>
      <c r="J135" s="43">
        <v>1859.6321027500001</v>
      </c>
      <c r="K135" s="43">
        <v>30.920977659999998</v>
      </c>
      <c r="L135" s="43">
        <v>257.86771461000001</v>
      </c>
      <c r="M135" s="43">
        <v>1570.8434104800001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5723.9305328600003</v>
      </c>
      <c r="C136" s="43">
        <f t="shared" ref="C136" si="208">G136+K136</f>
        <v>1794.9161218199999</v>
      </c>
      <c r="D136" s="43">
        <f t="shared" ref="D136" si="209">H136+L136</f>
        <v>1999.1866297299998</v>
      </c>
      <c r="E136" s="43">
        <f t="shared" ref="E136" si="210">I136+M136</f>
        <v>1929.8277813100001</v>
      </c>
      <c r="F136" s="43">
        <v>3813.4219816300001</v>
      </c>
      <c r="G136" s="43">
        <v>1776.6489375799999</v>
      </c>
      <c r="H136" s="43">
        <v>1657.7829730599999</v>
      </c>
      <c r="I136" s="43">
        <v>378.99007098999999</v>
      </c>
      <c r="J136" s="43">
        <v>1910.50855123</v>
      </c>
      <c r="K136" s="43">
        <v>18.267184239999999</v>
      </c>
      <c r="L136" s="43">
        <v>341.40365666999998</v>
      </c>
      <c r="M136" s="43">
        <v>1550.83771032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5901.5284054699996</v>
      </c>
      <c r="C137" s="43">
        <f t="shared" ref="C137" si="211">G137+K137</f>
        <v>1772.4995603699999</v>
      </c>
      <c r="D137" s="43">
        <f t="shared" ref="D137" si="212">H137+L137</f>
        <v>2221.39587093</v>
      </c>
      <c r="E137" s="43">
        <f t="shared" ref="E137" si="213">I137+M137</f>
        <v>1907.6329741699999</v>
      </c>
      <c r="F137" s="43">
        <v>3957.4754383600002</v>
      </c>
      <c r="G137" s="43">
        <v>1755.9387197599999</v>
      </c>
      <c r="H137" s="43">
        <v>1827.8108785700001</v>
      </c>
      <c r="I137" s="43">
        <v>373.72584002999997</v>
      </c>
      <c r="J137" s="43">
        <v>1944.0529671100001</v>
      </c>
      <c r="K137" s="43">
        <v>16.56084061</v>
      </c>
      <c r="L137" s="43">
        <v>393.58499236</v>
      </c>
      <c r="M137" s="43">
        <v>1533.9071341399999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6022.4350707599997</v>
      </c>
      <c r="C138" s="43">
        <f t="shared" ref="C138" si="214">G138+K138</f>
        <v>1809.59864481</v>
      </c>
      <c r="D138" s="43">
        <f t="shared" ref="D138" si="215">H138+L138</f>
        <v>2306.6148241400001</v>
      </c>
      <c r="E138" s="43">
        <f t="shared" ref="E138" si="216">I138+M138</f>
        <v>1906.2216018099998</v>
      </c>
      <c r="F138" s="43">
        <v>4075.0560894599998</v>
      </c>
      <c r="G138" s="43">
        <v>1795.3126702899999</v>
      </c>
      <c r="H138" s="43">
        <v>1906.78813371</v>
      </c>
      <c r="I138" s="43">
        <v>372.95528546000003</v>
      </c>
      <c r="J138" s="43">
        <v>1947.3789813000001</v>
      </c>
      <c r="K138" s="43">
        <v>14.28597452</v>
      </c>
      <c r="L138" s="43">
        <v>399.82669042999999</v>
      </c>
      <c r="M138" s="43">
        <v>1533.2663163499999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6251.5910007499997</v>
      </c>
      <c r="C139" s="43">
        <f t="shared" ref="C139" si="217">G139+K139</f>
        <v>2008.92580924</v>
      </c>
      <c r="D139" s="43">
        <f t="shared" ref="D139" si="218">H139+L139</f>
        <v>2410.7889472500001</v>
      </c>
      <c r="E139" s="43">
        <f t="shared" ref="E139" si="219">I139+M139</f>
        <v>1831.87624426</v>
      </c>
      <c r="F139" s="43">
        <v>4324.69238073</v>
      </c>
      <c r="G139" s="43">
        <v>1992.9787941100001</v>
      </c>
      <c r="H139" s="43">
        <v>1958.63403952</v>
      </c>
      <c r="I139" s="43">
        <v>373.07954710000001</v>
      </c>
      <c r="J139" s="43">
        <v>1926.89862002</v>
      </c>
      <c r="K139" s="43">
        <v>15.94701513</v>
      </c>
      <c r="L139" s="43">
        <v>452.15490772999999</v>
      </c>
      <c r="M139" s="43">
        <v>1458.7966971599999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6058.4771119099996</v>
      </c>
      <c r="C140" s="43">
        <f t="shared" ref="C140" si="220">G140+K140</f>
        <v>1771.1960680700001</v>
      </c>
      <c r="D140" s="43">
        <f t="shared" ref="D140" si="221">H140+L140</f>
        <v>2468.5512100400001</v>
      </c>
      <c r="E140" s="43">
        <f t="shared" ref="E140" si="222">I140+M140</f>
        <v>1818.7298338000001</v>
      </c>
      <c r="F140" s="43">
        <v>4155.45201026</v>
      </c>
      <c r="G140" s="43">
        <v>1762.9491921700001</v>
      </c>
      <c r="H140" s="43">
        <v>2019.6290269000001</v>
      </c>
      <c r="I140" s="43">
        <v>372.87379119000002</v>
      </c>
      <c r="J140" s="43">
        <v>1903.0251016499999</v>
      </c>
      <c r="K140" s="43">
        <v>8.2468758999999991</v>
      </c>
      <c r="L140" s="43">
        <v>448.92218314000002</v>
      </c>
      <c r="M140" s="43">
        <v>1445.85604261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4780.8446291500004</v>
      </c>
      <c r="C141" s="43">
        <f t="shared" ref="C141" si="223">G141+K141</f>
        <v>1718.6992310399999</v>
      </c>
      <c r="D141" s="43">
        <f t="shared" ref="D141" si="224">H141+L141</f>
        <v>2577.6834273899999</v>
      </c>
      <c r="E141" s="43">
        <f t="shared" ref="E141" si="225">I141+M141</f>
        <v>484.46197072000001</v>
      </c>
      <c r="F141" s="43">
        <v>4192.8000207100004</v>
      </c>
      <c r="G141" s="43">
        <v>1709.67838833</v>
      </c>
      <c r="H141" s="43">
        <v>2110.5895882899999</v>
      </c>
      <c r="I141" s="43">
        <v>372.53204409</v>
      </c>
      <c r="J141" s="43">
        <v>588.04460844000005</v>
      </c>
      <c r="K141" s="43">
        <v>9.0208427100000002</v>
      </c>
      <c r="L141" s="43">
        <v>467.09383910000003</v>
      </c>
      <c r="M141" s="43">
        <v>111.92992663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4951.6960352599999</v>
      </c>
      <c r="C142" s="43">
        <f t="shared" ref="C142" si="226">G142+K142</f>
        <v>1735.1771828399999</v>
      </c>
      <c r="D142" s="43">
        <f t="shared" ref="D142" si="227">H142+L142</f>
        <v>2733.3076578399996</v>
      </c>
      <c r="E142" s="43">
        <f t="shared" ref="E142" si="228">I142+M142</f>
        <v>483.21119457999998</v>
      </c>
      <c r="F142" s="43">
        <v>4348.0750424999997</v>
      </c>
      <c r="G142" s="43">
        <v>1716.02670225</v>
      </c>
      <c r="H142" s="43">
        <v>2260.1164054699998</v>
      </c>
      <c r="I142" s="43">
        <v>371.93193478000001</v>
      </c>
      <c r="J142" s="43">
        <v>603.62099276000004</v>
      </c>
      <c r="K142" s="43">
        <v>19.150480590000001</v>
      </c>
      <c r="L142" s="43">
        <v>473.19125236999997</v>
      </c>
      <c r="M142" s="43">
        <v>111.27925980000001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5107.7295400000003</v>
      </c>
      <c r="C143" s="43">
        <f t="shared" ref="C143" si="229">G143+K143</f>
        <v>1788.53521645</v>
      </c>
      <c r="D143" s="43">
        <f t="shared" ref="D143" si="230">H143+L143</f>
        <v>2832.7955819399999</v>
      </c>
      <c r="E143" s="43">
        <f t="shared" ref="E143" si="231">I143+M143</f>
        <v>486.39874161</v>
      </c>
      <c r="F143" s="43">
        <v>4465.01417494</v>
      </c>
      <c r="G143" s="43">
        <v>1764.4687506600001</v>
      </c>
      <c r="H143" s="43">
        <v>2328.1872378600001</v>
      </c>
      <c r="I143" s="43">
        <v>372.35818641999998</v>
      </c>
      <c r="J143" s="43">
        <v>642.71536505999995</v>
      </c>
      <c r="K143" s="43">
        <v>24.066465789999999</v>
      </c>
      <c r="L143" s="43">
        <v>504.60834407999999</v>
      </c>
      <c r="M143" s="43">
        <v>114.04055519000001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5144.3508428100004</v>
      </c>
      <c r="C144" s="43">
        <f t="shared" ref="C144" si="232">G144+K144</f>
        <v>1636.88720506</v>
      </c>
      <c r="D144" s="43">
        <f t="shared" ref="D144" si="233">H144+L144</f>
        <v>3021.8814998499997</v>
      </c>
      <c r="E144" s="43">
        <f t="shared" ref="E144" si="234">I144+M144</f>
        <v>485.58213790000002</v>
      </c>
      <c r="F144" s="43">
        <v>4499.0649384099997</v>
      </c>
      <c r="G144" s="43">
        <v>1620.2011833700001</v>
      </c>
      <c r="H144" s="43">
        <v>2506.5526043999998</v>
      </c>
      <c r="I144" s="43">
        <v>372.31115063999999</v>
      </c>
      <c r="J144" s="43">
        <v>645.28590440000005</v>
      </c>
      <c r="K144" s="43">
        <v>16.68602169</v>
      </c>
      <c r="L144" s="43">
        <v>515.32889545</v>
      </c>
      <c r="M144" s="43">
        <v>113.27098726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5164.3173798799999</v>
      </c>
      <c r="C145" s="43">
        <f t="shared" ref="C145" si="235">G145+K145</f>
        <v>1593.30039614</v>
      </c>
      <c r="D145" s="43">
        <f t="shared" ref="D145" si="236">H145+L145</f>
        <v>3041.3417785000001</v>
      </c>
      <c r="E145" s="43">
        <f t="shared" ref="E145" si="237">I145+M145</f>
        <v>529.67520523999997</v>
      </c>
      <c r="F145" s="43">
        <v>4529.9015694099999</v>
      </c>
      <c r="G145" s="43">
        <v>1576.7912923700001</v>
      </c>
      <c r="H145" s="43">
        <v>2534.47712422</v>
      </c>
      <c r="I145" s="43">
        <v>418.63315282000002</v>
      </c>
      <c r="J145" s="43">
        <v>634.41581047</v>
      </c>
      <c r="K145" s="43">
        <v>16.509103769999999</v>
      </c>
      <c r="L145" s="43">
        <v>506.86465428000002</v>
      </c>
      <c r="M145" s="43">
        <v>111.04205242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5704.9599873099996</v>
      </c>
      <c r="C146" s="43">
        <f t="shared" ref="C146" si="238">G146+K146</f>
        <v>2130.1508718200002</v>
      </c>
      <c r="D146" s="43">
        <f t="shared" ref="D146" si="239">H146+L146</f>
        <v>3051.9499965200002</v>
      </c>
      <c r="E146" s="43">
        <f t="shared" ref="E146" si="240">I146+M146</f>
        <v>522.85911896999994</v>
      </c>
      <c r="F146" s="43">
        <v>5102.6609158000001</v>
      </c>
      <c r="G146" s="43">
        <v>2113.8694898600002</v>
      </c>
      <c r="H146" s="43">
        <v>2570.8311447000001</v>
      </c>
      <c r="I146" s="43">
        <v>417.96028123999997</v>
      </c>
      <c r="J146" s="43">
        <v>602.29907150999998</v>
      </c>
      <c r="K146" s="43">
        <v>16.281381960000001</v>
      </c>
      <c r="L146" s="43">
        <v>481.11885181999997</v>
      </c>
      <c r="M146" s="43">
        <v>104.89883773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6286.4240232299999</v>
      </c>
      <c r="C147" s="43">
        <f t="shared" ref="C147" si="241">G147+K147</f>
        <v>2668.7630093899998</v>
      </c>
      <c r="D147" s="43">
        <f t="shared" ref="D147" si="242">H147+L147</f>
        <v>3108.1517998499999</v>
      </c>
      <c r="E147" s="43">
        <f t="shared" ref="E147" si="243">I147+M147</f>
        <v>509.50921398999998</v>
      </c>
      <c r="F147" s="43">
        <v>5663.2402013800001</v>
      </c>
      <c r="G147" s="43">
        <v>2654.6741364999998</v>
      </c>
      <c r="H147" s="43">
        <v>2591.8461036899998</v>
      </c>
      <c r="I147" s="43">
        <v>416.71996118999999</v>
      </c>
      <c r="J147" s="43">
        <v>623.18382184999996</v>
      </c>
      <c r="K147" s="43">
        <v>14.088872889999999</v>
      </c>
      <c r="L147" s="43">
        <v>516.30569616000002</v>
      </c>
      <c r="M147" s="43">
        <v>92.7892528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6466.2075071999998</v>
      </c>
      <c r="C148" s="43">
        <f t="shared" ref="C148" si="244">G148+K148</f>
        <v>2824.0263160100003</v>
      </c>
      <c r="D148" s="43">
        <f t="shared" ref="D148" si="245">H148+L148</f>
        <v>3134.1277961400001</v>
      </c>
      <c r="E148" s="43">
        <f t="shared" ref="E148" si="246">I148+M148</f>
        <v>508.05339504999995</v>
      </c>
      <c r="F148" s="43">
        <v>5881.8834492599999</v>
      </c>
      <c r="G148" s="43">
        <v>2809.9408563900001</v>
      </c>
      <c r="H148" s="43">
        <v>2654.9621918600001</v>
      </c>
      <c r="I148" s="43">
        <v>416.98040100999998</v>
      </c>
      <c r="J148" s="43">
        <v>584.32405793999999</v>
      </c>
      <c r="K148" s="43">
        <v>14.08545962</v>
      </c>
      <c r="L148" s="43">
        <v>479.16560428000003</v>
      </c>
      <c r="M148" s="43">
        <v>91.072994039999998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6660.78124407</v>
      </c>
      <c r="C149" s="43">
        <f t="shared" ref="C149" si="247">G149+K149</f>
        <v>2864.4669095199997</v>
      </c>
      <c r="D149" s="43">
        <f t="shared" ref="D149" si="248">H149+L149</f>
        <v>3269.1704996099998</v>
      </c>
      <c r="E149" s="43">
        <f t="shared" ref="E149" si="249">I149+M149</f>
        <v>527.14383494000003</v>
      </c>
      <c r="F149" s="43">
        <v>5970.6583128599996</v>
      </c>
      <c r="G149" s="43">
        <v>2856.0450979799998</v>
      </c>
      <c r="H149" s="43">
        <v>2697.3013552699999</v>
      </c>
      <c r="I149" s="43">
        <v>417.31185961</v>
      </c>
      <c r="J149" s="43">
        <v>690.12293121000005</v>
      </c>
      <c r="K149" s="43">
        <v>8.4218115400000002</v>
      </c>
      <c r="L149" s="43">
        <v>571.86914434000005</v>
      </c>
      <c r="M149" s="43">
        <v>109.83197533000001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6617.9156771099997</v>
      </c>
      <c r="C150" s="43">
        <f t="shared" ref="C150" si="250">G150+K150</f>
        <v>2806.7627536</v>
      </c>
      <c r="D150" s="43">
        <f t="shared" ref="D150" si="251">H150+L150</f>
        <v>3484.8039144700001</v>
      </c>
      <c r="E150" s="43">
        <f t="shared" ref="E150" si="252">I150+M150</f>
        <v>326.34900904</v>
      </c>
      <c r="F150" s="43">
        <v>5850.5303624500002</v>
      </c>
      <c r="G150" s="43">
        <v>2801.4885724199999</v>
      </c>
      <c r="H150" s="43">
        <v>2831.6837825900002</v>
      </c>
      <c r="I150" s="43">
        <v>217.35800743999999</v>
      </c>
      <c r="J150" s="43">
        <v>767.38531465999995</v>
      </c>
      <c r="K150" s="43">
        <v>5.2741811800000002</v>
      </c>
      <c r="L150" s="43">
        <v>653.12013188000003</v>
      </c>
      <c r="M150" s="43">
        <v>108.9910016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6627.6915728100003</v>
      </c>
      <c r="C151" s="43">
        <f t="shared" ref="C151" si="253">G151+K151</f>
        <v>2756.9448848099996</v>
      </c>
      <c r="D151" s="43">
        <f t="shared" ref="D151" si="254">H151+L151</f>
        <v>3539.2446188100002</v>
      </c>
      <c r="E151" s="43">
        <f t="shared" ref="E151" si="255">I151+M151</f>
        <v>331.50206918999999</v>
      </c>
      <c r="F151" s="43">
        <v>5852.5412373500003</v>
      </c>
      <c r="G151" s="43">
        <v>2747.7622932999998</v>
      </c>
      <c r="H151" s="43">
        <v>2889.17898926</v>
      </c>
      <c r="I151" s="43">
        <v>215.59995479</v>
      </c>
      <c r="J151" s="43">
        <v>775.15033545999995</v>
      </c>
      <c r="K151" s="43">
        <v>9.18259151</v>
      </c>
      <c r="L151" s="43">
        <v>650.06562955000004</v>
      </c>
      <c r="M151" s="43">
        <v>115.9021144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6547.61048802</v>
      </c>
      <c r="C152" s="43">
        <f t="shared" ref="C152" si="256">G152+K152</f>
        <v>2638.2555182000001</v>
      </c>
      <c r="D152" s="43">
        <f t="shared" ref="D152" si="257">H152+L152</f>
        <v>3676.34118429</v>
      </c>
      <c r="E152" s="43">
        <f t="shared" ref="E152" si="258">I152+M152</f>
        <v>233.01378553000001</v>
      </c>
      <c r="F152" s="43">
        <v>5786.1430028499999</v>
      </c>
      <c r="G152" s="43">
        <v>2630.8779247500001</v>
      </c>
      <c r="H152" s="43">
        <v>3040.4701446200002</v>
      </c>
      <c r="I152" s="43">
        <v>114.79493348</v>
      </c>
      <c r="J152" s="43">
        <v>761.46748517000003</v>
      </c>
      <c r="K152" s="43">
        <v>7.37759345</v>
      </c>
      <c r="L152" s="43">
        <v>635.87103966999996</v>
      </c>
      <c r="M152" s="43">
        <v>118.21885205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6594.3406040199998</v>
      </c>
      <c r="C153" s="43">
        <f t="shared" ref="C153" si="259">G153+K153</f>
        <v>2591.95285805</v>
      </c>
      <c r="D153" s="43">
        <f t="shared" ref="D153" si="260">H153+L153</f>
        <v>3765.8307908299998</v>
      </c>
      <c r="E153" s="43">
        <f t="shared" ref="E153" si="261">I153+M153</f>
        <v>236.55695514000001</v>
      </c>
      <c r="F153" s="43">
        <v>5814.4727152599999</v>
      </c>
      <c r="G153" s="43">
        <v>2584.99453034</v>
      </c>
      <c r="H153" s="43">
        <v>3115.7180804499999</v>
      </c>
      <c r="I153" s="43">
        <v>113.76010447</v>
      </c>
      <c r="J153" s="43">
        <v>779.86788876000003</v>
      </c>
      <c r="K153" s="43">
        <v>6.9583277099999998</v>
      </c>
      <c r="L153" s="43">
        <v>650.11271037999995</v>
      </c>
      <c r="M153" s="43">
        <v>122.79685067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6690.5801741599998</v>
      </c>
      <c r="C154" s="43">
        <f t="shared" ref="C154" si="262">G154+K154</f>
        <v>2348.2315975900001</v>
      </c>
      <c r="D154" s="43">
        <f t="shared" ref="D154" si="263">H154+L154</f>
        <v>4090.0132814799999</v>
      </c>
      <c r="E154" s="43">
        <f t="shared" ref="E154" si="264">I154+M154</f>
        <v>252.33529508999999</v>
      </c>
      <c r="F154" s="43">
        <v>5836.0982701900002</v>
      </c>
      <c r="G154" s="43">
        <v>2336.44801594</v>
      </c>
      <c r="H154" s="43">
        <v>3364.3623975</v>
      </c>
      <c r="I154" s="43">
        <v>135.28785675</v>
      </c>
      <c r="J154" s="43">
        <v>854.48190396999996</v>
      </c>
      <c r="K154" s="43">
        <v>11.78358165</v>
      </c>
      <c r="L154" s="43">
        <v>725.65088398</v>
      </c>
      <c r="M154" s="43">
        <v>117.04743834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6579.4044316</v>
      </c>
      <c r="C155" s="43">
        <f t="shared" ref="C155" si="265">G155+K155</f>
        <v>2230.2366816900003</v>
      </c>
      <c r="D155" s="43">
        <f t="shared" ref="D155" si="266">H155+L155</f>
        <v>4096.7354008500006</v>
      </c>
      <c r="E155" s="43">
        <f t="shared" ref="E155" si="267">I155+M155</f>
        <v>252.43234905999998</v>
      </c>
      <c r="F155" s="43">
        <v>5712.4775236100004</v>
      </c>
      <c r="G155" s="43">
        <v>2216.1519959900002</v>
      </c>
      <c r="H155" s="43">
        <v>3363.6067391900001</v>
      </c>
      <c r="I155" s="43">
        <v>132.71878842999999</v>
      </c>
      <c r="J155" s="43">
        <v>866.92690799000002</v>
      </c>
      <c r="K155" s="43">
        <v>14.0846857</v>
      </c>
      <c r="L155" s="43">
        <v>733.12866166000003</v>
      </c>
      <c r="M155" s="43">
        <v>119.71356063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6529.24100155</v>
      </c>
      <c r="C156" s="43">
        <f t="shared" ref="C156" si="268">G156+K156</f>
        <v>2112.9721844000001</v>
      </c>
      <c r="D156" s="43">
        <f t="shared" ref="D156" si="269">H156+L156</f>
        <v>4170.2558584199996</v>
      </c>
      <c r="E156" s="43">
        <f t="shared" ref="E156" si="270">I156+M156</f>
        <v>246.01295873000001</v>
      </c>
      <c r="F156" s="43">
        <v>5702.0374164000004</v>
      </c>
      <c r="G156" s="43">
        <v>2100.3423978999999</v>
      </c>
      <c r="H156" s="43">
        <v>3471.0728356499999</v>
      </c>
      <c r="I156" s="43">
        <v>130.62218285</v>
      </c>
      <c r="J156" s="43">
        <v>827.20358514999998</v>
      </c>
      <c r="K156" s="43">
        <v>12.6297865</v>
      </c>
      <c r="L156" s="43">
        <v>699.18302276999998</v>
      </c>
      <c r="M156" s="43">
        <v>115.39077588000001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6608.5137480900003</v>
      </c>
      <c r="C157" s="43">
        <f t="shared" ref="C157" si="271">G157+K157</f>
        <v>2071.4712029100001</v>
      </c>
      <c r="D157" s="43">
        <f t="shared" ref="D157" si="272">H157+L157</f>
        <v>4287.8045864599999</v>
      </c>
      <c r="E157" s="43">
        <f t="shared" ref="E157" si="273">I157+M157</f>
        <v>249.23795871999999</v>
      </c>
      <c r="F157" s="43">
        <v>5760.5395085500004</v>
      </c>
      <c r="G157" s="43">
        <v>2058.5485381399999</v>
      </c>
      <c r="H157" s="43">
        <v>3571.45731389</v>
      </c>
      <c r="I157" s="43">
        <v>130.53365651999999</v>
      </c>
      <c r="J157" s="43">
        <v>847.97423953999999</v>
      </c>
      <c r="K157" s="43">
        <v>12.922664770000001</v>
      </c>
      <c r="L157" s="43">
        <v>716.34727256999997</v>
      </c>
      <c r="M157" s="43">
        <v>118.7043022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6645.8306551799997</v>
      </c>
      <c r="C158" s="43">
        <f t="shared" ref="C158" si="274">G158+K158</f>
        <v>2030.91798395</v>
      </c>
      <c r="D158" s="43">
        <f t="shared" ref="D158" si="275">H158+L158</f>
        <v>4369.7673196599999</v>
      </c>
      <c r="E158" s="43">
        <f t="shared" ref="E158" si="276">I158+M158</f>
        <v>245.14535157</v>
      </c>
      <c r="F158" s="43">
        <v>5782.7657425999996</v>
      </c>
      <c r="G158" s="43">
        <v>2016.96214609</v>
      </c>
      <c r="H158" s="43">
        <v>3634.9345531200001</v>
      </c>
      <c r="I158" s="43">
        <v>130.86904339</v>
      </c>
      <c r="J158" s="43">
        <v>863.06491258000005</v>
      </c>
      <c r="K158" s="43">
        <v>13.955837860000001</v>
      </c>
      <c r="L158" s="43">
        <v>734.83276653999997</v>
      </c>
      <c r="M158" s="43">
        <v>114.27630818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6854.6462373900004</v>
      </c>
      <c r="C159" s="43">
        <f t="shared" ref="C159" si="277">G159+K159</f>
        <v>2215.0917980400004</v>
      </c>
      <c r="D159" s="43">
        <f t="shared" ref="D159" si="278">H159+L159</f>
        <v>4397.4096291200003</v>
      </c>
      <c r="E159" s="43">
        <f t="shared" ref="E159" si="279">I159+M159</f>
        <v>242.14481023000002</v>
      </c>
      <c r="F159" s="43">
        <v>5993.5959147100002</v>
      </c>
      <c r="G159" s="43">
        <v>2200.6651389100002</v>
      </c>
      <c r="H159" s="43">
        <v>3661.6822001700002</v>
      </c>
      <c r="I159" s="43">
        <v>131.24857563</v>
      </c>
      <c r="J159" s="43">
        <v>861.05032268000002</v>
      </c>
      <c r="K159" s="43">
        <v>14.426659130000001</v>
      </c>
      <c r="L159" s="43">
        <v>735.72742894999999</v>
      </c>
      <c r="M159" s="43">
        <v>110.8962346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7107.9555310899996</v>
      </c>
      <c r="C160" s="43">
        <f t="shared" ref="C160" si="280">G160+K160</f>
        <v>2246.9728391600001</v>
      </c>
      <c r="D160" s="43">
        <f t="shared" ref="D160" si="281">H160+L160</f>
        <v>4623.6656919400002</v>
      </c>
      <c r="E160" s="43">
        <f t="shared" ref="E160" si="282">I160+M160</f>
        <v>237.31699999</v>
      </c>
      <c r="F160" s="43">
        <v>6140.5465309399997</v>
      </c>
      <c r="G160" s="43">
        <v>2231.2425807</v>
      </c>
      <c r="H160" s="43">
        <v>3778.6924628199999</v>
      </c>
      <c r="I160" s="43">
        <v>130.61148742</v>
      </c>
      <c r="J160" s="43">
        <v>967.40900015</v>
      </c>
      <c r="K160" s="43">
        <v>15.73025846</v>
      </c>
      <c r="L160" s="43">
        <v>844.97322912000004</v>
      </c>
      <c r="M160" s="43">
        <v>106.70551257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7412.8894044199997</v>
      </c>
      <c r="C161" s="43">
        <f t="shared" ref="C161" si="283">G161+K161</f>
        <v>2422.1912557199998</v>
      </c>
      <c r="D161" s="43">
        <f t="shared" ref="D161" si="284">H161+L161</f>
        <v>4752.8600344200004</v>
      </c>
      <c r="E161" s="43">
        <f t="shared" ref="E161" si="285">I161+M161</f>
        <v>237.83811428000001</v>
      </c>
      <c r="F161" s="43">
        <v>6443.9623001399996</v>
      </c>
      <c r="G161" s="43">
        <v>2406.41697359</v>
      </c>
      <c r="H161" s="43">
        <v>3906.82680605</v>
      </c>
      <c r="I161" s="43">
        <v>130.71852050000001</v>
      </c>
      <c r="J161" s="43">
        <v>968.92710427999998</v>
      </c>
      <c r="K161" s="43">
        <v>15.77428213</v>
      </c>
      <c r="L161" s="43">
        <v>846.03322836999996</v>
      </c>
      <c r="M161" s="43">
        <v>107.11959378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7586.52559956</v>
      </c>
      <c r="C162" s="43">
        <f t="shared" ref="C162" si="286">G162+K162</f>
        <v>2478.1610988500001</v>
      </c>
      <c r="D162" s="43">
        <f t="shared" ref="D162" si="287">H162+L162</f>
        <v>4875.78250432</v>
      </c>
      <c r="E162" s="43">
        <f t="shared" ref="E162" si="288">I162+M162</f>
        <v>232.58199638999997</v>
      </c>
      <c r="F162" s="43">
        <v>6615.4455760700002</v>
      </c>
      <c r="G162" s="43">
        <v>2462.0785188300001</v>
      </c>
      <c r="H162" s="43">
        <v>4023.97349454</v>
      </c>
      <c r="I162" s="43">
        <v>129.39356269999999</v>
      </c>
      <c r="J162" s="43">
        <v>971.08002349000003</v>
      </c>
      <c r="K162" s="43">
        <v>16.082580020000002</v>
      </c>
      <c r="L162" s="43">
        <v>851.80900978</v>
      </c>
      <c r="M162" s="43">
        <v>103.18843369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7964.4316732099996</v>
      </c>
      <c r="C163" s="43">
        <f t="shared" ref="C163" si="289">G163+K163</f>
        <v>2528.03983754</v>
      </c>
      <c r="D163" s="43">
        <f t="shared" ref="D163" si="290">H163+L163</f>
        <v>5213.6672478099999</v>
      </c>
      <c r="E163" s="43">
        <f t="shared" ref="E163" si="291">I163+M163</f>
        <v>222.72458786000001</v>
      </c>
      <c r="F163" s="43">
        <v>7029.1710066200003</v>
      </c>
      <c r="G163" s="43">
        <v>2513.1018613900001</v>
      </c>
      <c r="H163" s="43">
        <v>4391.4769393699999</v>
      </c>
      <c r="I163" s="43">
        <v>124.59220586000001</v>
      </c>
      <c r="J163" s="43">
        <v>935.26066659000003</v>
      </c>
      <c r="K163" s="43">
        <v>14.937976150000001</v>
      </c>
      <c r="L163" s="43">
        <v>822.19030843999997</v>
      </c>
      <c r="M163" s="43">
        <v>98.132382000000007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8617.4635840899991</v>
      </c>
      <c r="C164" s="43">
        <f t="shared" ref="C164" si="292">G164+K164</f>
        <v>2829.4864601599998</v>
      </c>
      <c r="D164" s="43">
        <f t="shared" ref="D164" si="293">H164+L164</f>
        <v>5571.1546947200004</v>
      </c>
      <c r="E164" s="43">
        <f t="shared" ref="E164" si="294">I164+M164</f>
        <v>216.82242921</v>
      </c>
      <c r="F164" s="43">
        <v>7303.3531255400003</v>
      </c>
      <c r="G164" s="43">
        <v>2813.4732243399999</v>
      </c>
      <c r="H164" s="43">
        <v>4369.58582854</v>
      </c>
      <c r="I164" s="43">
        <v>120.29407266</v>
      </c>
      <c r="J164" s="43">
        <v>1314.11045855</v>
      </c>
      <c r="K164" s="43">
        <v>16.013235819999998</v>
      </c>
      <c r="L164" s="43">
        <v>1201.56886618</v>
      </c>
      <c r="M164" s="43">
        <v>96.528356549999998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8902.6478254100002</v>
      </c>
      <c r="C165" s="43">
        <f t="shared" ref="C165" si="295">G165+K165</f>
        <v>3092.4724989199999</v>
      </c>
      <c r="D165" s="43">
        <f t="shared" ref="D165" si="296">H165+L165</f>
        <v>5598.3319895099994</v>
      </c>
      <c r="E165" s="43">
        <f t="shared" ref="E165" si="297">I165+M165</f>
        <v>211.84333698</v>
      </c>
      <c r="F165" s="43">
        <v>7456.0631501999997</v>
      </c>
      <c r="G165" s="43">
        <v>2977.1296077699999</v>
      </c>
      <c r="H165" s="43">
        <v>4363.3294562399997</v>
      </c>
      <c r="I165" s="43">
        <v>115.60408619</v>
      </c>
      <c r="J165" s="43">
        <v>1446.5846752099999</v>
      </c>
      <c r="K165" s="43">
        <v>115.34289115</v>
      </c>
      <c r="L165" s="43">
        <v>1235.00253327</v>
      </c>
      <c r="M165" s="43">
        <v>96.23925079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9341.7494511999994</v>
      </c>
      <c r="C166" s="43">
        <f t="shared" ref="C166" si="298">G166+K166</f>
        <v>3272.4053455999997</v>
      </c>
      <c r="D166" s="43">
        <f t="shared" ref="D166" si="299">H166+L166</f>
        <v>5856.9022740199998</v>
      </c>
      <c r="E166" s="43">
        <f t="shared" ref="E166" si="300">I166+M166</f>
        <v>212.44183157999998</v>
      </c>
      <c r="F166" s="43">
        <v>7521.8189565000002</v>
      </c>
      <c r="G166" s="43">
        <v>2964.8070088999998</v>
      </c>
      <c r="H166" s="43">
        <v>4445.0777061700001</v>
      </c>
      <c r="I166" s="43">
        <v>111.93424143</v>
      </c>
      <c r="J166" s="43">
        <v>1819.9304947000001</v>
      </c>
      <c r="K166" s="43">
        <v>307.5983367</v>
      </c>
      <c r="L166" s="43">
        <v>1411.82456785</v>
      </c>
      <c r="M166" s="43">
        <v>100.50759015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9215.6941454600001</v>
      </c>
      <c r="C167" s="43">
        <f t="shared" ref="C167" si="301">G167+K167</f>
        <v>3153.0690307</v>
      </c>
      <c r="D167" s="43">
        <f t="shared" ref="D167" si="302">H167+L167</f>
        <v>5860.0344250199996</v>
      </c>
      <c r="E167" s="43">
        <f t="shared" ref="E167" si="303">I167+M167</f>
        <v>202.59068974000002</v>
      </c>
      <c r="F167" s="43">
        <v>7314.93267354</v>
      </c>
      <c r="G167" s="43">
        <v>2753.9027455400001</v>
      </c>
      <c r="H167" s="43">
        <v>4453.01201201</v>
      </c>
      <c r="I167" s="43">
        <v>108.01791599000001</v>
      </c>
      <c r="J167" s="43">
        <v>1900.7614719200001</v>
      </c>
      <c r="K167" s="43">
        <v>399.16628515999997</v>
      </c>
      <c r="L167" s="43">
        <v>1407.02241301</v>
      </c>
      <c r="M167" s="43">
        <v>94.572773749999996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9056.1487725700008</v>
      </c>
      <c r="C168" s="43">
        <f t="shared" ref="C168" si="304">G168+K168</f>
        <v>2999.5411676500003</v>
      </c>
      <c r="D168" s="43">
        <f t="shared" ref="D168" si="305">H168+L168</f>
        <v>5842.3037382399998</v>
      </c>
      <c r="E168" s="43">
        <f t="shared" ref="E168" si="306">I168+M168</f>
        <v>214.30386668</v>
      </c>
      <c r="F168" s="43">
        <v>7174.6551185400003</v>
      </c>
      <c r="G168" s="43">
        <v>2629.9230676900002</v>
      </c>
      <c r="H168" s="43">
        <v>4410.9611737799996</v>
      </c>
      <c r="I168" s="43">
        <v>133.77087707000001</v>
      </c>
      <c r="J168" s="43">
        <v>1881.49365403</v>
      </c>
      <c r="K168" s="43">
        <v>369.61809996</v>
      </c>
      <c r="L168" s="43">
        <v>1431.3425644599999</v>
      </c>
      <c r="M168" s="43">
        <v>80.532989610000001</v>
      </c>
      <c r="N168" s="43"/>
      <c r="O168" s="43"/>
      <c r="P168" s="43"/>
      <c r="Q168" s="43"/>
    </row>
    <row r="169" spans="1:17" hidden="1" outlineLevel="1" collapsed="1">
      <c r="A169" s="8">
        <v>45352</v>
      </c>
      <c r="B169" s="43">
        <v>8684.3897902099998</v>
      </c>
      <c r="C169" s="43">
        <f t="shared" ref="C169" si="307">G169+K169</f>
        <v>2445.1353857900003</v>
      </c>
      <c r="D169" s="43">
        <f t="shared" ref="D169" si="308">H169+L169</f>
        <v>6027.3281874199993</v>
      </c>
      <c r="E169" s="43">
        <f t="shared" ref="E169" si="309">I169+M169</f>
        <v>211.92621700000001</v>
      </c>
      <c r="F169" s="43">
        <v>6751.0551244300004</v>
      </c>
      <c r="G169" s="43">
        <v>2063.7736551100002</v>
      </c>
      <c r="H169" s="43">
        <v>4554.5362973499996</v>
      </c>
      <c r="I169" s="43">
        <v>132.74517197</v>
      </c>
      <c r="J169" s="43">
        <v>1933.33466578</v>
      </c>
      <c r="K169" s="43">
        <v>381.36173067999999</v>
      </c>
      <c r="L169" s="43">
        <v>1472.7918900699999</v>
      </c>
      <c r="M169" s="43">
        <v>79.181045030000007</v>
      </c>
      <c r="N169" s="43"/>
      <c r="O169" s="43"/>
      <c r="P169" s="43"/>
      <c r="Q169" s="43"/>
    </row>
    <row r="170" spans="1:17" collapsed="1">
      <c r="A170" s="8">
        <v>45383</v>
      </c>
      <c r="B170" s="43">
        <v>8742.8914827299996</v>
      </c>
      <c r="C170" s="43">
        <f t="shared" ref="C170" si="310">G170+K170</f>
        <v>2202.6931521400002</v>
      </c>
      <c r="D170" s="43">
        <f t="shared" ref="D170" si="311">H170+L170</f>
        <v>6333.2521707400001</v>
      </c>
      <c r="E170" s="43">
        <f t="shared" ref="E170" si="312">I170+M170</f>
        <v>206.94615985000002</v>
      </c>
      <c r="F170" s="43">
        <v>6745.7790660199998</v>
      </c>
      <c r="G170" s="43">
        <v>1820.6546315000001</v>
      </c>
      <c r="H170" s="43">
        <v>4792.9539530800002</v>
      </c>
      <c r="I170" s="43">
        <v>132.17048144</v>
      </c>
      <c r="J170" s="43">
        <v>1997.1124167099999</v>
      </c>
      <c r="K170" s="43">
        <v>382.03852064</v>
      </c>
      <c r="L170" s="43">
        <v>1540.2982176600001</v>
      </c>
      <c r="M170" s="43">
        <v>74.775678409999998</v>
      </c>
      <c r="N170" s="43"/>
      <c r="O170" s="43"/>
      <c r="P170" s="43"/>
      <c r="Q170" s="43"/>
    </row>
    <row r="171" spans="1:17">
      <c r="A171" s="8">
        <v>45413</v>
      </c>
      <c r="B171" s="43">
        <v>8627.1646361300009</v>
      </c>
      <c r="C171" s="43">
        <f t="shared" ref="C171" si="313">G171+K171</f>
        <v>2247.5210173099999</v>
      </c>
      <c r="D171" s="43">
        <f t="shared" ref="D171" si="314">H171+L171</f>
        <v>6143.5608187099997</v>
      </c>
      <c r="E171" s="43">
        <f t="shared" ref="E171" si="315">I171+M171</f>
        <v>236.08280010999999</v>
      </c>
      <c r="F171" s="43">
        <v>6628.2101191399997</v>
      </c>
      <c r="G171" s="43">
        <v>1878.8352315899999</v>
      </c>
      <c r="H171" s="43">
        <v>4611.83926221</v>
      </c>
      <c r="I171" s="43">
        <v>137.53562534</v>
      </c>
      <c r="J171" s="43">
        <v>1998.95451699</v>
      </c>
      <c r="K171" s="43">
        <v>368.68578572000001</v>
      </c>
      <c r="L171" s="43">
        <v>1531.7215564999999</v>
      </c>
      <c r="M171" s="43">
        <v>98.547174769999998</v>
      </c>
      <c r="N171" s="43"/>
      <c r="O171" s="43"/>
      <c r="P171" s="43"/>
      <c r="Q171" s="43"/>
    </row>
    <row r="172" spans="1:17">
      <c r="A172" s="8">
        <v>45444</v>
      </c>
      <c r="B172" s="43">
        <v>8840.3230554900001</v>
      </c>
      <c r="C172" s="43">
        <f t="shared" ref="C172" si="316">G172+K172</f>
        <v>2341.5937607000001</v>
      </c>
      <c r="D172" s="43">
        <f t="shared" ref="D172" si="317">H172+L172</f>
        <v>6267.9093977099992</v>
      </c>
      <c r="E172" s="43">
        <f t="shared" ref="E172" si="318">I172+M172</f>
        <v>230.81989707999998</v>
      </c>
      <c r="F172" s="43">
        <v>6832.4635320300004</v>
      </c>
      <c r="G172" s="43">
        <v>1986.9295569200001</v>
      </c>
      <c r="H172" s="43">
        <v>4709.1771609199996</v>
      </c>
      <c r="I172" s="43">
        <v>136.35681418999999</v>
      </c>
      <c r="J172" s="43">
        <v>2007.85952346</v>
      </c>
      <c r="K172" s="43">
        <v>354.66420377999998</v>
      </c>
      <c r="L172" s="43">
        <v>1558.7322367899999</v>
      </c>
      <c r="M172" s="43">
        <v>94.463082889999995</v>
      </c>
      <c r="N172" s="43"/>
      <c r="O172" s="43"/>
      <c r="P172" s="43"/>
      <c r="Q172" s="43"/>
    </row>
    <row r="173" spans="1:17">
      <c r="A173" s="8">
        <v>45474</v>
      </c>
      <c r="B173" s="43">
        <v>9020.9006703399991</v>
      </c>
      <c r="C173" s="43">
        <f t="shared" ref="C173" si="319">G173+K173</f>
        <v>2491.2602365100001</v>
      </c>
      <c r="D173" s="43">
        <f t="shared" ref="D173" si="320">H173+L173</f>
        <v>6256.7762999899996</v>
      </c>
      <c r="E173" s="43">
        <f t="shared" ref="E173" si="321">I173+M173</f>
        <v>272.86413384000002</v>
      </c>
      <c r="F173" s="43">
        <v>6984.12038381</v>
      </c>
      <c r="G173" s="43">
        <v>2152.4838887800001</v>
      </c>
      <c r="H173" s="43">
        <v>4652.0247440399999</v>
      </c>
      <c r="I173" s="43">
        <v>179.61175098999999</v>
      </c>
      <c r="J173" s="43">
        <v>2036.78028653</v>
      </c>
      <c r="K173" s="43">
        <v>338.77634773</v>
      </c>
      <c r="L173" s="43">
        <v>1604.75155595</v>
      </c>
      <c r="M173" s="43">
        <v>93.252382850000004</v>
      </c>
      <c r="N173" s="43"/>
      <c r="O173" s="43"/>
      <c r="P173" s="43"/>
      <c r="Q173" s="43"/>
    </row>
    <row r="174" spans="1:17">
      <c r="A174" s="8">
        <v>45505</v>
      </c>
      <c r="B174" s="43">
        <v>9051.7650795099999</v>
      </c>
      <c r="C174" s="43">
        <f t="shared" ref="C174" si="322">G174+K174</f>
        <v>2532.20296366</v>
      </c>
      <c r="D174" s="43">
        <f t="shared" ref="D174" si="323">H174+L174</f>
        <v>6236.1715935100001</v>
      </c>
      <c r="E174" s="43">
        <f t="shared" ref="E174" si="324">I174+M174</f>
        <v>283.39052233999996</v>
      </c>
      <c r="F174" s="43">
        <v>7022.9016124399996</v>
      </c>
      <c r="G174" s="43">
        <v>2153.4011415599998</v>
      </c>
      <c r="H174" s="43">
        <v>4681.9297615900005</v>
      </c>
      <c r="I174" s="43">
        <v>187.57070929</v>
      </c>
      <c r="J174" s="43">
        <v>2028.8634670700001</v>
      </c>
      <c r="K174" s="43">
        <v>378.80182209999998</v>
      </c>
      <c r="L174" s="43">
        <v>1554.2418319200001</v>
      </c>
      <c r="M174" s="43">
        <v>95.819813049999993</v>
      </c>
      <c r="N174" s="43"/>
      <c r="O174" s="43"/>
      <c r="P174" s="43"/>
      <c r="Q174" s="43"/>
    </row>
    <row r="175" spans="1:17">
      <c r="A175" s="8">
        <v>45536</v>
      </c>
      <c r="B175" s="43">
        <v>9215.9081521900007</v>
      </c>
      <c r="C175" s="43">
        <f t="shared" ref="C175" si="325">G175+K175</f>
        <v>2561.36964876</v>
      </c>
      <c r="D175" s="43">
        <f t="shared" ref="D175" si="326">H175+L175</f>
        <v>6379.1396574999999</v>
      </c>
      <c r="E175" s="43">
        <f t="shared" ref="E175" si="327">I175+M175</f>
        <v>275.39884592999999</v>
      </c>
      <c r="F175" s="43">
        <v>7103.8392381800004</v>
      </c>
      <c r="G175" s="43">
        <v>2096.2130532699998</v>
      </c>
      <c r="H175" s="43">
        <v>4821.4947113099997</v>
      </c>
      <c r="I175" s="43">
        <v>186.13147359999999</v>
      </c>
      <c r="J175" s="43">
        <v>2112.0689140099998</v>
      </c>
      <c r="K175" s="43">
        <v>465.15659548999997</v>
      </c>
      <c r="L175" s="43">
        <v>1557.6449461899999</v>
      </c>
      <c r="M175" s="43">
        <v>89.267372330000001</v>
      </c>
      <c r="N175" s="43"/>
      <c r="O175" s="43"/>
      <c r="P175" s="43"/>
      <c r="Q175" s="43"/>
    </row>
    <row r="176" spans="1:17">
      <c r="A176" s="8">
        <v>45566</v>
      </c>
      <c r="B176" s="43">
        <v>9063.2925790999998</v>
      </c>
      <c r="C176" s="43">
        <f t="shared" ref="C176" si="328">G176+K176</f>
        <v>2586.3544306099998</v>
      </c>
      <c r="D176" s="43">
        <f t="shared" ref="D176" si="329">H176+L176</f>
        <v>6210.0945688700003</v>
      </c>
      <c r="E176" s="43">
        <f t="shared" ref="E176" si="330">I176+M176</f>
        <v>266.84357962000001</v>
      </c>
      <c r="F176" s="43">
        <v>7040.5540107899997</v>
      </c>
      <c r="G176" s="43">
        <v>2134.6297341499999</v>
      </c>
      <c r="H176" s="43">
        <v>4708.2160710400003</v>
      </c>
      <c r="I176" s="43">
        <v>197.70820560000001</v>
      </c>
      <c r="J176" s="43">
        <v>2022.7385683099999</v>
      </c>
      <c r="K176" s="43">
        <v>451.72469646000002</v>
      </c>
      <c r="L176" s="43">
        <v>1501.87849783</v>
      </c>
      <c r="M176" s="43">
        <v>69.13537402</v>
      </c>
      <c r="N176" s="43"/>
      <c r="O176" s="43"/>
      <c r="P176" s="43"/>
      <c r="Q176" s="43"/>
    </row>
    <row r="177" spans="1:17">
      <c r="A177" s="8">
        <v>45597</v>
      </c>
      <c r="B177" s="43">
        <v>9097.1626776100002</v>
      </c>
      <c r="C177" s="43">
        <f t="shared" ref="C177" si="331">G177+K177</f>
        <v>2633.7468620200002</v>
      </c>
      <c r="D177" s="43">
        <f t="shared" ref="D177" si="332">H177+L177</f>
        <v>6202.5996281099997</v>
      </c>
      <c r="E177" s="43">
        <f t="shared" ref="E177" si="333">I177+M177</f>
        <v>260.81618748</v>
      </c>
      <c r="F177" s="43">
        <v>7111.3236471099999</v>
      </c>
      <c r="G177" s="43">
        <v>2183.7092203900002</v>
      </c>
      <c r="H177" s="43">
        <v>4731.3679958100001</v>
      </c>
      <c r="I177" s="43">
        <v>196.24643090999999</v>
      </c>
      <c r="J177" s="43">
        <v>1985.8390305</v>
      </c>
      <c r="K177" s="43">
        <v>450.03764163</v>
      </c>
      <c r="L177" s="43">
        <v>1471.2316323</v>
      </c>
      <c r="M177" s="43">
        <v>64.569756569999996</v>
      </c>
      <c r="N177" s="43"/>
      <c r="O177" s="43"/>
      <c r="P177" s="43"/>
      <c r="Q177" s="43"/>
    </row>
    <row r="178" spans="1:17">
      <c r="A178" s="8">
        <v>45627</v>
      </c>
      <c r="B178" s="43">
        <v>9343.6657388200001</v>
      </c>
      <c r="C178" s="43">
        <f t="shared" ref="C178" si="334">G178+K178</f>
        <v>2458.1518367899998</v>
      </c>
      <c r="D178" s="43">
        <f t="shared" ref="D178" si="335">H178+L178</f>
        <v>6632.8854949500001</v>
      </c>
      <c r="E178" s="43">
        <f t="shared" ref="E178" si="336">I178+M178</f>
        <v>252.62840707999999</v>
      </c>
      <c r="F178" s="43">
        <v>7357.5205116899997</v>
      </c>
      <c r="G178" s="43">
        <v>2196.1802492299998</v>
      </c>
      <c r="H178" s="43">
        <v>4970.59804282</v>
      </c>
      <c r="I178" s="43">
        <v>190.74221964</v>
      </c>
      <c r="J178" s="43">
        <v>1986.14522713</v>
      </c>
      <c r="K178" s="43">
        <v>261.97158755999999</v>
      </c>
      <c r="L178" s="43">
        <v>1662.28745213</v>
      </c>
      <c r="M178" s="43">
        <v>61.88618744</v>
      </c>
      <c r="N178" s="43"/>
      <c r="O178" s="43"/>
      <c r="P178" s="43"/>
      <c r="Q178" s="43"/>
    </row>
    <row r="179" spans="1:17">
      <c r="A179" s="8">
        <v>45658</v>
      </c>
      <c r="B179" s="43">
        <v>9164.8149877699998</v>
      </c>
      <c r="C179" s="43">
        <f t="shared" ref="C179" si="337">G179+K179</f>
        <v>2397.0686693100001</v>
      </c>
      <c r="D179" s="43">
        <f t="shared" ref="D179" si="338">H179+L179</f>
        <v>6515.1892625800001</v>
      </c>
      <c r="E179" s="43">
        <f t="shared" ref="E179" si="339">I179+M179</f>
        <v>252.55705588000001</v>
      </c>
      <c r="F179" s="43">
        <v>7280.4650320700002</v>
      </c>
      <c r="G179" s="43">
        <v>2132.0884356000001</v>
      </c>
      <c r="H179" s="43">
        <v>4953.4262888399999</v>
      </c>
      <c r="I179" s="43">
        <v>194.95030763</v>
      </c>
      <c r="J179" s="43">
        <v>1884.3499557</v>
      </c>
      <c r="K179" s="43">
        <v>264.98023370999999</v>
      </c>
      <c r="L179" s="43">
        <v>1561.76297374</v>
      </c>
      <c r="M179" s="43">
        <v>57.606748250000003</v>
      </c>
      <c r="N179" s="43"/>
      <c r="O179" s="43"/>
      <c r="P179" s="43"/>
      <c r="Q179" s="43"/>
    </row>
    <row r="180" spans="1:17">
      <c r="A180" s="8">
        <v>45689</v>
      </c>
      <c r="B180" s="43">
        <v>9169.5153720599992</v>
      </c>
      <c r="C180" s="43">
        <f t="shared" ref="C180" si="340">G180+K180</f>
        <v>2336.3780591499999</v>
      </c>
      <c r="D180" s="43">
        <f t="shared" ref="D180" si="341">H180+L180</f>
        <v>6578.1908101099998</v>
      </c>
      <c r="E180" s="43">
        <f t="shared" ref="E180" si="342">I180+M180</f>
        <v>254.94650280000002</v>
      </c>
      <c r="F180" s="43">
        <v>7417.0334764700001</v>
      </c>
      <c r="G180" s="43">
        <v>2128.78110642</v>
      </c>
      <c r="H180" s="43">
        <v>5087.7856372200004</v>
      </c>
      <c r="I180" s="43">
        <v>200.46673283000001</v>
      </c>
      <c r="J180" s="43">
        <v>1752.48189559</v>
      </c>
      <c r="K180" s="43">
        <v>207.59695273</v>
      </c>
      <c r="L180" s="43">
        <v>1490.4051728899999</v>
      </c>
      <c r="M180" s="43">
        <v>54.47976997</v>
      </c>
      <c r="N180" s="43"/>
      <c r="O180" s="43"/>
      <c r="P180" s="43"/>
      <c r="Q180" s="43"/>
    </row>
    <row r="181" spans="1:17">
      <c r="A181" s="8">
        <v>45717</v>
      </c>
      <c r="B181" s="43">
        <v>9297.7735255000007</v>
      </c>
      <c r="C181" s="43">
        <f t="shared" ref="C181" si="343">G181+K181</f>
        <v>2276.7254115599999</v>
      </c>
      <c r="D181" s="43">
        <f t="shared" ref="D181" si="344">H181+L181</f>
        <v>6764.7413854699998</v>
      </c>
      <c r="E181" s="43">
        <f t="shared" ref="E181" si="345">I181+M181</f>
        <v>256.30672847</v>
      </c>
      <c r="F181" s="43">
        <v>7508.2562447600003</v>
      </c>
      <c r="G181" s="43">
        <v>2069.19751615</v>
      </c>
      <c r="H181" s="43">
        <v>5234.1324762699996</v>
      </c>
      <c r="I181" s="43">
        <v>204.92625233999999</v>
      </c>
      <c r="J181" s="43">
        <v>1789.5172807399999</v>
      </c>
      <c r="K181" s="43">
        <v>207.52789541000001</v>
      </c>
      <c r="L181" s="43">
        <v>1530.6089092</v>
      </c>
      <c r="M181" s="43">
        <v>51.380476129999998</v>
      </c>
      <c r="N181" s="43"/>
      <c r="O181" s="43"/>
      <c r="P181" s="43"/>
      <c r="Q181" s="43"/>
    </row>
    <row r="182" spans="1:17">
      <c r="A182" s="8">
        <v>45748</v>
      </c>
      <c r="B182" s="43">
        <v>9533.5833141900002</v>
      </c>
      <c r="C182" s="43">
        <f t="shared" ref="C182" si="346">G182+K182</f>
        <v>2468.7832463</v>
      </c>
      <c r="D182" s="43">
        <f t="shared" ref="D182" si="347">H182+L182</f>
        <v>6786.7561903699998</v>
      </c>
      <c r="E182" s="43">
        <f t="shared" ref="E182" si="348">I182+M182</f>
        <v>278.04387751999997</v>
      </c>
      <c r="F182" s="43">
        <v>7727.6185804799998</v>
      </c>
      <c r="G182" s="43">
        <v>2177.9881431499998</v>
      </c>
      <c r="H182" s="43">
        <v>5322.4615521899996</v>
      </c>
      <c r="I182" s="43">
        <v>227.16888513999999</v>
      </c>
      <c r="J182" s="43">
        <v>1805.96473371</v>
      </c>
      <c r="K182" s="43">
        <v>290.79510314999999</v>
      </c>
      <c r="L182" s="43">
        <v>1464.29463818</v>
      </c>
      <c r="M182" s="43">
        <v>50.874992380000002</v>
      </c>
      <c r="N182" s="43"/>
      <c r="O182" s="43"/>
      <c r="P182" s="43"/>
      <c r="Q182" s="43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2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9.6640625" style="19" customWidth="1"/>
    <col min="3" max="13" width="9.33203125" style="19" customWidth="1"/>
    <col min="14" max="16384" width="9.109375" style="19"/>
  </cols>
  <sheetData>
    <row r="1" spans="1:17">
      <c r="A1" s="17" t="s">
        <v>132</v>
      </c>
      <c r="B1" s="9"/>
    </row>
    <row r="2" spans="1:17" ht="5.25" customHeight="1"/>
    <row r="3" spans="1:17" ht="28.5" customHeight="1">
      <c r="A3" s="189" t="s">
        <v>79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2" t="s">
        <v>131</v>
      </c>
    </row>
    <row r="5" spans="1:17" ht="12.75" customHeight="1">
      <c r="A5" s="13" t="s">
        <v>229</v>
      </c>
    </row>
    <row r="6" spans="1:17" s="20" customFormat="1" ht="12.75" customHeight="1">
      <c r="A6" s="191" t="s">
        <v>0</v>
      </c>
      <c r="B6" s="180" t="s">
        <v>16</v>
      </c>
      <c r="C6" s="199" t="s">
        <v>7</v>
      </c>
      <c r="D6" s="200"/>
      <c r="E6" s="201"/>
      <c r="F6" s="196" t="s">
        <v>2</v>
      </c>
      <c r="G6" s="197"/>
      <c r="H6" s="197"/>
      <c r="I6" s="197"/>
      <c r="J6" s="197"/>
      <c r="K6" s="197"/>
      <c r="L6" s="197"/>
      <c r="M6" s="198"/>
    </row>
    <row r="7" spans="1:17" s="20" customFormat="1" ht="16.5" customHeight="1">
      <c r="A7" s="192"/>
      <c r="B7" s="180"/>
      <c r="C7" s="202"/>
      <c r="D7" s="203"/>
      <c r="E7" s="204"/>
      <c r="F7" s="196" t="s">
        <v>17</v>
      </c>
      <c r="G7" s="197"/>
      <c r="H7" s="197"/>
      <c r="I7" s="198"/>
      <c r="J7" s="196" t="s">
        <v>9</v>
      </c>
      <c r="K7" s="197"/>
      <c r="L7" s="197"/>
      <c r="M7" s="198"/>
    </row>
    <row r="8" spans="1:17" s="20" customFormat="1" ht="82.5" customHeight="1">
      <c r="A8" s="193"/>
      <c r="B8" s="180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 ht="11.2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t="12.75" hidden="1" customHeight="1" outlineLevel="1">
      <c r="A11" s="8">
        <v>40544</v>
      </c>
      <c r="B11" s="43">
        <v>2326.5019374600001</v>
      </c>
      <c r="C11" s="43">
        <f>G11+K11</f>
        <v>232.14754665000001</v>
      </c>
      <c r="D11" s="43">
        <f t="shared" ref="D11:E11" si="0">H11+L11</f>
        <v>492.29928890999997</v>
      </c>
      <c r="E11" s="43">
        <f t="shared" si="0"/>
        <v>1602.0551019</v>
      </c>
      <c r="F11" s="43">
        <v>555.74725733000002</v>
      </c>
      <c r="G11" s="43">
        <v>178.88386926000001</v>
      </c>
      <c r="H11" s="43">
        <v>172.70960346000001</v>
      </c>
      <c r="I11" s="43">
        <v>204.15378461</v>
      </c>
      <c r="J11" s="43">
        <v>1770.75468013</v>
      </c>
      <c r="K11" s="43">
        <v>53.263677389999998</v>
      </c>
      <c r="L11" s="43">
        <v>319.58968544999999</v>
      </c>
      <c r="M11" s="43">
        <v>1397.90131729</v>
      </c>
      <c r="N11" s="43"/>
      <c r="O11" s="43"/>
      <c r="P11" s="43"/>
      <c r="Q11" s="43"/>
    </row>
    <row r="12" spans="1:17" ht="12.75" hidden="1" customHeight="1" outlineLevel="1">
      <c r="A12" s="8">
        <v>40575</v>
      </c>
      <c r="B12" s="43">
        <v>2305.9244017699998</v>
      </c>
      <c r="C12" s="43">
        <f t="shared" ref="C12:C67" si="1">G12+K12</f>
        <v>238.90259</v>
      </c>
      <c r="D12" s="43">
        <f t="shared" ref="D12:D67" si="2">H12+L12</f>
        <v>465.63379621999997</v>
      </c>
      <c r="E12" s="43">
        <f t="shared" ref="E12:E67" si="3">I12+M12</f>
        <v>1601.3880155499999</v>
      </c>
      <c r="F12" s="43">
        <v>560.73075757000004</v>
      </c>
      <c r="G12" s="43">
        <v>183.58332536</v>
      </c>
      <c r="H12" s="43">
        <v>173.47052590999999</v>
      </c>
      <c r="I12" s="43">
        <v>203.67690630000001</v>
      </c>
      <c r="J12" s="43">
        <v>1745.1936442000001</v>
      </c>
      <c r="K12" s="43">
        <v>55.31926464</v>
      </c>
      <c r="L12" s="43">
        <v>292.16327030999997</v>
      </c>
      <c r="M12" s="43">
        <v>1397.7111092499999</v>
      </c>
      <c r="N12" s="43"/>
      <c r="O12" s="43"/>
      <c r="P12" s="43"/>
      <c r="Q12" s="43"/>
    </row>
    <row r="13" spans="1:17" ht="12.75" hidden="1" customHeight="1" outlineLevel="1">
      <c r="A13" s="8">
        <v>40603</v>
      </c>
      <c r="B13" s="43">
        <v>2284.1181391800001</v>
      </c>
      <c r="C13" s="43">
        <f t="shared" si="1"/>
        <v>247.01232431</v>
      </c>
      <c r="D13" s="43">
        <f t="shared" si="2"/>
        <v>467.09558247999996</v>
      </c>
      <c r="E13" s="43">
        <f t="shared" si="3"/>
        <v>1570.0102323900001</v>
      </c>
      <c r="F13" s="43">
        <v>565.52139662000002</v>
      </c>
      <c r="G13" s="43">
        <v>191.60409118999999</v>
      </c>
      <c r="H13" s="43">
        <v>173.61237571000001</v>
      </c>
      <c r="I13" s="43">
        <v>200.30492971999999</v>
      </c>
      <c r="J13" s="43">
        <v>1718.5967425599999</v>
      </c>
      <c r="K13" s="43">
        <v>55.408233119999998</v>
      </c>
      <c r="L13" s="43">
        <v>293.48320676999998</v>
      </c>
      <c r="M13" s="43">
        <v>1369.70530267</v>
      </c>
      <c r="N13" s="43"/>
      <c r="O13" s="43"/>
      <c r="P13" s="43"/>
      <c r="Q13" s="43"/>
    </row>
    <row r="14" spans="1:17" ht="12.75" hidden="1" customHeight="1" outlineLevel="1">
      <c r="A14" s="8">
        <v>40634</v>
      </c>
      <c r="B14" s="43">
        <v>2291.3190106900001</v>
      </c>
      <c r="C14" s="43">
        <f t="shared" si="1"/>
        <v>260.57513041000004</v>
      </c>
      <c r="D14" s="43">
        <f t="shared" si="2"/>
        <v>459.82261499000003</v>
      </c>
      <c r="E14" s="43">
        <f t="shared" si="3"/>
        <v>1570.9212652900001</v>
      </c>
      <c r="F14" s="43">
        <v>584.58735419000004</v>
      </c>
      <c r="G14" s="43">
        <v>207.45304501000001</v>
      </c>
      <c r="H14" s="43">
        <v>176.74117009</v>
      </c>
      <c r="I14" s="43">
        <v>200.39313909000001</v>
      </c>
      <c r="J14" s="43">
        <v>1706.7316565000001</v>
      </c>
      <c r="K14" s="43">
        <v>53.122085400000003</v>
      </c>
      <c r="L14" s="43">
        <v>283.08144490000001</v>
      </c>
      <c r="M14" s="43">
        <v>1370.5281262000001</v>
      </c>
      <c r="N14" s="43"/>
      <c r="O14" s="43"/>
      <c r="P14" s="43"/>
      <c r="Q14" s="43"/>
    </row>
    <row r="15" spans="1:17" ht="12.75" hidden="1" customHeight="1" outlineLevel="1">
      <c r="A15" s="8">
        <v>40664</v>
      </c>
      <c r="B15" s="43">
        <v>2287.84271317</v>
      </c>
      <c r="C15" s="43">
        <f t="shared" si="1"/>
        <v>276.87222322000002</v>
      </c>
      <c r="D15" s="43">
        <f t="shared" si="2"/>
        <v>463.25253567000004</v>
      </c>
      <c r="E15" s="43">
        <f t="shared" si="3"/>
        <v>1547.71795428</v>
      </c>
      <c r="F15" s="43">
        <v>603.17483443000003</v>
      </c>
      <c r="G15" s="43">
        <v>220.68075250000001</v>
      </c>
      <c r="H15" s="43">
        <v>181.41738907999999</v>
      </c>
      <c r="I15" s="43">
        <v>201.07669285</v>
      </c>
      <c r="J15" s="43">
        <v>1684.6678787400001</v>
      </c>
      <c r="K15" s="43">
        <v>56.191470719999998</v>
      </c>
      <c r="L15" s="43">
        <v>281.83514659000002</v>
      </c>
      <c r="M15" s="43">
        <v>1346.64126143</v>
      </c>
      <c r="N15" s="43"/>
      <c r="O15" s="43"/>
      <c r="P15" s="43"/>
      <c r="Q15" s="43"/>
    </row>
    <row r="16" spans="1:17" ht="12.75" hidden="1" customHeight="1" outlineLevel="1">
      <c r="A16" s="8">
        <v>40695</v>
      </c>
      <c r="B16" s="43">
        <v>2277.1537729000001</v>
      </c>
      <c r="C16" s="43">
        <f t="shared" si="1"/>
        <v>285.88415079000004</v>
      </c>
      <c r="D16" s="43">
        <f t="shared" si="2"/>
        <v>463.34034991999999</v>
      </c>
      <c r="E16" s="43">
        <f t="shared" si="3"/>
        <v>1527.9292721899999</v>
      </c>
      <c r="F16" s="43">
        <v>619.82706587999996</v>
      </c>
      <c r="G16" s="43">
        <v>227.71508327000001</v>
      </c>
      <c r="H16" s="43">
        <v>186.05579205000001</v>
      </c>
      <c r="I16" s="43">
        <v>206.05619056</v>
      </c>
      <c r="J16" s="43">
        <v>1657.32670702</v>
      </c>
      <c r="K16" s="43">
        <v>58.169067519999999</v>
      </c>
      <c r="L16" s="43">
        <v>277.28455787000001</v>
      </c>
      <c r="M16" s="43">
        <v>1321.8730816299999</v>
      </c>
      <c r="N16" s="43"/>
      <c r="O16" s="43"/>
      <c r="P16" s="43"/>
      <c r="Q16" s="43"/>
    </row>
    <row r="17" spans="1:17" ht="12.75" hidden="1" customHeight="1" outlineLevel="1">
      <c r="A17" s="8">
        <v>40725</v>
      </c>
      <c r="B17" s="43">
        <v>2261.4057386700001</v>
      </c>
      <c r="C17" s="43">
        <f t="shared" si="1"/>
        <v>287.33704477999999</v>
      </c>
      <c r="D17" s="43">
        <f t="shared" si="2"/>
        <v>464.95493847</v>
      </c>
      <c r="E17" s="43">
        <f t="shared" si="3"/>
        <v>1509.11375542</v>
      </c>
      <c r="F17" s="43">
        <v>635.64932477000002</v>
      </c>
      <c r="G17" s="43">
        <v>230.78080186</v>
      </c>
      <c r="H17" s="43">
        <v>194.68558234</v>
      </c>
      <c r="I17" s="43">
        <v>210.18294057</v>
      </c>
      <c r="J17" s="43">
        <v>1625.7564139000001</v>
      </c>
      <c r="K17" s="43">
        <v>56.556242920000003</v>
      </c>
      <c r="L17" s="43">
        <v>270.26935613000001</v>
      </c>
      <c r="M17" s="43">
        <v>1298.9308148499999</v>
      </c>
      <c r="N17" s="43"/>
      <c r="O17" s="43"/>
      <c r="P17" s="43"/>
      <c r="Q17" s="43"/>
    </row>
    <row r="18" spans="1:17" ht="12.75" hidden="1" customHeight="1" outlineLevel="1">
      <c r="A18" s="8">
        <v>40756</v>
      </c>
      <c r="B18" s="43">
        <v>2244.4910054799998</v>
      </c>
      <c r="C18" s="43">
        <f t="shared" si="1"/>
        <v>304.01352145999999</v>
      </c>
      <c r="D18" s="43">
        <f t="shared" si="2"/>
        <v>458.89067506000004</v>
      </c>
      <c r="E18" s="43">
        <f t="shared" si="3"/>
        <v>1481.5868089600001</v>
      </c>
      <c r="F18" s="43">
        <v>664.21161806999999</v>
      </c>
      <c r="G18" s="43">
        <v>253.41384497999999</v>
      </c>
      <c r="H18" s="43">
        <v>194.94085863000001</v>
      </c>
      <c r="I18" s="43">
        <v>215.85691446000001</v>
      </c>
      <c r="J18" s="43">
        <v>1580.27938741</v>
      </c>
      <c r="K18" s="43">
        <v>50.599676479999999</v>
      </c>
      <c r="L18" s="43">
        <v>263.94981643</v>
      </c>
      <c r="M18" s="43">
        <v>1265.7298945</v>
      </c>
      <c r="N18" s="43"/>
      <c r="O18" s="43"/>
      <c r="P18" s="43"/>
      <c r="Q18" s="43"/>
    </row>
    <row r="19" spans="1:17" ht="12.75" hidden="1" customHeight="1" outlineLevel="1">
      <c r="A19" s="8">
        <v>40787</v>
      </c>
      <c r="B19" s="43">
        <v>2213.93631912</v>
      </c>
      <c r="C19" s="43">
        <f t="shared" si="1"/>
        <v>309.12042014999997</v>
      </c>
      <c r="D19" s="43">
        <f t="shared" si="2"/>
        <v>459.82279596000001</v>
      </c>
      <c r="E19" s="43">
        <f t="shared" si="3"/>
        <v>1444.9931030099999</v>
      </c>
      <c r="F19" s="43">
        <v>681.15301266999995</v>
      </c>
      <c r="G19" s="43">
        <v>258.00949453999999</v>
      </c>
      <c r="H19" s="43">
        <v>199.92734261000001</v>
      </c>
      <c r="I19" s="43">
        <v>223.21617552000001</v>
      </c>
      <c r="J19" s="43">
        <v>1532.7833064500001</v>
      </c>
      <c r="K19" s="43">
        <v>51.110925610000002</v>
      </c>
      <c r="L19" s="43">
        <v>259.89545335000003</v>
      </c>
      <c r="M19" s="43">
        <v>1221.7769274899999</v>
      </c>
      <c r="N19" s="43"/>
      <c r="O19" s="43"/>
      <c r="P19" s="43"/>
      <c r="Q19" s="43"/>
    </row>
    <row r="20" spans="1:17" ht="12.75" hidden="1" customHeight="1" outlineLevel="1">
      <c r="A20" s="8">
        <v>40817</v>
      </c>
      <c r="B20" s="43">
        <v>2184.3888977800002</v>
      </c>
      <c r="C20" s="43">
        <f t="shared" si="1"/>
        <v>317.69906878</v>
      </c>
      <c r="D20" s="43">
        <f t="shared" si="2"/>
        <v>455.74226391000002</v>
      </c>
      <c r="E20" s="43">
        <f t="shared" si="3"/>
        <v>1410.9475650899999</v>
      </c>
      <c r="F20" s="43">
        <v>697.75452612000004</v>
      </c>
      <c r="G20" s="43">
        <v>267.86274651000002</v>
      </c>
      <c r="H20" s="43">
        <v>200.38652159</v>
      </c>
      <c r="I20" s="43">
        <v>229.50525802000001</v>
      </c>
      <c r="J20" s="43">
        <v>1486.6343716599999</v>
      </c>
      <c r="K20" s="43">
        <v>49.836322269999997</v>
      </c>
      <c r="L20" s="43">
        <v>255.35574231999999</v>
      </c>
      <c r="M20" s="43">
        <v>1181.44230707</v>
      </c>
      <c r="N20" s="43"/>
      <c r="O20" s="43"/>
      <c r="P20" s="43"/>
      <c r="Q20" s="43"/>
    </row>
    <row r="21" spans="1:17" ht="12.75" hidden="1" customHeight="1" outlineLevel="1">
      <c r="A21" s="8">
        <v>40848</v>
      </c>
      <c r="B21" s="43">
        <v>2141.7852824699999</v>
      </c>
      <c r="C21" s="43">
        <f t="shared" si="1"/>
        <v>321.35259215999997</v>
      </c>
      <c r="D21" s="43">
        <f t="shared" si="2"/>
        <v>451.03430192999997</v>
      </c>
      <c r="E21" s="43">
        <f t="shared" si="3"/>
        <v>1369.3983883799999</v>
      </c>
      <c r="F21" s="43">
        <v>704.64850107999996</v>
      </c>
      <c r="G21" s="43">
        <v>269.71365789999999</v>
      </c>
      <c r="H21" s="43">
        <v>202.44630483</v>
      </c>
      <c r="I21" s="43">
        <v>232.48853835</v>
      </c>
      <c r="J21" s="43">
        <v>1437.1367813899999</v>
      </c>
      <c r="K21" s="43">
        <v>51.638934259999999</v>
      </c>
      <c r="L21" s="43">
        <v>248.5879971</v>
      </c>
      <c r="M21" s="43">
        <v>1136.9098500299999</v>
      </c>
      <c r="N21" s="43"/>
      <c r="O21" s="43"/>
      <c r="P21" s="43"/>
      <c r="Q21" s="43"/>
    </row>
    <row r="22" spans="1:17" ht="12.75" hidden="1" customHeight="1" outlineLevel="1">
      <c r="A22" s="8">
        <v>40878</v>
      </c>
      <c r="B22" s="43">
        <v>1997.8620623700001</v>
      </c>
      <c r="C22" s="43">
        <f t="shared" si="1"/>
        <v>321.00460655000001</v>
      </c>
      <c r="D22" s="43">
        <f t="shared" si="2"/>
        <v>435.85634331999995</v>
      </c>
      <c r="E22" s="43">
        <f t="shared" si="3"/>
        <v>1241.0011125000001</v>
      </c>
      <c r="F22" s="43">
        <v>708.99498955000001</v>
      </c>
      <c r="G22" s="43">
        <v>274.75158671000003</v>
      </c>
      <c r="H22" s="43">
        <v>204.03869639999999</v>
      </c>
      <c r="I22" s="43">
        <v>230.20470644</v>
      </c>
      <c r="J22" s="43">
        <v>1288.86707282</v>
      </c>
      <c r="K22" s="43">
        <v>46.25301984</v>
      </c>
      <c r="L22" s="43">
        <v>231.81764691999999</v>
      </c>
      <c r="M22" s="43">
        <v>1010.79640606</v>
      </c>
      <c r="N22" s="43"/>
      <c r="O22" s="43"/>
      <c r="P22" s="43"/>
      <c r="Q22" s="43"/>
    </row>
    <row r="23" spans="1:17" ht="12.75" hidden="1" customHeight="1" outlineLevel="1">
      <c r="A23" s="8">
        <v>40909</v>
      </c>
      <c r="B23" s="43">
        <v>1966.20327006</v>
      </c>
      <c r="C23" s="43">
        <f t="shared" si="1"/>
        <v>295.12450244999997</v>
      </c>
      <c r="D23" s="43">
        <f t="shared" si="2"/>
        <v>423.86842339999998</v>
      </c>
      <c r="E23" s="43">
        <f t="shared" si="3"/>
        <v>1247.2103442099999</v>
      </c>
      <c r="F23" s="43">
        <v>708.97986152999999</v>
      </c>
      <c r="G23" s="43">
        <v>261.89934434999998</v>
      </c>
      <c r="H23" s="43">
        <v>207.15248428000001</v>
      </c>
      <c r="I23" s="43">
        <v>239.92803290000001</v>
      </c>
      <c r="J23" s="43">
        <v>1257.2234085299999</v>
      </c>
      <c r="K23" s="43">
        <v>33.225158100000002</v>
      </c>
      <c r="L23" s="43">
        <v>216.71593912</v>
      </c>
      <c r="M23" s="43">
        <v>1007.28231131</v>
      </c>
      <c r="N23" s="43"/>
      <c r="O23" s="43"/>
      <c r="P23" s="43"/>
      <c r="Q23" s="43"/>
    </row>
    <row r="24" spans="1:17" ht="12.75" hidden="1" customHeight="1" outlineLevel="1">
      <c r="A24" s="8">
        <v>40940</v>
      </c>
      <c r="B24" s="43">
        <v>1943.2180379500001</v>
      </c>
      <c r="C24" s="43">
        <f t="shared" si="1"/>
        <v>293.91419010999999</v>
      </c>
      <c r="D24" s="43">
        <f t="shared" si="2"/>
        <v>420.00521158000004</v>
      </c>
      <c r="E24" s="43">
        <f t="shared" si="3"/>
        <v>1229.29863626</v>
      </c>
      <c r="F24" s="43">
        <v>709.16214715000001</v>
      </c>
      <c r="G24" s="43">
        <v>261.88507923999998</v>
      </c>
      <c r="H24" s="43">
        <v>206.91815170000001</v>
      </c>
      <c r="I24" s="43">
        <v>240.35891620999999</v>
      </c>
      <c r="J24" s="43">
        <v>1234.0558908</v>
      </c>
      <c r="K24" s="43">
        <v>32.029110869999997</v>
      </c>
      <c r="L24" s="43">
        <v>213.08705988</v>
      </c>
      <c r="M24" s="43">
        <v>988.93972005000001</v>
      </c>
      <c r="N24" s="43"/>
      <c r="O24" s="43"/>
      <c r="P24" s="43"/>
      <c r="Q24" s="43"/>
    </row>
    <row r="25" spans="1:17" ht="12.75" hidden="1" customHeight="1" outlineLevel="1">
      <c r="A25" s="8">
        <v>40969</v>
      </c>
      <c r="B25" s="43">
        <v>1886.7300692599999</v>
      </c>
      <c r="C25" s="43">
        <f t="shared" si="1"/>
        <v>296.15867711999999</v>
      </c>
      <c r="D25" s="43">
        <f t="shared" si="2"/>
        <v>399.12269305000001</v>
      </c>
      <c r="E25" s="43">
        <f t="shared" si="3"/>
        <v>1191.44869909</v>
      </c>
      <c r="F25" s="43">
        <v>716.40637421999998</v>
      </c>
      <c r="G25" s="43">
        <v>269.82208894000001</v>
      </c>
      <c r="H25" s="43">
        <v>207.00299136000001</v>
      </c>
      <c r="I25" s="43">
        <v>239.58129392000001</v>
      </c>
      <c r="J25" s="43">
        <v>1170.3236950400001</v>
      </c>
      <c r="K25" s="43">
        <v>26.33658818</v>
      </c>
      <c r="L25" s="43">
        <v>192.11970169</v>
      </c>
      <c r="M25" s="43">
        <v>951.86740516999998</v>
      </c>
      <c r="N25" s="43"/>
      <c r="O25" s="43"/>
      <c r="P25" s="43"/>
      <c r="Q25" s="43"/>
    </row>
    <row r="26" spans="1:17" ht="12.75" hidden="1" customHeight="1" outlineLevel="1">
      <c r="A26" s="8">
        <v>41000</v>
      </c>
      <c r="B26" s="43">
        <v>1861.7348349900001</v>
      </c>
      <c r="C26" s="43">
        <f t="shared" si="1"/>
        <v>294.19036195999996</v>
      </c>
      <c r="D26" s="43">
        <f t="shared" si="2"/>
        <v>396.28731585000003</v>
      </c>
      <c r="E26" s="43">
        <f t="shared" si="3"/>
        <v>1171.2571571799999</v>
      </c>
      <c r="F26" s="43">
        <v>717.79799793999996</v>
      </c>
      <c r="G26" s="43">
        <v>268.29264361999998</v>
      </c>
      <c r="H26" s="43">
        <v>208.34055047000001</v>
      </c>
      <c r="I26" s="43">
        <v>241.16480385</v>
      </c>
      <c r="J26" s="43">
        <v>1143.9368370499999</v>
      </c>
      <c r="K26" s="43">
        <v>25.897718340000001</v>
      </c>
      <c r="L26" s="43">
        <v>187.94676537999999</v>
      </c>
      <c r="M26" s="43">
        <v>930.09235333000004</v>
      </c>
      <c r="N26" s="43"/>
      <c r="O26" s="43"/>
      <c r="P26" s="43"/>
      <c r="Q26" s="43"/>
    </row>
    <row r="27" spans="1:17" ht="12.75" hidden="1" customHeight="1" outlineLevel="1">
      <c r="A27" s="8">
        <v>41030</v>
      </c>
      <c r="B27" s="43">
        <v>1846.8460080899999</v>
      </c>
      <c r="C27" s="43">
        <f t="shared" si="1"/>
        <v>300.88374102</v>
      </c>
      <c r="D27" s="43">
        <f t="shared" si="2"/>
        <v>396.66891852000003</v>
      </c>
      <c r="E27" s="43">
        <f t="shared" si="3"/>
        <v>1149.29334855</v>
      </c>
      <c r="F27" s="43">
        <v>729.76590111999997</v>
      </c>
      <c r="G27" s="43">
        <v>274.00166368999999</v>
      </c>
      <c r="H27" s="43">
        <v>212.38563177</v>
      </c>
      <c r="I27" s="43">
        <v>243.37860566000001</v>
      </c>
      <c r="J27" s="43">
        <v>1117.0801069700001</v>
      </c>
      <c r="K27" s="43">
        <v>26.882077330000001</v>
      </c>
      <c r="L27" s="43">
        <v>184.28328675</v>
      </c>
      <c r="M27" s="43">
        <v>905.91474288999996</v>
      </c>
      <c r="N27" s="43"/>
      <c r="O27" s="43"/>
      <c r="P27" s="43"/>
      <c r="Q27" s="43"/>
    </row>
    <row r="28" spans="1:17" ht="12.75" hidden="1" customHeight="1" outlineLevel="1">
      <c r="A28" s="8">
        <v>41061</v>
      </c>
      <c r="B28" s="43">
        <v>1819.0543815999999</v>
      </c>
      <c r="C28" s="43">
        <f t="shared" si="1"/>
        <v>298.06522358000001</v>
      </c>
      <c r="D28" s="43">
        <f t="shared" si="2"/>
        <v>397.14023815000002</v>
      </c>
      <c r="E28" s="43">
        <f t="shared" si="3"/>
        <v>1123.8489198699999</v>
      </c>
      <c r="F28" s="43">
        <v>734.32001967999997</v>
      </c>
      <c r="G28" s="43">
        <v>272.98686117</v>
      </c>
      <c r="H28" s="43">
        <v>215.77878612000001</v>
      </c>
      <c r="I28" s="43">
        <v>245.55437239</v>
      </c>
      <c r="J28" s="43">
        <v>1084.7343619200001</v>
      </c>
      <c r="K28" s="43">
        <v>25.07836241</v>
      </c>
      <c r="L28" s="43">
        <v>181.36145203000001</v>
      </c>
      <c r="M28" s="43">
        <v>878.29454748000001</v>
      </c>
      <c r="N28" s="43"/>
      <c r="O28" s="43"/>
      <c r="P28" s="43"/>
      <c r="Q28" s="43"/>
    </row>
    <row r="29" spans="1:17" ht="12.75" hidden="1" customHeight="1" outlineLevel="1">
      <c r="A29" s="8">
        <v>41091</v>
      </c>
      <c r="B29" s="43">
        <v>1799.18108706</v>
      </c>
      <c r="C29" s="43">
        <f t="shared" si="1"/>
        <v>295.01782678000001</v>
      </c>
      <c r="D29" s="43">
        <f t="shared" si="2"/>
        <v>395.53821640000001</v>
      </c>
      <c r="E29" s="43">
        <f t="shared" si="3"/>
        <v>1108.62504388</v>
      </c>
      <c r="F29" s="43">
        <v>734.20222359000002</v>
      </c>
      <c r="G29" s="43">
        <v>271.29767557000002</v>
      </c>
      <c r="H29" s="43">
        <v>216.32186092000001</v>
      </c>
      <c r="I29" s="43">
        <v>246.58268709999999</v>
      </c>
      <c r="J29" s="43">
        <v>1064.9788634700001</v>
      </c>
      <c r="K29" s="43">
        <v>23.720151210000001</v>
      </c>
      <c r="L29" s="43">
        <v>179.21635548</v>
      </c>
      <c r="M29" s="43">
        <v>862.04235677999998</v>
      </c>
      <c r="N29" s="43"/>
      <c r="O29" s="43"/>
      <c r="P29" s="43"/>
      <c r="Q29" s="43"/>
    </row>
    <row r="30" spans="1:17" ht="12.75" hidden="1" customHeight="1" outlineLevel="1">
      <c r="A30" s="8">
        <v>41122</v>
      </c>
      <c r="B30" s="43">
        <v>1794.3722567100001</v>
      </c>
      <c r="C30" s="43">
        <f t="shared" si="1"/>
        <v>300.03792381</v>
      </c>
      <c r="D30" s="43">
        <f t="shared" si="2"/>
        <v>394.05855258999998</v>
      </c>
      <c r="E30" s="43">
        <f t="shared" si="3"/>
        <v>1100.2757803099998</v>
      </c>
      <c r="F30" s="43">
        <v>744.97333628000001</v>
      </c>
      <c r="G30" s="43">
        <v>275.96918725</v>
      </c>
      <c r="H30" s="43">
        <v>217.51742128999999</v>
      </c>
      <c r="I30" s="43">
        <v>251.48672773999999</v>
      </c>
      <c r="J30" s="43">
        <v>1049.3989204300001</v>
      </c>
      <c r="K30" s="43">
        <v>24.068736560000001</v>
      </c>
      <c r="L30" s="43">
        <v>176.54113129999999</v>
      </c>
      <c r="M30" s="43">
        <v>848.78905256999997</v>
      </c>
      <c r="N30" s="43"/>
      <c r="O30" s="43"/>
      <c r="P30" s="43"/>
      <c r="Q30" s="43"/>
    </row>
    <row r="31" spans="1:17" ht="12.75" hidden="1" customHeight="1" outlineLevel="1">
      <c r="A31" s="8">
        <v>41153</v>
      </c>
      <c r="B31" s="43">
        <v>1776.2347321300001</v>
      </c>
      <c r="C31" s="43">
        <f t="shared" si="1"/>
        <v>301.58277033999997</v>
      </c>
      <c r="D31" s="43">
        <f t="shared" si="2"/>
        <v>388.77684686999999</v>
      </c>
      <c r="E31" s="43">
        <f t="shared" si="3"/>
        <v>1085.87511492</v>
      </c>
      <c r="F31" s="43">
        <v>745.68783613999994</v>
      </c>
      <c r="G31" s="43">
        <v>277.71980547999999</v>
      </c>
      <c r="H31" s="43">
        <v>216.11892413000001</v>
      </c>
      <c r="I31" s="43">
        <v>251.84910653</v>
      </c>
      <c r="J31" s="43">
        <v>1030.5468959899999</v>
      </c>
      <c r="K31" s="43">
        <v>23.862964860000002</v>
      </c>
      <c r="L31" s="43">
        <v>172.65792274</v>
      </c>
      <c r="M31" s="43">
        <v>834.02600839000002</v>
      </c>
      <c r="N31" s="43"/>
      <c r="O31" s="43"/>
      <c r="P31" s="43"/>
      <c r="Q31" s="43"/>
    </row>
    <row r="32" spans="1:17" ht="12.75" hidden="1" customHeight="1" outlineLevel="1">
      <c r="A32" s="8">
        <v>41183</v>
      </c>
      <c r="B32" s="43">
        <v>1769.16477005</v>
      </c>
      <c r="C32" s="43">
        <f t="shared" si="1"/>
        <v>307.82496634</v>
      </c>
      <c r="D32" s="43">
        <f t="shared" si="2"/>
        <v>389.73693645000003</v>
      </c>
      <c r="E32" s="43">
        <f t="shared" si="3"/>
        <v>1071.60286726</v>
      </c>
      <c r="F32" s="43">
        <v>758.17891613999996</v>
      </c>
      <c r="G32" s="43">
        <v>283.06284813000002</v>
      </c>
      <c r="H32" s="43">
        <v>218.62015595</v>
      </c>
      <c r="I32" s="43">
        <v>256.49591206000002</v>
      </c>
      <c r="J32" s="43">
        <v>1010.9858539099999</v>
      </c>
      <c r="K32" s="43">
        <v>24.762118210000001</v>
      </c>
      <c r="L32" s="43">
        <v>171.1167805</v>
      </c>
      <c r="M32" s="43">
        <v>815.10695520000002</v>
      </c>
      <c r="N32" s="43"/>
      <c r="O32" s="43"/>
      <c r="P32" s="43"/>
      <c r="Q32" s="43"/>
    </row>
    <row r="33" spans="1:17" ht="12.75" hidden="1" customHeight="1" outlineLevel="1">
      <c r="A33" s="8">
        <v>41214</v>
      </c>
      <c r="B33" s="43">
        <v>1756.9799530800001</v>
      </c>
      <c r="C33" s="43">
        <f t="shared" si="1"/>
        <v>313.29593871999998</v>
      </c>
      <c r="D33" s="43">
        <f t="shared" si="2"/>
        <v>385.95297682</v>
      </c>
      <c r="E33" s="43">
        <f t="shared" si="3"/>
        <v>1057.73103754</v>
      </c>
      <c r="F33" s="43">
        <v>761.37471216999995</v>
      </c>
      <c r="G33" s="43">
        <v>288.98412660999998</v>
      </c>
      <c r="H33" s="43">
        <v>216.97793105</v>
      </c>
      <c r="I33" s="43">
        <v>255.41265451000001</v>
      </c>
      <c r="J33" s="43">
        <v>995.60524091000002</v>
      </c>
      <c r="K33" s="43">
        <v>24.311812110000002</v>
      </c>
      <c r="L33" s="43">
        <v>168.97504577000001</v>
      </c>
      <c r="M33" s="43">
        <v>802.31838302999995</v>
      </c>
      <c r="N33" s="43"/>
      <c r="O33" s="43"/>
      <c r="P33" s="43"/>
      <c r="Q33" s="43"/>
    </row>
    <row r="34" spans="1:17" ht="12.75" hidden="1" customHeight="1" outlineLevel="1">
      <c r="A34" s="8">
        <v>41244</v>
      </c>
      <c r="B34" s="43">
        <v>1726.6600463299999</v>
      </c>
      <c r="C34" s="43">
        <f t="shared" si="1"/>
        <v>305.00286247000003</v>
      </c>
      <c r="D34" s="43">
        <f t="shared" si="2"/>
        <v>383.82204963000004</v>
      </c>
      <c r="E34" s="43">
        <f t="shared" si="3"/>
        <v>1037.83513423</v>
      </c>
      <c r="F34" s="43">
        <v>759.25033959999996</v>
      </c>
      <c r="G34" s="43">
        <v>285.57240603000002</v>
      </c>
      <c r="H34" s="43">
        <v>217.39749444</v>
      </c>
      <c r="I34" s="43">
        <v>256.28043912999999</v>
      </c>
      <c r="J34" s="43">
        <v>967.40970673000004</v>
      </c>
      <c r="K34" s="43">
        <v>19.43045644</v>
      </c>
      <c r="L34" s="43">
        <v>166.42455519000001</v>
      </c>
      <c r="M34" s="43">
        <v>781.5546951</v>
      </c>
      <c r="N34" s="43"/>
      <c r="O34" s="43"/>
      <c r="P34" s="43"/>
      <c r="Q34" s="43"/>
    </row>
    <row r="35" spans="1:17" ht="12.75" hidden="1" customHeight="1" outlineLevel="1">
      <c r="A35" s="8">
        <v>41275</v>
      </c>
      <c r="B35" s="43">
        <v>1705.97174713</v>
      </c>
      <c r="C35" s="43">
        <f t="shared" si="1"/>
        <v>307.71342090000002</v>
      </c>
      <c r="D35" s="43">
        <f t="shared" si="2"/>
        <v>381.71597155999996</v>
      </c>
      <c r="E35" s="43">
        <f t="shared" si="3"/>
        <v>1016.5423546699999</v>
      </c>
      <c r="F35" s="43">
        <v>756.34274220999998</v>
      </c>
      <c r="G35" s="43">
        <v>287.59150104000003</v>
      </c>
      <c r="H35" s="43">
        <v>215.49782655999999</v>
      </c>
      <c r="I35" s="43">
        <v>253.25341460999999</v>
      </c>
      <c r="J35" s="43">
        <v>949.62900492000006</v>
      </c>
      <c r="K35" s="43">
        <v>20.121919859999998</v>
      </c>
      <c r="L35" s="43">
        <v>166.21814499999999</v>
      </c>
      <c r="M35" s="43">
        <v>763.28894005999996</v>
      </c>
      <c r="N35" s="43"/>
      <c r="O35" s="43"/>
      <c r="P35" s="43"/>
      <c r="Q35" s="43"/>
    </row>
    <row r="36" spans="1:17" ht="12.75" hidden="1" customHeight="1" outlineLevel="1">
      <c r="A36" s="8">
        <v>41306</v>
      </c>
      <c r="B36" s="43">
        <v>1694.85663606</v>
      </c>
      <c r="C36" s="43">
        <f t="shared" si="1"/>
        <v>426.69313455000002</v>
      </c>
      <c r="D36" s="43">
        <f t="shared" si="2"/>
        <v>298.04477144999998</v>
      </c>
      <c r="E36" s="43">
        <f t="shared" si="3"/>
        <v>970.11873005999996</v>
      </c>
      <c r="F36" s="43">
        <v>762.02795633000005</v>
      </c>
      <c r="G36" s="43">
        <v>308.16048194000001</v>
      </c>
      <c r="H36" s="43">
        <v>204.45443634</v>
      </c>
      <c r="I36" s="43">
        <v>249.41303805000001</v>
      </c>
      <c r="J36" s="43">
        <v>932.82867972999998</v>
      </c>
      <c r="K36" s="43">
        <v>118.53265261</v>
      </c>
      <c r="L36" s="43">
        <v>93.590335109999998</v>
      </c>
      <c r="M36" s="43">
        <v>720.70569201000001</v>
      </c>
      <c r="N36" s="43"/>
      <c r="O36" s="43"/>
      <c r="P36" s="43"/>
      <c r="Q36" s="43"/>
    </row>
    <row r="37" spans="1:17" ht="12.75" hidden="1" customHeight="1" outlineLevel="1">
      <c r="A37" s="8">
        <v>41334</v>
      </c>
      <c r="B37" s="43">
        <v>1649.4658418900001</v>
      </c>
      <c r="C37" s="43">
        <f t="shared" si="1"/>
        <v>436.23320007000001</v>
      </c>
      <c r="D37" s="43">
        <f t="shared" si="2"/>
        <v>292.33452634000002</v>
      </c>
      <c r="E37" s="43">
        <f t="shared" si="3"/>
        <v>920.89811548</v>
      </c>
      <c r="F37" s="43">
        <v>770.79448390000005</v>
      </c>
      <c r="G37" s="43">
        <v>316.74273575000001</v>
      </c>
      <c r="H37" s="43">
        <v>202.78088722000001</v>
      </c>
      <c r="I37" s="43">
        <v>251.27086093</v>
      </c>
      <c r="J37" s="43">
        <v>878.67135799000005</v>
      </c>
      <c r="K37" s="43">
        <v>119.49046432</v>
      </c>
      <c r="L37" s="43">
        <v>89.55363912</v>
      </c>
      <c r="M37" s="43">
        <v>669.62725454999998</v>
      </c>
      <c r="N37" s="43"/>
      <c r="O37" s="43"/>
      <c r="P37" s="43"/>
      <c r="Q37" s="43"/>
    </row>
    <row r="38" spans="1:17" ht="12.75" hidden="1" customHeight="1" outlineLevel="1">
      <c r="A38" s="8">
        <v>41365</v>
      </c>
      <c r="B38" s="43">
        <v>1659.9779081500001</v>
      </c>
      <c r="C38" s="43">
        <f t="shared" si="1"/>
        <v>452.58151262999996</v>
      </c>
      <c r="D38" s="43">
        <f t="shared" si="2"/>
        <v>292.49075772000003</v>
      </c>
      <c r="E38" s="43">
        <f t="shared" si="3"/>
        <v>914.90563780000002</v>
      </c>
      <c r="F38" s="43">
        <v>793.62906581000004</v>
      </c>
      <c r="G38" s="43">
        <v>333.70660944999997</v>
      </c>
      <c r="H38" s="43">
        <v>204.47396039</v>
      </c>
      <c r="I38" s="43">
        <v>255.44849597000001</v>
      </c>
      <c r="J38" s="43">
        <v>866.34884234000003</v>
      </c>
      <c r="K38" s="43">
        <v>118.87490318</v>
      </c>
      <c r="L38" s="43">
        <v>88.016797330000003</v>
      </c>
      <c r="M38" s="43">
        <v>659.45714182999996</v>
      </c>
      <c r="N38" s="43"/>
      <c r="O38" s="43"/>
      <c r="P38" s="43"/>
      <c r="Q38" s="43"/>
    </row>
    <row r="39" spans="1:17" ht="12.75" hidden="1" customHeight="1" outlineLevel="1">
      <c r="A39" s="8">
        <v>41395</v>
      </c>
      <c r="B39" s="43">
        <v>1642.1327419500001</v>
      </c>
      <c r="C39" s="43">
        <f t="shared" si="1"/>
        <v>461.71332012000005</v>
      </c>
      <c r="D39" s="43">
        <f t="shared" si="2"/>
        <v>289.01674494999997</v>
      </c>
      <c r="E39" s="43">
        <f t="shared" si="3"/>
        <v>891.40267687999994</v>
      </c>
      <c r="F39" s="43">
        <v>792.14971552999998</v>
      </c>
      <c r="G39" s="43">
        <v>341.13818213000002</v>
      </c>
      <c r="H39" s="43">
        <v>203.37683362999999</v>
      </c>
      <c r="I39" s="43">
        <v>247.63469977</v>
      </c>
      <c r="J39" s="43">
        <v>849.98302641999999</v>
      </c>
      <c r="K39" s="43">
        <v>120.57513799</v>
      </c>
      <c r="L39" s="43">
        <v>85.639911319999996</v>
      </c>
      <c r="M39" s="43">
        <v>643.76797710999995</v>
      </c>
      <c r="N39" s="43"/>
      <c r="O39" s="43"/>
      <c r="P39" s="43"/>
      <c r="Q39" s="43"/>
    </row>
    <row r="40" spans="1:17" ht="12.75" hidden="1" customHeight="1" outlineLevel="1">
      <c r="A40" s="8">
        <v>41426</v>
      </c>
      <c r="B40" s="43">
        <v>1611.3850927000001</v>
      </c>
      <c r="C40" s="43">
        <f t="shared" si="1"/>
        <v>458.43766641999997</v>
      </c>
      <c r="D40" s="43">
        <f t="shared" si="2"/>
        <v>286.97748932000002</v>
      </c>
      <c r="E40" s="43">
        <f t="shared" si="3"/>
        <v>865.96993695999993</v>
      </c>
      <c r="F40" s="43">
        <v>771.95826996000005</v>
      </c>
      <c r="G40" s="43">
        <v>337.78525037999998</v>
      </c>
      <c r="H40" s="43">
        <v>203.69504449999999</v>
      </c>
      <c r="I40" s="43">
        <v>230.47797507999999</v>
      </c>
      <c r="J40" s="43">
        <v>839.42682274000003</v>
      </c>
      <c r="K40" s="43">
        <v>120.65241604000001</v>
      </c>
      <c r="L40" s="43">
        <v>83.282444819999995</v>
      </c>
      <c r="M40" s="43">
        <v>635.49196187999996</v>
      </c>
      <c r="N40" s="43"/>
      <c r="O40" s="43"/>
      <c r="P40" s="43"/>
      <c r="Q40" s="43"/>
    </row>
    <row r="41" spans="1:17" ht="12.75" hidden="1" customHeight="1" outlineLevel="1">
      <c r="A41" s="8">
        <v>41456</v>
      </c>
      <c r="B41" s="43">
        <v>1613.01579943</v>
      </c>
      <c r="C41" s="43">
        <f t="shared" si="1"/>
        <v>466.60859435000003</v>
      </c>
      <c r="D41" s="43">
        <f t="shared" si="2"/>
        <v>287.67545263</v>
      </c>
      <c r="E41" s="43">
        <f t="shared" si="3"/>
        <v>858.73175244999993</v>
      </c>
      <c r="F41" s="43">
        <v>783.70608789000005</v>
      </c>
      <c r="G41" s="43">
        <v>346.50082284000001</v>
      </c>
      <c r="H41" s="43">
        <v>205.18759249999999</v>
      </c>
      <c r="I41" s="43">
        <v>232.01767254999999</v>
      </c>
      <c r="J41" s="43">
        <v>829.30971153999997</v>
      </c>
      <c r="K41" s="43">
        <v>120.10777151000001</v>
      </c>
      <c r="L41" s="43">
        <v>82.487860130000001</v>
      </c>
      <c r="M41" s="43">
        <v>626.7140799</v>
      </c>
      <c r="N41" s="43"/>
      <c r="O41" s="43"/>
      <c r="P41" s="43"/>
      <c r="Q41" s="43"/>
    </row>
    <row r="42" spans="1:17" ht="12.75" hidden="1" customHeight="1" outlineLevel="1">
      <c r="A42" s="8">
        <v>41487</v>
      </c>
      <c r="B42" s="43">
        <v>1619.2073654000001</v>
      </c>
      <c r="C42" s="43">
        <f t="shared" si="1"/>
        <v>481.18417618000001</v>
      </c>
      <c r="D42" s="43">
        <f t="shared" si="2"/>
        <v>291.25659115000002</v>
      </c>
      <c r="E42" s="43">
        <f t="shared" si="3"/>
        <v>846.76659806999999</v>
      </c>
      <c r="F42" s="43">
        <v>801.40352770000004</v>
      </c>
      <c r="G42" s="43">
        <v>359.64920439000002</v>
      </c>
      <c r="H42" s="43">
        <v>208.51787834000001</v>
      </c>
      <c r="I42" s="43">
        <v>233.23644497000001</v>
      </c>
      <c r="J42" s="43">
        <v>817.80383770000003</v>
      </c>
      <c r="K42" s="43">
        <v>121.53497179</v>
      </c>
      <c r="L42" s="43">
        <v>82.738712809999996</v>
      </c>
      <c r="M42" s="43">
        <v>613.53015310000001</v>
      </c>
      <c r="N42" s="43"/>
      <c r="O42" s="43"/>
      <c r="P42" s="43"/>
      <c r="Q42" s="43"/>
    </row>
    <row r="43" spans="1:17" ht="12.75" hidden="1" customHeight="1" outlineLevel="1">
      <c r="A43" s="8">
        <v>41518</v>
      </c>
      <c r="B43" s="43">
        <v>1620.55295028</v>
      </c>
      <c r="C43" s="43">
        <f t="shared" si="1"/>
        <v>482.91646322000003</v>
      </c>
      <c r="D43" s="43">
        <f t="shared" si="2"/>
        <v>296.83565606000002</v>
      </c>
      <c r="E43" s="43">
        <f t="shared" si="3"/>
        <v>840.80083100000002</v>
      </c>
      <c r="F43" s="43">
        <v>813.35577648000003</v>
      </c>
      <c r="G43" s="43">
        <v>362.45936755000002</v>
      </c>
      <c r="H43" s="43">
        <v>214.33845952999999</v>
      </c>
      <c r="I43" s="43">
        <v>236.55794940000001</v>
      </c>
      <c r="J43" s="43">
        <v>807.19717379999997</v>
      </c>
      <c r="K43" s="43">
        <v>120.45709567</v>
      </c>
      <c r="L43" s="43">
        <v>82.497196529999997</v>
      </c>
      <c r="M43" s="43">
        <v>604.24288160000003</v>
      </c>
      <c r="N43" s="43"/>
      <c r="O43" s="43"/>
      <c r="P43" s="43"/>
      <c r="Q43" s="43"/>
    </row>
    <row r="44" spans="1:17" ht="12.75" hidden="1" customHeight="1" outlineLevel="1">
      <c r="A44" s="8">
        <v>41548</v>
      </c>
      <c r="B44" s="43">
        <v>1619.9680763199999</v>
      </c>
      <c r="C44" s="43">
        <f t="shared" si="1"/>
        <v>490.31212777999997</v>
      </c>
      <c r="D44" s="43">
        <f t="shared" si="2"/>
        <v>295.99910772999999</v>
      </c>
      <c r="E44" s="43">
        <f t="shared" si="3"/>
        <v>833.65684080999995</v>
      </c>
      <c r="F44" s="43">
        <v>819.90159180000001</v>
      </c>
      <c r="G44" s="43">
        <v>370.25529879999999</v>
      </c>
      <c r="H44" s="43">
        <v>213.55557999999999</v>
      </c>
      <c r="I44" s="43">
        <v>236.09071299999999</v>
      </c>
      <c r="J44" s="43">
        <v>800.06648452000002</v>
      </c>
      <c r="K44" s="43">
        <v>120.05682898000001</v>
      </c>
      <c r="L44" s="43">
        <v>82.44352773</v>
      </c>
      <c r="M44" s="43">
        <v>597.56612781000001</v>
      </c>
      <c r="N44" s="43"/>
      <c r="O44" s="43"/>
      <c r="P44" s="43"/>
      <c r="Q44" s="43"/>
    </row>
    <row r="45" spans="1:17" ht="12.75" hidden="1" customHeight="1" outlineLevel="1">
      <c r="A45" s="8">
        <v>41579</v>
      </c>
      <c r="B45" s="43">
        <v>1534.5022601999999</v>
      </c>
      <c r="C45" s="43">
        <f t="shared" si="1"/>
        <v>424.04705278</v>
      </c>
      <c r="D45" s="43">
        <f t="shared" si="2"/>
        <v>302.05906599000002</v>
      </c>
      <c r="E45" s="43">
        <f t="shared" si="3"/>
        <v>808.39614143000006</v>
      </c>
      <c r="F45" s="43">
        <v>821.20168989000001</v>
      </c>
      <c r="G45" s="43">
        <v>370.84418144</v>
      </c>
      <c r="H45" s="43">
        <v>221.49694181000001</v>
      </c>
      <c r="I45" s="43">
        <v>228.86056664</v>
      </c>
      <c r="J45" s="43">
        <v>713.30057031000001</v>
      </c>
      <c r="K45" s="43">
        <v>53.202871340000002</v>
      </c>
      <c r="L45" s="43">
        <v>80.562124179999998</v>
      </c>
      <c r="M45" s="43">
        <v>579.53557479000006</v>
      </c>
      <c r="N45" s="43"/>
      <c r="O45" s="43"/>
      <c r="P45" s="43"/>
      <c r="Q45" s="43"/>
    </row>
    <row r="46" spans="1:17" ht="12.75" hidden="1" customHeight="1" outlineLevel="1">
      <c r="A46" s="8">
        <v>41609</v>
      </c>
      <c r="B46" s="43">
        <v>1517.99051416</v>
      </c>
      <c r="C46" s="43">
        <f t="shared" si="1"/>
        <v>423.52267881</v>
      </c>
      <c r="D46" s="43">
        <f t="shared" si="2"/>
        <v>294.07729230999996</v>
      </c>
      <c r="E46" s="43">
        <f t="shared" si="3"/>
        <v>800.39054304000001</v>
      </c>
      <c r="F46" s="43">
        <v>817.58447864000004</v>
      </c>
      <c r="G46" s="43">
        <v>373.26247253999998</v>
      </c>
      <c r="H46" s="43">
        <v>214.02625126999999</v>
      </c>
      <c r="I46" s="43">
        <v>230.29575482999999</v>
      </c>
      <c r="J46" s="43">
        <v>700.40603552000005</v>
      </c>
      <c r="K46" s="43">
        <v>50.260206269999998</v>
      </c>
      <c r="L46" s="43">
        <v>80.051041040000001</v>
      </c>
      <c r="M46" s="43">
        <v>570.09478821000005</v>
      </c>
      <c r="N46" s="43"/>
      <c r="O46" s="43"/>
      <c r="P46" s="43"/>
      <c r="Q46" s="43"/>
    </row>
    <row r="47" spans="1:17" ht="12.75" hidden="1" customHeight="1" outlineLevel="1">
      <c r="A47" s="8">
        <v>41640</v>
      </c>
      <c r="B47" s="43">
        <v>1511.26144026</v>
      </c>
      <c r="C47" s="43">
        <f t="shared" si="1"/>
        <v>426.52298493000001</v>
      </c>
      <c r="D47" s="43">
        <f t="shared" si="2"/>
        <v>293.0657837</v>
      </c>
      <c r="E47" s="43">
        <f t="shared" si="3"/>
        <v>791.67267162999997</v>
      </c>
      <c r="F47" s="43">
        <v>821.43459530999996</v>
      </c>
      <c r="G47" s="43">
        <v>377.43773571999998</v>
      </c>
      <c r="H47" s="43">
        <v>213.41976321999999</v>
      </c>
      <c r="I47" s="43">
        <v>230.57709636999999</v>
      </c>
      <c r="J47" s="43">
        <v>689.82684495000001</v>
      </c>
      <c r="K47" s="43">
        <v>49.085249210000001</v>
      </c>
      <c r="L47" s="43">
        <v>79.646020480000004</v>
      </c>
      <c r="M47" s="43">
        <v>561.09557526000003</v>
      </c>
      <c r="N47" s="43"/>
      <c r="O47" s="43"/>
      <c r="P47" s="43"/>
      <c r="Q47" s="43"/>
    </row>
    <row r="48" spans="1:17" ht="12.75" hidden="1" customHeight="1" outlineLevel="1">
      <c r="A48" s="8">
        <v>41671</v>
      </c>
      <c r="B48" s="43">
        <v>1681.8400147699999</v>
      </c>
      <c r="C48" s="43">
        <f t="shared" si="1"/>
        <v>437.58473409999999</v>
      </c>
      <c r="D48" s="43">
        <f t="shared" si="2"/>
        <v>340.30928423</v>
      </c>
      <c r="E48" s="43">
        <f t="shared" si="3"/>
        <v>903.94599644000004</v>
      </c>
      <c r="F48" s="43">
        <v>827.08915666999997</v>
      </c>
      <c r="G48" s="43">
        <v>381.27321914999999</v>
      </c>
      <c r="H48" s="43">
        <v>216.41213399</v>
      </c>
      <c r="I48" s="43">
        <v>229.40380353</v>
      </c>
      <c r="J48" s="43">
        <v>854.75085809999996</v>
      </c>
      <c r="K48" s="43">
        <v>56.311514950000003</v>
      </c>
      <c r="L48" s="43">
        <v>123.89715024</v>
      </c>
      <c r="M48" s="43">
        <v>674.54219291000004</v>
      </c>
      <c r="N48" s="43"/>
      <c r="O48" s="43"/>
      <c r="P48" s="43"/>
      <c r="Q48" s="43"/>
    </row>
    <row r="49" spans="1:17" ht="12.75" hidden="1" customHeight="1" outlineLevel="1">
      <c r="A49" s="8">
        <v>41699</v>
      </c>
      <c r="B49" s="43">
        <v>1750.0544199399999</v>
      </c>
      <c r="C49" s="43">
        <f t="shared" si="1"/>
        <v>452.22305472999994</v>
      </c>
      <c r="D49" s="43">
        <f t="shared" si="2"/>
        <v>312.83800414999996</v>
      </c>
      <c r="E49" s="43">
        <f t="shared" si="3"/>
        <v>984.99336105999998</v>
      </c>
      <c r="F49" s="43">
        <v>818.22543007000002</v>
      </c>
      <c r="G49" s="43">
        <v>384.24691474999997</v>
      </c>
      <c r="H49" s="43">
        <v>204.88411869999999</v>
      </c>
      <c r="I49" s="43">
        <v>229.09439662</v>
      </c>
      <c r="J49" s="43">
        <v>931.82898986999999</v>
      </c>
      <c r="K49" s="43">
        <v>67.976139979999999</v>
      </c>
      <c r="L49" s="43">
        <v>107.95388545</v>
      </c>
      <c r="M49" s="43">
        <v>755.89896443999999</v>
      </c>
      <c r="N49" s="43"/>
      <c r="O49" s="43"/>
      <c r="P49" s="43"/>
      <c r="Q49" s="43"/>
    </row>
    <row r="50" spans="1:17" ht="12.75" hidden="1" customHeight="1" outlineLevel="1">
      <c r="A50" s="8">
        <v>41730</v>
      </c>
      <c r="B50" s="43">
        <v>1757.2380826599999</v>
      </c>
      <c r="C50" s="43">
        <f t="shared" si="1"/>
        <v>446.46892811999999</v>
      </c>
      <c r="D50" s="43">
        <f t="shared" si="2"/>
        <v>320.33475009</v>
      </c>
      <c r="E50" s="43">
        <f t="shared" si="3"/>
        <v>990.43440444999999</v>
      </c>
      <c r="F50" s="43">
        <v>815.73518372000001</v>
      </c>
      <c r="G50" s="43">
        <v>391.71069519999998</v>
      </c>
      <c r="H50" s="43">
        <v>201.16922441</v>
      </c>
      <c r="I50" s="43">
        <v>222.85526411000001</v>
      </c>
      <c r="J50" s="43">
        <v>941.50289894000002</v>
      </c>
      <c r="K50" s="43">
        <v>54.758232919999998</v>
      </c>
      <c r="L50" s="43">
        <v>119.16552568</v>
      </c>
      <c r="M50" s="43">
        <v>767.57914033999998</v>
      </c>
      <c r="N50" s="43"/>
      <c r="O50" s="43"/>
      <c r="P50" s="43"/>
      <c r="Q50" s="43"/>
    </row>
    <row r="51" spans="1:17" ht="12.75" hidden="1" customHeight="1" outlineLevel="1">
      <c r="A51" s="8">
        <v>41760</v>
      </c>
      <c r="B51" s="43">
        <v>1761.99840675</v>
      </c>
      <c r="C51" s="43">
        <f t="shared" si="1"/>
        <v>444.54083790999999</v>
      </c>
      <c r="D51" s="43">
        <f t="shared" si="2"/>
        <v>339.81000270000004</v>
      </c>
      <c r="E51" s="43">
        <f t="shared" si="3"/>
        <v>977.64756613999998</v>
      </c>
      <c r="F51" s="43">
        <v>808.41633416000002</v>
      </c>
      <c r="G51" s="43">
        <v>389.59775740999999</v>
      </c>
      <c r="H51" s="43">
        <v>199.88981691000001</v>
      </c>
      <c r="I51" s="43">
        <v>218.92875984</v>
      </c>
      <c r="J51" s="43">
        <v>953.58207259000005</v>
      </c>
      <c r="K51" s="43">
        <v>54.943080500000001</v>
      </c>
      <c r="L51" s="43">
        <v>139.92018579</v>
      </c>
      <c r="M51" s="43">
        <v>758.71880629999998</v>
      </c>
      <c r="N51" s="43"/>
      <c r="O51" s="43"/>
      <c r="P51" s="43"/>
      <c r="Q51" s="43"/>
    </row>
    <row r="52" spans="1:17" ht="12.75" hidden="1" customHeight="1" outlineLevel="1">
      <c r="A52" s="8">
        <v>41791</v>
      </c>
      <c r="B52" s="43">
        <v>1656.39996636</v>
      </c>
      <c r="C52" s="43">
        <f t="shared" si="1"/>
        <v>446.25804713000002</v>
      </c>
      <c r="D52" s="43">
        <f t="shared" si="2"/>
        <v>303.06058115999997</v>
      </c>
      <c r="E52" s="43">
        <f t="shared" si="3"/>
        <v>907.0813380699999</v>
      </c>
      <c r="F52" s="43">
        <v>796.44397949999995</v>
      </c>
      <c r="G52" s="43">
        <v>387.65501222</v>
      </c>
      <c r="H52" s="43">
        <v>194.56197478999999</v>
      </c>
      <c r="I52" s="43">
        <v>214.22699248999999</v>
      </c>
      <c r="J52" s="43">
        <v>859.95598686000005</v>
      </c>
      <c r="K52" s="43">
        <v>58.603034909999998</v>
      </c>
      <c r="L52" s="43">
        <v>108.49860637</v>
      </c>
      <c r="M52" s="43">
        <v>692.85434557999997</v>
      </c>
      <c r="N52" s="43"/>
      <c r="O52" s="43"/>
      <c r="P52" s="43"/>
      <c r="Q52" s="43"/>
    </row>
    <row r="53" spans="1:17" ht="12.75" hidden="1" customHeight="1" outlineLevel="1">
      <c r="A53" s="8">
        <v>41821</v>
      </c>
      <c r="B53" s="43">
        <v>1668.8117908500001</v>
      </c>
      <c r="C53" s="43">
        <f t="shared" si="1"/>
        <v>456.93005540999997</v>
      </c>
      <c r="D53" s="43">
        <f t="shared" si="2"/>
        <v>300.63379148000001</v>
      </c>
      <c r="E53" s="43">
        <f t="shared" si="3"/>
        <v>911.24794396000004</v>
      </c>
      <c r="F53" s="43">
        <v>799.07561074</v>
      </c>
      <c r="G53" s="43">
        <v>395.21098742999999</v>
      </c>
      <c r="H53" s="43">
        <v>191.74950367</v>
      </c>
      <c r="I53" s="43">
        <v>212.11511963999999</v>
      </c>
      <c r="J53" s="43">
        <v>869.73618010999996</v>
      </c>
      <c r="K53" s="43">
        <v>61.719067979999998</v>
      </c>
      <c r="L53" s="43">
        <v>108.88428781</v>
      </c>
      <c r="M53" s="43">
        <v>699.13282432000005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1776.00737514</v>
      </c>
      <c r="C54" s="43">
        <f t="shared" si="1"/>
        <v>466.08897180999998</v>
      </c>
      <c r="D54" s="43">
        <f t="shared" si="2"/>
        <v>312.26092315</v>
      </c>
      <c r="E54" s="43">
        <f t="shared" si="3"/>
        <v>997.65748017999999</v>
      </c>
      <c r="F54" s="43">
        <v>799.34715193</v>
      </c>
      <c r="G54" s="43">
        <v>397.97196425999999</v>
      </c>
      <c r="H54" s="43">
        <v>189.48802735000001</v>
      </c>
      <c r="I54" s="43">
        <v>211.88716031999999</v>
      </c>
      <c r="J54" s="43">
        <v>976.66022321000003</v>
      </c>
      <c r="K54" s="43">
        <v>68.117007549999997</v>
      </c>
      <c r="L54" s="43">
        <v>122.7728958</v>
      </c>
      <c r="M54" s="43">
        <v>785.77031985999997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1685.7271617500001</v>
      </c>
      <c r="C55" s="43">
        <f t="shared" si="1"/>
        <v>446.68537218</v>
      </c>
      <c r="D55" s="43">
        <f t="shared" si="2"/>
        <v>309.05695756</v>
      </c>
      <c r="E55" s="43">
        <f t="shared" si="3"/>
        <v>929.98483200999999</v>
      </c>
      <c r="F55" s="43">
        <v>786.52322086000004</v>
      </c>
      <c r="G55" s="43">
        <v>387.81382489999999</v>
      </c>
      <c r="H55" s="43">
        <v>189.06836615</v>
      </c>
      <c r="I55" s="43">
        <v>209.64102980999999</v>
      </c>
      <c r="J55" s="43">
        <v>899.20394089000001</v>
      </c>
      <c r="K55" s="43">
        <v>58.871547280000001</v>
      </c>
      <c r="L55" s="43">
        <v>119.98859141</v>
      </c>
      <c r="M55" s="43">
        <v>720.34380220000003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1658.5390568099999</v>
      </c>
      <c r="C56" s="43">
        <f t="shared" si="1"/>
        <v>454.54640602000001</v>
      </c>
      <c r="D56" s="43">
        <f t="shared" si="2"/>
        <v>294.76766583</v>
      </c>
      <c r="E56" s="43">
        <f t="shared" si="3"/>
        <v>909.22498496000003</v>
      </c>
      <c r="F56" s="43">
        <v>778.63623131999998</v>
      </c>
      <c r="G56" s="43">
        <v>388.84984035000002</v>
      </c>
      <c r="H56" s="43">
        <v>181.57876762000001</v>
      </c>
      <c r="I56" s="43">
        <v>208.20762335000001</v>
      </c>
      <c r="J56" s="43">
        <v>879.90282549000005</v>
      </c>
      <c r="K56" s="43">
        <v>65.696565669999998</v>
      </c>
      <c r="L56" s="43">
        <v>113.18889821</v>
      </c>
      <c r="M56" s="43">
        <v>701.01736160999997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1793.3453798400001</v>
      </c>
      <c r="C57" s="43">
        <f t="shared" si="1"/>
        <v>478.39938883999997</v>
      </c>
      <c r="D57" s="43">
        <f t="shared" si="2"/>
        <v>315.44323200000002</v>
      </c>
      <c r="E57" s="43">
        <f t="shared" si="3"/>
        <v>999.50275899999997</v>
      </c>
      <c r="F57" s="43">
        <v>784.28704977999996</v>
      </c>
      <c r="G57" s="43">
        <v>392.34604381999998</v>
      </c>
      <c r="H57" s="43">
        <v>183.82316818000001</v>
      </c>
      <c r="I57" s="43">
        <v>208.11783778</v>
      </c>
      <c r="J57" s="43">
        <v>1009.05833006</v>
      </c>
      <c r="K57" s="43">
        <v>86.053345019999995</v>
      </c>
      <c r="L57" s="43">
        <v>131.62006382000001</v>
      </c>
      <c r="M57" s="43">
        <v>791.38492122000002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1808.7568843199999</v>
      </c>
      <c r="C58" s="43">
        <f t="shared" si="1"/>
        <v>484.55464309000001</v>
      </c>
      <c r="D58" s="43">
        <f t="shared" si="2"/>
        <v>311.24557037</v>
      </c>
      <c r="E58" s="43">
        <f t="shared" si="3"/>
        <v>1012.9566708599999</v>
      </c>
      <c r="F58" s="43">
        <v>782.02864856999997</v>
      </c>
      <c r="G58" s="43">
        <v>394.54692920000002</v>
      </c>
      <c r="H58" s="43">
        <v>179.28343204999999</v>
      </c>
      <c r="I58" s="43">
        <v>208.19828731999999</v>
      </c>
      <c r="J58" s="43">
        <v>1026.7282357500001</v>
      </c>
      <c r="K58" s="43">
        <v>90.007713890000005</v>
      </c>
      <c r="L58" s="43">
        <v>131.96213832000001</v>
      </c>
      <c r="M58" s="43">
        <v>804.75838353999995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1817.18578529</v>
      </c>
      <c r="C59" s="43">
        <f t="shared" si="1"/>
        <v>476.85569592999997</v>
      </c>
      <c r="D59" s="43">
        <f t="shared" si="2"/>
        <v>311.69826466000001</v>
      </c>
      <c r="E59" s="43">
        <f t="shared" si="3"/>
        <v>1028.6318246999999</v>
      </c>
      <c r="F59" s="43">
        <v>773.70912471999998</v>
      </c>
      <c r="G59" s="43">
        <v>386.97970973999998</v>
      </c>
      <c r="H59" s="43">
        <v>177.87671447</v>
      </c>
      <c r="I59" s="43">
        <v>208.85270051000001</v>
      </c>
      <c r="J59" s="43">
        <v>1043.4766605699999</v>
      </c>
      <c r="K59" s="43">
        <v>89.875986190000006</v>
      </c>
      <c r="L59" s="43">
        <v>133.82155019000001</v>
      </c>
      <c r="M59" s="43">
        <v>819.77912418999995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2529.6818472199998</v>
      </c>
      <c r="C60" s="43">
        <f t="shared" si="1"/>
        <v>534.12005933</v>
      </c>
      <c r="D60" s="43">
        <f t="shared" si="2"/>
        <v>404.50606517</v>
      </c>
      <c r="E60" s="43">
        <f t="shared" si="3"/>
        <v>1591.0557227199999</v>
      </c>
      <c r="F60" s="43">
        <v>762.59017856000003</v>
      </c>
      <c r="G60" s="43">
        <v>380.61144674000002</v>
      </c>
      <c r="H60" s="43">
        <v>176.61118227</v>
      </c>
      <c r="I60" s="43">
        <v>205.36754955000001</v>
      </c>
      <c r="J60" s="43">
        <v>1767.0916686600001</v>
      </c>
      <c r="K60" s="43">
        <v>153.50861259000001</v>
      </c>
      <c r="L60" s="43">
        <v>227.8948829</v>
      </c>
      <c r="M60" s="43">
        <v>1385.68817317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2197.6205149299999</v>
      </c>
      <c r="C61" s="43">
        <f t="shared" si="1"/>
        <v>503.68920004</v>
      </c>
      <c r="D61" s="43">
        <f t="shared" si="2"/>
        <v>353.83318151000003</v>
      </c>
      <c r="E61" s="43">
        <f t="shared" si="3"/>
        <v>1340.09813338</v>
      </c>
      <c r="F61" s="43">
        <v>752.76297197999997</v>
      </c>
      <c r="G61" s="43">
        <v>368.38032697</v>
      </c>
      <c r="H61" s="43">
        <v>169.67577802</v>
      </c>
      <c r="I61" s="43">
        <v>214.70686699000001</v>
      </c>
      <c r="J61" s="43">
        <v>1444.8575429499999</v>
      </c>
      <c r="K61" s="43">
        <v>135.30887307</v>
      </c>
      <c r="L61" s="43">
        <v>184.15740349000001</v>
      </c>
      <c r="M61" s="43">
        <v>1125.3912663900001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2033.9077078800001</v>
      </c>
      <c r="C62" s="43">
        <f t="shared" si="1"/>
        <v>487.17158316999996</v>
      </c>
      <c r="D62" s="43">
        <f t="shared" si="2"/>
        <v>333.29141888000004</v>
      </c>
      <c r="E62" s="43">
        <f t="shared" si="3"/>
        <v>1213.44470583</v>
      </c>
      <c r="F62" s="43">
        <v>760.37369149000006</v>
      </c>
      <c r="G62" s="43">
        <v>364.00064695999998</v>
      </c>
      <c r="H62" s="43">
        <v>168.23862901000001</v>
      </c>
      <c r="I62" s="43">
        <v>228.13441552</v>
      </c>
      <c r="J62" s="43">
        <v>1273.53401639</v>
      </c>
      <c r="K62" s="43">
        <v>123.17093620999999</v>
      </c>
      <c r="L62" s="43">
        <v>165.05278987</v>
      </c>
      <c r="M62" s="43">
        <v>985.31029031000003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1712.62394933</v>
      </c>
      <c r="C63" s="43">
        <f t="shared" si="1"/>
        <v>438.93902556</v>
      </c>
      <c r="D63" s="43">
        <f t="shared" si="2"/>
        <v>239.56280404</v>
      </c>
      <c r="E63" s="43">
        <f t="shared" si="3"/>
        <v>1034.1221197300001</v>
      </c>
      <c r="F63" s="43">
        <v>726.33408842999995</v>
      </c>
      <c r="G63" s="43">
        <v>350.52598004999999</v>
      </c>
      <c r="H63" s="43">
        <v>154.89468079</v>
      </c>
      <c r="I63" s="43">
        <v>220.91342759</v>
      </c>
      <c r="J63" s="43">
        <v>986.28986090000001</v>
      </c>
      <c r="K63" s="43">
        <v>88.413045510000003</v>
      </c>
      <c r="L63" s="43">
        <v>84.668123249999994</v>
      </c>
      <c r="M63" s="43">
        <v>813.20869214000004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1687.96082153</v>
      </c>
      <c r="C64" s="43">
        <f t="shared" si="1"/>
        <v>423.84802459999997</v>
      </c>
      <c r="D64" s="43">
        <f t="shared" si="2"/>
        <v>240.04496717000001</v>
      </c>
      <c r="E64" s="43">
        <f t="shared" si="3"/>
        <v>1024.06782976</v>
      </c>
      <c r="F64" s="43">
        <v>722.99568861</v>
      </c>
      <c r="G64" s="43">
        <v>347.01488260999997</v>
      </c>
      <c r="H64" s="43">
        <v>155.11440408999999</v>
      </c>
      <c r="I64" s="43">
        <v>220.86640191000001</v>
      </c>
      <c r="J64" s="43">
        <v>964.96513291999997</v>
      </c>
      <c r="K64" s="43">
        <v>76.833141990000001</v>
      </c>
      <c r="L64" s="43">
        <v>84.930563079999999</v>
      </c>
      <c r="M64" s="43">
        <v>803.20142784999996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1700.0835441500001</v>
      </c>
      <c r="C65" s="43">
        <f t="shared" si="1"/>
        <v>426.05257848000002</v>
      </c>
      <c r="D65" s="43">
        <f t="shared" si="2"/>
        <v>244.76615820000001</v>
      </c>
      <c r="E65" s="43">
        <f t="shared" si="3"/>
        <v>1029.2648074700001</v>
      </c>
      <c r="F65" s="43">
        <v>724.32584210000005</v>
      </c>
      <c r="G65" s="43">
        <v>345.37557885000001</v>
      </c>
      <c r="H65" s="43">
        <v>157.50340814</v>
      </c>
      <c r="I65" s="43">
        <v>221.44685511</v>
      </c>
      <c r="J65" s="43">
        <v>975.75770205000003</v>
      </c>
      <c r="K65" s="43">
        <v>80.676999629999997</v>
      </c>
      <c r="L65" s="43">
        <v>87.262750060000002</v>
      </c>
      <c r="M65" s="43">
        <v>807.81795236000005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1676.6860728199999</v>
      </c>
      <c r="C66" s="43">
        <f t="shared" si="1"/>
        <v>424.72177479999999</v>
      </c>
      <c r="D66" s="43">
        <f t="shared" si="2"/>
        <v>246.93611397000001</v>
      </c>
      <c r="E66" s="43">
        <f t="shared" si="3"/>
        <v>1005.0281840499999</v>
      </c>
      <c r="F66" s="43">
        <v>724.41061736999995</v>
      </c>
      <c r="G66" s="43">
        <v>345.10836174999997</v>
      </c>
      <c r="H66" s="43">
        <v>160.68014711000001</v>
      </c>
      <c r="I66" s="43">
        <v>218.62210851</v>
      </c>
      <c r="J66" s="43">
        <v>952.27545544999998</v>
      </c>
      <c r="K66" s="43">
        <v>79.613413050000005</v>
      </c>
      <c r="L66" s="43">
        <v>86.255966860000001</v>
      </c>
      <c r="M66" s="43">
        <v>786.40607553999996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1665.6727211499999</v>
      </c>
      <c r="C67" s="43">
        <f t="shared" si="1"/>
        <v>424.08380310000001</v>
      </c>
      <c r="D67" s="43">
        <f t="shared" si="2"/>
        <v>250.94387628000001</v>
      </c>
      <c r="E67" s="43">
        <f t="shared" si="3"/>
        <v>990.64504177000003</v>
      </c>
      <c r="F67" s="43">
        <v>717.47507128999996</v>
      </c>
      <c r="G67" s="43">
        <v>336.67834073</v>
      </c>
      <c r="H67" s="43">
        <v>163.44413714000001</v>
      </c>
      <c r="I67" s="43">
        <v>217.35259342000001</v>
      </c>
      <c r="J67" s="43">
        <v>948.19764985999996</v>
      </c>
      <c r="K67" s="43">
        <v>87.405462369999995</v>
      </c>
      <c r="L67" s="43">
        <v>87.499739140000003</v>
      </c>
      <c r="M67" s="43">
        <v>773.29244834999997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1709.1432966</v>
      </c>
      <c r="C68" s="43">
        <f t="shared" ref="C68" si="4">G68+K68</f>
        <v>426.77985193999996</v>
      </c>
      <c r="D68" s="43">
        <f t="shared" ref="D68" si="5">H68+L68</f>
        <v>259.93802063999999</v>
      </c>
      <c r="E68" s="43">
        <f t="shared" ref="E68" si="6">I68+M68</f>
        <v>1022.4254240199999</v>
      </c>
      <c r="F68" s="43">
        <v>721.43385781999996</v>
      </c>
      <c r="G68" s="43">
        <v>333.03069557999999</v>
      </c>
      <c r="H68" s="43">
        <v>167.22389496</v>
      </c>
      <c r="I68" s="43">
        <v>221.17926728</v>
      </c>
      <c r="J68" s="43">
        <v>987.70943878000003</v>
      </c>
      <c r="K68" s="43">
        <v>93.749156360000001</v>
      </c>
      <c r="L68" s="43">
        <v>92.714125679999995</v>
      </c>
      <c r="M68" s="43">
        <v>801.24615673999995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1736.8600564799999</v>
      </c>
      <c r="C69" s="43">
        <f t="shared" ref="C69" si="7">G69+K69</f>
        <v>424.93184041000001</v>
      </c>
      <c r="D69" s="43">
        <f t="shared" ref="D69" si="8">H69+L69</f>
        <v>273.17492554</v>
      </c>
      <c r="E69" s="43">
        <f t="shared" ref="E69" si="9">I69+M69</f>
        <v>1038.75329053</v>
      </c>
      <c r="F69" s="43">
        <v>724.64905666000004</v>
      </c>
      <c r="G69" s="43">
        <v>326.21599891</v>
      </c>
      <c r="H69" s="43">
        <v>176.79465568000001</v>
      </c>
      <c r="I69" s="43">
        <v>221.63840207000001</v>
      </c>
      <c r="J69" s="43">
        <v>1012.21099982</v>
      </c>
      <c r="K69" s="43">
        <v>98.715841499999996</v>
      </c>
      <c r="L69" s="43">
        <v>96.380269859999999</v>
      </c>
      <c r="M69" s="43">
        <v>817.11488845999997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1686.65898032</v>
      </c>
      <c r="C70" s="43">
        <f t="shared" ref="C70" si="10">G70+K70</f>
        <v>402.22253108000001</v>
      </c>
      <c r="D70" s="43">
        <f t="shared" ref="D70" si="11">H70+L70</f>
        <v>236.79261246999999</v>
      </c>
      <c r="E70" s="43">
        <f t="shared" ref="E70" si="12">I70+M70</f>
        <v>1047.64383677</v>
      </c>
      <c r="F70" s="43">
        <v>725.68667626000001</v>
      </c>
      <c r="G70" s="43">
        <v>337.42323424</v>
      </c>
      <c r="H70" s="43">
        <v>168.63564513</v>
      </c>
      <c r="I70" s="43">
        <v>219.62779689000001</v>
      </c>
      <c r="J70" s="43">
        <v>960.97230406000006</v>
      </c>
      <c r="K70" s="43">
        <v>64.799296839999997</v>
      </c>
      <c r="L70" s="43">
        <v>68.156967339999994</v>
      </c>
      <c r="M70" s="43">
        <v>828.01603987999999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1713.5123576200001</v>
      </c>
      <c r="C71" s="43">
        <f t="shared" ref="C71" si="13">G71+K71</f>
        <v>399.38310449999994</v>
      </c>
      <c r="D71" s="43">
        <f t="shared" ref="D71" si="14">H71+L71</f>
        <v>239.62804922000001</v>
      </c>
      <c r="E71" s="43">
        <f t="shared" ref="E71" si="15">I71+M71</f>
        <v>1074.5012039000001</v>
      </c>
      <c r="F71" s="43">
        <v>713.02159371000005</v>
      </c>
      <c r="G71" s="43">
        <v>326.23303929999997</v>
      </c>
      <c r="H71" s="43">
        <v>167.01464920000001</v>
      </c>
      <c r="I71" s="43">
        <v>219.77390521000001</v>
      </c>
      <c r="J71" s="43">
        <v>1000.4907639100001</v>
      </c>
      <c r="K71" s="43">
        <v>73.1500652</v>
      </c>
      <c r="L71" s="43">
        <v>72.61340002</v>
      </c>
      <c r="M71" s="43">
        <v>854.72729869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1779.8445979099999</v>
      </c>
      <c r="C72" s="43">
        <f t="shared" ref="C72" si="16">G72+K72</f>
        <v>408.07162830000004</v>
      </c>
      <c r="D72" s="43">
        <f t="shared" ref="D72" si="17">H72+L72</f>
        <v>234.37219809999999</v>
      </c>
      <c r="E72" s="43">
        <f t="shared" ref="E72" si="18">I72+M72</f>
        <v>1137.4007715100001</v>
      </c>
      <c r="F72" s="43">
        <v>728.19067284000005</v>
      </c>
      <c r="G72" s="43">
        <v>334.99082691000001</v>
      </c>
      <c r="H72" s="43">
        <v>159.45414102000001</v>
      </c>
      <c r="I72" s="43">
        <v>233.74570491</v>
      </c>
      <c r="J72" s="43">
        <v>1051.65392507</v>
      </c>
      <c r="K72" s="43">
        <v>73.080801390000005</v>
      </c>
      <c r="L72" s="43">
        <v>74.918057079999997</v>
      </c>
      <c r="M72" s="43">
        <v>903.65506660000005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1737.2052836400001</v>
      </c>
      <c r="C73" s="43">
        <f t="shared" ref="C73" si="19">G73+K73</f>
        <v>390.10128270000001</v>
      </c>
      <c r="D73" s="43">
        <f t="shared" ref="D73" si="20">H73+L73</f>
        <v>225.75606472999999</v>
      </c>
      <c r="E73" s="43">
        <f t="shared" ref="E73" si="21">I73+M73</f>
        <v>1121.3479362099999</v>
      </c>
      <c r="F73" s="43">
        <v>731.84012034</v>
      </c>
      <c r="G73" s="43">
        <v>344.50721684000001</v>
      </c>
      <c r="H73" s="43">
        <v>151.37646165999999</v>
      </c>
      <c r="I73" s="43">
        <v>235.95644184</v>
      </c>
      <c r="J73" s="43">
        <v>1005.3651632999999</v>
      </c>
      <c r="K73" s="43">
        <v>45.594065860000001</v>
      </c>
      <c r="L73" s="43">
        <v>74.379603070000002</v>
      </c>
      <c r="M73" s="43">
        <v>885.39149437000003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1682.8156224300001</v>
      </c>
      <c r="C74" s="43">
        <f t="shared" ref="C74" si="22">G74+K74</f>
        <v>361.39991394999998</v>
      </c>
      <c r="D74" s="43">
        <f t="shared" ref="D74" si="23">H74+L74</f>
        <v>236.68613052000001</v>
      </c>
      <c r="E74" s="43">
        <f t="shared" ref="E74" si="24">I74+M74</f>
        <v>1084.7295779599999</v>
      </c>
      <c r="F74" s="43">
        <v>721.06087135999996</v>
      </c>
      <c r="G74" s="43">
        <v>320.03218817999999</v>
      </c>
      <c r="H74" s="43">
        <v>165.48985895999999</v>
      </c>
      <c r="I74" s="43">
        <v>235.53882422000001</v>
      </c>
      <c r="J74" s="43">
        <v>961.75475107</v>
      </c>
      <c r="K74" s="43">
        <v>41.36772577</v>
      </c>
      <c r="L74" s="43">
        <v>71.19627156</v>
      </c>
      <c r="M74" s="43">
        <v>849.19075373999999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1674.0664317799999</v>
      </c>
      <c r="C75" s="43">
        <f t="shared" ref="C75" si="25">G75+K75</f>
        <v>370.80502518000003</v>
      </c>
      <c r="D75" s="43">
        <f t="shared" ref="D75" si="26">H75+L75</f>
        <v>235.53870744</v>
      </c>
      <c r="E75" s="43">
        <f t="shared" ref="E75" si="27">I75+M75</f>
        <v>1067.72269916</v>
      </c>
      <c r="F75" s="43">
        <v>729.47095241</v>
      </c>
      <c r="G75" s="43">
        <v>330.18023725</v>
      </c>
      <c r="H75" s="43">
        <v>165.80323935000001</v>
      </c>
      <c r="I75" s="43">
        <v>233.48747581000001</v>
      </c>
      <c r="J75" s="43">
        <v>944.59547937000002</v>
      </c>
      <c r="K75" s="43">
        <v>40.624787929999997</v>
      </c>
      <c r="L75" s="43">
        <v>69.735468089999998</v>
      </c>
      <c r="M75" s="43">
        <v>834.23522334999996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1655.47124252</v>
      </c>
      <c r="C76" s="43">
        <f t="shared" ref="C76" si="28">G76+K76</f>
        <v>372.03146829000002</v>
      </c>
      <c r="D76" s="43">
        <f t="shared" ref="D76" si="29">H76+L76</f>
        <v>237.21775216</v>
      </c>
      <c r="E76" s="43">
        <f t="shared" ref="E76" si="30">I76+M76</f>
        <v>1046.2220220700001</v>
      </c>
      <c r="F76" s="43">
        <v>730.33047594000004</v>
      </c>
      <c r="G76" s="43">
        <v>330.22845079000001</v>
      </c>
      <c r="H76" s="43">
        <v>171.07199037000001</v>
      </c>
      <c r="I76" s="43">
        <v>229.03003477999999</v>
      </c>
      <c r="J76" s="43">
        <v>925.14076657999999</v>
      </c>
      <c r="K76" s="43">
        <v>41.803017500000003</v>
      </c>
      <c r="L76" s="43">
        <v>66.145761789999995</v>
      </c>
      <c r="M76" s="43">
        <v>817.19198729000004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1612.6534105799999</v>
      </c>
      <c r="C77" s="43">
        <f t="shared" ref="C77" si="31">G77+K77</f>
        <v>363.91937155000005</v>
      </c>
      <c r="D77" s="43">
        <f t="shared" ref="D77" si="32">H77+L77</f>
        <v>236.47516259</v>
      </c>
      <c r="E77" s="43">
        <f t="shared" ref="E77" si="33">I77+M77</f>
        <v>1012.25887644</v>
      </c>
      <c r="F77" s="43">
        <v>710.12176103000002</v>
      </c>
      <c r="G77" s="43">
        <v>322.04182795000003</v>
      </c>
      <c r="H77" s="43">
        <v>171.36568538</v>
      </c>
      <c r="I77" s="43">
        <v>216.71424769999999</v>
      </c>
      <c r="J77" s="43">
        <v>902.53164955</v>
      </c>
      <c r="K77" s="43">
        <v>41.877543600000003</v>
      </c>
      <c r="L77" s="43">
        <v>65.109477209999994</v>
      </c>
      <c r="M77" s="43">
        <v>795.54462874000001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1638.89386969</v>
      </c>
      <c r="C78" s="43">
        <f t="shared" ref="C78" si="34">G78+K78</f>
        <v>388.66492840000001</v>
      </c>
      <c r="D78" s="43">
        <f t="shared" ref="D78" si="35">H78+L78</f>
        <v>236.72490676000001</v>
      </c>
      <c r="E78" s="43">
        <f t="shared" ref="E78" si="36">I78+M78</f>
        <v>1013.50403453</v>
      </c>
      <c r="F78" s="43">
        <v>729.84593070000005</v>
      </c>
      <c r="G78" s="43">
        <v>344.84955495999998</v>
      </c>
      <c r="H78" s="43">
        <v>169.77114017</v>
      </c>
      <c r="I78" s="43">
        <v>215.22523557</v>
      </c>
      <c r="J78" s="43">
        <v>909.04793899000003</v>
      </c>
      <c r="K78" s="43">
        <v>43.815373440000002</v>
      </c>
      <c r="L78" s="43">
        <v>66.953766590000001</v>
      </c>
      <c r="M78" s="43">
        <v>798.27879896000002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1634.62499344</v>
      </c>
      <c r="C79" s="43">
        <f t="shared" ref="C79" si="37">G79+K79</f>
        <v>386.20311013999998</v>
      </c>
      <c r="D79" s="43">
        <f t="shared" ref="D79" si="38">H79+L79</f>
        <v>234.00726373999998</v>
      </c>
      <c r="E79" s="43">
        <f t="shared" ref="E79" si="39">I79+M79</f>
        <v>1014.41461956</v>
      </c>
      <c r="F79" s="43">
        <v>722.82707055000003</v>
      </c>
      <c r="G79" s="43">
        <v>341.94082903999998</v>
      </c>
      <c r="H79" s="43">
        <v>167.04733758</v>
      </c>
      <c r="I79" s="43">
        <v>213.83890392999999</v>
      </c>
      <c r="J79" s="43">
        <v>911.79792289</v>
      </c>
      <c r="K79" s="43">
        <v>44.262281100000003</v>
      </c>
      <c r="L79" s="43">
        <v>66.959926159999995</v>
      </c>
      <c r="M79" s="43">
        <v>800.57571562999999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1591.71005266</v>
      </c>
      <c r="C80" s="43">
        <f t="shared" ref="C80" si="40">G80+K80</f>
        <v>376.26353244000001</v>
      </c>
      <c r="D80" s="43">
        <f t="shared" ref="D80" si="41">H80+L80</f>
        <v>222.42794222999999</v>
      </c>
      <c r="E80" s="43">
        <f t="shared" ref="E80" si="42">I80+M80</f>
        <v>993.01857798999993</v>
      </c>
      <c r="F80" s="43">
        <v>703.45862350000004</v>
      </c>
      <c r="G80" s="43">
        <v>332.60618823999999</v>
      </c>
      <c r="H80" s="43">
        <v>158.15118724999999</v>
      </c>
      <c r="I80" s="43">
        <v>212.70124801</v>
      </c>
      <c r="J80" s="43">
        <v>888.25142916000004</v>
      </c>
      <c r="K80" s="43">
        <v>43.657344199999997</v>
      </c>
      <c r="L80" s="43">
        <v>64.276754980000007</v>
      </c>
      <c r="M80" s="43">
        <v>780.31732997999995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1586.4348852799999</v>
      </c>
      <c r="C81" s="43">
        <f t="shared" ref="C81" si="43">G81+K81</f>
        <v>375.69871667999996</v>
      </c>
      <c r="D81" s="43">
        <f t="shared" ref="D81" si="44">H81+L81</f>
        <v>223.12344622000001</v>
      </c>
      <c r="E81" s="43">
        <f t="shared" ref="E81" si="45">I81+M81</f>
        <v>987.61272238000004</v>
      </c>
      <c r="F81" s="43">
        <v>703.83884224999997</v>
      </c>
      <c r="G81" s="43">
        <v>332.27320215999998</v>
      </c>
      <c r="H81" s="43">
        <v>159.22241692</v>
      </c>
      <c r="I81" s="43">
        <v>212.34322316999999</v>
      </c>
      <c r="J81" s="43">
        <v>882.59604303000003</v>
      </c>
      <c r="K81" s="43">
        <v>43.42551452</v>
      </c>
      <c r="L81" s="43">
        <v>63.901029299999998</v>
      </c>
      <c r="M81" s="43">
        <v>775.26949921000005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1645.69058989</v>
      </c>
      <c r="C82" s="43">
        <f t="shared" ref="C82" si="46">G82+K82</f>
        <v>389.60354421</v>
      </c>
      <c r="D82" s="43">
        <f t="shared" ref="D82" si="47">H82+L82</f>
        <v>223.12680332999997</v>
      </c>
      <c r="E82" s="43">
        <f t="shared" ref="E82" si="48">I82+M82</f>
        <v>1032.96024235</v>
      </c>
      <c r="F82" s="43">
        <v>715.46709911000005</v>
      </c>
      <c r="G82" s="43">
        <v>335.34317255000002</v>
      </c>
      <c r="H82" s="43">
        <v>156.30684805999999</v>
      </c>
      <c r="I82" s="43">
        <v>223.81707850000001</v>
      </c>
      <c r="J82" s="43">
        <v>930.22349078000002</v>
      </c>
      <c r="K82" s="43">
        <v>54.260371659999997</v>
      </c>
      <c r="L82" s="43">
        <v>66.819955269999994</v>
      </c>
      <c r="M82" s="43">
        <v>809.14316384999995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1652.9745214100001</v>
      </c>
      <c r="C83" s="43">
        <f t="shared" ref="C83" si="49">G83+K83</f>
        <v>403.44433436999998</v>
      </c>
      <c r="D83" s="43">
        <f t="shared" ref="D83" si="50">H83+L83</f>
        <v>225.96943821000002</v>
      </c>
      <c r="E83" s="43">
        <f t="shared" ref="E83" si="51">I83+M83</f>
        <v>1023.56074883</v>
      </c>
      <c r="F83" s="43">
        <v>730.82172462999995</v>
      </c>
      <c r="G83" s="43">
        <v>348.63332822000001</v>
      </c>
      <c r="H83" s="43">
        <v>159.31769689000001</v>
      </c>
      <c r="I83" s="43">
        <v>222.87069951999999</v>
      </c>
      <c r="J83" s="43">
        <v>922.15279678000002</v>
      </c>
      <c r="K83" s="43">
        <v>54.811006149999997</v>
      </c>
      <c r="L83" s="43">
        <v>66.651741319999999</v>
      </c>
      <c r="M83" s="43">
        <v>800.69004930999995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1673.3618472000001</v>
      </c>
      <c r="C84" s="43">
        <f t="shared" ref="C84" si="52">G84+K84</f>
        <v>441.35161912000001</v>
      </c>
      <c r="D84" s="43">
        <f t="shared" ref="D84" si="53">H84+L84</f>
        <v>223.10612963</v>
      </c>
      <c r="E84" s="43">
        <f t="shared" ref="E84" si="54">I84+M84</f>
        <v>1008.90409845</v>
      </c>
      <c r="F84" s="43">
        <v>769.29754500000001</v>
      </c>
      <c r="G84" s="43">
        <v>386.78426745000002</v>
      </c>
      <c r="H84" s="43">
        <v>157.66695055</v>
      </c>
      <c r="I84" s="43">
        <v>224.846327</v>
      </c>
      <c r="J84" s="43">
        <v>904.06430220000004</v>
      </c>
      <c r="K84" s="43">
        <v>54.567351670000001</v>
      </c>
      <c r="L84" s="43">
        <v>65.439179080000002</v>
      </c>
      <c r="M84" s="43">
        <v>784.05777145000002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1698.0050025</v>
      </c>
      <c r="C85" s="43">
        <f t="shared" ref="C85" si="55">G85+K85</f>
        <v>420.91320017999999</v>
      </c>
      <c r="D85" s="43">
        <f t="shared" ref="D85" si="56">H85+L85</f>
        <v>274.13763125999998</v>
      </c>
      <c r="E85" s="43">
        <f t="shared" ref="E85" si="57">I85+M85</f>
        <v>1002.95417106</v>
      </c>
      <c r="F85" s="43">
        <v>818.79750507000006</v>
      </c>
      <c r="G85" s="43">
        <v>416.80266040999999</v>
      </c>
      <c r="H85" s="43">
        <v>181.83903047999999</v>
      </c>
      <c r="I85" s="43">
        <v>220.15581417999999</v>
      </c>
      <c r="J85" s="43">
        <v>879.20749742999999</v>
      </c>
      <c r="K85" s="43">
        <v>4.1105397699999999</v>
      </c>
      <c r="L85" s="43">
        <v>92.298600780000001</v>
      </c>
      <c r="M85" s="43">
        <v>782.79835688000003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1687.62996503</v>
      </c>
      <c r="C86" s="43">
        <f t="shared" ref="C86" si="58">G86+K86</f>
        <v>431.36863782</v>
      </c>
      <c r="D86" s="43">
        <f t="shared" ref="D86" si="59">H86+L86</f>
        <v>276.75566543000002</v>
      </c>
      <c r="E86" s="43">
        <f t="shared" ref="E86" si="60">I86+M86</f>
        <v>979.50566178000008</v>
      </c>
      <c r="F86" s="43">
        <v>824.39324471999998</v>
      </c>
      <c r="G86" s="43">
        <v>419.19840882</v>
      </c>
      <c r="H86" s="43">
        <v>185.62990053999999</v>
      </c>
      <c r="I86" s="43">
        <v>219.56493535999999</v>
      </c>
      <c r="J86" s="43">
        <v>863.23672031000001</v>
      </c>
      <c r="K86" s="43">
        <v>12.170229000000001</v>
      </c>
      <c r="L86" s="43">
        <v>91.125764889999999</v>
      </c>
      <c r="M86" s="43">
        <v>759.94072642000003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1684.8408644599999</v>
      </c>
      <c r="C87" s="43">
        <f t="shared" ref="C87" si="61">G87+K87</f>
        <v>452.9847585</v>
      </c>
      <c r="D87" s="43">
        <f t="shared" ref="D87" si="62">H87+L87</f>
        <v>274.37342186000001</v>
      </c>
      <c r="E87" s="43">
        <f t="shared" ref="E87" si="63">I87+M87</f>
        <v>957.48268410000003</v>
      </c>
      <c r="F87" s="43">
        <v>840.96898290000001</v>
      </c>
      <c r="G87" s="43">
        <v>440.78899106</v>
      </c>
      <c r="H87" s="43">
        <v>183.46052395999999</v>
      </c>
      <c r="I87" s="43">
        <v>216.71946788</v>
      </c>
      <c r="J87" s="43">
        <v>843.87188156000002</v>
      </c>
      <c r="K87" s="43">
        <v>12.195767439999999</v>
      </c>
      <c r="L87" s="43">
        <v>90.912897900000004</v>
      </c>
      <c r="M87" s="43">
        <v>740.76321622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1671.1673199100001</v>
      </c>
      <c r="C88" s="43">
        <f t="shared" ref="C88" si="64">G88+K88</f>
        <v>433.40877158000001</v>
      </c>
      <c r="D88" s="43">
        <f t="shared" ref="D88" si="65">H88+L88</f>
        <v>299.31386211</v>
      </c>
      <c r="E88" s="43">
        <f t="shared" ref="E88" si="66">I88+M88</f>
        <v>938.44468621999999</v>
      </c>
      <c r="F88" s="43">
        <v>847.31856818999995</v>
      </c>
      <c r="G88" s="43">
        <v>421.35537399999998</v>
      </c>
      <c r="H88" s="43">
        <v>208.93889737999999</v>
      </c>
      <c r="I88" s="43">
        <v>217.02429681000001</v>
      </c>
      <c r="J88" s="43">
        <v>823.84875172</v>
      </c>
      <c r="K88" s="43">
        <v>12.05339758</v>
      </c>
      <c r="L88" s="43">
        <v>90.374964730000002</v>
      </c>
      <c r="M88" s="43">
        <v>721.42038940999998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1675.6701459999999</v>
      </c>
      <c r="C89" s="43">
        <f t="shared" ref="C89" si="67">G89+K89</f>
        <v>451.44555327</v>
      </c>
      <c r="D89" s="43">
        <f t="shared" ref="D89" si="68">H89+L89</f>
        <v>284.42395837999999</v>
      </c>
      <c r="E89" s="43">
        <f t="shared" ref="E89" si="69">I89+M89</f>
        <v>939.80063434999988</v>
      </c>
      <c r="F89" s="43">
        <v>862.14378577000002</v>
      </c>
      <c r="G89" s="43">
        <v>447.45061347000001</v>
      </c>
      <c r="H89" s="43">
        <v>194.20596553999999</v>
      </c>
      <c r="I89" s="43">
        <v>220.48720675999999</v>
      </c>
      <c r="J89" s="43">
        <v>813.52636023000002</v>
      </c>
      <c r="K89" s="43">
        <v>3.9949398</v>
      </c>
      <c r="L89" s="43">
        <v>90.217992839999994</v>
      </c>
      <c r="M89" s="43">
        <v>719.31342758999995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1688.48445879</v>
      </c>
      <c r="C90" s="43">
        <f t="shared" ref="C90" si="70">G90+K90</f>
        <v>477.54124003000004</v>
      </c>
      <c r="D90" s="43">
        <f t="shared" ref="D90" si="71">H90+L90</f>
        <v>285.16083363999996</v>
      </c>
      <c r="E90" s="43">
        <f t="shared" ref="E90" si="72">I90+M90</f>
        <v>925.78238511999996</v>
      </c>
      <c r="F90" s="43">
        <v>893.59568749000005</v>
      </c>
      <c r="G90" s="43">
        <v>473.64158306000002</v>
      </c>
      <c r="H90" s="43">
        <v>197.92734055</v>
      </c>
      <c r="I90" s="43">
        <v>222.02676388</v>
      </c>
      <c r="J90" s="43">
        <v>794.88877130000003</v>
      </c>
      <c r="K90" s="43">
        <v>3.8996569700000001</v>
      </c>
      <c r="L90" s="43">
        <v>87.233493089999996</v>
      </c>
      <c r="M90" s="43">
        <v>703.75562123999998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1715.50306531</v>
      </c>
      <c r="C91" s="43">
        <f t="shared" ref="C91" si="73">G91+K91</f>
        <v>500.74723301</v>
      </c>
      <c r="D91" s="43">
        <f t="shared" ref="D91" si="74">H91+L91</f>
        <v>302.14880729999999</v>
      </c>
      <c r="E91" s="43">
        <f t="shared" ref="E91" si="75">I91+M91</f>
        <v>912.60702500000002</v>
      </c>
      <c r="F91" s="43">
        <v>930.06749286000002</v>
      </c>
      <c r="G91" s="43">
        <v>496.72977013000002</v>
      </c>
      <c r="H91" s="43">
        <v>212.04448421999999</v>
      </c>
      <c r="I91" s="43">
        <v>221.29323851000001</v>
      </c>
      <c r="J91" s="43">
        <v>785.43557245</v>
      </c>
      <c r="K91" s="43">
        <v>4.0174628800000001</v>
      </c>
      <c r="L91" s="43">
        <v>90.10432308</v>
      </c>
      <c r="M91" s="43">
        <v>691.31378648999998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1731.7372196199999</v>
      </c>
      <c r="C92" s="43">
        <f t="shared" ref="C92" si="76">G92+K92</f>
        <v>522.3339490599999</v>
      </c>
      <c r="D92" s="43">
        <f t="shared" ref="D92" si="77">H92+L92</f>
        <v>300.90845453000003</v>
      </c>
      <c r="E92" s="43">
        <f t="shared" ref="E92" si="78">I92+M92</f>
        <v>908.49481602999992</v>
      </c>
      <c r="F92" s="43">
        <v>944.53911439000001</v>
      </c>
      <c r="G92" s="43">
        <v>517.84162805999995</v>
      </c>
      <c r="H92" s="43">
        <v>210.24673978000001</v>
      </c>
      <c r="I92" s="43">
        <v>216.45074654999999</v>
      </c>
      <c r="J92" s="43">
        <v>787.19810523000001</v>
      </c>
      <c r="K92" s="43">
        <v>4.4923209999999996</v>
      </c>
      <c r="L92" s="43">
        <v>90.661714750000002</v>
      </c>
      <c r="M92" s="43">
        <v>692.04406947999996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1740.96692246</v>
      </c>
      <c r="C93" s="43">
        <f t="shared" ref="C93" si="79">G93+K93</f>
        <v>538.66557098999999</v>
      </c>
      <c r="D93" s="43">
        <f t="shared" ref="D93" si="80">H93+L93</f>
        <v>305.28170951000004</v>
      </c>
      <c r="E93" s="43">
        <f t="shared" ref="E93" si="81">I93+M93</f>
        <v>897.01964195999994</v>
      </c>
      <c r="F93" s="43">
        <v>964.20007716999999</v>
      </c>
      <c r="G93" s="43">
        <v>534.16330675999995</v>
      </c>
      <c r="H93" s="43">
        <v>213.65030175000001</v>
      </c>
      <c r="I93" s="43">
        <v>216.38646865999999</v>
      </c>
      <c r="J93" s="43">
        <v>776.76684528999999</v>
      </c>
      <c r="K93" s="43">
        <v>4.5022642299999998</v>
      </c>
      <c r="L93" s="43">
        <v>91.631407760000002</v>
      </c>
      <c r="M93" s="43">
        <v>680.63317329999995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1799.78631122</v>
      </c>
      <c r="C94" s="43">
        <f t="shared" ref="C94" si="82">G94+K94</f>
        <v>487.07834073999999</v>
      </c>
      <c r="D94" s="43">
        <f t="shared" ref="D94" si="83">H94+L94</f>
        <v>405.47744858999999</v>
      </c>
      <c r="E94" s="43">
        <f t="shared" ref="E94" si="84">I94+M94</f>
        <v>907.23052188999998</v>
      </c>
      <c r="F94" s="43">
        <v>982.40851780000003</v>
      </c>
      <c r="G94" s="43">
        <v>481.79887294999997</v>
      </c>
      <c r="H94" s="43">
        <v>285.466768</v>
      </c>
      <c r="I94" s="43">
        <v>215.14287684999999</v>
      </c>
      <c r="J94" s="43">
        <v>817.37779341999999</v>
      </c>
      <c r="K94" s="43">
        <v>5.27946779</v>
      </c>
      <c r="L94" s="43">
        <v>120.01068059000001</v>
      </c>
      <c r="M94" s="43">
        <v>692.08764503999998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1817.45468164</v>
      </c>
      <c r="C95" s="43">
        <f t="shared" ref="C95" si="85">G95+K95</f>
        <v>605.69854828999996</v>
      </c>
      <c r="D95" s="43">
        <f t="shared" ref="D95" si="86">H95+L95</f>
        <v>310.53056508000003</v>
      </c>
      <c r="E95" s="43">
        <f t="shared" ref="E95" si="87">I95+M95</f>
        <v>901.22556826999994</v>
      </c>
      <c r="F95" s="43">
        <v>1006.27228175</v>
      </c>
      <c r="G95" s="43">
        <v>565.10464852999996</v>
      </c>
      <c r="H95" s="43">
        <v>227.57685495000001</v>
      </c>
      <c r="I95" s="43">
        <v>213.59077826999999</v>
      </c>
      <c r="J95" s="43">
        <v>811.18239989000006</v>
      </c>
      <c r="K95" s="43">
        <v>40.593899759999999</v>
      </c>
      <c r="L95" s="43">
        <v>82.953710130000005</v>
      </c>
      <c r="M95" s="43">
        <v>687.63478999999995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1774.11649205</v>
      </c>
      <c r="C96" s="43">
        <f t="shared" ref="C96" si="88">G96+K96</f>
        <v>578.51062905000003</v>
      </c>
      <c r="D96" s="43">
        <f t="shared" ref="D96" si="89">H96+L96</f>
        <v>329.31699057999998</v>
      </c>
      <c r="E96" s="43">
        <f t="shared" ref="E96" si="90">I96+M96</f>
        <v>866.28887242000008</v>
      </c>
      <c r="F96" s="43">
        <v>1013.22704832</v>
      </c>
      <c r="G96" s="43">
        <v>573.01069004999999</v>
      </c>
      <c r="H96" s="43">
        <v>230.5903787</v>
      </c>
      <c r="I96" s="43">
        <v>209.62597957</v>
      </c>
      <c r="J96" s="43">
        <v>760.88944373000004</v>
      </c>
      <c r="K96" s="43">
        <v>5.4999390000000004</v>
      </c>
      <c r="L96" s="43">
        <v>98.726611879999993</v>
      </c>
      <c r="M96" s="43">
        <v>656.66289285000005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1800.21997033</v>
      </c>
      <c r="C97" s="43">
        <f t="shared" ref="C97" si="91">G97+K97</f>
        <v>606.18063342999994</v>
      </c>
      <c r="D97" s="43">
        <f t="shared" ref="D97" si="92">H97+L97</f>
        <v>335.61196625999997</v>
      </c>
      <c r="E97" s="43">
        <f t="shared" ref="E97" si="93">I97+M97</f>
        <v>858.42737064000005</v>
      </c>
      <c r="F97" s="43">
        <v>1051.0914024199999</v>
      </c>
      <c r="G97" s="43">
        <v>600.78068991999999</v>
      </c>
      <c r="H97" s="43">
        <v>238.10119875999999</v>
      </c>
      <c r="I97" s="43">
        <v>212.20951374000001</v>
      </c>
      <c r="J97" s="43">
        <v>749.12856791000002</v>
      </c>
      <c r="K97" s="43">
        <v>5.3999435099999999</v>
      </c>
      <c r="L97" s="43">
        <v>97.5107675</v>
      </c>
      <c r="M97" s="43">
        <v>646.21785690000002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1807.0177720300001</v>
      </c>
      <c r="C98" s="43">
        <f t="shared" ref="C98" si="94">G98+K98</f>
        <v>612.83641743999999</v>
      </c>
      <c r="D98" s="43">
        <f t="shared" ref="D98" si="95">H98+L98</f>
        <v>341.73079734999999</v>
      </c>
      <c r="E98" s="43">
        <f t="shared" ref="E98" si="96">I98+M98</f>
        <v>852.45055723999997</v>
      </c>
      <c r="F98" s="43">
        <v>1060.7526139300001</v>
      </c>
      <c r="G98" s="43">
        <v>607.30725796000002</v>
      </c>
      <c r="H98" s="43">
        <v>241.44431868999999</v>
      </c>
      <c r="I98" s="43">
        <v>212.00103727999999</v>
      </c>
      <c r="J98" s="43">
        <v>746.26515810000001</v>
      </c>
      <c r="K98" s="43">
        <v>5.5291594799999997</v>
      </c>
      <c r="L98" s="43">
        <v>100.28647866</v>
      </c>
      <c r="M98" s="43">
        <v>640.44951995999998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1844.21126015</v>
      </c>
      <c r="C99" s="43">
        <f t="shared" ref="C99" si="97">G99+K99</f>
        <v>634.42704634999996</v>
      </c>
      <c r="D99" s="43">
        <f t="shared" ref="D99" si="98">H99+L99</f>
        <v>365.92327893999999</v>
      </c>
      <c r="E99" s="43">
        <f t="shared" ref="E99" si="99">I99+M99</f>
        <v>843.86093485999993</v>
      </c>
      <c r="F99" s="43">
        <v>1108.41122462</v>
      </c>
      <c r="G99" s="43">
        <v>628.12054854999997</v>
      </c>
      <c r="H99" s="43">
        <v>266.73916324999999</v>
      </c>
      <c r="I99" s="43">
        <v>213.55151282</v>
      </c>
      <c r="J99" s="43">
        <v>735.80003552999995</v>
      </c>
      <c r="K99" s="43">
        <v>6.3064977999999998</v>
      </c>
      <c r="L99" s="43">
        <v>99.184115689999999</v>
      </c>
      <c r="M99" s="43">
        <v>630.30942203999996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1825.2138296099999</v>
      </c>
      <c r="C100" s="43">
        <f t="shared" ref="C100" si="100">G100+K100</f>
        <v>630.45155108999995</v>
      </c>
      <c r="D100" s="43">
        <f t="shared" ref="D100" si="101">H100+L100</f>
        <v>366.37281508000001</v>
      </c>
      <c r="E100" s="43">
        <f t="shared" ref="E100" si="102">I100+M100</f>
        <v>828.38946343999999</v>
      </c>
      <c r="F100" s="43">
        <v>1102.85473508</v>
      </c>
      <c r="G100" s="43">
        <v>623.58449444999997</v>
      </c>
      <c r="H100" s="43">
        <v>267.12797087000001</v>
      </c>
      <c r="I100" s="43">
        <v>212.14226976</v>
      </c>
      <c r="J100" s="43">
        <v>722.35909452999999</v>
      </c>
      <c r="K100" s="43">
        <v>6.8670566400000004</v>
      </c>
      <c r="L100" s="43">
        <v>99.244844209999997</v>
      </c>
      <c r="M100" s="43">
        <v>616.24719368000001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1859.5837629800001</v>
      </c>
      <c r="C101" s="43">
        <f t="shared" ref="C101" si="103">G101+K101</f>
        <v>640.22454395</v>
      </c>
      <c r="D101" s="43">
        <f t="shared" ref="D101" si="104">H101+L101</f>
        <v>380.27666878999997</v>
      </c>
      <c r="E101" s="43">
        <f t="shared" ref="E101" si="105">I101+M101</f>
        <v>839.08255024000005</v>
      </c>
      <c r="F101" s="43">
        <v>1124.6677550100001</v>
      </c>
      <c r="G101" s="43">
        <v>634.10802552999996</v>
      </c>
      <c r="H101" s="43">
        <v>278.90884922999999</v>
      </c>
      <c r="I101" s="43">
        <v>211.65088025</v>
      </c>
      <c r="J101" s="43">
        <v>734.91600797000001</v>
      </c>
      <c r="K101" s="43">
        <v>6.1165184200000002</v>
      </c>
      <c r="L101" s="43">
        <v>101.36781956</v>
      </c>
      <c r="M101" s="43">
        <v>627.43166999000005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2002.07370335</v>
      </c>
      <c r="C102" s="43">
        <f t="shared" ref="C102" si="106">G102+K102</f>
        <v>662.76842079000005</v>
      </c>
      <c r="D102" s="43">
        <f t="shared" ref="D102" si="107">H102+L102</f>
        <v>414.86930337999996</v>
      </c>
      <c r="E102" s="43">
        <f t="shared" ref="E102" si="108">I102+M102</f>
        <v>924.43597918</v>
      </c>
      <c r="F102" s="43">
        <v>1161.8928716299999</v>
      </c>
      <c r="G102" s="43">
        <v>656.23883892000003</v>
      </c>
      <c r="H102" s="43">
        <v>287.90298904999997</v>
      </c>
      <c r="I102" s="43">
        <v>217.75104365999999</v>
      </c>
      <c r="J102" s="43">
        <v>840.18083172000001</v>
      </c>
      <c r="K102" s="43">
        <v>6.5295818700000003</v>
      </c>
      <c r="L102" s="43">
        <v>126.96631433</v>
      </c>
      <c r="M102" s="43">
        <v>706.68493551999995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1991.71578301</v>
      </c>
      <c r="C103" s="43">
        <f t="shared" ref="C103" si="109">G103+K103</f>
        <v>672.45044193000001</v>
      </c>
      <c r="D103" s="43">
        <f t="shared" ref="D103" si="110">H103+L103</f>
        <v>417.91231787999999</v>
      </c>
      <c r="E103" s="43">
        <f t="shared" ref="E103" si="111">I103+M103</f>
        <v>901.35302320000005</v>
      </c>
      <c r="F103" s="43">
        <v>1170.1466121999999</v>
      </c>
      <c r="G103" s="43">
        <v>666.87641095000004</v>
      </c>
      <c r="H103" s="43">
        <v>290.73805841000001</v>
      </c>
      <c r="I103" s="43">
        <v>212.53214284000001</v>
      </c>
      <c r="J103" s="43">
        <v>821.56917080999995</v>
      </c>
      <c r="K103" s="43">
        <v>5.5740309799999999</v>
      </c>
      <c r="L103" s="43">
        <v>127.17425947</v>
      </c>
      <c r="M103" s="43">
        <v>688.82088036000005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2010.3741600999999</v>
      </c>
      <c r="C104" s="43">
        <f t="shared" ref="C104" si="112">G104+K104</f>
        <v>691.35611555000003</v>
      </c>
      <c r="D104" s="43">
        <f t="shared" ref="D104" si="113">H104+L104</f>
        <v>427.79016839999997</v>
      </c>
      <c r="E104" s="43">
        <f t="shared" ref="E104" si="114">I104+M104</f>
        <v>891.22787614999993</v>
      </c>
      <c r="F104" s="43">
        <v>1201.6038031000001</v>
      </c>
      <c r="G104" s="43">
        <v>685.96543258999998</v>
      </c>
      <c r="H104" s="43">
        <v>301.90621744999999</v>
      </c>
      <c r="I104" s="43">
        <v>213.73215306</v>
      </c>
      <c r="J104" s="43">
        <v>808.77035699999999</v>
      </c>
      <c r="K104" s="43">
        <v>5.3906829600000004</v>
      </c>
      <c r="L104" s="43">
        <v>125.88395095</v>
      </c>
      <c r="M104" s="43">
        <v>677.49572308999996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2042.60081857</v>
      </c>
      <c r="C105" s="43">
        <f t="shared" ref="C105" si="115">G105+K105</f>
        <v>703.82805884000004</v>
      </c>
      <c r="D105" s="43">
        <f t="shared" ref="D105" si="116">H105+L105</f>
        <v>437.98212561000003</v>
      </c>
      <c r="E105" s="43">
        <f t="shared" ref="E105" si="117">I105+M105</f>
        <v>900.79063412000005</v>
      </c>
      <c r="F105" s="43">
        <v>1224.3044952</v>
      </c>
      <c r="G105" s="43">
        <v>698.48306500000001</v>
      </c>
      <c r="H105" s="43">
        <v>311.02684131000001</v>
      </c>
      <c r="I105" s="43">
        <v>214.79458889</v>
      </c>
      <c r="J105" s="43">
        <v>818.29632336999998</v>
      </c>
      <c r="K105" s="43">
        <v>5.3449938399999999</v>
      </c>
      <c r="L105" s="43">
        <v>126.9552843</v>
      </c>
      <c r="M105" s="43">
        <v>685.99604523000005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1957.1299373300001</v>
      </c>
      <c r="C106" s="43">
        <f t="shared" ref="C106" si="118">G106+K106</f>
        <v>699.24841230999994</v>
      </c>
      <c r="D106" s="43">
        <f t="shared" ref="D106" si="119">H106+L106</f>
        <v>437.90341240999999</v>
      </c>
      <c r="E106" s="43">
        <f t="shared" ref="E106" si="120">I106+M106</f>
        <v>819.97811261000004</v>
      </c>
      <c r="F106" s="43">
        <v>1221.9768529800001</v>
      </c>
      <c r="G106" s="43">
        <v>693.05666011999995</v>
      </c>
      <c r="H106" s="43">
        <v>316.89569495000001</v>
      </c>
      <c r="I106" s="43">
        <v>212.02449791000001</v>
      </c>
      <c r="J106" s="43">
        <v>735.15308434999997</v>
      </c>
      <c r="K106" s="43">
        <v>6.1917521899999999</v>
      </c>
      <c r="L106" s="43">
        <v>121.00771745999999</v>
      </c>
      <c r="M106" s="43">
        <v>607.9536147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1979.3404692399999</v>
      </c>
      <c r="C107" s="43">
        <f t="shared" ref="C107" si="121">G107+K107</f>
        <v>712.50951272999998</v>
      </c>
      <c r="D107" s="43">
        <f t="shared" ref="D107" si="122">H107+L107</f>
        <v>445.83249561000002</v>
      </c>
      <c r="E107" s="43">
        <f t="shared" ref="E107" si="123">I107+M107</f>
        <v>820.99846090000005</v>
      </c>
      <c r="F107" s="43">
        <v>1245.33120437</v>
      </c>
      <c r="G107" s="43">
        <v>706.33128798999996</v>
      </c>
      <c r="H107" s="43">
        <v>324.59848792000003</v>
      </c>
      <c r="I107" s="43">
        <v>214.40142846000001</v>
      </c>
      <c r="J107" s="43">
        <v>734.00926487000004</v>
      </c>
      <c r="K107" s="43">
        <v>6.1782247400000001</v>
      </c>
      <c r="L107" s="43">
        <v>121.23400769</v>
      </c>
      <c r="M107" s="43">
        <v>606.59703244000002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1981.8930143</v>
      </c>
      <c r="C108" s="43">
        <f t="shared" ref="C108" si="124">G108+K108</f>
        <v>726.50955609000005</v>
      </c>
      <c r="D108" s="43">
        <f t="shared" ref="D108" si="125">H108+L108</f>
        <v>451.71813551000002</v>
      </c>
      <c r="E108" s="43">
        <f t="shared" ref="E108" si="126">I108+M108</f>
        <v>803.66532269999993</v>
      </c>
      <c r="F108" s="43">
        <v>1266.6845069799999</v>
      </c>
      <c r="G108" s="43">
        <v>720.56543375000001</v>
      </c>
      <c r="H108" s="43">
        <v>333.61554353000002</v>
      </c>
      <c r="I108" s="43">
        <v>212.5035297</v>
      </c>
      <c r="J108" s="43">
        <v>715.20850731999997</v>
      </c>
      <c r="K108" s="43">
        <v>5.9441223399999998</v>
      </c>
      <c r="L108" s="43">
        <v>118.10259198</v>
      </c>
      <c r="M108" s="43">
        <v>591.16179299999999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2021.2734255299999</v>
      </c>
      <c r="C109" s="43">
        <f t="shared" ref="C109" si="127">G109+K109</f>
        <v>791.40810651000004</v>
      </c>
      <c r="D109" s="43">
        <f t="shared" ref="D109" si="128">H109+L109</f>
        <v>459.41380462000001</v>
      </c>
      <c r="E109" s="43">
        <f t="shared" ref="E109" si="129">I109+M109</f>
        <v>770.45151439999995</v>
      </c>
      <c r="F109" s="43">
        <v>1308.8575550999999</v>
      </c>
      <c r="G109" s="43">
        <v>767.52722299000004</v>
      </c>
      <c r="H109" s="43">
        <v>340.70979560000001</v>
      </c>
      <c r="I109" s="43">
        <v>200.62053650999999</v>
      </c>
      <c r="J109" s="43">
        <v>712.41587043000004</v>
      </c>
      <c r="K109" s="43">
        <v>23.880883520000001</v>
      </c>
      <c r="L109" s="43">
        <v>118.70400902</v>
      </c>
      <c r="M109" s="43">
        <v>569.83097788999999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2000.8604166</v>
      </c>
      <c r="C110" s="43">
        <f t="shared" ref="C110" si="130">G110+K110</f>
        <v>765.06976958000007</v>
      </c>
      <c r="D110" s="43">
        <f t="shared" ref="D110" si="131">H110+L110</f>
        <v>473.96533803</v>
      </c>
      <c r="E110" s="43">
        <f t="shared" ref="E110" si="132">I110+M110</f>
        <v>761.82530898999994</v>
      </c>
      <c r="F110" s="43">
        <v>1333.4562172399999</v>
      </c>
      <c r="G110" s="43">
        <v>758.90058780000004</v>
      </c>
      <c r="H110" s="43">
        <v>363.76234455000002</v>
      </c>
      <c r="I110" s="43">
        <v>210.79328489</v>
      </c>
      <c r="J110" s="43">
        <v>667.40419936000001</v>
      </c>
      <c r="K110" s="43">
        <v>6.1691817799999997</v>
      </c>
      <c r="L110" s="43">
        <v>110.20299348</v>
      </c>
      <c r="M110" s="43">
        <v>551.03202409999994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2038.38936616</v>
      </c>
      <c r="C111" s="43">
        <f t="shared" ref="C111" si="133">G111+K111</f>
        <v>786.77344048000009</v>
      </c>
      <c r="D111" s="43">
        <f t="shared" ref="D111" si="134">H111+L111</f>
        <v>490.11295440999999</v>
      </c>
      <c r="E111" s="43">
        <f t="shared" ref="E111" si="135">I111+M111</f>
        <v>761.50297126999999</v>
      </c>
      <c r="F111" s="43">
        <v>1372.1299534299999</v>
      </c>
      <c r="G111" s="43">
        <v>780.95772336000005</v>
      </c>
      <c r="H111" s="43">
        <v>380.56714602</v>
      </c>
      <c r="I111" s="43">
        <v>210.60508404999999</v>
      </c>
      <c r="J111" s="43">
        <v>666.25941273000001</v>
      </c>
      <c r="K111" s="43">
        <v>5.8157171200000004</v>
      </c>
      <c r="L111" s="43">
        <v>109.54580839</v>
      </c>
      <c r="M111" s="43">
        <v>550.89788722000003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1796.21852214</v>
      </c>
      <c r="C112" s="43">
        <f t="shared" ref="C112" si="136">G112+K112</f>
        <v>808.45943027999999</v>
      </c>
      <c r="D112" s="43">
        <f t="shared" ref="D112" si="137">H112+L112</f>
        <v>454.55478270999998</v>
      </c>
      <c r="E112" s="43">
        <f t="shared" ref="E112" si="138">I112+M112</f>
        <v>533.20430914999997</v>
      </c>
      <c r="F112" s="43">
        <v>1348.2059597800001</v>
      </c>
      <c r="G112" s="43">
        <v>803.24716273000001</v>
      </c>
      <c r="H112" s="43">
        <v>351.58442857</v>
      </c>
      <c r="I112" s="43">
        <v>193.37436847999999</v>
      </c>
      <c r="J112" s="43">
        <v>448.01256236</v>
      </c>
      <c r="K112" s="43">
        <v>5.21226755</v>
      </c>
      <c r="L112" s="43">
        <v>102.97035414</v>
      </c>
      <c r="M112" s="43">
        <v>339.82994066999998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1804.6401126400001</v>
      </c>
      <c r="C113" s="43">
        <f t="shared" ref="C113" si="139">G113+K113</f>
        <v>830.02836834999994</v>
      </c>
      <c r="D113" s="43">
        <f t="shared" ref="D113" si="140">H113+L113</f>
        <v>459.22878724000003</v>
      </c>
      <c r="E113" s="43">
        <f t="shared" ref="E113" si="141">I113+M113</f>
        <v>515.38295704999996</v>
      </c>
      <c r="F113" s="43">
        <v>1383.5403181500001</v>
      </c>
      <c r="G113" s="43">
        <v>825.46676376999994</v>
      </c>
      <c r="H113" s="43">
        <v>362.66367759000002</v>
      </c>
      <c r="I113" s="43">
        <v>195.40987679</v>
      </c>
      <c r="J113" s="43">
        <v>421.09979449000002</v>
      </c>
      <c r="K113" s="43">
        <v>4.56160458</v>
      </c>
      <c r="L113" s="43">
        <v>96.565109649999997</v>
      </c>
      <c r="M113" s="43">
        <v>319.97308026000002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1829.4485548600001</v>
      </c>
      <c r="C114" s="43">
        <f t="shared" ref="C114" si="142">G114+K114</f>
        <v>833.23026181</v>
      </c>
      <c r="D114" s="43">
        <f t="shared" ref="D114" si="143">H114+L114</f>
        <v>479.75321145999999</v>
      </c>
      <c r="E114" s="43">
        <f t="shared" ref="E114" si="144">I114+M114</f>
        <v>516.46508158999995</v>
      </c>
      <c r="F114" s="43">
        <v>1408.74204214</v>
      </c>
      <c r="G114" s="43">
        <v>828.75344150000001</v>
      </c>
      <c r="H114" s="43">
        <v>384.14434636999999</v>
      </c>
      <c r="I114" s="43">
        <v>195.84425426999999</v>
      </c>
      <c r="J114" s="43">
        <v>420.70651271999998</v>
      </c>
      <c r="K114" s="43">
        <v>4.4768203099999999</v>
      </c>
      <c r="L114" s="43">
        <v>95.608865089999995</v>
      </c>
      <c r="M114" s="43">
        <v>320.62082731999999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1712.5657829300001</v>
      </c>
      <c r="C115" s="43">
        <f t="shared" ref="C115" si="145">G115+K115</f>
        <v>836.46202094</v>
      </c>
      <c r="D115" s="43">
        <f t="shared" ref="D115" si="146">H115+L115</f>
        <v>490.05374812999997</v>
      </c>
      <c r="E115" s="43">
        <f t="shared" ref="E115" si="147">I115+M115</f>
        <v>386.05001386000004</v>
      </c>
      <c r="F115" s="43">
        <v>1439.9550535200001</v>
      </c>
      <c r="G115" s="43">
        <v>835.23121278999997</v>
      </c>
      <c r="H115" s="43">
        <v>406.05408679999999</v>
      </c>
      <c r="I115" s="43">
        <v>198.66975393000001</v>
      </c>
      <c r="J115" s="43">
        <v>272.61072940999998</v>
      </c>
      <c r="K115" s="43">
        <v>1.2308081500000001</v>
      </c>
      <c r="L115" s="43">
        <v>83.999661329999995</v>
      </c>
      <c r="M115" s="43">
        <v>187.38025992999999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1738.1791845600001</v>
      </c>
      <c r="C116" s="43">
        <f t="shared" ref="C116" si="148">G116+K116</f>
        <v>827.44529199999999</v>
      </c>
      <c r="D116" s="43">
        <f t="shared" ref="D116" si="149">H116+L116</f>
        <v>510.15523433999999</v>
      </c>
      <c r="E116" s="43">
        <f t="shared" ref="E116" si="150">I116+M116</f>
        <v>400.57865821999997</v>
      </c>
      <c r="F116" s="43">
        <v>1464.6189024600001</v>
      </c>
      <c r="G116" s="43">
        <v>825.32819358999996</v>
      </c>
      <c r="H116" s="43">
        <v>422.15091296999998</v>
      </c>
      <c r="I116" s="43">
        <v>217.1397959</v>
      </c>
      <c r="J116" s="43">
        <v>273.56028209999999</v>
      </c>
      <c r="K116" s="43">
        <v>2.1170984100000001</v>
      </c>
      <c r="L116" s="43">
        <v>88.00432137</v>
      </c>
      <c r="M116" s="43">
        <v>183.43886232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1743.8629745999999</v>
      </c>
      <c r="C117" s="43">
        <f t="shared" ref="C117" si="151">G117+K117</f>
        <v>833.60236628999996</v>
      </c>
      <c r="D117" s="43">
        <f t="shared" ref="D117" si="152">H117+L117</f>
        <v>516.20947966999995</v>
      </c>
      <c r="E117" s="43">
        <f t="shared" ref="E117" si="153">I117+M117</f>
        <v>394.05112864</v>
      </c>
      <c r="F117" s="43">
        <v>1479.8101412999999</v>
      </c>
      <c r="G117" s="43">
        <v>830.76895282999999</v>
      </c>
      <c r="H117" s="43">
        <v>430.88918025999999</v>
      </c>
      <c r="I117" s="43">
        <v>218.15200820999999</v>
      </c>
      <c r="J117" s="43">
        <v>264.05283329999997</v>
      </c>
      <c r="K117" s="43">
        <v>2.8334134600000001</v>
      </c>
      <c r="L117" s="43">
        <v>85.320299410000004</v>
      </c>
      <c r="M117" s="43">
        <v>175.89912043000001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1759.43799203</v>
      </c>
      <c r="C118" s="43">
        <f t="shared" ref="C118" si="154">G118+K118</f>
        <v>849.42434031000005</v>
      </c>
      <c r="D118" s="43">
        <f t="shared" ref="D118" si="155">H118+L118</f>
        <v>529.40553821000003</v>
      </c>
      <c r="E118" s="43">
        <f t="shared" ref="E118" si="156">I118+M118</f>
        <v>380.60811350999995</v>
      </c>
      <c r="F118" s="43">
        <v>1502.1463083399999</v>
      </c>
      <c r="G118" s="43">
        <v>847.13569824000001</v>
      </c>
      <c r="H118" s="43">
        <v>442.19504180000001</v>
      </c>
      <c r="I118" s="43">
        <v>212.8155683</v>
      </c>
      <c r="J118" s="43">
        <v>257.29168369000001</v>
      </c>
      <c r="K118" s="43">
        <v>2.2886420699999999</v>
      </c>
      <c r="L118" s="43">
        <v>87.210496410000005</v>
      </c>
      <c r="M118" s="43">
        <v>167.79254520999999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1785.7523888000001</v>
      </c>
      <c r="C119" s="43">
        <f t="shared" ref="C119" si="157">G119+K119</f>
        <v>859.18654961000004</v>
      </c>
      <c r="D119" s="43">
        <f t="shared" ref="D119" si="158">H119+L119</f>
        <v>540.89719729000001</v>
      </c>
      <c r="E119" s="43">
        <f t="shared" ref="E119" si="159">I119+M119</f>
        <v>385.66864190000001</v>
      </c>
      <c r="F119" s="43">
        <v>1515.22237928</v>
      </c>
      <c r="G119" s="43">
        <v>856.80889360000003</v>
      </c>
      <c r="H119" s="43">
        <v>449.12901692999998</v>
      </c>
      <c r="I119" s="43">
        <v>209.28446875</v>
      </c>
      <c r="J119" s="43">
        <v>270.53000952000002</v>
      </c>
      <c r="K119" s="43">
        <v>2.3776560099999999</v>
      </c>
      <c r="L119" s="43">
        <v>91.768180360000002</v>
      </c>
      <c r="M119" s="43">
        <v>176.38417315000001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1805.88797335</v>
      </c>
      <c r="C120" s="43">
        <f t="shared" ref="C120" si="160">G120+K120</f>
        <v>874.25501139999994</v>
      </c>
      <c r="D120" s="43">
        <f t="shared" ref="D120" si="161">H120+L120</f>
        <v>552.58443219000003</v>
      </c>
      <c r="E120" s="43">
        <f t="shared" ref="E120" si="162">I120+M120</f>
        <v>379.04852976000001</v>
      </c>
      <c r="F120" s="43">
        <v>1536.9615714700001</v>
      </c>
      <c r="G120" s="43">
        <v>870.05460363999998</v>
      </c>
      <c r="H120" s="43">
        <v>460.00485026000001</v>
      </c>
      <c r="I120" s="43">
        <v>206.90211757</v>
      </c>
      <c r="J120" s="43">
        <v>268.92640188000001</v>
      </c>
      <c r="K120" s="43">
        <v>4.20040776</v>
      </c>
      <c r="L120" s="43">
        <v>92.579581930000003</v>
      </c>
      <c r="M120" s="43">
        <v>172.14641219000001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1868.5652073000001</v>
      </c>
      <c r="C121" s="43">
        <f t="shared" ref="C121" si="163">G121+K121</f>
        <v>896.57842741999991</v>
      </c>
      <c r="D121" s="43">
        <f t="shared" ref="D121" si="164">H121+L121</f>
        <v>576.93289275999996</v>
      </c>
      <c r="E121" s="43">
        <f t="shared" ref="E121" si="165">I121+M121</f>
        <v>395.05388712000001</v>
      </c>
      <c r="F121" s="43">
        <v>1562.5362428599999</v>
      </c>
      <c r="G121" s="43">
        <v>891.74306937999995</v>
      </c>
      <c r="H121" s="43">
        <v>471.08441178999999</v>
      </c>
      <c r="I121" s="43">
        <v>199.70876168999999</v>
      </c>
      <c r="J121" s="43">
        <v>306.02896443999998</v>
      </c>
      <c r="K121" s="43">
        <v>4.83535804</v>
      </c>
      <c r="L121" s="43">
        <v>105.84848097</v>
      </c>
      <c r="M121" s="43">
        <v>195.34512543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1797.21840965</v>
      </c>
      <c r="C122" s="43">
        <f t="shared" ref="C122" si="166">G122+K122</f>
        <v>841.43899826000006</v>
      </c>
      <c r="D122" s="43">
        <f t="shared" ref="D122" si="167">H122+L122</f>
        <v>561.19575959000008</v>
      </c>
      <c r="E122" s="43">
        <f t="shared" ref="E122" si="168">I122+M122</f>
        <v>394.58365179999998</v>
      </c>
      <c r="F122" s="43">
        <v>1503.99458134</v>
      </c>
      <c r="G122" s="43">
        <v>836.87624583000002</v>
      </c>
      <c r="H122" s="43">
        <v>459.86917748000002</v>
      </c>
      <c r="I122" s="43">
        <v>207.24915802999999</v>
      </c>
      <c r="J122" s="43">
        <v>293.22382830999999</v>
      </c>
      <c r="K122" s="43">
        <v>4.5627524299999997</v>
      </c>
      <c r="L122" s="43">
        <v>101.32658211</v>
      </c>
      <c r="M122" s="43">
        <v>187.33449376999999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1799.5457717500001</v>
      </c>
      <c r="C123" s="43">
        <f t="shared" ref="C123" si="169">G123+K123</f>
        <v>846.97022829000002</v>
      </c>
      <c r="D123" s="43">
        <f t="shared" ref="D123" si="170">H123+L123</f>
        <v>567.78889393999998</v>
      </c>
      <c r="E123" s="43">
        <f t="shared" ref="E123" si="171">I123+M123</f>
        <v>384.78664951999997</v>
      </c>
      <c r="F123" s="43">
        <v>1506.9361502500001</v>
      </c>
      <c r="G123" s="43">
        <v>842.84486297000001</v>
      </c>
      <c r="H123" s="43">
        <v>466.30522367999998</v>
      </c>
      <c r="I123" s="43">
        <v>197.78606360000001</v>
      </c>
      <c r="J123" s="43">
        <v>292.6096215</v>
      </c>
      <c r="K123" s="43">
        <v>4.1253653200000002</v>
      </c>
      <c r="L123" s="43">
        <v>101.48367026</v>
      </c>
      <c r="M123" s="43">
        <v>187.00058591999999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1798.79829025</v>
      </c>
      <c r="C124" s="43">
        <f t="shared" ref="C124" si="172">G124+K124</f>
        <v>841.20626641000001</v>
      </c>
      <c r="D124" s="43">
        <f t="shared" ref="D124" si="173">H124+L124</f>
        <v>573.95972570000004</v>
      </c>
      <c r="E124" s="43">
        <f t="shared" ref="E124" si="174">I124+M124</f>
        <v>383.63229813999999</v>
      </c>
      <c r="F124" s="43">
        <v>1508.91196397</v>
      </c>
      <c r="G124" s="43">
        <v>838.11237750999999</v>
      </c>
      <c r="H124" s="43">
        <v>472.80939117000003</v>
      </c>
      <c r="I124" s="43">
        <v>197.99019529</v>
      </c>
      <c r="J124" s="43">
        <v>289.88632627999999</v>
      </c>
      <c r="K124" s="43">
        <v>3.0938889000000001</v>
      </c>
      <c r="L124" s="43">
        <v>101.15033452999999</v>
      </c>
      <c r="M124" s="43">
        <v>185.64210284999999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1826.0018383700001</v>
      </c>
      <c r="C125" s="43">
        <f t="shared" ref="C125" si="175">G125+K125</f>
        <v>841.99122291999993</v>
      </c>
      <c r="D125" s="43">
        <f t="shared" ref="D125" si="176">H125+L125</f>
        <v>589.90655112000002</v>
      </c>
      <c r="E125" s="43">
        <f t="shared" ref="E125" si="177">I125+M125</f>
        <v>394.10406433000003</v>
      </c>
      <c r="F125" s="43">
        <v>1529.18994372</v>
      </c>
      <c r="G125" s="43">
        <v>838.67362535999996</v>
      </c>
      <c r="H125" s="43">
        <v>489.39253422000002</v>
      </c>
      <c r="I125" s="43">
        <v>201.12378414</v>
      </c>
      <c r="J125" s="43">
        <v>296.81189465</v>
      </c>
      <c r="K125" s="43">
        <v>3.3175975599999998</v>
      </c>
      <c r="L125" s="43">
        <v>100.5140169</v>
      </c>
      <c r="M125" s="43">
        <v>192.98028019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1842.2388063599999</v>
      </c>
      <c r="C126" s="43">
        <f t="shared" ref="C126" si="178">G126+K126</f>
        <v>857.44653289999997</v>
      </c>
      <c r="D126" s="43">
        <f t="shared" ref="D126" si="179">H126+L126</f>
        <v>592.57130605999998</v>
      </c>
      <c r="E126" s="43">
        <f t="shared" ref="E126" si="180">I126+M126</f>
        <v>392.22096740000001</v>
      </c>
      <c r="F126" s="43">
        <v>1547.7645723999999</v>
      </c>
      <c r="G126" s="43">
        <v>854.12450097999999</v>
      </c>
      <c r="H126" s="43">
        <v>492.50959088000002</v>
      </c>
      <c r="I126" s="43">
        <v>201.13048054000001</v>
      </c>
      <c r="J126" s="43">
        <v>294.47423395999999</v>
      </c>
      <c r="K126" s="43">
        <v>3.3220319200000001</v>
      </c>
      <c r="L126" s="43">
        <v>100.06171517999999</v>
      </c>
      <c r="M126" s="43">
        <v>191.09048686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1841.3886061600001</v>
      </c>
      <c r="C127" s="43">
        <f t="shared" ref="C127" si="181">G127+K127</f>
        <v>851.68434063999996</v>
      </c>
      <c r="D127" s="43">
        <f t="shared" ref="D127" si="182">H127+L127</f>
        <v>594.80059373000006</v>
      </c>
      <c r="E127" s="43">
        <f t="shared" ref="E127" si="183">I127+M127</f>
        <v>394.90367178999998</v>
      </c>
      <c r="F127" s="43">
        <v>1537.5181809000001</v>
      </c>
      <c r="G127" s="43">
        <v>846.24389506</v>
      </c>
      <c r="H127" s="43">
        <v>492.49348212000001</v>
      </c>
      <c r="I127" s="43">
        <v>198.78080371999999</v>
      </c>
      <c r="J127" s="43">
        <v>303.87042525999999</v>
      </c>
      <c r="K127" s="43">
        <v>5.4404455799999996</v>
      </c>
      <c r="L127" s="43">
        <v>102.30711161000001</v>
      </c>
      <c r="M127" s="43">
        <v>196.12286807000001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1765.0162861399999</v>
      </c>
      <c r="C128" s="43">
        <f t="shared" ref="C128" si="184">G128+K128</f>
        <v>826.45528572000001</v>
      </c>
      <c r="D128" s="43">
        <f t="shared" ref="D128" si="185">H128+L128</f>
        <v>563.70121086999995</v>
      </c>
      <c r="E128" s="43">
        <f t="shared" ref="E128" si="186">I128+M128</f>
        <v>374.85978954999996</v>
      </c>
      <c r="F128" s="43">
        <v>1519.0900482699999</v>
      </c>
      <c r="G128" s="43">
        <v>824.06858403000001</v>
      </c>
      <c r="H128" s="43">
        <v>495.86190485999998</v>
      </c>
      <c r="I128" s="43">
        <v>199.15955937999999</v>
      </c>
      <c r="J128" s="43">
        <v>245.92623786999999</v>
      </c>
      <c r="K128" s="43">
        <v>2.3867016900000002</v>
      </c>
      <c r="L128" s="43">
        <v>67.839306010000001</v>
      </c>
      <c r="M128" s="43">
        <v>175.70023017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1762.7713370500001</v>
      </c>
      <c r="C129" s="43">
        <f t="shared" ref="C129" si="187">G129+K129</f>
        <v>837.63929244999997</v>
      </c>
      <c r="D129" s="43">
        <f t="shared" ref="D129" si="188">H129+L129</f>
        <v>573.63345504999995</v>
      </c>
      <c r="E129" s="43">
        <f t="shared" ref="E129" si="189">I129+M129</f>
        <v>351.49858955000002</v>
      </c>
      <c r="F129" s="43">
        <v>1538.23250358</v>
      </c>
      <c r="G129" s="43">
        <v>836.24498975999995</v>
      </c>
      <c r="H129" s="43">
        <v>505.47657860999999</v>
      </c>
      <c r="I129" s="43">
        <v>196.51093521000001</v>
      </c>
      <c r="J129" s="43">
        <v>224.53883346999999</v>
      </c>
      <c r="K129" s="43">
        <v>1.39430269</v>
      </c>
      <c r="L129" s="43">
        <v>68.156876440000005</v>
      </c>
      <c r="M129" s="43">
        <v>154.98765434000001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1732.8723238800001</v>
      </c>
      <c r="C130" s="43">
        <f t="shared" ref="C130" si="190">G130+K130</f>
        <v>816.63711071</v>
      </c>
      <c r="D130" s="43">
        <f t="shared" ref="D130" si="191">H130+L130</f>
        <v>574.00247203000004</v>
      </c>
      <c r="E130" s="43">
        <f t="shared" ref="E130" si="192">I130+M130</f>
        <v>342.23274113999997</v>
      </c>
      <c r="F130" s="43">
        <v>1520.0246342299999</v>
      </c>
      <c r="G130" s="43">
        <v>815.46897306999995</v>
      </c>
      <c r="H130" s="43">
        <v>508.11557722999999</v>
      </c>
      <c r="I130" s="43">
        <v>196.44008392999999</v>
      </c>
      <c r="J130" s="43">
        <v>212.84768965000001</v>
      </c>
      <c r="K130" s="43">
        <v>1.1681376400000001</v>
      </c>
      <c r="L130" s="43">
        <v>65.886894799999993</v>
      </c>
      <c r="M130" s="43">
        <v>145.79265720999999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1744.92568637</v>
      </c>
      <c r="C131" s="43">
        <f t="shared" ref="C131" si="193">G131+K131</f>
        <v>825.62960466000004</v>
      </c>
      <c r="D131" s="43">
        <f t="shared" ref="D131" si="194">H131+L131</f>
        <v>577.04543188000002</v>
      </c>
      <c r="E131" s="43">
        <f t="shared" ref="E131" si="195">I131+M131</f>
        <v>342.25064983000004</v>
      </c>
      <c r="F131" s="43">
        <v>1536.2403308999999</v>
      </c>
      <c r="G131" s="43">
        <v>824.48362869000005</v>
      </c>
      <c r="H131" s="43">
        <v>511.97017792999998</v>
      </c>
      <c r="I131" s="43">
        <v>199.78652428000001</v>
      </c>
      <c r="J131" s="43">
        <v>208.68535546999999</v>
      </c>
      <c r="K131" s="43">
        <v>1.1459759700000001</v>
      </c>
      <c r="L131" s="43">
        <v>65.075253950000004</v>
      </c>
      <c r="M131" s="43">
        <v>142.46412555000001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1752.12344734</v>
      </c>
      <c r="C132" s="43">
        <f t="shared" ref="C132" si="196">G132+K132</f>
        <v>843.60843224999996</v>
      </c>
      <c r="D132" s="43">
        <f t="shared" ref="D132" si="197">H132+L132</f>
        <v>571.31617997000001</v>
      </c>
      <c r="E132" s="43">
        <f t="shared" ref="E132" si="198">I132+M132</f>
        <v>337.19883512000001</v>
      </c>
      <c r="F132" s="43">
        <v>1561.2938658</v>
      </c>
      <c r="G132" s="43">
        <v>842.46992743999999</v>
      </c>
      <c r="H132" s="43">
        <v>518.70962311000005</v>
      </c>
      <c r="I132" s="43">
        <v>200.11431525</v>
      </c>
      <c r="J132" s="43">
        <v>190.82958153999999</v>
      </c>
      <c r="K132" s="43">
        <v>1.1385048099999999</v>
      </c>
      <c r="L132" s="43">
        <v>52.606556859999998</v>
      </c>
      <c r="M132" s="43">
        <v>137.08451987000001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1796.23822569</v>
      </c>
      <c r="C133" s="43">
        <f t="shared" ref="C133" si="199">G133+K133</f>
        <v>875.15224871000009</v>
      </c>
      <c r="D133" s="43">
        <f t="shared" ref="D133" si="200">H133+L133</f>
        <v>581.84135715000002</v>
      </c>
      <c r="E133" s="43">
        <f t="shared" ref="E133" si="201">I133+M133</f>
        <v>339.24461983000003</v>
      </c>
      <c r="F133" s="43">
        <v>1616.4720199599999</v>
      </c>
      <c r="G133" s="43">
        <v>874.05216283000004</v>
      </c>
      <c r="H133" s="43">
        <v>537.88836712</v>
      </c>
      <c r="I133" s="43">
        <v>204.53149001</v>
      </c>
      <c r="J133" s="43">
        <v>179.76620573</v>
      </c>
      <c r="K133" s="43">
        <v>1.10008588</v>
      </c>
      <c r="L133" s="43">
        <v>43.952990030000002</v>
      </c>
      <c r="M133" s="43">
        <v>134.71312982000001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1838.7922024699999</v>
      </c>
      <c r="C134" s="43">
        <f t="shared" ref="C134" si="202">G134+K134</f>
        <v>888.70671265999999</v>
      </c>
      <c r="D134" s="43">
        <f t="shared" ref="D134" si="203">H134+L134</f>
        <v>606.16089693000004</v>
      </c>
      <c r="E134" s="43">
        <f t="shared" ref="E134" si="204">I134+M134</f>
        <v>343.92459287999998</v>
      </c>
      <c r="F134" s="43">
        <v>1661.6569541599999</v>
      </c>
      <c r="G134" s="43">
        <v>888.18563105999999</v>
      </c>
      <c r="H134" s="43">
        <v>564.01174155000001</v>
      </c>
      <c r="I134" s="43">
        <v>209.45958155</v>
      </c>
      <c r="J134" s="43">
        <v>177.13524831000001</v>
      </c>
      <c r="K134" s="43">
        <v>0.52108160000000003</v>
      </c>
      <c r="L134" s="43">
        <v>42.149155380000003</v>
      </c>
      <c r="M134" s="43">
        <v>134.46501133000001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1865.42875858</v>
      </c>
      <c r="C135" s="43">
        <f t="shared" ref="C135" si="205">G135+K135</f>
        <v>897.21091046999993</v>
      </c>
      <c r="D135" s="43">
        <f t="shared" ref="D135" si="206">H135+L135</f>
        <v>618.56240398</v>
      </c>
      <c r="E135" s="43">
        <f t="shared" ref="E135" si="207">I135+M135</f>
        <v>349.65544412999998</v>
      </c>
      <c r="F135" s="43">
        <v>1693.4509607699999</v>
      </c>
      <c r="G135" s="43">
        <v>896.69597668999995</v>
      </c>
      <c r="H135" s="43">
        <v>579.47154897999997</v>
      </c>
      <c r="I135" s="43">
        <v>217.28343509999999</v>
      </c>
      <c r="J135" s="43">
        <v>171.97779781</v>
      </c>
      <c r="K135" s="43">
        <v>0.51493378000000001</v>
      </c>
      <c r="L135" s="43">
        <v>39.090854999999998</v>
      </c>
      <c r="M135" s="43">
        <v>132.37200902999999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1910.0989018800001</v>
      </c>
      <c r="C136" s="43">
        <f t="shared" ref="C136" si="208">G136+K136</f>
        <v>924.83251202000008</v>
      </c>
      <c r="D136" s="43">
        <f t="shared" ref="D136" si="209">H136+L136</f>
        <v>631.40756835000002</v>
      </c>
      <c r="E136" s="43">
        <f t="shared" ref="E136" si="210">I136+M136</f>
        <v>353.85882150999998</v>
      </c>
      <c r="F136" s="43">
        <v>1743.6111007699999</v>
      </c>
      <c r="G136" s="43">
        <v>924.32783370000004</v>
      </c>
      <c r="H136" s="43">
        <v>593.13431781999998</v>
      </c>
      <c r="I136" s="43">
        <v>226.14894924999999</v>
      </c>
      <c r="J136" s="43">
        <v>166.48780110999999</v>
      </c>
      <c r="K136" s="43">
        <v>0.50467832000000001</v>
      </c>
      <c r="L136" s="43">
        <v>38.273250529999999</v>
      </c>
      <c r="M136" s="43">
        <v>127.70987226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1951.21376119</v>
      </c>
      <c r="C137" s="43">
        <f t="shared" ref="C137" si="211">G137+K137</f>
        <v>937.79808408999997</v>
      </c>
      <c r="D137" s="43">
        <f t="shared" ref="D137" si="212">H137+L137</f>
        <v>653.63955033000002</v>
      </c>
      <c r="E137" s="43">
        <f t="shared" ref="E137" si="213">I137+M137</f>
        <v>359.77612677000002</v>
      </c>
      <c r="F137" s="43">
        <v>1788.7465212300001</v>
      </c>
      <c r="G137" s="43">
        <v>937.41361931999995</v>
      </c>
      <c r="H137" s="43">
        <v>616.80927201999998</v>
      </c>
      <c r="I137" s="43">
        <v>234.52362989</v>
      </c>
      <c r="J137" s="43">
        <v>162.46723996</v>
      </c>
      <c r="K137" s="43">
        <v>0.38446477000000001</v>
      </c>
      <c r="L137" s="43">
        <v>36.830278309999997</v>
      </c>
      <c r="M137" s="43">
        <v>125.25249688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2016.6598161700001</v>
      </c>
      <c r="C138" s="43">
        <f t="shared" ref="C138" si="214">G138+K138</f>
        <v>972.49203614999999</v>
      </c>
      <c r="D138" s="43">
        <f t="shared" ref="D138" si="215">H138+L138</f>
        <v>675.21433112</v>
      </c>
      <c r="E138" s="43">
        <f t="shared" ref="E138" si="216">I138+M138</f>
        <v>368.95344890000001</v>
      </c>
      <c r="F138" s="43">
        <v>1856.0220112699999</v>
      </c>
      <c r="G138" s="43">
        <v>972.11919649000004</v>
      </c>
      <c r="H138" s="43">
        <v>638.58202865999999</v>
      </c>
      <c r="I138" s="43">
        <v>245.32078612000001</v>
      </c>
      <c r="J138" s="43">
        <v>160.63780489999999</v>
      </c>
      <c r="K138" s="43">
        <v>0.37283966000000002</v>
      </c>
      <c r="L138" s="43">
        <v>36.632302459999998</v>
      </c>
      <c r="M138" s="43">
        <v>123.63266278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2041.72204536</v>
      </c>
      <c r="C139" s="43">
        <f t="shared" ref="C139" si="217">G139+K139</f>
        <v>939.11421065000002</v>
      </c>
      <c r="D139" s="43">
        <f t="shared" ref="D139" si="218">H139+L139</f>
        <v>726.67721800000004</v>
      </c>
      <c r="E139" s="43">
        <f t="shared" ref="E139" si="219">I139+M139</f>
        <v>375.93061671000004</v>
      </c>
      <c r="F139" s="43">
        <v>1886.61293254</v>
      </c>
      <c r="G139" s="43">
        <v>938.73875723000003</v>
      </c>
      <c r="H139" s="43">
        <v>691.10980799000004</v>
      </c>
      <c r="I139" s="43">
        <v>256.76436732000002</v>
      </c>
      <c r="J139" s="43">
        <v>155.10911282000001</v>
      </c>
      <c r="K139" s="43">
        <v>0.37545341999999998</v>
      </c>
      <c r="L139" s="43">
        <v>35.567410010000003</v>
      </c>
      <c r="M139" s="43">
        <v>119.16624939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2059.69276266</v>
      </c>
      <c r="C140" s="43">
        <f t="shared" ref="C140" si="220">G140+K140</f>
        <v>922.78463916999999</v>
      </c>
      <c r="D140" s="43">
        <f t="shared" ref="D140" si="221">H140+L140</f>
        <v>742.10889150999992</v>
      </c>
      <c r="E140" s="43">
        <f t="shared" ref="E140" si="222">I140+M140</f>
        <v>394.79923198</v>
      </c>
      <c r="F140" s="43">
        <v>1917.5875932399999</v>
      </c>
      <c r="G140" s="43">
        <v>922.32494166000004</v>
      </c>
      <c r="H140" s="43">
        <v>710.84527520999995</v>
      </c>
      <c r="I140" s="43">
        <v>284.41737637</v>
      </c>
      <c r="J140" s="43">
        <v>142.10516942000001</v>
      </c>
      <c r="K140" s="43">
        <v>0.45969750999999998</v>
      </c>
      <c r="L140" s="43">
        <v>31.263616299999999</v>
      </c>
      <c r="M140" s="43">
        <v>110.38185561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2125.2063907199999</v>
      </c>
      <c r="C141" s="43">
        <f t="shared" ref="C141" si="223">G141+K141</f>
        <v>974.00969872000007</v>
      </c>
      <c r="D141" s="43">
        <f t="shared" ref="D141" si="224">H141+L141</f>
        <v>764.20307243000002</v>
      </c>
      <c r="E141" s="43">
        <f t="shared" ref="E141" si="225">I141+M141</f>
        <v>386.99361956999996</v>
      </c>
      <c r="F141" s="43">
        <v>1978.66356885</v>
      </c>
      <c r="G141" s="43">
        <v>972.88581291000003</v>
      </c>
      <c r="H141" s="43">
        <v>732.22975997000003</v>
      </c>
      <c r="I141" s="43">
        <v>273.54799596999999</v>
      </c>
      <c r="J141" s="43">
        <v>146.54282187000001</v>
      </c>
      <c r="K141" s="43">
        <v>1.12388581</v>
      </c>
      <c r="L141" s="43">
        <v>31.973312459999999</v>
      </c>
      <c r="M141" s="43">
        <v>113.4456236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2158.0127046399998</v>
      </c>
      <c r="C142" s="43">
        <f t="shared" ref="C142" si="226">G142+K142</f>
        <v>974.20154787000001</v>
      </c>
      <c r="D142" s="43">
        <f t="shared" ref="D142" si="227">H142+L142</f>
        <v>784.92990858000007</v>
      </c>
      <c r="E142" s="43">
        <f t="shared" ref="E142" si="228">I142+M142</f>
        <v>398.88124819000001</v>
      </c>
      <c r="F142" s="43">
        <v>2006.1837529699999</v>
      </c>
      <c r="G142" s="43">
        <v>973.05485854000005</v>
      </c>
      <c r="H142" s="43">
        <v>747.95998512000006</v>
      </c>
      <c r="I142" s="43">
        <v>285.16890931</v>
      </c>
      <c r="J142" s="43">
        <v>151.82895167000001</v>
      </c>
      <c r="K142" s="43">
        <v>1.1466893300000001</v>
      </c>
      <c r="L142" s="43">
        <v>36.969923459999997</v>
      </c>
      <c r="M142" s="43">
        <v>113.71233888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2216.63861511</v>
      </c>
      <c r="C143" s="43">
        <f t="shared" ref="C143" si="229">G143+K143</f>
        <v>1017.3165723899999</v>
      </c>
      <c r="D143" s="43">
        <f t="shared" ref="D143" si="230">H143+L143</f>
        <v>798.70817916999999</v>
      </c>
      <c r="E143" s="43">
        <f t="shared" ref="E143" si="231">I143+M143</f>
        <v>400.61386355000002</v>
      </c>
      <c r="F143" s="43">
        <v>2057.3956540700001</v>
      </c>
      <c r="G143" s="43">
        <v>1016.16678639</v>
      </c>
      <c r="H143" s="43">
        <v>759.98766607000005</v>
      </c>
      <c r="I143" s="43">
        <v>281.24120161000002</v>
      </c>
      <c r="J143" s="43">
        <v>159.24296104000001</v>
      </c>
      <c r="K143" s="43">
        <v>1.149786</v>
      </c>
      <c r="L143" s="43">
        <v>38.720513099999998</v>
      </c>
      <c r="M143" s="43">
        <v>119.37266194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2282.1470083899999</v>
      </c>
      <c r="C144" s="43">
        <f t="shared" ref="C144" si="232">G144+K144</f>
        <v>1059.9501508800001</v>
      </c>
      <c r="D144" s="43">
        <f t="shared" ref="D144" si="233">H144+L144</f>
        <v>812.75716309000006</v>
      </c>
      <c r="E144" s="43">
        <f t="shared" ref="E144" si="234">I144+M144</f>
        <v>409.43969442000002</v>
      </c>
      <c r="F144" s="43">
        <v>2120.1713780700002</v>
      </c>
      <c r="G144" s="43">
        <v>1058.77323219</v>
      </c>
      <c r="H144" s="43">
        <v>773.37199710000004</v>
      </c>
      <c r="I144" s="43">
        <v>288.02614878000003</v>
      </c>
      <c r="J144" s="43">
        <v>161.97563031999999</v>
      </c>
      <c r="K144" s="43">
        <v>1.1769186899999999</v>
      </c>
      <c r="L144" s="43">
        <v>39.385165989999997</v>
      </c>
      <c r="M144" s="43">
        <v>121.41354564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2233.7557677999998</v>
      </c>
      <c r="C145" s="43">
        <f t="shared" ref="C145" si="235">G145+K145</f>
        <v>1029.2171763599999</v>
      </c>
      <c r="D145" s="43">
        <f t="shared" ref="D145" si="236">H145+L145</f>
        <v>795.57509954</v>
      </c>
      <c r="E145" s="43">
        <f t="shared" ref="E145" si="237">I145+M145</f>
        <v>408.96349190000001</v>
      </c>
      <c r="F145" s="43">
        <v>2074.3081419</v>
      </c>
      <c r="G145" s="43">
        <v>1028.88629057</v>
      </c>
      <c r="H145" s="43">
        <v>756.35038523000003</v>
      </c>
      <c r="I145" s="43">
        <v>289.07146610000001</v>
      </c>
      <c r="J145" s="43">
        <v>159.44762589999999</v>
      </c>
      <c r="K145" s="43">
        <v>0.33088579000000001</v>
      </c>
      <c r="L145" s="43">
        <v>39.224714310000003</v>
      </c>
      <c r="M145" s="43">
        <v>119.8920258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2225.9031132199998</v>
      </c>
      <c r="C146" s="43">
        <f t="shared" ref="C146" si="238">G146+K146</f>
        <v>1034.3959721200001</v>
      </c>
      <c r="D146" s="43">
        <f t="shared" ref="D146" si="239">H146+L146</f>
        <v>786.30501271000003</v>
      </c>
      <c r="E146" s="43">
        <f t="shared" ref="E146" si="240">I146+M146</f>
        <v>405.20212838999998</v>
      </c>
      <c r="F146" s="43">
        <v>2068.4946655099998</v>
      </c>
      <c r="G146" s="43">
        <v>1034.04372104</v>
      </c>
      <c r="H146" s="43">
        <v>747.74234683999998</v>
      </c>
      <c r="I146" s="43">
        <v>286.70859762999999</v>
      </c>
      <c r="J146" s="43">
        <v>157.40844770999999</v>
      </c>
      <c r="K146" s="43">
        <v>0.35225107999999999</v>
      </c>
      <c r="L146" s="43">
        <v>38.562665869999996</v>
      </c>
      <c r="M146" s="43">
        <v>118.49353076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2249.2061720800002</v>
      </c>
      <c r="C147" s="43">
        <f t="shared" ref="C147" si="241">G147+K147</f>
        <v>1037.9669319099999</v>
      </c>
      <c r="D147" s="43">
        <f t="shared" ref="D147" si="242">H147+L147</f>
        <v>811.62523434000002</v>
      </c>
      <c r="E147" s="43">
        <f t="shared" ref="E147" si="243">I147+M147</f>
        <v>399.61400583</v>
      </c>
      <c r="F147" s="43">
        <v>2091.24985883</v>
      </c>
      <c r="G147" s="43">
        <v>1037.62488029</v>
      </c>
      <c r="H147" s="43">
        <v>772.78408058000002</v>
      </c>
      <c r="I147" s="43">
        <v>280.84089796000001</v>
      </c>
      <c r="J147" s="43">
        <v>157.95631324999999</v>
      </c>
      <c r="K147" s="43">
        <v>0.34205162</v>
      </c>
      <c r="L147" s="43">
        <v>38.841153759999997</v>
      </c>
      <c r="M147" s="43">
        <v>118.77310787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2242.1541868499999</v>
      </c>
      <c r="C148" s="43">
        <f t="shared" ref="C148" si="244">G148+K148</f>
        <v>982.90568383999994</v>
      </c>
      <c r="D148" s="43">
        <f t="shared" ref="D148" si="245">H148+L148</f>
        <v>839.40886251999996</v>
      </c>
      <c r="E148" s="43">
        <f t="shared" ref="E148" si="246">I148+M148</f>
        <v>419.83964048999997</v>
      </c>
      <c r="F148" s="43">
        <v>2089.2346297099998</v>
      </c>
      <c r="G148" s="43">
        <v>982.58259870999996</v>
      </c>
      <c r="H148" s="43">
        <v>802.62172874999999</v>
      </c>
      <c r="I148" s="43">
        <v>304.03030224999998</v>
      </c>
      <c r="J148" s="43">
        <v>152.91955713999999</v>
      </c>
      <c r="K148" s="43">
        <v>0.32308513</v>
      </c>
      <c r="L148" s="43">
        <v>36.787133769999997</v>
      </c>
      <c r="M148" s="43">
        <v>115.80933824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2247.5827735500002</v>
      </c>
      <c r="C149" s="43">
        <f t="shared" ref="C149" si="247">G149+K149</f>
        <v>1000.44416281</v>
      </c>
      <c r="D149" s="43">
        <f t="shared" ref="D149" si="248">H149+L149</f>
        <v>825.83731761000001</v>
      </c>
      <c r="E149" s="43">
        <f t="shared" ref="E149" si="249">I149+M149</f>
        <v>421.30129312999998</v>
      </c>
      <c r="F149" s="43">
        <v>2057.7247820399998</v>
      </c>
      <c r="G149" s="43">
        <v>1000.0104891</v>
      </c>
      <c r="H149" s="43">
        <v>780.53334582000002</v>
      </c>
      <c r="I149" s="43">
        <v>277.18094711999998</v>
      </c>
      <c r="J149" s="43">
        <v>189.85799151000001</v>
      </c>
      <c r="K149" s="43">
        <v>0.43367370999999999</v>
      </c>
      <c r="L149" s="43">
        <v>45.303971789999999</v>
      </c>
      <c r="M149" s="43">
        <v>144.12034600999999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2223.1634897499998</v>
      </c>
      <c r="C150" s="43">
        <f t="shared" ref="C150" si="250">G150+K150</f>
        <v>1003.1065141500001</v>
      </c>
      <c r="D150" s="43">
        <f t="shared" ref="D150" si="251">H150+L150</f>
        <v>810.37756390000004</v>
      </c>
      <c r="E150" s="43">
        <f t="shared" ref="E150" si="252">I150+M150</f>
        <v>409.67941170000006</v>
      </c>
      <c r="F150" s="43">
        <v>2036.13708008</v>
      </c>
      <c r="G150" s="43">
        <v>1002.58630884</v>
      </c>
      <c r="H150" s="43">
        <v>765.30259923000006</v>
      </c>
      <c r="I150" s="43">
        <v>268.24817201000002</v>
      </c>
      <c r="J150" s="43">
        <v>187.02640966999999</v>
      </c>
      <c r="K150" s="43">
        <v>0.52020531000000003</v>
      </c>
      <c r="L150" s="43">
        <v>45.07496467</v>
      </c>
      <c r="M150" s="43">
        <v>141.43123969000001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2196.0326284299999</v>
      </c>
      <c r="C151" s="43">
        <f t="shared" ref="C151" si="253">G151+K151</f>
        <v>994.91977059999999</v>
      </c>
      <c r="D151" s="43">
        <f t="shared" ref="D151" si="254">H151+L151</f>
        <v>794.19239688999994</v>
      </c>
      <c r="E151" s="43">
        <f t="shared" ref="E151" si="255">I151+M151</f>
        <v>406.92046094</v>
      </c>
      <c r="F151" s="43">
        <v>2011.3101188000001</v>
      </c>
      <c r="G151" s="43">
        <v>994.08563922999997</v>
      </c>
      <c r="H151" s="43">
        <v>749.55772009999998</v>
      </c>
      <c r="I151" s="43">
        <v>267.66675946999999</v>
      </c>
      <c r="J151" s="43">
        <v>184.72250962999999</v>
      </c>
      <c r="K151" s="43">
        <v>0.83413137000000004</v>
      </c>
      <c r="L151" s="43">
        <v>44.63467679</v>
      </c>
      <c r="M151" s="43">
        <v>139.25370147000001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2153.5846003299998</v>
      </c>
      <c r="C152" s="43">
        <f t="shared" ref="C152" si="256">G152+K152</f>
        <v>974.69270906999998</v>
      </c>
      <c r="D152" s="43">
        <f t="shared" ref="D152" si="257">H152+L152</f>
        <v>778.81212387000005</v>
      </c>
      <c r="E152" s="43">
        <f t="shared" ref="E152" si="258">I152+M152</f>
        <v>400.07976738999997</v>
      </c>
      <c r="F152" s="43">
        <v>1972.11700509</v>
      </c>
      <c r="G152" s="43">
        <v>974.30884458000003</v>
      </c>
      <c r="H152" s="43">
        <v>734.15355777000002</v>
      </c>
      <c r="I152" s="43">
        <v>263.65460273999997</v>
      </c>
      <c r="J152" s="43">
        <v>181.46759524000001</v>
      </c>
      <c r="K152" s="43">
        <v>0.38386449</v>
      </c>
      <c r="L152" s="43">
        <v>44.658566100000002</v>
      </c>
      <c r="M152" s="43">
        <v>136.42516465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2151.3806024400001</v>
      </c>
      <c r="C153" s="43">
        <f t="shared" ref="C153" si="259">G153+K153</f>
        <v>979.32424569</v>
      </c>
      <c r="D153" s="43">
        <f t="shared" ref="D153" si="260">H153+L153</f>
        <v>779.03781043000004</v>
      </c>
      <c r="E153" s="43">
        <f t="shared" ref="E153" si="261">I153+M153</f>
        <v>393.01854631999998</v>
      </c>
      <c r="F153" s="43">
        <v>1976.19324007</v>
      </c>
      <c r="G153" s="43">
        <v>978.94744343000002</v>
      </c>
      <c r="H153" s="43">
        <v>734.10506396000005</v>
      </c>
      <c r="I153" s="43">
        <v>263.14073267999999</v>
      </c>
      <c r="J153" s="43">
        <v>175.18736236999999</v>
      </c>
      <c r="K153" s="43">
        <v>0.37680226</v>
      </c>
      <c r="L153" s="43">
        <v>44.932746469999998</v>
      </c>
      <c r="M153" s="43">
        <v>129.87781364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2037.4730632599999</v>
      </c>
      <c r="C154" s="43">
        <f t="shared" ref="C154" si="262">G154+K154</f>
        <v>934.68910609</v>
      </c>
      <c r="D154" s="43">
        <f t="shared" ref="D154" si="263">H154+L154</f>
        <v>795.87022248999995</v>
      </c>
      <c r="E154" s="43">
        <f t="shared" ref="E154" si="264">I154+M154</f>
        <v>306.91373468</v>
      </c>
      <c r="F154" s="43">
        <v>1954.71887885</v>
      </c>
      <c r="G154" s="43">
        <v>934.29744084000004</v>
      </c>
      <c r="H154" s="43">
        <v>753.03925035999998</v>
      </c>
      <c r="I154" s="43">
        <v>267.38218764999999</v>
      </c>
      <c r="J154" s="43">
        <v>82.754184409999993</v>
      </c>
      <c r="K154" s="43">
        <v>0.39166525000000002</v>
      </c>
      <c r="L154" s="43">
        <v>42.830972129999999</v>
      </c>
      <c r="M154" s="43">
        <v>39.531547029999999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2062.66300323</v>
      </c>
      <c r="C155" s="43">
        <f t="shared" ref="C155" si="265">G155+K155</f>
        <v>955.3451636499999</v>
      </c>
      <c r="D155" s="43">
        <f t="shared" ref="D155" si="266">H155+L155</f>
        <v>793.04750030999992</v>
      </c>
      <c r="E155" s="43">
        <f t="shared" ref="E155" si="267">I155+M155</f>
        <v>314.27033927000002</v>
      </c>
      <c r="F155" s="43">
        <v>1979.82913798</v>
      </c>
      <c r="G155" s="43">
        <v>954.86479327999996</v>
      </c>
      <c r="H155" s="43">
        <v>750.13301294999997</v>
      </c>
      <c r="I155" s="43">
        <v>274.83133175</v>
      </c>
      <c r="J155" s="43">
        <v>82.833865250000002</v>
      </c>
      <c r="K155" s="43">
        <v>0.48037036999999999</v>
      </c>
      <c r="L155" s="43">
        <v>42.914487360000003</v>
      </c>
      <c r="M155" s="43">
        <v>39.439007519999997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2071.0093615599999</v>
      </c>
      <c r="C156" s="43">
        <f t="shared" ref="C156" si="268">G156+K156</f>
        <v>960.00453529000004</v>
      </c>
      <c r="D156" s="43">
        <f t="shared" ref="D156" si="269">H156+L156</f>
        <v>797.07633080000005</v>
      </c>
      <c r="E156" s="43">
        <f t="shared" ref="E156" si="270">I156+M156</f>
        <v>313.92849546999997</v>
      </c>
      <c r="F156" s="43">
        <v>1989.17668979</v>
      </c>
      <c r="G156" s="43">
        <v>959.46848033000003</v>
      </c>
      <c r="H156" s="43">
        <v>754.63319292000006</v>
      </c>
      <c r="I156" s="43">
        <v>275.07501653999998</v>
      </c>
      <c r="J156" s="43">
        <v>81.832671770000005</v>
      </c>
      <c r="K156" s="43">
        <v>0.53605495999999997</v>
      </c>
      <c r="L156" s="43">
        <v>42.443137880000002</v>
      </c>
      <c r="M156" s="43">
        <v>38.853478930000001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2106.47239584</v>
      </c>
      <c r="C157" s="43">
        <f t="shared" ref="C157" si="271">G157+K157</f>
        <v>1009.28949412</v>
      </c>
      <c r="D157" s="43">
        <f t="shared" ref="D157" si="272">H157+L157</f>
        <v>786.91621681000004</v>
      </c>
      <c r="E157" s="43">
        <f t="shared" ref="E157" si="273">I157+M157</f>
        <v>310.26668490999998</v>
      </c>
      <c r="F157" s="43">
        <v>2027.7158647900001</v>
      </c>
      <c r="G157" s="43">
        <v>1008.85334485</v>
      </c>
      <c r="H157" s="43">
        <v>747.69188049000002</v>
      </c>
      <c r="I157" s="43">
        <v>271.17063945000001</v>
      </c>
      <c r="J157" s="43">
        <v>78.756531050000007</v>
      </c>
      <c r="K157" s="43">
        <v>0.43614926999999998</v>
      </c>
      <c r="L157" s="43">
        <v>39.224336319999999</v>
      </c>
      <c r="M157" s="43">
        <v>39.096045459999999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2129.3094407499998</v>
      </c>
      <c r="C158" s="43">
        <f t="shared" ref="C158" si="274">G158+K158</f>
        <v>1024.96281318</v>
      </c>
      <c r="D158" s="43">
        <f t="shared" ref="D158" si="275">H158+L158</f>
        <v>797.01189724999995</v>
      </c>
      <c r="E158" s="43">
        <f t="shared" ref="E158" si="276">I158+M158</f>
        <v>307.33473031999995</v>
      </c>
      <c r="F158" s="43">
        <v>2049.4250662200002</v>
      </c>
      <c r="G158" s="43">
        <v>1024.58096297</v>
      </c>
      <c r="H158" s="43">
        <v>756.41676401999996</v>
      </c>
      <c r="I158" s="43">
        <v>268.42733922999997</v>
      </c>
      <c r="J158" s="43">
        <v>79.884374530000002</v>
      </c>
      <c r="K158" s="43">
        <v>0.38185021000000002</v>
      </c>
      <c r="L158" s="43">
        <v>40.595133230000002</v>
      </c>
      <c r="M158" s="43">
        <v>38.907391089999997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2197.8012718999998</v>
      </c>
      <c r="C159" s="43">
        <f t="shared" ref="C159" si="277">G159+K159</f>
        <v>1065.9139753100001</v>
      </c>
      <c r="D159" s="43">
        <f t="shared" ref="D159" si="278">H159+L159</f>
        <v>826.87819037999998</v>
      </c>
      <c r="E159" s="43">
        <f t="shared" ref="E159" si="279">I159+M159</f>
        <v>305.00910621000003</v>
      </c>
      <c r="F159" s="43">
        <v>2118.9720639699999</v>
      </c>
      <c r="G159" s="43">
        <v>1065.50444563</v>
      </c>
      <c r="H159" s="43">
        <v>786.70399891</v>
      </c>
      <c r="I159" s="43">
        <v>266.76361943000001</v>
      </c>
      <c r="J159" s="43">
        <v>78.829207929999995</v>
      </c>
      <c r="K159" s="43">
        <v>0.40952968000000001</v>
      </c>
      <c r="L159" s="43">
        <v>40.174191469999997</v>
      </c>
      <c r="M159" s="43">
        <v>38.24548678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2226.39097309</v>
      </c>
      <c r="C160" s="43">
        <f t="shared" ref="C160" si="280">G160+K160</f>
        <v>1072.04008931</v>
      </c>
      <c r="D160" s="43">
        <f t="shared" ref="D160" si="281">H160+L160</f>
        <v>837.04372197999999</v>
      </c>
      <c r="E160" s="43">
        <f t="shared" ref="E160" si="282">I160+M160</f>
        <v>317.30716179999996</v>
      </c>
      <c r="F160" s="43">
        <v>2148.13183394</v>
      </c>
      <c r="G160" s="43">
        <v>1071.6688052</v>
      </c>
      <c r="H160" s="43">
        <v>796.90889754</v>
      </c>
      <c r="I160" s="43">
        <v>279.55413119999997</v>
      </c>
      <c r="J160" s="43">
        <v>78.259139149999996</v>
      </c>
      <c r="K160" s="43">
        <v>0.37128411</v>
      </c>
      <c r="L160" s="43">
        <v>40.134824440000003</v>
      </c>
      <c r="M160" s="43">
        <v>37.753030600000002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2267.4561812900001</v>
      </c>
      <c r="C161" s="43">
        <f t="shared" ref="C161" si="283">G161+K161</f>
        <v>1094.34026597</v>
      </c>
      <c r="D161" s="43">
        <f t="shared" ref="D161" si="284">H161+L161</f>
        <v>843.31992939999998</v>
      </c>
      <c r="E161" s="43">
        <f t="shared" ref="E161" si="285">I161+M161</f>
        <v>329.79598592000002</v>
      </c>
      <c r="F161" s="43">
        <v>2191.4009375099999</v>
      </c>
      <c r="G161" s="43">
        <v>1093.9728626799999</v>
      </c>
      <c r="H161" s="43">
        <v>805.41305643999999</v>
      </c>
      <c r="I161" s="43">
        <v>292.01501839000002</v>
      </c>
      <c r="J161" s="43">
        <v>76.055243779999998</v>
      </c>
      <c r="K161" s="43">
        <v>0.36740328999999999</v>
      </c>
      <c r="L161" s="43">
        <v>37.906872960000001</v>
      </c>
      <c r="M161" s="43">
        <v>37.780967529999998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2352.3059896899999</v>
      </c>
      <c r="C162" s="43">
        <f t="shared" ref="C162" si="286">G162+K162</f>
        <v>1143.2081812000001</v>
      </c>
      <c r="D162" s="43">
        <f t="shared" ref="D162" si="287">H162+L162</f>
        <v>868.84862071000009</v>
      </c>
      <c r="E162" s="43">
        <f t="shared" ref="E162" si="288">I162+M162</f>
        <v>340.24918778</v>
      </c>
      <c r="F162" s="43">
        <v>2278.0638518300002</v>
      </c>
      <c r="G162" s="43">
        <v>1142.84372783</v>
      </c>
      <c r="H162" s="43">
        <v>831.22712306000005</v>
      </c>
      <c r="I162" s="43">
        <v>303.99300094</v>
      </c>
      <c r="J162" s="43">
        <v>74.24213786</v>
      </c>
      <c r="K162" s="43">
        <v>0.36445337</v>
      </c>
      <c r="L162" s="43">
        <v>37.621497650000002</v>
      </c>
      <c r="M162" s="43">
        <v>36.256186839999998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2388.5663232000002</v>
      </c>
      <c r="C163" s="43">
        <f t="shared" ref="C163" si="289">G163+K163</f>
        <v>1146.1430447800001</v>
      </c>
      <c r="D163" s="43">
        <f t="shared" ref="D163" si="290">H163+L163</f>
        <v>858.94900088999998</v>
      </c>
      <c r="E163" s="43">
        <f t="shared" ref="E163" si="291">I163+M163</f>
        <v>383.47427753000005</v>
      </c>
      <c r="F163" s="43">
        <v>2316.3604606099998</v>
      </c>
      <c r="G163" s="43">
        <v>1145.78711049</v>
      </c>
      <c r="H163" s="43">
        <v>821.80350053999996</v>
      </c>
      <c r="I163" s="43">
        <v>348.76984958000003</v>
      </c>
      <c r="J163" s="43">
        <v>72.205862589999995</v>
      </c>
      <c r="K163" s="43">
        <v>0.35593428999999999</v>
      </c>
      <c r="L163" s="43">
        <v>37.145500349999999</v>
      </c>
      <c r="M163" s="43">
        <v>34.704427950000003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2438.1080600199998</v>
      </c>
      <c r="C164" s="43">
        <f t="shared" ref="C164" si="292">G164+K164</f>
        <v>1180.7510842900001</v>
      </c>
      <c r="D164" s="43">
        <f t="shared" ref="D164" si="293">H164+L164</f>
        <v>863.92918663</v>
      </c>
      <c r="E164" s="43">
        <f t="shared" ref="E164" si="294">I164+M164</f>
        <v>393.42778909999998</v>
      </c>
      <c r="F164" s="43">
        <v>2366.9264042899999</v>
      </c>
      <c r="G164" s="43">
        <v>1180.39657147</v>
      </c>
      <c r="H164" s="43">
        <v>827.15135450000002</v>
      </c>
      <c r="I164" s="43">
        <v>359.37847832</v>
      </c>
      <c r="J164" s="43">
        <v>71.181655730000003</v>
      </c>
      <c r="K164" s="43">
        <v>0.35451282000000001</v>
      </c>
      <c r="L164" s="43">
        <v>36.77783213</v>
      </c>
      <c r="M164" s="43">
        <v>34.049310779999999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2546.07365936</v>
      </c>
      <c r="C165" s="43">
        <f t="shared" ref="C165" si="295">G165+K165</f>
        <v>1242.1155079300001</v>
      </c>
      <c r="D165" s="43">
        <f t="shared" ref="D165" si="296">H165+L165</f>
        <v>889.65574554</v>
      </c>
      <c r="E165" s="43">
        <f t="shared" ref="E165" si="297">I165+M165</f>
        <v>414.30240588999999</v>
      </c>
      <c r="F165" s="43">
        <v>2474.8276978899999</v>
      </c>
      <c r="G165" s="43">
        <v>1241.7571503300001</v>
      </c>
      <c r="H165" s="43">
        <v>852.78954658999999</v>
      </c>
      <c r="I165" s="43">
        <v>380.28100096999998</v>
      </c>
      <c r="J165" s="43">
        <v>71.245961469999997</v>
      </c>
      <c r="K165" s="43">
        <v>0.3583576</v>
      </c>
      <c r="L165" s="43">
        <v>36.866198949999998</v>
      </c>
      <c r="M165" s="43">
        <v>34.021404920000002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2518.3027387500001</v>
      </c>
      <c r="C166" s="43">
        <f t="shared" ref="C166" si="298">G166+K166</f>
        <v>1174.2354110199999</v>
      </c>
      <c r="D166" s="43">
        <f t="shared" ref="D166" si="299">H166+L166</f>
        <v>908.91869227000007</v>
      </c>
      <c r="E166" s="43">
        <f t="shared" ref="E166" si="300">I166+M166</f>
        <v>435.14863545999998</v>
      </c>
      <c r="F166" s="43">
        <v>2444.1264919099999</v>
      </c>
      <c r="G166" s="43">
        <v>1173.8731358299999</v>
      </c>
      <c r="H166" s="43">
        <v>870.49483121000003</v>
      </c>
      <c r="I166" s="43">
        <v>399.75852486999997</v>
      </c>
      <c r="J166" s="43">
        <v>74.176246840000005</v>
      </c>
      <c r="K166" s="43">
        <v>0.36227519000000002</v>
      </c>
      <c r="L166" s="43">
        <v>38.42386106</v>
      </c>
      <c r="M166" s="43">
        <v>35.390110589999999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2621.7363416100002</v>
      </c>
      <c r="C167" s="43">
        <f t="shared" ref="C167" si="301">G167+K167</f>
        <v>1232.13382821</v>
      </c>
      <c r="D167" s="43">
        <f t="shared" ref="D167" si="302">H167+L167</f>
        <v>938.06631347000007</v>
      </c>
      <c r="E167" s="43">
        <f t="shared" ref="E167" si="303">I167+M167</f>
        <v>451.53619992999995</v>
      </c>
      <c r="F167" s="43">
        <v>2544.2000676399998</v>
      </c>
      <c r="G167" s="43">
        <v>1231.79135352</v>
      </c>
      <c r="H167" s="43">
        <v>895.40176496000004</v>
      </c>
      <c r="I167" s="43">
        <v>417.00694915999998</v>
      </c>
      <c r="J167" s="43">
        <v>77.536273969999996</v>
      </c>
      <c r="K167" s="43">
        <v>0.34247469000000003</v>
      </c>
      <c r="L167" s="43">
        <v>42.664548510000003</v>
      </c>
      <c r="M167" s="43">
        <v>34.529250769999997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2663.7970917299999</v>
      </c>
      <c r="C168" s="43">
        <f t="shared" ref="C168" si="304">G168+K168</f>
        <v>1248.0601379999998</v>
      </c>
      <c r="D168" s="43">
        <f t="shared" ref="D168" si="305">H168+L168</f>
        <v>941.02849098999991</v>
      </c>
      <c r="E168" s="43">
        <f t="shared" ref="E168" si="306">I168+M168</f>
        <v>474.70846274000002</v>
      </c>
      <c r="F168" s="43">
        <v>2587.63520079</v>
      </c>
      <c r="G168" s="43">
        <v>1247.7181040099999</v>
      </c>
      <c r="H168" s="43">
        <v>899.43951203999995</v>
      </c>
      <c r="I168" s="43">
        <v>440.47758474</v>
      </c>
      <c r="J168" s="43">
        <v>76.161890940000006</v>
      </c>
      <c r="K168" s="43">
        <v>0.34203399000000001</v>
      </c>
      <c r="L168" s="43">
        <v>41.588978949999998</v>
      </c>
      <c r="M168" s="43">
        <v>34.230877999999997</v>
      </c>
      <c r="N168" s="43"/>
      <c r="O168" s="43"/>
      <c r="P168" s="43"/>
      <c r="Q168" s="43"/>
    </row>
    <row r="169" spans="1:17" hidden="1" outlineLevel="1" collapsed="1">
      <c r="A169" s="8">
        <v>45352</v>
      </c>
      <c r="B169" s="43">
        <v>2766.5368121199999</v>
      </c>
      <c r="C169" s="43">
        <f t="shared" ref="C169" si="307">G169+K169</f>
        <v>1290.25676254</v>
      </c>
      <c r="D169" s="43">
        <f t="shared" ref="D169" si="308">H169+L169</f>
        <v>978.74821960999998</v>
      </c>
      <c r="E169" s="43">
        <f t="shared" ref="E169" si="309">I169+M169</f>
        <v>497.53182996999999</v>
      </c>
      <c r="F169" s="43">
        <v>2688.4072422600002</v>
      </c>
      <c r="G169" s="43">
        <v>1289.90429956</v>
      </c>
      <c r="H169" s="43">
        <v>934.36387814</v>
      </c>
      <c r="I169" s="43">
        <v>464.13906456000001</v>
      </c>
      <c r="J169" s="43">
        <v>78.129569860000004</v>
      </c>
      <c r="K169" s="43">
        <v>0.35246297999999998</v>
      </c>
      <c r="L169" s="43">
        <v>44.384341470000003</v>
      </c>
      <c r="M169" s="43">
        <v>33.392765410000003</v>
      </c>
      <c r="N169" s="43"/>
      <c r="O169" s="43"/>
      <c r="P169" s="43"/>
      <c r="Q169" s="43"/>
    </row>
    <row r="170" spans="1:17" collapsed="1">
      <c r="A170" s="8">
        <v>45383</v>
      </c>
      <c r="B170" s="43">
        <v>2856.5746079099999</v>
      </c>
      <c r="C170" s="43">
        <f t="shared" ref="C170" si="310">G170+K170</f>
        <v>1329.32633401</v>
      </c>
      <c r="D170" s="43">
        <f t="shared" ref="D170" si="311">H170+L170</f>
        <v>1005.4573284099999</v>
      </c>
      <c r="E170" s="43">
        <f t="shared" ref="E170" si="312">I170+M170</f>
        <v>521.79094549000001</v>
      </c>
      <c r="F170" s="43">
        <v>2777.2885174200001</v>
      </c>
      <c r="G170" s="43">
        <v>1328.9644242500001</v>
      </c>
      <c r="H170" s="43">
        <v>959.48862487999997</v>
      </c>
      <c r="I170" s="43">
        <v>488.83546828999999</v>
      </c>
      <c r="J170" s="43">
        <v>79.286090490000007</v>
      </c>
      <c r="K170" s="43">
        <v>0.36190976000000002</v>
      </c>
      <c r="L170" s="43">
        <v>45.968703529999999</v>
      </c>
      <c r="M170" s="43">
        <v>32.955477199999997</v>
      </c>
      <c r="N170" s="43"/>
      <c r="O170" s="43"/>
      <c r="P170" s="43"/>
      <c r="Q170" s="43"/>
    </row>
    <row r="171" spans="1:17">
      <c r="A171" s="8">
        <v>45413</v>
      </c>
      <c r="B171" s="43">
        <v>2905.92043775</v>
      </c>
      <c r="C171" s="43">
        <f t="shared" ref="C171" si="313">G171+K171</f>
        <v>1356.12795682</v>
      </c>
      <c r="D171" s="43">
        <f t="shared" ref="D171" si="314">H171+L171</f>
        <v>1009.5201911</v>
      </c>
      <c r="E171" s="43">
        <f t="shared" ref="E171" si="315">I171+M171</f>
        <v>540.27228982999998</v>
      </c>
      <c r="F171" s="43">
        <v>2830.31001109</v>
      </c>
      <c r="G171" s="43">
        <v>1355.72239431</v>
      </c>
      <c r="H171" s="43">
        <v>966.75570028000004</v>
      </c>
      <c r="I171" s="43">
        <v>507.83191649999998</v>
      </c>
      <c r="J171" s="43">
        <v>75.610426660000002</v>
      </c>
      <c r="K171" s="43">
        <v>0.40556250999999999</v>
      </c>
      <c r="L171" s="43">
        <v>42.764490819999999</v>
      </c>
      <c r="M171" s="43">
        <v>32.44037333</v>
      </c>
      <c r="N171" s="43"/>
      <c r="O171" s="43"/>
      <c r="P171" s="43"/>
      <c r="Q171" s="43"/>
    </row>
    <row r="172" spans="1:17">
      <c r="A172" s="8">
        <v>45444</v>
      </c>
      <c r="B172" s="43">
        <v>2966.7295113</v>
      </c>
      <c r="C172" s="43">
        <f t="shared" ref="C172" si="316">G172+K172</f>
        <v>1384.5656647999999</v>
      </c>
      <c r="D172" s="43">
        <f t="shared" ref="D172" si="317">H172+L172</f>
        <v>1023.36092337</v>
      </c>
      <c r="E172" s="43">
        <f t="shared" ref="E172" si="318">I172+M172</f>
        <v>558.80292313000007</v>
      </c>
      <c r="F172" s="43">
        <v>2891.6269516900002</v>
      </c>
      <c r="G172" s="43">
        <v>1384.2097377</v>
      </c>
      <c r="H172" s="43">
        <v>980.89423118000002</v>
      </c>
      <c r="I172" s="43">
        <v>526.52298281000003</v>
      </c>
      <c r="J172" s="43">
        <v>75.10255961</v>
      </c>
      <c r="K172" s="43">
        <v>0.3559271</v>
      </c>
      <c r="L172" s="43">
        <v>42.466692190000003</v>
      </c>
      <c r="M172" s="43">
        <v>32.279940320000001</v>
      </c>
      <c r="N172" s="43"/>
      <c r="O172" s="43"/>
      <c r="P172" s="43"/>
      <c r="Q172" s="43"/>
    </row>
    <row r="173" spans="1:17">
      <c r="A173" s="8">
        <v>45474</v>
      </c>
      <c r="B173" s="43">
        <v>3032.84556376</v>
      </c>
      <c r="C173" s="43">
        <f t="shared" ref="C173" si="319">G173+K173</f>
        <v>1434.8738077099999</v>
      </c>
      <c r="D173" s="43">
        <f t="shared" ref="D173" si="320">H173+L173</f>
        <v>1014.61604302</v>
      </c>
      <c r="E173" s="43">
        <f t="shared" ref="E173" si="321">I173+M173</f>
        <v>583.35571302999995</v>
      </c>
      <c r="F173" s="43">
        <v>2957.1545971700002</v>
      </c>
      <c r="G173" s="43">
        <v>1434.4946149299999</v>
      </c>
      <c r="H173" s="43">
        <v>971.93630578</v>
      </c>
      <c r="I173" s="43">
        <v>550.72367645999998</v>
      </c>
      <c r="J173" s="43">
        <v>75.690966590000002</v>
      </c>
      <c r="K173" s="43">
        <v>0.37919278000000001</v>
      </c>
      <c r="L173" s="43">
        <v>42.679737240000001</v>
      </c>
      <c r="M173" s="43">
        <v>32.632036569999997</v>
      </c>
      <c r="N173" s="43"/>
      <c r="O173" s="43"/>
      <c r="P173" s="43"/>
      <c r="Q173" s="43"/>
    </row>
    <row r="174" spans="1:17">
      <c r="A174" s="8">
        <v>45505</v>
      </c>
      <c r="B174" s="43">
        <v>3104.2402906399998</v>
      </c>
      <c r="C174" s="43">
        <f t="shared" ref="C174" si="322">G174+K174</f>
        <v>1463.0841428599999</v>
      </c>
      <c r="D174" s="43">
        <f t="shared" ref="D174" si="323">H174+L174</f>
        <v>1035.4072068</v>
      </c>
      <c r="E174" s="43">
        <f t="shared" ref="E174" si="324">I174+M174</f>
        <v>605.74894097999993</v>
      </c>
      <c r="F174" s="43">
        <v>3028.3952416000002</v>
      </c>
      <c r="G174" s="43">
        <v>1462.72617079</v>
      </c>
      <c r="H174" s="43">
        <v>992.67731659000003</v>
      </c>
      <c r="I174" s="43">
        <v>572.99175421999996</v>
      </c>
      <c r="J174" s="43">
        <v>75.845049040000006</v>
      </c>
      <c r="K174" s="43">
        <v>0.35797206999999998</v>
      </c>
      <c r="L174" s="43">
        <v>42.729890210000001</v>
      </c>
      <c r="M174" s="43">
        <v>32.757186760000003</v>
      </c>
      <c r="N174" s="43"/>
      <c r="O174" s="43"/>
      <c r="P174" s="43"/>
      <c r="Q174" s="43"/>
    </row>
    <row r="175" spans="1:17">
      <c r="A175" s="8">
        <v>45536</v>
      </c>
      <c r="B175" s="43">
        <v>3146.76531935</v>
      </c>
      <c r="C175" s="43">
        <f t="shared" ref="C175" si="325">G175+K175</f>
        <v>1481.6856922700001</v>
      </c>
      <c r="D175" s="43">
        <f t="shared" ref="D175" si="326">H175+L175</f>
        <v>1047.7499308700001</v>
      </c>
      <c r="E175" s="43">
        <f t="shared" ref="E175" si="327">I175+M175</f>
        <v>617.32969620999995</v>
      </c>
      <c r="F175" s="43">
        <v>3069.9811854200002</v>
      </c>
      <c r="G175" s="43">
        <v>1481.3269064900001</v>
      </c>
      <c r="H175" s="43">
        <v>1003.9207966500001</v>
      </c>
      <c r="I175" s="43">
        <v>584.73348227999998</v>
      </c>
      <c r="J175" s="43">
        <v>76.784133929999996</v>
      </c>
      <c r="K175" s="43">
        <v>0.35878578</v>
      </c>
      <c r="L175" s="43">
        <v>43.82913422</v>
      </c>
      <c r="M175" s="43">
        <v>32.596213929999998</v>
      </c>
      <c r="N175" s="43"/>
      <c r="O175" s="43"/>
      <c r="P175" s="43"/>
      <c r="Q175" s="43"/>
    </row>
    <row r="176" spans="1:17">
      <c r="A176" s="8">
        <v>45566</v>
      </c>
      <c r="B176" s="43">
        <v>3228.5880529000001</v>
      </c>
      <c r="C176" s="43">
        <f t="shared" ref="C176" si="328">G176+K176</f>
        <v>1516.7032709099999</v>
      </c>
      <c r="D176" s="43">
        <f t="shared" ref="D176" si="329">H176+L176</f>
        <v>1081.3154981300002</v>
      </c>
      <c r="E176" s="43">
        <f t="shared" ref="E176" si="330">I176+M176</f>
        <v>630.56928386000004</v>
      </c>
      <c r="F176" s="43">
        <v>3159.8985500700001</v>
      </c>
      <c r="G176" s="43">
        <v>1516.29145993</v>
      </c>
      <c r="H176" s="43">
        <v>1042.18160493</v>
      </c>
      <c r="I176" s="43">
        <v>601.42548521000003</v>
      </c>
      <c r="J176" s="43">
        <v>68.689502829999995</v>
      </c>
      <c r="K176" s="43">
        <v>0.41181097999999999</v>
      </c>
      <c r="L176" s="43">
        <v>39.133893200000003</v>
      </c>
      <c r="M176" s="43">
        <v>29.143798650000001</v>
      </c>
      <c r="N176" s="43"/>
      <c r="O176" s="43"/>
      <c r="P176" s="43"/>
      <c r="Q176" s="43"/>
    </row>
    <row r="177" spans="1:17">
      <c r="A177" s="8">
        <v>45597</v>
      </c>
      <c r="B177" s="43">
        <v>3331.4929072099999</v>
      </c>
      <c r="C177" s="43">
        <f t="shared" ref="C177" si="331">G177+K177</f>
        <v>1557.5311158700001</v>
      </c>
      <c r="D177" s="43">
        <f t="shared" ref="D177" si="332">H177+L177</f>
        <v>1125.84048476</v>
      </c>
      <c r="E177" s="43">
        <f t="shared" ref="E177" si="333">I177+M177</f>
        <v>648.12130658000001</v>
      </c>
      <c r="F177" s="43">
        <v>3263.3945091800001</v>
      </c>
      <c r="G177" s="43">
        <v>1557.17626784</v>
      </c>
      <c r="H177" s="43">
        <v>1087.0454186699999</v>
      </c>
      <c r="I177" s="43">
        <v>619.17282266999996</v>
      </c>
      <c r="J177" s="43">
        <v>68.098398029999998</v>
      </c>
      <c r="K177" s="43">
        <v>0.35484802999999998</v>
      </c>
      <c r="L177" s="43">
        <v>38.795066089999999</v>
      </c>
      <c r="M177" s="43">
        <v>28.94848391</v>
      </c>
      <c r="N177" s="43"/>
      <c r="O177" s="43"/>
      <c r="P177" s="43"/>
      <c r="Q177" s="43"/>
    </row>
    <row r="178" spans="1:17">
      <c r="A178" s="8">
        <v>45627</v>
      </c>
      <c r="B178" s="43">
        <v>3326.8764659200001</v>
      </c>
      <c r="C178" s="43">
        <f t="shared" ref="C178" si="334">G178+K178</f>
        <v>1533.80418846</v>
      </c>
      <c r="D178" s="43">
        <f t="shared" ref="D178" si="335">H178+L178</f>
        <v>1137.1256950300001</v>
      </c>
      <c r="E178" s="43">
        <f t="shared" ref="E178" si="336">I178+M178</f>
        <v>655.94658242999992</v>
      </c>
      <c r="F178" s="43">
        <v>3259.07818189</v>
      </c>
      <c r="G178" s="43">
        <v>1533.4522844099999</v>
      </c>
      <c r="H178" s="43">
        <v>1098.3957710100001</v>
      </c>
      <c r="I178" s="43">
        <v>627.23012646999996</v>
      </c>
      <c r="J178" s="43">
        <v>67.798284030000005</v>
      </c>
      <c r="K178" s="43">
        <v>0.35190405000000002</v>
      </c>
      <c r="L178" s="43">
        <v>38.729924019999999</v>
      </c>
      <c r="M178" s="43">
        <v>28.716455960000001</v>
      </c>
      <c r="N178" s="43"/>
      <c r="O178" s="43"/>
      <c r="P178" s="43"/>
      <c r="Q178" s="43"/>
    </row>
    <row r="179" spans="1:17">
      <c r="A179" s="8">
        <v>45658</v>
      </c>
      <c r="B179" s="43">
        <v>3401.14659527</v>
      </c>
      <c r="C179" s="43">
        <f t="shared" ref="C179" si="337">G179+K179</f>
        <v>1619.6871105</v>
      </c>
      <c r="D179" s="43">
        <f t="shared" ref="D179" si="338">H179+L179</f>
        <v>1111.1699089400001</v>
      </c>
      <c r="E179" s="43">
        <f t="shared" ref="E179" si="339">I179+M179</f>
        <v>670.28957582999999</v>
      </c>
      <c r="F179" s="43">
        <v>3334.0356986000002</v>
      </c>
      <c r="G179" s="43">
        <v>1619.3329052700001</v>
      </c>
      <c r="H179" s="43">
        <v>1072.8071627700001</v>
      </c>
      <c r="I179" s="43">
        <v>641.89563055999997</v>
      </c>
      <c r="J179" s="43">
        <v>67.110896670000002</v>
      </c>
      <c r="K179" s="43">
        <v>0.35420522999999998</v>
      </c>
      <c r="L179" s="43">
        <v>38.362746170000001</v>
      </c>
      <c r="M179" s="43">
        <v>28.39394527</v>
      </c>
      <c r="N179" s="43"/>
      <c r="O179" s="43"/>
      <c r="P179" s="43"/>
      <c r="Q179" s="43"/>
    </row>
    <row r="180" spans="1:17">
      <c r="A180" s="8">
        <v>45689</v>
      </c>
      <c r="B180" s="43">
        <v>3452.1458106599998</v>
      </c>
      <c r="C180" s="43">
        <f t="shared" ref="C180" si="340">G180+K180</f>
        <v>1641.79217589</v>
      </c>
      <c r="D180" s="43">
        <f t="shared" ref="D180" si="341">H180+L180</f>
        <v>1125.07271489</v>
      </c>
      <c r="E180" s="43">
        <f t="shared" ref="E180" si="342">I180+M180</f>
        <v>685.28091988000006</v>
      </c>
      <c r="F180" s="43">
        <v>3386.0154696</v>
      </c>
      <c r="G180" s="43">
        <v>1641.43981712</v>
      </c>
      <c r="H180" s="43">
        <v>1087.44429597</v>
      </c>
      <c r="I180" s="43">
        <v>657.13135651000005</v>
      </c>
      <c r="J180" s="43">
        <v>66.130341060000006</v>
      </c>
      <c r="K180" s="43">
        <v>0.35235876999999999</v>
      </c>
      <c r="L180" s="43">
        <v>37.628418920000001</v>
      </c>
      <c r="M180" s="43">
        <v>28.149563369999999</v>
      </c>
      <c r="N180" s="43"/>
      <c r="O180" s="43"/>
      <c r="P180" s="43"/>
      <c r="Q180" s="43"/>
    </row>
    <row r="181" spans="1:17">
      <c r="A181" s="8">
        <v>45717</v>
      </c>
      <c r="B181" s="43">
        <v>3524.7479690499999</v>
      </c>
      <c r="C181" s="43">
        <f t="shared" ref="C181" si="343">G181+K181</f>
        <v>1648.68298875</v>
      </c>
      <c r="D181" s="43">
        <f t="shared" ref="D181" si="344">H181+L181</f>
        <v>1197.4273448599999</v>
      </c>
      <c r="E181" s="43">
        <f t="shared" ref="E181" si="345">I181+M181</f>
        <v>678.63763544000005</v>
      </c>
      <c r="F181" s="43">
        <v>3476.8627774199999</v>
      </c>
      <c r="G181" s="43">
        <v>1648.32645484</v>
      </c>
      <c r="H181" s="43">
        <v>1160.3178183299999</v>
      </c>
      <c r="I181" s="43">
        <v>668.21850425000002</v>
      </c>
      <c r="J181" s="43">
        <v>47.885191630000001</v>
      </c>
      <c r="K181" s="43">
        <v>0.35653391000000001</v>
      </c>
      <c r="L181" s="43">
        <v>37.109526529999997</v>
      </c>
      <c r="M181" s="43">
        <v>10.41913119</v>
      </c>
      <c r="N181" s="43"/>
      <c r="O181" s="43"/>
      <c r="P181" s="43"/>
      <c r="Q181" s="43"/>
    </row>
    <row r="182" spans="1:17">
      <c r="A182" s="8">
        <v>45748</v>
      </c>
      <c r="B182" s="43">
        <v>3593.8749938699998</v>
      </c>
      <c r="C182" s="43">
        <f t="shared" ref="C182" si="346">G182+K182</f>
        <v>1761.3306098100002</v>
      </c>
      <c r="D182" s="43">
        <f t="shared" ref="D182" si="347">H182+L182</f>
        <v>1143.0816428800001</v>
      </c>
      <c r="E182" s="43">
        <f t="shared" ref="E182" si="348">I182+M182</f>
        <v>689.46274117999997</v>
      </c>
      <c r="F182" s="43">
        <v>3548.9866535800002</v>
      </c>
      <c r="G182" s="43">
        <v>1760.9190249000001</v>
      </c>
      <c r="H182" s="43">
        <v>1109.08181848</v>
      </c>
      <c r="I182" s="43">
        <v>678.98581019999995</v>
      </c>
      <c r="J182" s="43">
        <v>44.888340290000002</v>
      </c>
      <c r="K182" s="43">
        <v>0.41158491000000003</v>
      </c>
      <c r="L182" s="43">
        <v>33.999824400000001</v>
      </c>
      <c r="M182" s="43">
        <v>10.476930980000001</v>
      </c>
      <c r="N182" s="43"/>
      <c r="O182" s="43"/>
      <c r="P182" s="43"/>
      <c r="Q182" s="43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3" customWidth="1"/>
    <col min="2" max="2" width="10.44140625" style="23" customWidth="1"/>
    <col min="3" max="3" width="13.33203125" style="23" customWidth="1"/>
    <col min="4" max="4" width="13.886718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1" width="12.44140625" style="23" customWidth="1"/>
    <col min="12" max="12" width="12" style="23" customWidth="1"/>
    <col min="13" max="13" width="10.88671875" style="23" customWidth="1"/>
    <col min="14" max="14" width="11.109375" style="23" customWidth="1"/>
    <col min="15" max="15" width="14" style="23" customWidth="1"/>
    <col min="16" max="16" width="9.6640625" style="23" customWidth="1"/>
    <col min="17" max="17" width="10.33203125" style="23" customWidth="1"/>
    <col min="18" max="18" width="10.44140625" style="23" customWidth="1"/>
    <col min="19" max="16384" width="9.109375" style="23"/>
  </cols>
  <sheetData>
    <row r="1" spans="1:702">
      <c r="A1" s="17" t="s">
        <v>132</v>
      </c>
      <c r="B1" s="9"/>
    </row>
    <row r="2" spans="1:702" ht="5.25" customHeight="1"/>
    <row r="3" spans="1:702">
      <c r="A3" s="110" t="s">
        <v>52</v>
      </c>
    </row>
    <row r="4" spans="1:702" ht="12.75" customHeight="1">
      <c r="A4" s="208" t="s">
        <v>131</v>
      </c>
      <c r="B4" s="209"/>
      <c r="C4" s="24"/>
    </row>
    <row r="5" spans="1:702" ht="12.75" customHeight="1">
      <c r="A5" s="25" t="s">
        <v>229</v>
      </c>
    </row>
    <row r="6" spans="1:702" ht="12.75" customHeight="1">
      <c r="A6" s="210" t="s">
        <v>0</v>
      </c>
      <c r="B6" s="212" t="s">
        <v>1</v>
      </c>
      <c r="C6" s="207" t="s">
        <v>51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</row>
    <row r="7" spans="1:702" s="26" customFormat="1" ht="12.75" customHeight="1">
      <c r="A7" s="210"/>
      <c r="B7" s="212"/>
      <c r="C7" s="205" t="s">
        <v>258</v>
      </c>
      <c r="D7" s="205" t="s">
        <v>259</v>
      </c>
      <c r="E7" s="205" t="s">
        <v>48</v>
      </c>
      <c r="F7" s="205" t="s">
        <v>47</v>
      </c>
      <c r="G7" s="205" t="s">
        <v>46</v>
      </c>
      <c r="H7" s="205" t="s">
        <v>45</v>
      </c>
      <c r="I7" s="205" t="s">
        <v>44</v>
      </c>
      <c r="J7" s="205" t="s">
        <v>43</v>
      </c>
      <c r="K7" s="205" t="s">
        <v>42</v>
      </c>
      <c r="L7" s="205" t="s">
        <v>65</v>
      </c>
      <c r="M7" s="205" t="s">
        <v>260</v>
      </c>
      <c r="N7" s="205" t="s">
        <v>40</v>
      </c>
      <c r="O7" s="205" t="s">
        <v>39</v>
      </c>
      <c r="P7" s="205" t="s">
        <v>53</v>
      </c>
      <c r="Q7" s="205" t="s">
        <v>38</v>
      </c>
      <c r="R7" s="205" t="s">
        <v>37</v>
      </c>
      <c r="S7" s="205" t="s">
        <v>36</v>
      </c>
      <c r="T7" s="205" t="s">
        <v>35</v>
      </c>
    </row>
    <row r="8" spans="1:702" s="26" customFormat="1" ht="12.75" customHeight="1">
      <c r="A8" s="211"/>
      <c r="B8" s="213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</row>
    <row r="9" spans="1:702" s="26" customFormat="1" ht="65.25" customHeight="1">
      <c r="A9" s="211"/>
      <c r="B9" s="213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702" s="26" customFormat="1" ht="12.75" customHeight="1" collapsed="1">
      <c r="A10" s="22">
        <v>1</v>
      </c>
      <c r="B10" s="164">
        <v>2</v>
      </c>
      <c r="C10" s="22">
        <v>3</v>
      </c>
      <c r="D10" s="164">
        <v>4</v>
      </c>
      <c r="E10" s="22">
        <v>5</v>
      </c>
      <c r="F10" s="164">
        <v>6</v>
      </c>
      <c r="G10" s="22">
        <v>7</v>
      </c>
      <c r="H10" s="164">
        <v>8</v>
      </c>
      <c r="I10" s="22">
        <v>9</v>
      </c>
      <c r="J10" s="164">
        <v>10</v>
      </c>
      <c r="K10" s="22">
        <v>11</v>
      </c>
      <c r="L10" s="164">
        <v>12</v>
      </c>
      <c r="M10" s="22">
        <v>13</v>
      </c>
      <c r="N10" s="164">
        <v>14</v>
      </c>
      <c r="O10" s="22">
        <v>15</v>
      </c>
      <c r="P10" s="164">
        <v>16</v>
      </c>
      <c r="Q10" s="22">
        <v>17</v>
      </c>
      <c r="R10" s="164">
        <v>18</v>
      </c>
      <c r="S10" s="22">
        <v>19</v>
      </c>
      <c r="T10" s="164">
        <v>20</v>
      </c>
    </row>
    <row r="11" spans="1:702" hidden="1" outlineLevel="1">
      <c r="A11" s="8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</row>
    <row r="12" spans="1:702" hidden="1" outlineLevel="1">
      <c r="A12" s="8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8"/>
      <c r="UW12" s="128"/>
      <c r="UX12" s="128"/>
      <c r="UY12" s="128"/>
      <c r="UZ12" s="128"/>
      <c r="VA12" s="128"/>
      <c r="VB12" s="128"/>
      <c r="VC12" s="128"/>
      <c r="VD12" s="128"/>
      <c r="VE12" s="128"/>
      <c r="VF12" s="128"/>
      <c r="VG12" s="128"/>
      <c r="VH12" s="128"/>
      <c r="VI12" s="128"/>
      <c r="VJ12" s="128"/>
      <c r="VK12" s="128"/>
      <c r="VL12" s="128"/>
      <c r="VM12" s="128"/>
      <c r="VN12" s="128"/>
      <c r="VO12" s="128"/>
      <c r="VP12" s="128"/>
      <c r="VQ12" s="128"/>
      <c r="VR12" s="128"/>
      <c r="VS12" s="128"/>
      <c r="VT12" s="128"/>
      <c r="VU12" s="128"/>
      <c r="VV12" s="128"/>
      <c r="VW12" s="128"/>
      <c r="VX12" s="128"/>
      <c r="VY12" s="128"/>
      <c r="VZ12" s="128"/>
      <c r="WA12" s="128"/>
      <c r="WB12" s="128"/>
      <c r="WC12" s="128"/>
      <c r="WD12" s="128"/>
      <c r="WE12" s="128"/>
      <c r="WF12" s="128"/>
      <c r="WG12" s="128"/>
      <c r="WH12" s="128"/>
      <c r="WI12" s="128"/>
      <c r="WJ12" s="128"/>
      <c r="WK12" s="128"/>
      <c r="WL12" s="128"/>
      <c r="WM12" s="128"/>
      <c r="WN12" s="128"/>
      <c r="WO12" s="128"/>
      <c r="WP12" s="128"/>
      <c r="WQ12" s="128"/>
      <c r="WR12" s="128"/>
      <c r="WS12" s="128"/>
      <c r="WT12" s="128"/>
      <c r="WU12" s="128"/>
      <c r="WV12" s="128"/>
      <c r="WW12" s="128"/>
      <c r="WX12" s="128"/>
      <c r="WY12" s="128"/>
      <c r="WZ12" s="128"/>
      <c r="XA12" s="128"/>
      <c r="XB12" s="128"/>
      <c r="XC12" s="128"/>
      <c r="XD12" s="128"/>
      <c r="XE12" s="128"/>
      <c r="XF12" s="128"/>
      <c r="XG12" s="128"/>
      <c r="XH12" s="128"/>
      <c r="XI12" s="128"/>
      <c r="XJ12" s="128"/>
      <c r="XK12" s="128"/>
      <c r="XL12" s="128"/>
      <c r="XM12" s="128"/>
      <c r="XN12" s="128"/>
      <c r="XO12" s="128"/>
      <c r="XP12" s="128"/>
      <c r="XQ12" s="128"/>
      <c r="XR12" s="128"/>
      <c r="XS12" s="128"/>
      <c r="XT12" s="128"/>
      <c r="XU12" s="128"/>
      <c r="XV12" s="128"/>
      <c r="XW12" s="128"/>
      <c r="XX12" s="128"/>
      <c r="XY12" s="128"/>
      <c r="XZ12" s="128"/>
      <c r="YA12" s="128"/>
      <c r="YB12" s="128"/>
      <c r="YC12" s="128"/>
      <c r="YD12" s="128"/>
      <c r="YE12" s="128"/>
      <c r="YF12" s="128"/>
      <c r="YG12" s="128"/>
      <c r="YH12" s="128"/>
      <c r="YI12" s="128"/>
      <c r="YJ12" s="128"/>
      <c r="YK12" s="128"/>
      <c r="YL12" s="128"/>
      <c r="YM12" s="128"/>
      <c r="YN12" s="128"/>
      <c r="YO12" s="128"/>
      <c r="YP12" s="128"/>
      <c r="YQ12" s="128"/>
      <c r="YR12" s="128"/>
      <c r="YS12" s="128"/>
      <c r="YT12" s="128"/>
      <c r="YU12" s="128"/>
      <c r="YV12" s="128"/>
      <c r="YW12" s="128"/>
      <c r="YX12" s="128"/>
      <c r="YY12" s="128"/>
      <c r="YZ12" s="128"/>
      <c r="ZA12" s="128"/>
      <c r="ZB12" s="128"/>
      <c r="ZC12" s="128"/>
      <c r="ZD12" s="128"/>
      <c r="ZE12" s="128"/>
      <c r="ZF12" s="128"/>
      <c r="ZG12" s="128"/>
      <c r="ZH12" s="128"/>
      <c r="ZI12" s="128"/>
      <c r="ZJ12" s="128"/>
      <c r="ZK12" s="128"/>
      <c r="ZL12" s="128"/>
      <c r="ZM12" s="128"/>
      <c r="ZN12" s="128"/>
      <c r="ZO12" s="128"/>
      <c r="ZP12" s="128"/>
      <c r="ZQ12" s="128"/>
      <c r="ZR12" s="128"/>
      <c r="ZS12" s="128"/>
      <c r="ZT12" s="128"/>
      <c r="ZU12" s="128"/>
      <c r="ZV12" s="128"/>
      <c r="ZW12" s="128"/>
      <c r="ZX12" s="128"/>
      <c r="ZY12" s="128"/>
      <c r="ZZ12" s="128"/>
    </row>
    <row r="13" spans="1:702" hidden="1" outlineLevel="1">
      <c r="A13" s="8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  <c r="NX13" s="128"/>
      <c r="NY13" s="128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128"/>
      <c r="OK13" s="128"/>
      <c r="OL13" s="128"/>
      <c r="OM13" s="128"/>
      <c r="ON13" s="128"/>
      <c r="OO13" s="128"/>
      <c r="OP13" s="128"/>
      <c r="OQ13" s="128"/>
      <c r="OR13" s="128"/>
      <c r="OS13" s="128"/>
      <c r="OT13" s="128"/>
      <c r="OU13" s="128"/>
      <c r="OV13" s="128"/>
      <c r="OW13" s="128"/>
      <c r="OX13" s="128"/>
      <c r="OY13" s="128"/>
      <c r="OZ13" s="128"/>
      <c r="PA13" s="128"/>
      <c r="PB13" s="128"/>
      <c r="PC13" s="128"/>
      <c r="PD13" s="128"/>
      <c r="PE13" s="128"/>
      <c r="PF13" s="128"/>
      <c r="PG13" s="128"/>
      <c r="PH13" s="128"/>
      <c r="PI13" s="128"/>
      <c r="PJ13" s="128"/>
      <c r="PK13" s="128"/>
      <c r="PL13" s="128"/>
      <c r="PM13" s="128"/>
      <c r="PN13" s="128"/>
      <c r="PO13" s="128"/>
      <c r="PP13" s="128"/>
      <c r="PQ13" s="128"/>
      <c r="PR13" s="128"/>
      <c r="PS13" s="128"/>
      <c r="PT13" s="128"/>
      <c r="PU13" s="128"/>
      <c r="PV13" s="128"/>
      <c r="PW13" s="128"/>
      <c r="PX13" s="128"/>
      <c r="PY13" s="128"/>
      <c r="PZ13" s="128"/>
      <c r="QA13" s="128"/>
      <c r="QB13" s="128"/>
      <c r="QC13" s="128"/>
      <c r="QD13" s="128"/>
      <c r="QE13" s="128"/>
      <c r="QF13" s="128"/>
      <c r="QG13" s="128"/>
      <c r="QH13" s="128"/>
      <c r="QI13" s="128"/>
      <c r="QJ13" s="128"/>
      <c r="QK13" s="128"/>
      <c r="QL13" s="128"/>
      <c r="QM13" s="128"/>
      <c r="QN13" s="128"/>
      <c r="QO13" s="128"/>
      <c r="QP13" s="128"/>
      <c r="QQ13" s="128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128"/>
      <c r="RC13" s="128"/>
      <c r="RD13" s="128"/>
      <c r="RE13" s="128"/>
      <c r="RF13" s="128"/>
      <c r="RG13" s="128"/>
      <c r="RH13" s="128"/>
      <c r="RI13" s="128"/>
      <c r="RJ13" s="128"/>
      <c r="RK13" s="128"/>
      <c r="RL13" s="128"/>
      <c r="RM13" s="128"/>
      <c r="RN13" s="128"/>
      <c r="RO13" s="128"/>
      <c r="RP13" s="128"/>
      <c r="RQ13" s="128"/>
      <c r="RR13" s="128"/>
      <c r="RS13" s="128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128"/>
      <c r="SE13" s="128"/>
      <c r="SF13" s="128"/>
      <c r="SG13" s="128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128"/>
      <c r="SS13" s="128"/>
      <c r="ST13" s="128"/>
      <c r="SU13" s="128"/>
      <c r="SV13" s="128"/>
      <c r="SW13" s="128"/>
      <c r="SX13" s="128"/>
      <c r="SY13" s="128"/>
      <c r="SZ13" s="128"/>
      <c r="TA13" s="128"/>
      <c r="TB13" s="128"/>
      <c r="TC13" s="128"/>
      <c r="TD13" s="128"/>
      <c r="TE13" s="128"/>
      <c r="TF13" s="128"/>
      <c r="TG13" s="128"/>
      <c r="TH13" s="128"/>
      <c r="TI13" s="128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  <c r="TT13" s="128"/>
      <c r="TU13" s="128"/>
      <c r="TV13" s="128"/>
      <c r="TW13" s="128"/>
      <c r="TX13" s="128"/>
      <c r="TY13" s="128"/>
      <c r="TZ13" s="128"/>
      <c r="UA13" s="128"/>
      <c r="UB13" s="128"/>
      <c r="UC13" s="128"/>
      <c r="UD13" s="128"/>
      <c r="UE13" s="128"/>
      <c r="UF13" s="128"/>
      <c r="UG13" s="128"/>
      <c r="UH13" s="128"/>
      <c r="UI13" s="128"/>
      <c r="UJ13" s="128"/>
      <c r="UK13" s="128"/>
      <c r="UL13" s="128"/>
      <c r="UM13" s="128"/>
      <c r="UN13" s="128"/>
      <c r="UO13" s="128"/>
      <c r="UP13" s="128"/>
      <c r="UQ13" s="128"/>
      <c r="UR13" s="128"/>
      <c r="US13" s="128"/>
      <c r="UT13" s="128"/>
      <c r="UU13" s="128"/>
      <c r="UV13" s="128"/>
      <c r="UW13" s="128"/>
      <c r="UX13" s="128"/>
      <c r="UY13" s="128"/>
      <c r="UZ13" s="128"/>
      <c r="VA13" s="128"/>
      <c r="VB13" s="128"/>
      <c r="VC13" s="128"/>
      <c r="VD13" s="128"/>
      <c r="VE13" s="128"/>
      <c r="VF13" s="128"/>
      <c r="VG13" s="128"/>
      <c r="VH13" s="128"/>
      <c r="VI13" s="128"/>
      <c r="VJ13" s="128"/>
      <c r="VK13" s="128"/>
      <c r="VL13" s="128"/>
      <c r="VM13" s="128"/>
      <c r="VN13" s="128"/>
      <c r="VO13" s="128"/>
      <c r="VP13" s="128"/>
      <c r="VQ13" s="128"/>
      <c r="VR13" s="128"/>
      <c r="VS13" s="128"/>
      <c r="VT13" s="128"/>
      <c r="VU13" s="128"/>
      <c r="VV13" s="128"/>
      <c r="VW13" s="128"/>
      <c r="VX13" s="128"/>
      <c r="VY13" s="128"/>
      <c r="VZ13" s="128"/>
      <c r="WA13" s="128"/>
      <c r="WB13" s="128"/>
      <c r="WC13" s="128"/>
      <c r="WD13" s="128"/>
      <c r="WE13" s="128"/>
      <c r="WF13" s="128"/>
      <c r="WG13" s="128"/>
      <c r="WH13" s="128"/>
      <c r="WI13" s="128"/>
      <c r="WJ13" s="128"/>
      <c r="WK13" s="128"/>
      <c r="WL13" s="128"/>
      <c r="WM13" s="128"/>
      <c r="WN13" s="128"/>
      <c r="WO13" s="128"/>
      <c r="WP13" s="128"/>
      <c r="WQ13" s="128"/>
      <c r="WR13" s="128"/>
      <c r="WS13" s="128"/>
      <c r="WT13" s="128"/>
      <c r="WU13" s="128"/>
      <c r="WV13" s="128"/>
      <c r="WW13" s="128"/>
      <c r="WX13" s="128"/>
      <c r="WY13" s="128"/>
      <c r="WZ13" s="128"/>
      <c r="XA13" s="128"/>
      <c r="XB13" s="128"/>
      <c r="XC13" s="128"/>
      <c r="XD13" s="128"/>
      <c r="XE13" s="128"/>
      <c r="XF13" s="128"/>
      <c r="XG13" s="128"/>
      <c r="XH13" s="128"/>
      <c r="XI13" s="128"/>
      <c r="XJ13" s="128"/>
      <c r="XK13" s="128"/>
      <c r="XL13" s="128"/>
      <c r="XM13" s="128"/>
      <c r="XN13" s="128"/>
      <c r="XO13" s="128"/>
      <c r="XP13" s="128"/>
      <c r="XQ13" s="128"/>
      <c r="XR13" s="128"/>
      <c r="XS13" s="128"/>
      <c r="XT13" s="128"/>
      <c r="XU13" s="128"/>
      <c r="XV13" s="128"/>
      <c r="XW13" s="128"/>
      <c r="XX13" s="128"/>
      <c r="XY13" s="128"/>
      <c r="XZ13" s="128"/>
      <c r="YA13" s="128"/>
      <c r="YB13" s="128"/>
      <c r="YC13" s="128"/>
      <c r="YD13" s="128"/>
      <c r="YE13" s="128"/>
      <c r="YF13" s="128"/>
      <c r="YG13" s="128"/>
      <c r="YH13" s="128"/>
      <c r="YI13" s="128"/>
      <c r="YJ13" s="128"/>
      <c r="YK13" s="128"/>
      <c r="YL13" s="128"/>
      <c r="YM13" s="128"/>
      <c r="YN13" s="128"/>
      <c r="YO13" s="128"/>
      <c r="YP13" s="128"/>
      <c r="YQ13" s="128"/>
      <c r="YR13" s="128"/>
      <c r="YS13" s="128"/>
      <c r="YT13" s="128"/>
      <c r="YU13" s="128"/>
      <c r="YV13" s="128"/>
      <c r="YW13" s="128"/>
      <c r="YX13" s="128"/>
      <c r="YY13" s="128"/>
      <c r="YZ13" s="128"/>
      <c r="ZA13" s="128"/>
      <c r="ZB13" s="128"/>
      <c r="ZC13" s="128"/>
      <c r="ZD13" s="128"/>
      <c r="ZE13" s="128"/>
      <c r="ZF13" s="128"/>
      <c r="ZG13" s="128"/>
      <c r="ZH13" s="128"/>
      <c r="ZI13" s="128"/>
      <c r="ZJ13" s="128"/>
      <c r="ZK13" s="128"/>
      <c r="ZL13" s="128"/>
      <c r="ZM13" s="128"/>
      <c r="ZN13" s="128"/>
      <c r="ZO13" s="128"/>
      <c r="ZP13" s="128"/>
      <c r="ZQ13" s="128"/>
      <c r="ZR13" s="128"/>
      <c r="ZS13" s="128"/>
      <c r="ZT13" s="128"/>
      <c r="ZU13" s="128"/>
      <c r="ZV13" s="128"/>
      <c r="ZW13" s="128"/>
      <c r="ZX13" s="128"/>
      <c r="ZY13" s="128"/>
      <c r="ZZ13" s="128"/>
    </row>
    <row r="14" spans="1:702" hidden="1" outlineLevel="1">
      <c r="A14" s="8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128"/>
      <c r="NJ14" s="128"/>
      <c r="NK14" s="128"/>
      <c r="NL14" s="128"/>
      <c r="NM14" s="128"/>
      <c r="NN14" s="128"/>
      <c r="NO14" s="128"/>
      <c r="NP14" s="128"/>
      <c r="NQ14" s="128"/>
      <c r="NR14" s="128"/>
      <c r="NS14" s="128"/>
      <c r="NT14" s="128"/>
      <c r="NU14" s="128"/>
      <c r="NV14" s="128"/>
      <c r="NW14" s="128"/>
      <c r="NX14" s="128"/>
      <c r="NY14" s="128"/>
      <c r="NZ14" s="128"/>
      <c r="OA14" s="128"/>
      <c r="OB14" s="128"/>
      <c r="OC14" s="128"/>
      <c r="OD14" s="128"/>
      <c r="OE14" s="128"/>
      <c r="OF14" s="128"/>
      <c r="OG14" s="128"/>
      <c r="OH14" s="128"/>
      <c r="OI14" s="128"/>
      <c r="OJ14" s="128"/>
      <c r="OK14" s="128"/>
      <c r="OL14" s="128"/>
      <c r="OM14" s="128"/>
      <c r="ON14" s="128"/>
      <c r="OO14" s="128"/>
      <c r="OP14" s="128"/>
      <c r="OQ14" s="128"/>
      <c r="OR14" s="128"/>
      <c r="OS14" s="128"/>
      <c r="OT14" s="128"/>
      <c r="OU14" s="128"/>
      <c r="OV14" s="128"/>
      <c r="OW14" s="128"/>
      <c r="OX14" s="128"/>
      <c r="OY14" s="128"/>
      <c r="OZ14" s="128"/>
      <c r="PA14" s="128"/>
      <c r="PB14" s="128"/>
      <c r="PC14" s="128"/>
      <c r="PD14" s="128"/>
      <c r="PE14" s="128"/>
      <c r="PF14" s="128"/>
      <c r="PG14" s="128"/>
      <c r="PH14" s="128"/>
      <c r="PI14" s="128"/>
      <c r="PJ14" s="128"/>
      <c r="PK14" s="128"/>
      <c r="PL14" s="128"/>
      <c r="PM14" s="128"/>
      <c r="PN14" s="128"/>
      <c r="PO14" s="128"/>
      <c r="PP14" s="128"/>
      <c r="PQ14" s="128"/>
      <c r="PR14" s="128"/>
      <c r="PS14" s="128"/>
      <c r="PT14" s="128"/>
      <c r="PU14" s="128"/>
      <c r="PV14" s="128"/>
      <c r="PW14" s="128"/>
      <c r="PX14" s="128"/>
      <c r="PY14" s="128"/>
      <c r="PZ14" s="128"/>
      <c r="QA14" s="128"/>
      <c r="QB14" s="128"/>
      <c r="QC14" s="128"/>
      <c r="QD14" s="128"/>
      <c r="QE14" s="128"/>
      <c r="QF14" s="128"/>
      <c r="QG14" s="128"/>
      <c r="QH14" s="128"/>
      <c r="QI14" s="128"/>
      <c r="QJ14" s="128"/>
      <c r="QK14" s="128"/>
      <c r="QL14" s="128"/>
      <c r="QM14" s="128"/>
      <c r="QN14" s="128"/>
      <c r="QO14" s="128"/>
      <c r="QP14" s="128"/>
      <c r="QQ14" s="128"/>
      <c r="QR14" s="128"/>
      <c r="QS14" s="128"/>
      <c r="QT14" s="128"/>
      <c r="QU14" s="128"/>
      <c r="QV14" s="128"/>
      <c r="QW14" s="128"/>
      <c r="QX14" s="128"/>
      <c r="QY14" s="128"/>
      <c r="QZ14" s="128"/>
      <c r="RA14" s="128"/>
      <c r="RB14" s="128"/>
      <c r="RC14" s="128"/>
      <c r="RD14" s="128"/>
      <c r="RE14" s="128"/>
      <c r="RF14" s="128"/>
      <c r="RG14" s="128"/>
      <c r="RH14" s="128"/>
      <c r="RI14" s="128"/>
      <c r="RJ14" s="128"/>
      <c r="RK14" s="128"/>
      <c r="RL14" s="128"/>
      <c r="RM14" s="128"/>
      <c r="RN14" s="128"/>
      <c r="RO14" s="128"/>
      <c r="RP14" s="128"/>
      <c r="RQ14" s="128"/>
      <c r="RR14" s="128"/>
      <c r="RS14" s="128"/>
      <c r="RT14" s="128"/>
      <c r="RU14" s="128"/>
      <c r="RV14" s="128"/>
      <c r="RW14" s="128"/>
      <c r="RX14" s="128"/>
      <c r="RY14" s="128"/>
      <c r="RZ14" s="128"/>
      <c r="SA14" s="128"/>
      <c r="SB14" s="128"/>
      <c r="SC14" s="128"/>
      <c r="SD14" s="128"/>
      <c r="SE14" s="128"/>
      <c r="SF14" s="128"/>
      <c r="SG14" s="128"/>
      <c r="SH14" s="128"/>
      <c r="SI14" s="128"/>
      <c r="SJ14" s="128"/>
      <c r="SK14" s="128"/>
      <c r="SL14" s="128"/>
      <c r="SM14" s="128"/>
      <c r="SN14" s="128"/>
      <c r="SO14" s="128"/>
      <c r="SP14" s="128"/>
      <c r="SQ14" s="128"/>
      <c r="SR14" s="128"/>
      <c r="SS14" s="128"/>
      <c r="ST14" s="128"/>
      <c r="SU14" s="128"/>
      <c r="SV14" s="128"/>
      <c r="SW14" s="128"/>
      <c r="SX14" s="128"/>
      <c r="SY14" s="128"/>
      <c r="SZ14" s="128"/>
      <c r="TA14" s="128"/>
      <c r="TB14" s="128"/>
      <c r="TC14" s="128"/>
      <c r="TD14" s="128"/>
      <c r="TE14" s="128"/>
      <c r="TF14" s="128"/>
      <c r="TG14" s="128"/>
      <c r="TH14" s="128"/>
      <c r="TI14" s="128"/>
      <c r="TJ14" s="128"/>
      <c r="TK14" s="128"/>
      <c r="TL14" s="128"/>
      <c r="TM14" s="128"/>
      <c r="TN14" s="128"/>
      <c r="TO14" s="128"/>
      <c r="TP14" s="128"/>
      <c r="TQ14" s="128"/>
      <c r="TR14" s="128"/>
      <c r="TS14" s="128"/>
      <c r="TT14" s="128"/>
      <c r="TU14" s="128"/>
      <c r="TV14" s="128"/>
      <c r="TW14" s="128"/>
      <c r="TX14" s="128"/>
      <c r="TY14" s="128"/>
      <c r="TZ14" s="128"/>
      <c r="UA14" s="128"/>
      <c r="UB14" s="128"/>
      <c r="UC14" s="128"/>
      <c r="UD14" s="128"/>
      <c r="UE14" s="128"/>
      <c r="UF14" s="128"/>
      <c r="UG14" s="128"/>
      <c r="UH14" s="128"/>
      <c r="UI14" s="128"/>
      <c r="UJ14" s="128"/>
      <c r="UK14" s="128"/>
      <c r="UL14" s="128"/>
      <c r="UM14" s="128"/>
      <c r="UN14" s="128"/>
      <c r="UO14" s="128"/>
      <c r="UP14" s="128"/>
      <c r="UQ14" s="128"/>
      <c r="UR14" s="128"/>
      <c r="US14" s="128"/>
      <c r="UT14" s="128"/>
      <c r="UU14" s="128"/>
      <c r="UV14" s="128"/>
      <c r="UW14" s="128"/>
      <c r="UX14" s="128"/>
      <c r="UY14" s="128"/>
      <c r="UZ14" s="128"/>
      <c r="VA14" s="128"/>
      <c r="VB14" s="128"/>
      <c r="VC14" s="128"/>
      <c r="VD14" s="128"/>
      <c r="VE14" s="128"/>
      <c r="VF14" s="128"/>
      <c r="VG14" s="128"/>
      <c r="VH14" s="128"/>
      <c r="VI14" s="128"/>
      <c r="VJ14" s="128"/>
      <c r="VK14" s="128"/>
      <c r="VL14" s="128"/>
      <c r="VM14" s="128"/>
      <c r="VN14" s="128"/>
      <c r="VO14" s="128"/>
      <c r="VP14" s="128"/>
      <c r="VQ14" s="128"/>
      <c r="VR14" s="128"/>
      <c r="VS14" s="128"/>
      <c r="VT14" s="128"/>
      <c r="VU14" s="128"/>
      <c r="VV14" s="128"/>
      <c r="VW14" s="128"/>
      <c r="VX14" s="128"/>
      <c r="VY14" s="128"/>
      <c r="VZ14" s="128"/>
      <c r="WA14" s="128"/>
      <c r="WB14" s="128"/>
      <c r="WC14" s="128"/>
      <c r="WD14" s="128"/>
      <c r="WE14" s="128"/>
      <c r="WF14" s="128"/>
      <c r="WG14" s="128"/>
      <c r="WH14" s="128"/>
      <c r="WI14" s="128"/>
      <c r="WJ14" s="128"/>
      <c r="WK14" s="128"/>
      <c r="WL14" s="128"/>
      <c r="WM14" s="128"/>
      <c r="WN14" s="128"/>
      <c r="WO14" s="128"/>
      <c r="WP14" s="128"/>
      <c r="WQ14" s="128"/>
      <c r="WR14" s="128"/>
      <c r="WS14" s="128"/>
      <c r="WT14" s="128"/>
      <c r="WU14" s="128"/>
      <c r="WV14" s="128"/>
      <c r="WW14" s="128"/>
      <c r="WX14" s="128"/>
      <c r="WY14" s="128"/>
      <c r="WZ14" s="128"/>
      <c r="XA14" s="128"/>
      <c r="XB14" s="128"/>
      <c r="XC14" s="128"/>
      <c r="XD14" s="128"/>
      <c r="XE14" s="128"/>
      <c r="XF14" s="128"/>
      <c r="XG14" s="128"/>
      <c r="XH14" s="128"/>
      <c r="XI14" s="128"/>
      <c r="XJ14" s="128"/>
      <c r="XK14" s="128"/>
      <c r="XL14" s="128"/>
      <c r="XM14" s="128"/>
      <c r="XN14" s="128"/>
      <c r="XO14" s="128"/>
      <c r="XP14" s="128"/>
      <c r="XQ14" s="128"/>
      <c r="XR14" s="128"/>
      <c r="XS14" s="128"/>
      <c r="XT14" s="128"/>
      <c r="XU14" s="128"/>
      <c r="XV14" s="128"/>
      <c r="XW14" s="128"/>
      <c r="XX14" s="128"/>
      <c r="XY14" s="128"/>
      <c r="XZ14" s="128"/>
      <c r="YA14" s="128"/>
      <c r="YB14" s="128"/>
      <c r="YC14" s="128"/>
      <c r="YD14" s="128"/>
      <c r="YE14" s="128"/>
      <c r="YF14" s="128"/>
      <c r="YG14" s="128"/>
      <c r="YH14" s="128"/>
      <c r="YI14" s="128"/>
      <c r="YJ14" s="128"/>
      <c r="YK14" s="128"/>
      <c r="YL14" s="128"/>
      <c r="YM14" s="128"/>
      <c r="YN14" s="128"/>
      <c r="YO14" s="128"/>
      <c r="YP14" s="128"/>
      <c r="YQ14" s="128"/>
      <c r="YR14" s="128"/>
      <c r="YS14" s="128"/>
      <c r="YT14" s="128"/>
      <c r="YU14" s="128"/>
      <c r="YV14" s="128"/>
      <c r="YW14" s="128"/>
      <c r="YX14" s="128"/>
      <c r="YY14" s="128"/>
      <c r="YZ14" s="128"/>
      <c r="ZA14" s="128"/>
      <c r="ZB14" s="128"/>
      <c r="ZC14" s="128"/>
      <c r="ZD14" s="128"/>
      <c r="ZE14" s="128"/>
      <c r="ZF14" s="128"/>
      <c r="ZG14" s="128"/>
      <c r="ZH14" s="128"/>
      <c r="ZI14" s="128"/>
      <c r="ZJ14" s="128"/>
      <c r="ZK14" s="128"/>
      <c r="ZL14" s="128"/>
      <c r="ZM14" s="128"/>
      <c r="ZN14" s="128"/>
      <c r="ZO14" s="128"/>
      <c r="ZP14" s="128"/>
      <c r="ZQ14" s="128"/>
      <c r="ZR14" s="128"/>
      <c r="ZS14" s="128"/>
      <c r="ZT14" s="128"/>
      <c r="ZU14" s="128"/>
      <c r="ZV14" s="128"/>
      <c r="ZW14" s="128"/>
      <c r="ZX14" s="128"/>
      <c r="ZY14" s="128"/>
      <c r="ZZ14" s="128"/>
    </row>
    <row r="15" spans="1:702" hidden="1" outlineLevel="1">
      <c r="A15" s="8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8"/>
      <c r="MU15" s="128"/>
      <c r="MV15" s="128"/>
      <c r="MW15" s="128"/>
      <c r="MX15" s="128"/>
      <c r="MY15" s="128"/>
      <c r="MZ15" s="128"/>
      <c r="NA15" s="128"/>
      <c r="NB15" s="128"/>
      <c r="NC15" s="128"/>
      <c r="ND15" s="128"/>
      <c r="NE15" s="128"/>
      <c r="NF15" s="128"/>
      <c r="NG15" s="128"/>
      <c r="NH15" s="128"/>
      <c r="NI15" s="128"/>
      <c r="NJ15" s="128"/>
      <c r="NK15" s="128"/>
      <c r="NL15" s="128"/>
      <c r="NM15" s="128"/>
      <c r="NN15" s="128"/>
      <c r="NO15" s="128"/>
      <c r="NP15" s="128"/>
      <c r="NQ15" s="128"/>
      <c r="NR15" s="128"/>
      <c r="NS15" s="128"/>
      <c r="NT15" s="128"/>
      <c r="NU15" s="128"/>
      <c r="NV15" s="128"/>
      <c r="NW15" s="128"/>
      <c r="NX15" s="128"/>
      <c r="NY15" s="128"/>
      <c r="NZ15" s="128"/>
      <c r="OA15" s="128"/>
      <c r="OB15" s="128"/>
      <c r="OC15" s="128"/>
      <c r="OD15" s="128"/>
      <c r="OE15" s="128"/>
      <c r="OF15" s="128"/>
      <c r="OG15" s="128"/>
      <c r="OH15" s="128"/>
      <c r="OI15" s="128"/>
      <c r="OJ15" s="128"/>
      <c r="OK15" s="128"/>
      <c r="OL15" s="128"/>
      <c r="OM15" s="128"/>
      <c r="ON15" s="128"/>
      <c r="OO15" s="128"/>
      <c r="OP15" s="128"/>
      <c r="OQ15" s="128"/>
      <c r="OR15" s="128"/>
      <c r="OS15" s="128"/>
      <c r="OT15" s="128"/>
      <c r="OU15" s="128"/>
      <c r="OV15" s="128"/>
      <c r="OW15" s="128"/>
      <c r="OX15" s="128"/>
      <c r="OY15" s="128"/>
      <c r="OZ15" s="128"/>
      <c r="PA15" s="128"/>
      <c r="PB15" s="128"/>
      <c r="PC15" s="128"/>
      <c r="PD15" s="128"/>
      <c r="PE15" s="128"/>
      <c r="PF15" s="128"/>
      <c r="PG15" s="128"/>
      <c r="PH15" s="128"/>
      <c r="PI15" s="128"/>
      <c r="PJ15" s="128"/>
      <c r="PK15" s="128"/>
      <c r="PL15" s="128"/>
      <c r="PM15" s="128"/>
      <c r="PN15" s="128"/>
      <c r="PO15" s="128"/>
      <c r="PP15" s="128"/>
      <c r="PQ15" s="128"/>
      <c r="PR15" s="128"/>
      <c r="PS15" s="128"/>
      <c r="PT15" s="128"/>
      <c r="PU15" s="128"/>
      <c r="PV15" s="128"/>
      <c r="PW15" s="128"/>
      <c r="PX15" s="128"/>
      <c r="PY15" s="128"/>
      <c r="PZ15" s="128"/>
      <c r="QA15" s="128"/>
      <c r="QB15" s="128"/>
      <c r="QC15" s="128"/>
      <c r="QD15" s="128"/>
      <c r="QE15" s="128"/>
      <c r="QF15" s="128"/>
      <c r="QG15" s="128"/>
      <c r="QH15" s="128"/>
      <c r="QI15" s="128"/>
      <c r="QJ15" s="128"/>
      <c r="QK15" s="128"/>
      <c r="QL15" s="128"/>
      <c r="QM15" s="128"/>
      <c r="QN15" s="128"/>
      <c r="QO15" s="128"/>
      <c r="QP15" s="128"/>
      <c r="QQ15" s="128"/>
      <c r="QR15" s="128"/>
      <c r="QS15" s="128"/>
      <c r="QT15" s="128"/>
      <c r="QU15" s="128"/>
      <c r="QV15" s="128"/>
      <c r="QW15" s="128"/>
      <c r="QX15" s="128"/>
      <c r="QY15" s="128"/>
      <c r="QZ15" s="128"/>
      <c r="RA15" s="128"/>
      <c r="RB15" s="128"/>
      <c r="RC15" s="128"/>
      <c r="RD15" s="128"/>
      <c r="RE15" s="128"/>
      <c r="RF15" s="128"/>
      <c r="RG15" s="128"/>
      <c r="RH15" s="128"/>
      <c r="RI15" s="128"/>
      <c r="RJ15" s="128"/>
      <c r="RK15" s="128"/>
      <c r="RL15" s="128"/>
      <c r="RM15" s="128"/>
      <c r="RN15" s="128"/>
      <c r="RO15" s="128"/>
      <c r="RP15" s="128"/>
      <c r="RQ15" s="128"/>
      <c r="RR15" s="128"/>
      <c r="RS15" s="128"/>
      <c r="RT15" s="128"/>
      <c r="RU15" s="128"/>
      <c r="RV15" s="128"/>
      <c r="RW15" s="128"/>
      <c r="RX15" s="128"/>
      <c r="RY15" s="128"/>
      <c r="RZ15" s="128"/>
      <c r="SA15" s="128"/>
      <c r="SB15" s="128"/>
      <c r="SC15" s="128"/>
      <c r="SD15" s="128"/>
      <c r="SE15" s="128"/>
      <c r="SF15" s="128"/>
      <c r="SG15" s="128"/>
      <c r="SH15" s="128"/>
      <c r="SI15" s="128"/>
      <c r="SJ15" s="128"/>
      <c r="SK15" s="128"/>
      <c r="SL15" s="128"/>
      <c r="SM15" s="128"/>
      <c r="SN15" s="128"/>
      <c r="SO15" s="128"/>
      <c r="SP15" s="128"/>
      <c r="SQ15" s="128"/>
      <c r="SR15" s="128"/>
      <c r="SS15" s="128"/>
      <c r="ST15" s="128"/>
      <c r="SU15" s="128"/>
      <c r="SV15" s="128"/>
      <c r="SW15" s="128"/>
      <c r="SX15" s="128"/>
      <c r="SY15" s="128"/>
      <c r="SZ15" s="128"/>
      <c r="TA15" s="128"/>
      <c r="TB15" s="128"/>
      <c r="TC15" s="128"/>
      <c r="TD15" s="128"/>
      <c r="TE15" s="128"/>
      <c r="TF15" s="128"/>
      <c r="TG15" s="128"/>
      <c r="TH15" s="128"/>
      <c r="TI15" s="128"/>
      <c r="TJ15" s="128"/>
      <c r="TK15" s="128"/>
      <c r="TL15" s="128"/>
      <c r="TM15" s="128"/>
      <c r="TN15" s="128"/>
      <c r="TO15" s="128"/>
      <c r="TP15" s="128"/>
      <c r="TQ15" s="128"/>
      <c r="TR15" s="128"/>
      <c r="TS15" s="128"/>
      <c r="TT15" s="128"/>
      <c r="TU15" s="128"/>
      <c r="TV15" s="128"/>
      <c r="TW15" s="128"/>
      <c r="TX15" s="128"/>
      <c r="TY15" s="128"/>
      <c r="TZ15" s="128"/>
      <c r="UA15" s="128"/>
      <c r="UB15" s="128"/>
      <c r="UC15" s="128"/>
      <c r="UD15" s="128"/>
      <c r="UE15" s="128"/>
      <c r="UF15" s="128"/>
      <c r="UG15" s="128"/>
      <c r="UH15" s="128"/>
      <c r="UI15" s="128"/>
      <c r="UJ15" s="128"/>
      <c r="UK15" s="128"/>
      <c r="UL15" s="128"/>
      <c r="UM15" s="128"/>
      <c r="UN15" s="128"/>
      <c r="UO15" s="128"/>
      <c r="UP15" s="128"/>
      <c r="UQ15" s="128"/>
      <c r="UR15" s="128"/>
      <c r="US15" s="128"/>
      <c r="UT15" s="128"/>
      <c r="UU15" s="128"/>
      <c r="UV15" s="128"/>
      <c r="UW15" s="128"/>
      <c r="UX15" s="128"/>
      <c r="UY15" s="128"/>
      <c r="UZ15" s="128"/>
      <c r="VA15" s="128"/>
      <c r="VB15" s="128"/>
      <c r="VC15" s="128"/>
      <c r="VD15" s="128"/>
      <c r="VE15" s="128"/>
      <c r="VF15" s="128"/>
      <c r="VG15" s="128"/>
      <c r="VH15" s="128"/>
      <c r="VI15" s="128"/>
      <c r="VJ15" s="128"/>
      <c r="VK15" s="128"/>
      <c r="VL15" s="128"/>
      <c r="VM15" s="128"/>
      <c r="VN15" s="128"/>
      <c r="VO15" s="128"/>
      <c r="VP15" s="128"/>
      <c r="VQ15" s="128"/>
      <c r="VR15" s="128"/>
      <c r="VS15" s="128"/>
      <c r="VT15" s="128"/>
      <c r="VU15" s="128"/>
      <c r="VV15" s="128"/>
      <c r="VW15" s="128"/>
      <c r="VX15" s="128"/>
      <c r="VY15" s="128"/>
      <c r="VZ15" s="128"/>
      <c r="WA15" s="128"/>
      <c r="WB15" s="128"/>
      <c r="WC15" s="128"/>
      <c r="WD15" s="128"/>
      <c r="WE15" s="128"/>
      <c r="WF15" s="128"/>
      <c r="WG15" s="128"/>
      <c r="WH15" s="128"/>
      <c r="WI15" s="128"/>
      <c r="WJ15" s="128"/>
      <c r="WK15" s="128"/>
      <c r="WL15" s="128"/>
      <c r="WM15" s="128"/>
      <c r="WN15" s="128"/>
      <c r="WO15" s="128"/>
      <c r="WP15" s="128"/>
      <c r="WQ15" s="128"/>
      <c r="WR15" s="128"/>
      <c r="WS15" s="128"/>
      <c r="WT15" s="128"/>
      <c r="WU15" s="128"/>
      <c r="WV15" s="128"/>
      <c r="WW15" s="128"/>
      <c r="WX15" s="128"/>
      <c r="WY15" s="128"/>
      <c r="WZ15" s="128"/>
      <c r="XA15" s="128"/>
      <c r="XB15" s="128"/>
      <c r="XC15" s="128"/>
      <c r="XD15" s="128"/>
      <c r="XE15" s="128"/>
      <c r="XF15" s="128"/>
      <c r="XG15" s="128"/>
      <c r="XH15" s="128"/>
      <c r="XI15" s="128"/>
      <c r="XJ15" s="128"/>
      <c r="XK15" s="128"/>
      <c r="XL15" s="128"/>
      <c r="XM15" s="128"/>
      <c r="XN15" s="128"/>
      <c r="XO15" s="128"/>
      <c r="XP15" s="128"/>
      <c r="XQ15" s="128"/>
      <c r="XR15" s="128"/>
      <c r="XS15" s="128"/>
      <c r="XT15" s="128"/>
      <c r="XU15" s="128"/>
      <c r="XV15" s="128"/>
      <c r="XW15" s="128"/>
      <c r="XX15" s="128"/>
      <c r="XY15" s="128"/>
      <c r="XZ15" s="128"/>
      <c r="YA15" s="128"/>
      <c r="YB15" s="128"/>
      <c r="YC15" s="128"/>
      <c r="YD15" s="128"/>
      <c r="YE15" s="128"/>
      <c r="YF15" s="128"/>
      <c r="YG15" s="128"/>
      <c r="YH15" s="128"/>
      <c r="YI15" s="128"/>
      <c r="YJ15" s="128"/>
      <c r="YK15" s="128"/>
      <c r="YL15" s="128"/>
      <c r="YM15" s="128"/>
      <c r="YN15" s="128"/>
      <c r="YO15" s="128"/>
      <c r="YP15" s="128"/>
      <c r="YQ15" s="128"/>
      <c r="YR15" s="128"/>
      <c r="YS15" s="128"/>
      <c r="YT15" s="128"/>
      <c r="YU15" s="128"/>
      <c r="YV15" s="128"/>
      <c r="YW15" s="128"/>
      <c r="YX15" s="128"/>
      <c r="YY15" s="128"/>
      <c r="YZ15" s="128"/>
      <c r="ZA15" s="128"/>
      <c r="ZB15" s="128"/>
      <c r="ZC15" s="128"/>
      <c r="ZD15" s="128"/>
      <c r="ZE15" s="128"/>
      <c r="ZF15" s="128"/>
      <c r="ZG15" s="128"/>
      <c r="ZH15" s="128"/>
      <c r="ZI15" s="128"/>
      <c r="ZJ15" s="128"/>
      <c r="ZK15" s="128"/>
      <c r="ZL15" s="128"/>
      <c r="ZM15" s="128"/>
      <c r="ZN15" s="128"/>
      <c r="ZO15" s="128"/>
      <c r="ZP15" s="128"/>
      <c r="ZQ15" s="128"/>
      <c r="ZR15" s="128"/>
      <c r="ZS15" s="128"/>
      <c r="ZT15" s="128"/>
      <c r="ZU15" s="128"/>
      <c r="ZV15" s="128"/>
      <c r="ZW15" s="128"/>
      <c r="ZX15" s="128"/>
      <c r="ZY15" s="128"/>
      <c r="ZZ15" s="128"/>
    </row>
    <row r="16" spans="1:702" hidden="1" outlineLevel="1">
      <c r="A16" s="8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  <c r="JJ16" s="128"/>
      <c r="JK16" s="128"/>
      <c r="JL16" s="128"/>
      <c r="JM16" s="128"/>
      <c r="JN16" s="128"/>
      <c r="JO16" s="128"/>
      <c r="JP16" s="128"/>
      <c r="JQ16" s="128"/>
      <c r="JR16" s="128"/>
      <c r="JS16" s="128"/>
      <c r="JT16" s="128"/>
      <c r="JU16" s="128"/>
      <c r="JV16" s="128"/>
      <c r="JW16" s="128"/>
      <c r="JX16" s="128"/>
      <c r="JY16" s="128"/>
      <c r="JZ16" s="128"/>
      <c r="KA16" s="128"/>
      <c r="KB16" s="128"/>
      <c r="KC16" s="128"/>
      <c r="KD16" s="128"/>
      <c r="KE16" s="128"/>
      <c r="KF16" s="128"/>
      <c r="KG16" s="128"/>
      <c r="KH16" s="128"/>
      <c r="KI16" s="128"/>
      <c r="KJ16" s="128"/>
      <c r="KK16" s="128"/>
      <c r="KL16" s="128"/>
      <c r="KM16" s="128"/>
      <c r="KN16" s="128"/>
      <c r="KO16" s="128"/>
      <c r="KP16" s="128"/>
      <c r="KQ16" s="128"/>
      <c r="KR16" s="128"/>
      <c r="KS16" s="128"/>
      <c r="KT16" s="128"/>
      <c r="KU16" s="128"/>
      <c r="KV16" s="128"/>
      <c r="KW16" s="128"/>
      <c r="KX16" s="128"/>
      <c r="KY16" s="128"/>
      <c r="KZ16" s="128"/>
      <c r="LA16" s="128"/>
      <c r="LB16" s="128"/>
      <c r="LC16" s="128"/>
      <c r="LD16" s="128"/>
      <c r="LE16" s="128"/>
      <c r="LF16" s="128"/>
      <c r="LG16" s="128"/>
      <c r="LH16" s="128"/>
      <c r="LI16" s="128"/>
      <c r="LJ16" s="128"/>
      <c r="LK16" s="128"/>
      <c r="LL16" s="128"/>
      <c r="LM16" s="128"/>
      <c r="LN16" s="128"/>
      <c r="LO16" s="128"/>
      <c r="LP16" s="128"/>
      <c r="LQ16" s="128"/>
      <c r="LR16" s="128"/>
      <c r="LS16" s="128"/>
      <c r="LT16" s="128"/>
      <c r="LU16" s="128"/>
      <c r="LV16" s="128"/>
      <c r="LW16" s="128"/>
      <c r="LX16" s="128"/>
      <c r="LY16" s="128"/>
      <c r="LZ16" s="128"/>
      <c r="MA16" s="128"/>
      <c r="MB16" s="128"/>
      <c r="MC16" s="128"/>
      <c r="MD16" s="128"/>
      <c r="ME16" s="128"/>
      <c r="MF16" s="128"/>
      <c r="MG16" s="128"/>
      <c r="MH16" s="128"/>
      <c r="MI16" s="128"/>
      <c r="MJ16" s="128"/>
      <c r="MK16" s="128"/>
      <c r="ML16" s="128"/>
      <c r="MM16" s="128"/>
      <c r="MN16" s="128"/>
      <c r="MO16" s="128"/>
      <c r="MP16" s="128"/>
      <c r="MQ16" s="128"/>
      <c r="MR16" s="128"/>
      <c r="MS16" s="128"/>
      <c r="MT16" s="128"/>
      <c r="MU16" s="128"/>
      <c r="MV16" s="128"/>
      <c r="MW16" s="128"/>
      <c r="MX16" s="128"/>
      <c r="MY16" s="128"/>
      <c r="MZ16" s="128"/>
      <c r="NA16" s="128"/>
      <c r="NB16" s="128"/>
      <c r="NC16" s="128"/>
      <c r="ND16" s="128"/>
      <c r="NE16" s="128"/>
      <c r="NF16" s="128"/>
      <c r="NG16" s="128"/>
      <c r="NH16" s="128"/>
      <c r="NI16" s="128"/>
      <c r="NJ16" s="128"/>
      <c r="NK16" s="128"/>
      <c r="NL16" s="128"/>
      <c r="NM16" s="128"/>
      <c r="NN16" s="128"/>
      <c r="NO16" s="128"/>
      <c r="NP16" s="128"/>
      <c r="NQ16" s="128"/>
      <c r="NR16" s="128"/>
      <c r="NS16" s="128"/>
      <c r="NT16" s="128"/>
      <c r="NU16" s="128"/>
      <c r="NV16" s="128"/>
      <c r="NW16" s="128"/>
      <c r="NX16" s="128"/>
      <c r="NY16" s="128"/>
      <c r="NZ16" s="128"/>
      <c r="OA16" s="128"/>
      <c r="OB16" s="128"/>
      <c r="OC16" s="128"/>
      <c r="OD16" s="128"/>
      <c r="OE16" s="128"/>
      <c r="OF16" s="128"/>
      <c r="OG16" s="128"/>
      <c r="OH16" s="128"/>
      <c r="OI16" s="128"/>
      <c r="OJ16" s="128"/>
      <c r="OK16" s="128"/>
      <c r="OL16" s="128"/>
      <c r="OM16" s="128"/>
      <c r="ON16" s="128"/>
      <c r="OO16" s="128"/>
      <c r="OP16" s="128"/>
      <c r="OQ16" s="128"/>
      <c r="OR16" s="128"/>
      <c r="OS16" s="128"/>
      <c r="OT16" s="128"/>
      <c r="OU16" s="128"/>
      <c r="OV16" s="128"/>
      <c r="OW16" s="128"/>
      <c r="OX16" s="128"/>
      <c r="OY16" s="128"/>
      <c r="OZ16" s="128"/>
      <c r="PA16" s="128"/>
      <c r="PB16" s="128"/>
      <c r="PC16" s="128"/>
      <c r="PD16" s="128"/>
      <c r="PE16" s="128"/>
      <c r="PF16" s="128"/>
      <c r="PG16" s="128"/>
      <c r="PH16" s="128"/>
      <c r="PI16" s="128"/>
      <c r="PJ16" s="128"/>
      <c r="PK16" s="128"/>
      <c r="PL16" s="128"/>
      <c r="PM16" s="128"/>
      <c r="PN16" s="128"/>
      <c r="PO16" s="128"/>
      <c r="PP16" s="128"/>
      <c r="PQ16" s="128"/>
      <c r="PR16" s="128"/>
      <c r="PS16" s="128"/>
      <c r="PT16" s="128"/>
      <c r="PU16" s="128"/>
      <c r="PV16" s="128"/>
      <c r="PW16" s="128"/>
      <c r="PX16" s="128"/>
      <c r="PY16" s="128"/>
      <c r="PZ16" s="128"/>
      <c r="QA16" s="128"/>
      <c r="QB16" s="128"/>
      <c r="QC16" s="128"/>
      <c r="QD16" s="128"/>
      <c r="QE16" s="128"/>
      <c r="QF16" s="128"/>
      <c r="QG16" s="128"/>
      <c r="QH16" s="128"/>
      <c r="QI16" s="128"/>
      <c r="QJ16" s="128"/>
      <c r="QK16" s="128"/>
      <c r="QL16" s="128"/>
      <c r="QM16" s="128"/>
      <c r="QN16" s="128"/>
      <c r="QO16" s="128"/>
      <c r="QP16" s="128"/>
      <c r="QQ16" s="128"/>
      <c r="QR16" s="128"/>
      <c r="QS16" s="128"/>
      <c r="QT16" s="128"/>
      <c r="QU16" s="128"/>
      <c r="QV16" s="128"/>
      <c r="QW16" s="128"/>
      <c r="QX16" s="128"/>
      <c r="QY16" s="128"/>
      <c r="QZ16" s="128"/>
      <c r="RA16" s="128"/>
      <c r="RB16" s="128"/>
      <c r="RC16" s="128"/>
      <c r="RD16" s="128"/>
      <c r="RE16" s="128"/>
      <c r="RF16" s="128"/>
      <c r="RG16" s="128"/>
      <c r="RH16" s="128"/>
      <c r="RI16" s="128"/>
      <c r="RJ16" s="128"/>
      <c r="RK16" s="128"/>
      <c r="RL16" s="128"/>
      <c r="RM16" s="128"/>
      <c r="RN16" s="128"/>
      <c r="RO16" s="128"/>
      <c r="RP16" s="128"/>
      <c r="RQ16" s="128"/>
      <c r="RR16" s="128"/>
      <c r="RS16" s="128"/>
      <c r="RT16" s="128"/>
      <c r="RU16" s="128"/>
      <c r="RV16" s="128"/>
      <c r="RW16" s="128"/>
      <c r="RX16" s="128"/>
      <c r="RY16" s="128"/>
      <c r="RZ16" s="128"/>
      <c r="SA16" s="128"/>
      <c r="SB16" s="128"/>
      <c r="SC16" s="128"/>
      <c r="SD16" s="128"/>
      <c r="SE16" s="128"/>
      <c r="SF16" s="128"/>
      <c r="SG16" s="128"/>
      <c r="SH16" s="128"/>
      <c r="SI16" s="128"/>
      <c r="SJ16" s="128"/>
      <c r="SK16" s="128"/>
      <c r="SL16" s="128"/>
      <c r="SM16" s="128"/>
      <c r="SN16" s="128"/>
      <c r="SO16" s="128"/>
      <c r="SP16" s="128"/>
      <c r="SQ16" s="128"/>
      <c r="SR16" s="128"/>
      <c r="SS16" s="128"/>
      <c r="ST16" s="128"/>
      <c r="SU16" s="128"/>
      <c r="SV16" s="128"/>
      <c r="SW16" s="128"/>
      <c r="SX16" s="128"/>
      <c r="SY16" s="128"/>
      <c r="SZ16" s="128"/>
      <c r="TA16" s="128"/>
      <c r="TB16" s="128"/>
      <c r="TC16" s="128"/>
      <c r="TD16" s="128"/>
      <c r="TE16" s="128"/>
      <c r="TF16" s="128"/>
      <c r="TG16" s="128"/>
      <c r="TH16" s="128"/>
      <c r="TI16" s="128"/>
      <c r="TJ16" s="128"/>
      <c r="TK16" s="128"/>
      <c r="TL16" s="128"/>
      <c r="TM16" s="128"/>
      <c r="TN16" s="128"/>
      <c r="TO16" s="128"/>
      <c r="TP16" s="128"/>
      <c r="TQ16" s="128"/>
      <c r="TR16" s="128"/>
      <c r="TS16" s="128"/>
      <c r="TT16" s="128"/>
      <c r="TU16" s="128"/>
      <c r="TV16" s="128"/>
      <c r="TW16" s="128"/>
      <c r="TX16" s="128"/>
      <c r="TY16" s="128"/>
      <c r="TZ16" s="128"/>
      <c r="UA16" s="128"/>
      <c r="UB16" s="128"/>
      <c r="UC16" s="128"/>
      <c r="UD16" s="128"/>
      <c r="UE16" s="128"/>
      <c r="UF16" s="128"/>
      <c r="UG16" s="128"/>
      <c r="UH16" s="128"/>
      <c r="UI16" s="128"/>
      <c r="UJ16" s="128"/>
      <c r="UK16" s="128"/>
      <c r="UL16" s="128"/>
      <c r="UM16" s="128"/>
      <c r="UN16" s="128"/>
      <c r="UO16" s="128"/>
      <c r="UP16" s="128"/>
      <c r="UQ16" s="128"/>
      <c r="UR16" s="128"/>
      <c r="US16" s="128"/>
      <c r="UT16" s="128"/>
      <c r="UU16" s="128"/>
      <c r="UV16" s="128"/>
      <c r="UW16" s="128"/>
      <c r="UX16" s="128"/>
      <c r="UY16" s="128"/>
      <c r="UZ16" s="128"/>
      <c r="VA16" s="128"/>
      <c r="VB16" s="128"/>
      <c r="VC16" s="128"/>
      <c r="VD16" s="128"/>
      <c r="VE16" s="128"/>
      <c r="VF16" s="128"/>
      <c r="VG16" s="128"/>
      <c r="VH16" s="128"/>
      <c r="VI16" s="128"/>
      <c r="VJ16" s="128"/>
      <c r="VK16" s="128"/>
      <c r="VL16" s="128"/>
      <c r="VM16" s="128"/>
      <c r="VN16" s="128"/>
      <c r="VO16" s="128"/>
      <c r="VP16" s="128"/>
      <c r="VQ16" s="128"/>
      <c r="VR16" s="128"/>
      <c r="VS16" s="128"/>
      <c r="VT16" s="128"/>
      <c r="VU16" s="128"/>
      <c r="VV16" s="128"/>
      <c r="VW16" s="128"/>
      <c r="VX16" s="128"/>
      <c r="VY16" s="128"/>
      <c r="VZ16" s="128"/>
      <c r="WA16" s="128"/>
      <c r="WB16" s="128"/>
      <c r="WC16" s="128"/>
      <c r="WD16" s="128"/>
      <c r="WE16" s="128"/>
      <c r="WF16" s="128"/>
      <c r="WG16" s="128"/>
      <c r="WH16" s="128"/>
      <c r="WI16" s="128"/>
      <c r="WJ16" s="128"/>
      <c r="WK16" s="128"/>
      <c r="WL16" s="128"/>
      <c r="WM16" s="128"/>
      <c r="WN16" s="128"/>
      <c r="WO16" s="128"/>
      <c r="WP16" s="128"/>
      <c r="WQ16" s="128"/>
      <c r="WR16" s="128"/>
      <c r="WS16" s="128"/>
      <c r="WT16" s="128"/>
      <c r="WU16" s="128"/>
      <c r="WV16" s="128"/>
      <c r="WW16" s="128"/>
      <c r="WX16" s="128"/>
      <c r="WY16" s="128"/>
      <c r="WZ16" s="128"/>
      <c r="XA16" s="128"/>
      <c r="XB16" s="128"/>
      <c r="XC16" s="128"/>
      <c r="XD16" s="128"/>
      <c r="XE16" s="128"/>
      <c r="XF16" s="128"/>
      <c r="XG16" s="128"/>
      <c r="XH16" s="128"/>
      <c r="XI16" s="128"/>
      <c r="XJ16" s="128"/>
      <c r="XK16" s="128"/>
      <c r="XL16" s="128"/>
      <c r="XM16" s="128"/>
      <c r="XN16" s="128"/>
      <c r="XO16" s="128"/>
      <c r="XP16" s="128"/>
      <c r="XQ16" s="128"/>
      <c r="XR16" s="128"/>
      <c r="XS16" s="128"/>
      <c r="XT16" s="128"/>
      <c r="XU16" s="128"/>
      <c r="XV16" s="128"/>
      <c r="XW16" s="128"/>
      <c r="XX16" s="128"/>
      <c r="XY16" s="128"/>
      <c r="XZ16" s="128"/>
      <c r="YA16" s="128"/>
      <c r="YB16" s="128"/>
      <c r="YC16" s="128"/>
      <c r="YD16" s="128"/>
      <c r="YE16" s="128"/>
      <c r="YF16" s="128"/>
      <c r="YG16" s="128"/>
      <c r="YH16" s="128"/>
      <c r="YI16" s="128"/>
      <c r="YJ16" s="128"/>
      <c r="YK16" s="128"/>
      <c r="YL16" s="128"/>
      <c r="YM16" s="128"/>
      <c r="YN16" s="128"/>
      <c r="YO16" s="128"/>
      <c r="YP16" s="128"/>
      <c r="YQ16" s="128"/>
      <c r="YR16" s="128"/>
      <c r="YS16" s="128"/>
      <c r="YT16" s="128"/>
      <c r="YU16" s="128"/>
      <c r="YV16" s="128"/>
      <c r="YW16" s="128"/>
      <c r="YX16" s="128"/>
      <c r="YY16" s="128"/>
      <c r="YZ16" s="128"/>
      <c r="ZA16" s="128"/>
      <c r="ZB16" s="128"/>
      <c r="ZC16" s="128"/>
      <c r="ZD16" s="128"/>
      <c r="ZE16" s="128"/>
      <c r="ZF16" s="128"/>
      <c r="ZG16" s="128"/>
      <c r="ZH16" s="128"/>
      <c r="ZI16" s="128"/>
      <c r="ZJ16" s="128"/>
      <c r="ZK16" s="128"/>
      <c r="ZL16" s="128"/>
      <c r="ZM16" s="128"/>
      <c r="ZN16" s="128"/>
      <c r="ZO16" s="128"/>
      <c r="ZP16" s="128"/>
      <c r="ZQ16" s="128"/>
      <c r="ZR16" s="128"/>
      <c r="ZS16" s="128"/>
      <c r="ZT16" s="128"/>
      <c r="ZU16" s="128"/>
      <c r="ZV16" s="128"/>
      <c r="ZW16" s="128"/>
      <c r="ZX16" s="128"/>
      <c r="ZY16" s="128"/>
      <c r="ZZ16" s="128"/>
    </row>
    <row r="17" spans="1:702" hidden="1" outlineLevel="1">
      <c r="A17" s="8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128"/>
      <c r="JO17" s="128"/>
      <c r="JP17" s="128"/>
      <c r="JQ17" s="12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128"/>
      <c r="KC17" s="128"/>
      <c r="KD17" s="128"/>
      <c r="KE17" s="12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128"/>
      <c r="KQ17" s="128"/>
      <c r="KR17" s="128"/>
      <c r="KS17" s="12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128"/>
      <c r="LE17" s="128"/>
      <c r="LF17" s="128"/>
      <c r="LG17" s="12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128"/>
      <c r="LS17" s="128"/>
      <c r="LT17" s="128"/>
      <c r="LU17" s="12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128"/>
      <c r="MG17" s="128"/>
      <c r="MH17" s="128"/>
      <c r="MI17" s="12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128"/>
      <c r="MU17" s="128"/>
      <c r="MV17" s="128"/>
      <c r="MW17" s="12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128"/>
      <c r="NI17" s="128"/>
      <c r="NJ17" s="128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8"/>
      <c r="NY17" s="128"/>
      <c r="NZ17" s="128"/>
      <c r="OA17" s="128"/>
      <c r="OB17" s="128"/>
      <c r="OC17" s="128"/>
      <c r="OD17" s="128"/>
      <c r="OE17" s="128"/>
      <c r="OF17" s="128"/>
      <c r="OG17" s="128"/>
      <c r="OH17" s="128"/>
      <c r="OI17" s="128"/>
      <c r="OJ17" s="128"/>
      <c r="OK17" s="128"/>
      <c r="OL17" s="128"/>
      <c r="OM17" s="128"/>
      <c r="ON17" s="128"/>
      <c r="OO17" s="128"/>
      <c r="OP17" s="128"/>
      <c r="OQ17" s="128"/>
      <c r="OR17" s="128"/>
      <c r="OS17" s="128"/>
      <c r="OT17" s="128"/>
      <c r="OU17" s="128"/>
      <c r="OV17" s="128"/>
      <c r="OW17" s="128"/>
      <c r="OX17" s="128"/>
      <c r="OY17" s="128"/>
      <c r="OZ17" s="128"/>
      <c r="PA17" s="128"/>
      <c r="PB17" s="128"/>
      <c r="PC17" s="128"/>
      <c r="PD17" s="128"/>
      <c r="PE17" s="128"/>
      <c r="PF17" s="128"/>
      <c r="PG17" s="128"/>
      <c r="PH17" s="128"/>
      <c r="PI17" s="128"/>
      <c r="PJ17" s="128"/>
      <c r="PK17" s="128"/>
      <c r="PL17" s="128"/>
      <c r="PM17" s="128"/>
      <c r="PN17" s="128"/>
      <c r="PO17" s="128"/>
      <c r="PP17" s="128"/>
      <c r="PQ17" s="128"/>
      <c r="PR17" s="128"/>
      <c r="PS17" s="128"/>
      <c r="PT17" s="128"/>
      <c r="PU17" s="128"/>
      <c r="PV17" s="128"/>
      <c r="PW17" s="128"/>
      <c r="PX17" s="128"/>
      <c r="PY17" s="128"/>
      <c r="PZ17" s="128"/>
      <c r="QA17" s="128"/>
      <c r="QB17" s="128"/>
      <c r="QC17" s="128"/>
      <c r="QD17" s="128"/>
      <c r="QE17" s="128"/>
      <c r="QF17" s="128"/>
      <c r="QG17" s="128"/>
      <c r="QH17" s="128"/>
      <c r="QI17" s="128"/>
      <c r="QJ17" s="128"/>
      <c r="QK17" s="128"/>
      <c r="QL17" s="128"/>
      <c r="QM17" s="128"/>
      <c r="QN17" s="128"/>
      <c r="QO17" s="128"/>
      <c r="QP17" s="128"/>
      <c r="QQ17" s="128"/>
      <c r="QR17" s="128"/>
      <c r="QS17" s="128"/>
      <c r="QT17" s="128"/>
      <c r="QU17" s="128"/>
      <c r="QV17" s="128"/>
      <c r="QW17" s="128"/>
      <c r="QX17" s="128"/>
      <c r="QY17" s="128"/>
      <c r="QZ17" s="128"/>
      <c r="RA17" s="128"/>
      <c r="RB17" s="128"/>
      <c r="RC17" s="128"/>
      <c r="RD17" s="128"/>
      <c r="RE17" s="128"/>
      <c r="RF17" s="128"/>
      <c r="RG17" s="128"/>
      <c r="RH17" s="128"/>
      <c r="RI17" s="128"/>
      <c r="RJ17" s="128"/>
      <c r="RK17" s="128"/>
      <c r="RL17" s="128"/>
      <c r="RM17" s="128"/>
      <c r="RN17" s="128"/>
      <c r="RO17" s="128"/>
      <c r="RP17" s="128"/>
      <c r="RQ17" s="128"/>
      <c r="RR17" s="128"/>
      <c r="RS17" s="128"/>
      <c r="RT17" s="128"/>
      <c r="RU17" s="128"/>
      <c r="RV17" s="128"/>
      <c r="RW17" s="128"/>
      <c r="RX17" s="128"/>
      <c r="RY17" s="128"/>
      <c r="RZ17" s="128"/>
      <c r="SA17" s="128"/>
      <c r="SB17" s="128"/>
      <c r="SC17" s="128"/>
      <c r="SD17" s="128"/>
      <c r="SE17" s="128"/>
      <c r="SF17" s="128"/>
      <c r="SG17" s="128"/>
      <c r="SH17" s="128"/>
      <c r="SI17" s="128"/>
      <c r="SJ17" s="128"/>
      <c r="SK17" s="128"/>
      <c r="SL17" s="128"/>
      <c r="SM17" s="128"/>
      <c r="SN17" s="128"/>
      <c r="SO17" s="128"/>
      <c r="SP17" s="128"/>
      <c r="SQ17" s="128"/>
      <c r="SR17" s="128"/>
      <c r="SS17" s="128"/>
      <c r="ST17" s="128"/>
      <c r="SU17" s="128"/>
      <c r="SV17" s="128"/>
      <c r="SW17" s="128"/>
      <c r="SX17" s="128"/>
      <c r="SY17" s="128"/>
      <c r="SZ17" s="128"/>
      <c r="TA17" s="128"/>
      <c r="TB17" s="128"/>
      <c r="TC17" s="128"/>
      <c r="TD17" s="128"/>
      <c r="TE17" s="128"/>
      <c r="TF17" s="128"/>
      <c r="TG17" s="128"/>
      <c r="TH17" s="128"/>
      <c r="TI17" s="128"/>
      <c r="TJ17" s="128"/>
      <c r="TK17" s="128"/>
      <c r="TL17" s="128"/>
      <c r="TM17" s="128"/>
      <c r="TN17" s="128"/>
      <c r="TO17" s="128"/>
      <c r="TP17" s="128"/>
      <c r="TQ17" s="128"/>
      <c r="TR17" s="128"/>
      <c r="TS17" s="128"/>
      <c r="TT17" s="128"/>
      <c r="TU17" s="128"/>
      <c r="TV17" s="128"/>
      <c r="TW17" s="128"/>
      <c r="TX17" s="128"/>
      <c r="TY17" s="128"/>
      <c r="TZ17" s="128"/>
      <c r="UA17" s="128"/>
      <c r="UB17" s="128"/>
      <c r="UC17" s="128"/>
      <c r="UD17" s="128"/>
      <c r="UE17" s="128"/>
      <c r="UF17" s="128"/>
      <c r="UG17" s="128"/>
      <c r="UH17" s="128"/>
      <c r="UI17" s="128"/>
      <c r="UJ17" s="128"/>
      <c r="UK17" s="128"/>
      <c r="UL17" s="128"/>
      <c r="UM17" s="128"/>
      <c r="UN17" s="128"/>
      <c r="UO17" s="128"/>
      <c r="UP17" s="128"/>
      <c r="UQ17" s="128"/>
      <c r="UR17" s="128"/>
      <c r="US17" s="128"/>
      <c r="UT17" s="128"/>
      <c r="UU17" s="128"/>
      <c r="UV17" s="128"/>
      <c r="UW17" s="128"/>
      <c r="UX17" s="128"/>
      <c r="UY17" s="128"/>
      <c r="UZ17" s="128"/>
      <c r="VA17" s="128"/>
      <c r="VB17" s="128"/>
      <c r="VC17" s="128"/>
      <c r="VD17" s="128"/>
      <c r="VE17" s="128"/>
      <c r="VF17" s="128"/>
      <c r="VG17" s="128"/>
      <c r="VH17" s="128"/>
      <c r="VI17" s="128"/>
      <c r="VJ17" s="128"/>
      <c r="VK17" s="128"/>
      <c r="VL17" s="128"/>
      <c r="VM17" s="128"/>
      <c r="VN17" s="128"/>
      <c r="VO17" s="128"/>
      <c r="VP17" s="128"/>
      <c r="VQ17" s="128"/>
      <c r="VR17" s="128"/>
      <c r="VS17" s="128"/>
      <c r="VT17" s="128"/>
      <c r="VU17" s="128"/>
      <c r="VV17" s="128"/>
      <c r="VW17" s="128"/>
      <c r="VX17" s="128"/>
      <c r="VY17" s="128"/>
      <c r="VZ17" s="128"/>
      <c r="WA17" s="128"/>
      <c r="WB17" s="128"/>
      <c r="WC17" s="128"/>
      <c r="WD17" s="128"/>
      <c r="WE17" s="128"/>
      <c r="WF17" s="128"/>
      <c r="WG17" s="128"/>
      <c r="WH17" s="128"/>
      <c r="WI17" s="128"/>
      <c r="WJ17" s="128"/>
      <c r="WK17" s="128"/>
      <c r="WL17" s="128"/>
      <c r="WM17" s="128"/>
      <c r="WN17" s="128"/>
      <c r="WO17" s="128"/>
      <c r="WP17" s="128"/>
      <c r="WQ17" s="128"/>
      <c r="WR17" s="128"/>
      <c r="WS17" s="128"/>
      <c r="WT17" s="128"/>
      <c r="WU17" s="128"/>
      <c r="WV17" s="128"/>
      <c r="WW17" s="128"/>
      <c r="WX17" s="128"/>
      <c r="WY17" s="128"/>
      <c r="WZ17" s="128"/>
      <c r="XA17" s="128"/>
      <c r="XB17" s="128"/>
      <c r="XC17" s="128"/>
      <c r="XD17" s="128"/>
      <c r="XE17" s="128"/>
      <c r="XF17" s="128"/>
      <c r="XG17" s="128"/>
      <c r="XH17" s="128"/>
      <c r="XI17" s="128"/>
      <c r="XJ17" s="128"/>
      <c r="XK17" s="128"/>
      <c r="XL17" s="128"/>
      <c r="XM17" s="128"/>
      <c r="XN17" s="128"/>
      <c r="XO17" s="128"/>
      <c r="XP17" s="128"/>
      <c r="XQ17" s="128"/>
      <c r="XR17" s="128"/>
      <c r="XS17" s="128"/>
      <c r="XT17" s="128"/>
      <c r="XU17" s="128"/>
      <c r="XV17" s="128"/>
      <c r="XW17" s="128"/>
      <c r="XX17" s="128"/>
      <c r="XY17" s="128"/>
      <c r="XZ17" s="128"/>
      <c r="YA17" s="128"/>
      <c r="YB17" s="128"/>
      <c r="YC17" s="128"/>
      <c r="YD17" s="128"/>
      <c r="YE17" s="128"/>
      <c r="YF17" s="128"/>
      <c r="YG17" s="128"/>
      <c r="YH17" s="128"/>
      <c r="YI17" s="128"/>
      <c r="YJ17" s="128"/>
      <c r="YK17" s="128"/>
      <c r="YL17" s="128"/>
      <c r="YM17" s="128"/>
      <c r="YN17" s="128"/>
      <c r="YO17" s="128"/>
      <c r="YP17" s="128"/>
      <c r="YQ17" s="128"/>
      <c r="YR17" s="128"/>
      <c r="YS17" s="128"/>
      <c r="YT17" s="128"/>
      <c r="YU17" s="128"/>
      <c r="YV17" s="128"/>
      <c r="YW17" s="128"/>
      <c r="YX17" s="128"/>
      <c r="YY17" s="128"/>
      <c r="YZ17" s="128"/>
      <c r="ZA17" s="128"/>
      <c r="ZB17" s="128"/>
      <c r="ZC17" s="128"/>
      <c r="ZD17" s="128"/>
      <c r="ZE17" s="128"/>
      <c r="ZF17" s="128"/>
      <c r="ZG17" s="128"/>
      <c r="ZH17" s="128"/>
      <c r="ZI17" s="128"/>
      <c r="ZJ17" s="128"/>
      <c r="ZK17" s="128"/>
      <c r="ZL17" s="128"/>
      <c r="ZM17" s="128"/>
      <c r="ZN17" s="128"/>
      <c r="ZO17" s="128"/>
      <c r="ZP17" s="128"/>
      <c r="ZQ17" s="128"/>
      <c r="ZR17" s="128"/>
      <c r="ZS17" s="128"/>
      <c r="ZT17" s="128"/>
      <c r="ZU17" s="128"/>
      <c r="ZV17" s="128"/>
      <c r="ZW17" s="128"/>
      <c r="ZX17" s="128"/>
      <c r="ZY17" s="128"/>
      <c r="ZZ17" s="128"/>
    </row>
    <row r="18" spans="1:702" hidden="1" outlineLevel="1">
      <c r="A18" s="8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  <c r="JJ18" s="128"/>
      <c r="JK18" s="128"/>
      <c r="JL18" s="128"/>
      <c r="JM18" s="128"/>
      <c r="JN18" s="128"/>
      <c r="JO18" s="128"/>
      <c r="JP18" s="128"/>
      <c r="JQ18" s="128"/>
      <c r="JR18" s="128"/>
      <c r="JS18" s="128"/>
      <c r="JT18" s="128"/>
      <c r="JU18" s="128"/>
      <c r="JV18" s="128"/>
      <c r="JW18" s="128"/>
      <c r="JX18" s="128"/>
      <c r="JY18" s="128"/>
      <c r="JZ18" s="128"/>
      <c r="KA18" s="128"/>
      <c r="KB18" s="128"/>
      <c r="KC18" s="128"/>
      <c r="KD18" s="128"/>
      <c r="KE18" s="128"/>
      <c r="KF18" s="128"/>
      <c r="KG18" s="128"/>
      <c r="KH18" s="128"/>
      <c r="KI18" s="128"/>
      <c r="KJ18" s="128"/>
      <c r="KK18" s="128"/>
      <c r="KL18" s="128"/>
      <c r="KM18" s="128"/>
      <c r="KN18" s="128"/>
      <c r="KO18" s="128"/>
      <c r="KP18" s="128"/>
      <c r="KQ18" s="128"/>
      <c r="KR18" s="128"/>
      <c r="KS18" s="128"/>
      <c r="KT18" s="128"/>
      <c r="KU18" s="128"/>
      <c r="KV18" s="128"/>
      <c r="KW18" s="128"/>
      <c r="KX18" s="128"/>
      <c r="KY18" s="128"/>
      <c r="KZ18" s="128"/>
      <c r="LA18" s="128"/>
      <c r="LB18" s="128"/>
      <c r="LC18" s="128"/>
      <c r="LD18" s="128"/>
      <c r="LE18" s="128"/>
      <c r="LF18" s="128"/>
      <c r="LG18" s="128"/>
      <c r="LH18" s="128"/>
      <c r="LI18" s="128"/>
      <c r="LJ18" s="128"/>
      <c r="LK18" s="128"/>
      <c r="LL18" s="128"/>
      <c r="LM18" s="128"/>
      <c r="LN18" s="128"/>
      <c r="LO18" s="128"/>
      <c r="LP18" s="128"/>
      <c r="LQ18" s="128"/>
      <c r="LR18" s="128"/>
      <c r="LS18" s="128"/>
      <c r="LT18" s="128"/>
      <c r="LU18" s="128"/>
      <c r="LV18" s="128"/>
      <c r="LW18" s="128"/>
      <c r="LX18" s="128"/>
      <c r="LY18" s="128"/>
      <c r="LZ18" s="128"/>
      <c r="MA18" s="128"/>
      <c r="MB18" s="128"/>
      <c r="MC18" s="128"/>
      <c r="MD18" s="128"/>
      <c r="ME18" s="128"/>
      <c r="MF18" s="128"/>
      <c r="MG18" s="128"/>
      <c r="MH18" s="128"/>
      <c r="MI18" s="128"/>
      <c r="MJ18" s="128"/>
      <c r="MK18" s="128"/>
      <c r="ML18" s="128"/>
      <c r="MM18" s="128"/>
      <c r="MN18" s="128"/>
      <c r="MO18" s="128"/>
      <c r="MP18" s="128"/>
      <c r="MQ18" s="128"/>
      <c r="MR18" s="128"/>
      <c r="MS18" s="128"/>
      <c r="MT18" s="128"/>
      <c r="MU18" s="128"/>
      <c r="MV18" s="128"/>
      <c r="MW18" s="128"/>
      <c r="MX18" s="128"/>
      <c r="MY18" s="128"/>
      <c r="MZ18" s="128"/>
      <c r="NA18" s="128"/>
      <c r="NB18" s="128"/>
      <c r="NC18" s="128"/>
      <c r="ND18" s="128"/>
      <c r="NE18" s="128"/>
      <c r="NF18" s="128"/>
      <c r="NG18" s="128"/>
      <c r="NH18" s="128"/>
      <c r="NI18" s="128"/>
      <c r="NJ18" s="128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8"/>
      <c r="NY18" s="128"/>
      <c r="NZ18" s="128"/>
      <c r="OA18" s="128"/>
      <c r="OB18" s="128"/>
      <c r="OC18" s="128"/>
      <c r="OD18" s="128"/>
      <c r="OE18" s="128"/>
      <c r="OF18" s="128"/>
      <c r="OG18" s="128"/>
      <c r="OH18" s="128"/>
      <c r="OI18" s="128"/>
      <c r="OJ18" s="128"/>
      <c r="OK18" s="128"/>
      <c r="OL18" s="128"/>
      <c r="OM18" s="128"/>
      <c r="ON18" s="128"/>
      <c r="OO18" s="128"/>
      <c r="OP18" s="128"/>
      <c r="OQ18" s="128"/>
      <c r="OR18" s="128"/>
      <c r="OS18" s="128"/>
      <c r="OT18" s="128"/>
      <c r="OU18" s="128"/>
      <c r="OV18" s="128"/>
      <c r="OW18" s="128"/>
      <c r="OX18" s="128"/>
      <c r="OY18" s="128"/>
      <c r="OZ18" s="128"/>
      <c r="PA18" s="128"/>
      <c r="PB18" s="128"/>
      <c r="PC18" s="128"/>
      <c r="PD18" s="128"/>
      <c r="PE18" s="128"/>
      <c r="PF18" s="128"/>
      <c r="PG18" s="128"/>
      <c r="PH18" s="128"/>
      <c r="PI18" s="128"/>
      <c r="PJ18" s="128"/>
      <c r="PK18" s="128"/>
      <c r="PL18" s="128"/>
      <c r="PM18" s="128"/>
      <c r="PN18" s="128"/>
      <c r="PO18" s="128"/>
      <c r="PP18" s="128"/>
      <c r="PQ18" s="128"/>
      <c r="PR18" s="128"/>
      <c r="PS18" s="128"/>
      <c r="PT18" s="128"/>
      <c r="PU18" s="128"/>
      <c r="PV18" s="128"/>
      <c r="PW18" s="128"/>
      <c r="PX18" s="128"/>
      <c r="PY18" s="128"/>
      <c r="PZ18" s="128"/>
      <c r="QA18" s="128"/>
      <c r="QB18" s="128"/>
      <c r="QC18" s="128"/>
      <c r="QD18" s="128"/>
      <c r="QE18" s="128"/>
      <c r="QF18" s="128"/>
      <c r="QG18" s="128"/>
      <c r="QH18" s="128"/>
      <c r="QI18" s="128"/>
      <c r="QJ18" s="128"/>
      <c r="QK18" s="128"/>
      <c r="QL18" s="128"/>
      <c r="QM18" s="128"/>
      <c r="QN18" s="128"/>
      <c r="QO18" s="128"/>
      <c r="QP18" s="128"/>
      <c r="QQ18" s="128"/>
      <c r="QR18" s="128"/>
      <c r="QS18" s="128"/>
      <c r="QT18" s="128"/>
      <c r="QU18" s="128"/>
      <c r="QV18" s="128"/>
      <c r="QW18" s="128"/>
      <c r="QX18" s="128"/>
      <c r="QY18" s="128"/>
      <c r="QZ18" s="128"/>
      <c r="RA18" s="128"/>
      <c r="RB18" s="128"/>
      <c r="RC18" s="128"/>
      <c r="RD18" s="128"/>
      <c r="RE18" s="128"/>
      <c r="RF18" s="128"/>
      <c r="RG18" s="128"/>
      <c r="RH18" s="128"/>
      <c r="RI18" s="128"/>
      <c r="RJ18" s="128"/>
      <c r="RK18" s="128"/>
      <c r="RL18" s="128"/>
      <c r="RM18" s="128"/>
      <c r="RN18" s="128"/>
      <c r="RO18" s="128"/>
      <c r="RP18" s="128"/>
      <c r="RQ18" s="128"/>
      <c r="RR18" s="128"/>
      <c r="RS18" s="128"/>
      <c r="RT18" s="128"/>
      <c r="RU18" s="128"/>
      <c r="RV18" s="128"/>
      <c r="RW18" s="128"/>
      <c r="RX18" s="128"/>
      <c r="RY18" s="128"/>
      <c r="RZ18" s="128"/>
      <c r="SA18" s="128"/>
      <c r="SB18" s="128"/>
      <c r="SC18" s="128"/>
      <c r="SD18" s="128"/>
      <c r="SE18" s="128"/>
      <c r="SF18" s="128"/>
      <c r="SG18" s="128"/>
      <c r="SH18" s="128"/>
      <c r="SI18" s="128"/>
      <c r="SJ18" s="128"/>
      <c r="SK18" s="128"/>
      <c r="SL18" s="128"/>
      <c r="SM18" s="128"/>
      <c r="SN18" s="128"/>
      <c r="SO18" s="128"/>
      <c r="SP18" s="128"/>
      <c r="SQ18" s="128"/>
      <c r="SR18" s="128"/>
      <c r="SS18" s="128"/>
      <c r="ST18" s="128"/>
      <c r="SU18" s="128"/>
      <c r="SV18" s="128"/>
      <c r="SW18" s="128"/>
      <c r="SX18" s="128"/>
      <c r="SY18" s="128"/>
      <c r="SZ18" s="128"/>
      <c r="TA18" s="128"/>
      <c r="TB18" s="128"/>
      <c r="TC18" s="128"/>
      <c r="TD18" s="128"/>
      <c r="TE18" s="128"/>
      <c r="TF18" s="128"/>
      <c r="TG18" s="128"/>
      <c r="TH18" s="128"/>
      <c r="TI18" s="128"/>
      <c r="TJ18" s="128"/>
      <c r="TK18" s="128"/>
      <c r="TL18" s="128"/>
      <c r="TM18" s="128"/>
      <c r="TN18" s="128"/>
      <c r="TO18" s="128"/>
      <c r="TP18" s="128"/>
      <c r="TQ18" s="128"/>
      <c r="TR18" s="128"/>
      <c r="TS18" s="128"/>
      <c r="TT18" s="128"/>
      <c r="TU18" s="128"/>
      <c r="TV18" s="128"/>
      <c r="TW18" s="128"/>
      <c r="TX18" s="128"/>
      <c r="TY18" s="128"/>
      <c r="TZ18" s="128"/>
      <c r="UA18" s="128"/>
      <c r="UB18" s="128"/>
      <c r="UC18" s="128"/>
      <c r="UD18" s="128"/>
      <c r="UE18" s="128"/>
      <c r="UF18" s="128"/>
      <c r="UG18" s="128"/>
      <c r="UH18" s="128"/>
      <c r="UI18" s="128"/>
      <c r="UJ18" s="128"/>
      <c r="UK18" s="128"/>
      <c r="UL18" s="128"/>
      <c r="UM18" s="128"/>
      <c r="UN18" s="128"/>
      <c r="UO18" s="128"/>
      <c r="UP18" s="128"/>
      <c r="UQ18" s="128"/>
      <c r="UR18" s="128"/>
      <c r="US18" s="128"/>
      <c r="UT18" s="128"/>
      <c r="UU18" s="128"/>
      <c r="UV18" s="128"/>
      <c r="UW18" s="128"/>
      <c r="UX18" s="128"/>
      <c r="UY18" s="128"/>
      <c r="UZ18" s="128"/>
      <c r="VA18" s="128"/>
      <c r="VB18" s="128"/>
      <c r="VC18" s="128"/>
      <c r="VD18" s="128"/>
      <c r="VE18" s="128"/>
      <c r="VF18" s="128"/>
      <c r="VG18" s="128"/>
      <c r="VH18" s="128"/>
      <c r="VI18" s="128"/>
      <c r="VJ18" s="128"/>
      <c r="VK18" s="128"/>
      <c r="VL18" s="128"/>
      <c r="VM18" s="128"/>
      <c r="VN18" s="128"/>
      <c r="VO18" s="128"/>
      <c r="VP18" s="128"/>
      <c r="VQ18" s="128"/>
      <c r="VR18" s="128"/>
      <c r="VS18" s="128"/>
      <c r="VT18" s="128"/>
      <c r="VU18" s="128"/>
      <c r="VV18" s="128"/>
      <c r="VW18" s="128"/>
      <c r="VX18" s="128"/>
      <c r="VY18" s="128"/>
      <c r="VZ18" s="128"/>
      <c r="WA18" s="128"/>
      <c r="WB18" s="128"/>
      <c r="WC18" s="128"/>
      <c r="WD18" s="128"/>
      <c r="WE18" s="128"/>
      <c r="WF18" s="128"/>
      <c r="WG18" s="128"/>
      <c r="WH18" s="128"/>
      <c r="WI18" s="128"/>
      <c r="WJ18" s="128"/>
      <c r="WK18" s="128"/>
      <c r="WL18" s="128"/>
      <c r="WM18" s="128"/>
      <c r="WN18" s="128"/>
      <c r="WO18" s="128"/>
      <c r="WP18" s="128"/>
      <c r="WQ18" s="128"/>
      <c r="WR18" s="128"/>
      <c r="WS18" s="128"/>
      <c r="WT18" s="128"/>
      <c r="WU18" s="128"/>
      <c r="WV18" s="128"/>
      <c r="WW18" s="128"/>
      <c r="WX18" s="128"/>
      <c r="WY18" s="128"/>
      <c r="WZ18" s="128"/>
      <c r="XA18" s="128"/>
      <c r="XB18" s="128"/>
      <c r="XC18" s="128"/>
      <c r="XD18" s="128"/>
      <c r="XE18" s="128"/>
      <c r="XF18" s="128"/>
      <c r="XG18" s="128"/>
      <c r="XH18" s="128"/>
      <c r="XI18" s="128"/>
      <c r="XJ18" s="128"/>
      <c r="XK18" s="128"/>
      <c r="XL18" s="128"/>
      <c r="XM18" s="128"/>
      <c r="XN18" s="128"/>
      <c r="XO18" s="128"/>
      <c r="XP18" s="128"/>
      <c r="XQ18" s="128"/>
      <c r="XR18" s="128"/>
      <c r="XS18" s="128"/>
      <c r="XT18" s="128"/>
      <c r="XU18" s="128"/>
      <c r="XV18" s="128"/>
      <c r="XW18" s="128"/>
      <c r="XX18" s="128"/>
      <c r="XY18" s="128"/>
      <c r="XZ18" s="128"/>
      <c r="YA18" s="128"/>
      <c r="YB18" s="128"/>
      <c r="YC18" s="128"/>
      <c r="YD18" s="128"/>
      <c r="YE18" s="128"/>
      <c r="YF18" s="128"/>
      <c r="YG18" s="128"/>
      <c r="YH18" s="128"/>
      <c r="YI18" s="128"/>
      <c r="YJ18" s="128"/>
      <c r="YK18" s="128"/>
      <c r="YL18" s="128"/>
      <c r="YM18" s="128"/>
      <c r="YN18" s="128"/>
      <c r="YO18" s="128"/>
      <c r="YP18" s="128"/>
      <c r="YQ18" s="128"/>
      <c r="YR18" s="128"/>
      <c r="YS18" s="128"/>
      <c r="YT18" s="128"/>
      <c r="YU18" s="128"/>
      <c r="YV18" s="128"/>
      <c r="YW18" s="128"/>
      <c r="YX18" s="128"/>
      <c r="YY18" s="128"/>
      <c r="YZ18" s="128"/>
      <c r="ZA18" s="128"/>
      <c r="ZB18" s="128"/>
      <c r="ZC18" s="128"/>
      <c r="ZD18" s="128"/>
      <c r="ZE18" s="128"/>
      <c r="ZF18" s="128"/>
      <c r="ZG18" s="128"/>
      <c r="ZH18" s="128"/>
      <c r="ZI18" s="128"/>
      <c r="ZJ18" s="128"/>
      <c r="ZK18" s="128"/>
      <c r="ZL18" s="128"/>
      <c r="ZM18" s="128"/>
      <c r="ZN18" s="128"/>
      <c r="ZO18" s="128"/>
      <c r="ZP18" s="128"/>
      <c r="ZQ18" s="128"/>
      <c r="ZR18" s="128"/>
      <c r="ZS18" s="128"/>
      <c r="ZT18" s="128"/>
      <c r="ZU18" s="128"/>
      <c r="ZV18" s="128"/>
      <c r="ZW18" s="128"/>
      <c r="ZX18" s="128"/>
      <c r="ZY18" s="128"/>
      <c r="ZZ18" s="128"/>
    </row>
    <row r="19" spans="1:702" hidden="1" outlineLevel="1">
      <c r="A19" s="8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  <c r="OF19" s="128"/>
      <c r="OG19" s="128"/>
      <c r="OH19" s="128"/>
      <c r="OI19" s="128"/>
      <c r="OJ19" s="128"/>
      <c r="OK19" s="128"/>
      <c r="OL19" s="128"/>
      <c r="OM19" s="128"/>
      <c r="ON19" s="128"/>
      <c r="OO19" s="128"/>
      <c r="OP19" s="128"/>
      <c r="OQ19" s="128"/>
      <c r="OR19" s="128"/>
      <c r="OS19" s="128"/>
      <c r="OT19" s="128"/>
      <c r="OU19" s="128"/>
      <c r="OV19" s="128"/>
      <c r="OW19" s="128"/>
      <c r="OX19" s="128"/>
      <c r="OY19" s="128"/>
      <c r="OZ19" s="128"/>
      <c r="PA19" s="128"/>
      <c r="PB19" s="128"/>
      <c r="PC19" s="128"/>
      <c r="PD19" s="128"/>
      <c r="PE19" s="128"/>
      <c r="PF19" s="128"/>
      <c r="PG19" s="128"/>
      <c r="PH19" s="128"/>
      <c r="PI19" s="128"/>
      <c r="PJ19" s="128"/>
      <c r="PK19" s="128"/>
      <c r="PL19" s="128"/>
      <c r="PM19" s="128"/>
      <c r="PN19" s="128"/>
      <c r="PO19" s="128"/>
      <c r="PP19" s="128"/>
      <c r="PQ19" s="128"/>
      <c r="PR19" s="128"/>
      <c r="PS19" s="128"/>
      <c r="PT19" s="128"/>
      <c r="PU19" s="128"/>
      <c r="PV19" s="128"/>
      <c r="PW19" s="128"/>
      <c r="PX19" s="128"/>
      <c r="PY19" s="128"/>
      <c r="PZ19" s="128"/>
      <c r="QA19" s="128"/>
      <c r="QB19" s="128"/>
      <c r="QC19" s="128"/>
      <c r="QD19" s="128"/>
      <c r="QE19" s="128"/>
      <c r="QF19" s="128"/>
      <c r="QG19" s="128"/>
      <c r="QH19" s="128"/>
      <c r="QI19" s="128"/>
      <c r="QJ19" s="128"/>
      <c r="QK19" s="128"/>
      <c r="QL19" s="128"/>
      <c r="QM19" s="128"/>
      <c r="QN19" s="128"/>
      <c r="QO19" s="128"/>
      <c r="QP19" s="128"/>
      <c r="QQ19" s="128"/>
      <c r="QR19" s="128"/>
      <c r="QS19" s="128"/>
      <c r="QT19" s="128"/>
      <c r="QU19" s="128"/>
      <c r="QV19" s="128"/>
      <c r="QW19" s="128"/>
      <c r="QX19" s="128"/>
      <c r="QY19" s="128"/>
      <c r="QZ19" s="128"/>
      <c r="RA19" s="128"/>
      <c r="RB19" s="128"/>
      <c r="RC19" s="128"/>
      <c r="RD19" s="128"/>
      <c r="RE19" s="128"/>
      <c r="RF19" s="128"/>
      <c r="RG19" s="128"/>
      <c r="RH19" s="128"/>
      <c r="RI19" s="128"/>
      <c r="RJ19" s="128"/>
      <c r="RK19" s="128"/>
      <c r="RL19" s="128"/>
      <c r="RM19" s="128"/>
      <c r="RN19" s="128"/>
      <c r="RO19" s="128"/>
      <c r="RP19" s="128"/>
      <c r="RQ19" s="128"/>
      <c r="RR19" s="128"/>
      <c r="RS19" s="128"/>
      <c r="RT19" s="128"/>
      <c r="RU19" s="128"/>
      <c r="RV19" s="128"/>
      <c r="RW19" s="128"/>
      <c r="RX19" s="128"/>
      <c r="RY19" s="128"/>
      <c r="RZ19" s="128"/>
      <c r="SA19" s="128"/>
      <c r="SB19" s="128"/>
      <c r="SC19" s="128"/>
      <c r="SD19" s="128"/>
      <c r="SE19" s="128"/>
      <c r="SF19" s="128"/>
      <c r="SG19" s="128"/>
      <c r="SH19" s="128"/>
      <c r="SI19" s="128"/>
      <c r="SJ19" s="128"/>
      <c r="SK19" s="128"/>
      <c r="SL19" s="128"/>
      <c r="SM19" s="128"/>
      <c r="SN19" s="128"/>
      <c r="SO19" s="128"/>
      <c r="SP19" s="128"/>
      <c r="SQ19" s="128"/>
      <c r="SR19" s="128"/>
      <c r="SS19" s="128"/>
      <c r="ST19" s="128"/>
      <c r="SU19" s="128"/>
      <c r="SV19" s="128"/>
      <c r="SW19" s="128"/>
      <c r="SX19" s="128"/>
      <c r="SY19" s="128"/>
      <c r="SZ19" s="128"/>
      <c r="TA19" s="128"/>
      <c r="TB19" s="128"/>
      <c r="TC19" s="128"/>
      <c r="TD19" s="128"/>
      <c r="TE19" s="128"/>
      <c r="TF19" s="128"/>
      <c r="TG19" s="128"/>
      <c r="TH19" s="128"/>
      <c r="TI19" s="128"/>
      <c r="TJ19" s="128"/>
      <c r="TK19" s="128"/>
      <c r="TL19" s="128"/>
      <c r="TM19" s="128"/>
      <c r="TN19" s="128"/>
      <c r="TO19" s="128"/>
      <c r="TP19" s="128"/>
      <c r="TQ19" s="128"/>
      <c r="TR19" s="128"/>
      <c r="TS19" s="128"/>
      <c r="TT19" s="128"/>
      <c r="TU19" s="128"/>
      <c r="TV19" s="128"/>
      <c r="TW19" s="128"/>
      <c r="TX19" s="128"/>
      <c r="TY19" s="128"/>
      <c r="TZ19" s="128"/>
      <c r="UA19" s="128"/>
      <c r="UB19" s="128"/>
      <c r="UC19" s="128"/>
      <c r="UD19" s="128"/>
      <c r="UE19" s="128"/>
      <c r="UF19" s="128"/>
      <c r="UG19" s="128"/>
      <c r="UH19" s="128"/>
      <c r="UI19" s="128"/>
      <c r="UJ19" s="128"/>
      <c r="UK19" s="128"/>
      <c r="UL19" s="128"/>
      <c r="UM19" s="128"/>
      <c r="UN19" s="128"/>
      <c r="UO19" s="128"/>
      <c r="UP19" s="128"/>
      <c r="UQ19" s="128"/>
      <c r="UR19" s="128"/>
      <c r="US19" s="128"/>
      <c r="UT19" s="128"/>
      <c r="UU19" s="128"/>
      <c r="UV19" s="128"/>
      <c r="UW19" s="128"/>
      <c r="UX19" s="128"/>
      <c r="UY19" s="128"/>
      <c r="UZ19" s="128"/>
      <c r="VA19" s="128"/>
      <c r="VB19" s="128"/>
      <c r="VC19" s="128"/>
      <c r="VD19" s="128"/>
      <c r="VE19" s="128"/>
      <c r="VF19" s="128"/>
      <c r="VG19" s="128"/>
      <c r="VH19" s="128"/>
      <c r="VI19" s="128"/>
      <c r="VJ19" s="128"/>
      <c r="VK19" s="128"/>
      <c r="VL19" s="128"/>
      <c r="VM19" s="128"/>
      <c r="VN19" s="128"/>
      <c r="VO19" s="128"/>
      <c r="VP19" s="128"/>
      <c r="VQ19" s="128"/>
      <c r="VR19" s="128"/>
      <c r="VS19" s="128"/>
      <c r="VT19" s="128"/>
      <c r="VU19" s="128"/>
      <c r="VV19" s="128"/>
      <c r="VW19" s="128"/>
      <c r="VX19" s="128"/>
      <c r="VY19" s="128"/>
      <c r="VZ19" s="128"/>
      <c r="WA19" s="128"/>
      <c r="WB19" s="128"/>
      <c r="WC19" s="128"/>
      <c r="WD19" s="128"/>
      <c r="WE19" s="128"/>
      <c r="WF19" s="128"/>
      <c r="WG19" s="128"/>
      <c r="WH19" s="128"/>
      <c r="WI19" s="128"/>
      <c r="WJ19" s="128"/>
      <c r="WK19" s="128"/>
      <c r="WL19" s="128"/>
      <c r="WM19" s="128"/>
      <c r="WN19" s="128"/>
      <c r="WO19" s="128"/>
      <c r="WP19" s="128"/>
      <c r="WQ19" s="128"/>
      <c r="WR19" s="128"/>
      <c r="WS19" s="128"/>
      <c r="WT19" s="128"/>
      <c r="WU19" s="128"/>
      <c r="WV19" s="128"/>
      <c r="WW19" s="128"/>
      <c r="WX19" s="128"/>
      <c r="WY19" s="128"/>
      <c r="WZ19" s="128"/>
      <c r="XA19" s="128"/>
      <c r="XB19" s="128"/>
      <c r="XC19" s="128"/>
      <c r="XD19" s="128"/>
      <c r="XE19" s="128"/>
      <c r="XF19" s="128"/>
      <c r="XG19" s="128"/>
      <c r="XH19" s="128"/>
      <c r="XI19" s="128"/>
      <c r="XJ19" s="128"/>
      <c r="XK19" s="128"/>
      <c r="XL19" s="128"/>
      <c r="XM19" s="128"/>
      <c r="XN19" s="128"/>
      <c r="XO19" s="128"/>
      <c r="XP19" s="128"/>
      <c r="XQ19" s="128"/>
      <c r="XR19" s="128"/>
      <c r="XS19" s="128"/>
      <c r="XT19" s="128"/>
      <c r="XU19" s="128"/>
      <c r="XV19" s="128"/>
      <c r="XW19" s="128"/>
      <c r="XX19" s="128"/>
      <c r="XY19" s="128"/>
      <c r="XZ19" s="128"/>
      <c r="YA19" s="128"/>
      <c r="YB19" s="128"/>
      <c r="YC19" s="128"/>
      <c r="YD19" s="128"/>
      <c r="YE19" s="128"/>
      <c r="YF19" s="128"/>
      <c r="YG19" s="128"/>
      <c r="YH19" s="128"/>
      <c r="YI19" s="128"/>
      <c r="YJ19" s="128"/>
      <c r="YK19" s="128"/>
      <c r="YL19" s="128"/>
      <c r="YM19" s="128"/>
      <c r="YN19" s="128"/>
      <c r="YO19" s="128"/>
      <c r="YP19" s="128"/>
      <c r="YQ19" s="128"/>
      <c r="YR19" s="128"/>
      <c r="YS19" s="128"/>
      <c r="YT19" s="128"/>
      <c r="YU19" s="128"/>
      <c r="YV19" s="128"/>
      <c r="YW19" s="128"/>
      <c r="YX19" s="128"/>
      <c r="YY19" s="128"/>
      <c r="YZ19" s="128"/>
      <c r="ZA19" s="128"/>
      <c r="ZB19" s="128"/>
      <c r="ZC19" s="128"/>
      <c r="ZD19" s="128"/>
      <c r="ZE19" s="128"/>
      <c r="ZF19" s="128"/>
      <c r="ZG19" s="128"/>
      <c r="ZH19" s="128"/>
      <c r="ZI19" s="128"/>
      <c r="ZJ19" s="128"/>
      <c r="ZK19" s="128"/>
      <c r="ZL19" s="128"/>
      <c r="ZM19" s="128"/>
      <c r="ZN19" s="128"/>
      <c r="ZO19" s="128"/>
      <c r="ZP19" s="128"/>
      <c r="ZQ19" s="128"/>
      <c r="ZR19" s="128"/>
      <c r="ZS19" s="128"/>
      <c r="ZT19" s="128"/>
      <c r="ZU19" s="128"/>
      <c r="ZV19" s="128"/>
      <c r="ZW19" s="128"/>
      <c r="ZX19" s="128"/>
      <c r="ZY19" s="128"/>
      <c r="ZZ19" s="128"/>
    </row>
    <row r="20" spans="1:702" hidden="1" outlineLevel="1">
      <c r="A20" s="8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  <c r="OF20" s="128"/>
      <c r="OG20" s="128"/>
      <c r="OH20" s="128"/>
      <c r="OI20" s="128"/>
      <c r="OJ20" s="128"/>
      <c r="OK20" s="128"/>
      <c r="OL20" s="128"/>
      <c r="OM20" s="128"/>
      <c r="ON20" s="128"/>
      <c r="OO20" s="128"/>
      <c r="OP20" s="128"/>
      <c r="OQ20" s="128"/>
      <c r="OR20" s="128"/>
      <c r="OS20" s="128"/>
      <c r="OT20" s="128"/>
      <c r="OU20" s="128"/>
      <c r="OV20" s="128"/>
      <c r="OW20" s="128"/>
      <c r="OX20" s="128"/>
      <c r="OY20" s="128"/>
      <c r="OZ20" s="128"/>
      <c r="PA20" s="128"/>
      <c r="PB20" s="128"/>
      <c r="PC20" s="128"/>
      <c r="PD20" s="128"/>
      <c r="PE20" s="128"/>
      <c r="PF20" s="128"/>
      <c r="PG20" s="128"/>
      <c r="PH20" s="128"/>
      <c r="PI20" s="128"/>
      <c r="PJ20" s="128"/>
      <c r="PK20" s="128"/>
      <c r="PL20" s="128"/>
      <c r="PM20" s="128"/>
      <c r="PN20" s="128"/>
      <c r="PO20" s="128"/>
      <c r="PP20" s="128"/>
      <c r="PQ20" s="128"/>
      <c r="PR20" s="128"/>
      <c r="PS20" s="128"/>
      <c r="PT20" s="128"/>
      <c r="PU20" s="128"/>
      <c r="PV20" s="128"/>
      <c r="PW20" s="128"/>
      <c r="PX20" s="128"/>
      <c r="PY20" s="128"/>
      <c r="PZ20" s="128"/>
      <c r="QA20" s="128"/>
      <c r="QB20" s="128"/>
      <c r="QC20" s="128"/>
      <c r="QD20" s="128"/>
      <c r="QE20" s="128"/>
      <c r="QF20" s="128"/>
      <c r="QG20" s="128"/>
      <c r="QH20" s="128"/>
      <c r="QI20" s="128"/>
      <c r="QJ20" s="128"/>
      <c r="QK20" s="128"/>
      <c r="QL20" s="128"/>
      <c r="QM20" s="128"/>
      <c r="QN20" s="128"/>
      <c r="QO20" s="128"/>
      <c r="QP20" s="128"/>
      <c r="QQ20" s="128"/>
      <c r="QR20" s="128"/>
      <c r="QS20" s="128"/>
      <c r="QT20" s="128"/>
      <c r="QU20" s="128"/>
      <c r="QV20" s="128"/>
      <c r="QW20" s="128"/>
      <c r="QX20" s="128"/>
      <c r="QY20" s="128"/>
      <c r="QZ20" s="128"/>
      <c r="RA20" s="128"/>
      <c r="RB20" s="128"/>
      <c r="RC20" s="128"/>
      <c r="RD20" s="128"/>
      <c r="RE20" s="128"/>
      <c r="RF20" s="128"/>
      <c r="RG20" s="128"/>
      <c r="RH20" s="128"/>
      <c r="RI20" s="128"/>
      <c r="RJ20" s="128"/>
      <c r="RK20" s="128"/>
      <c r="RL20" s="128"/>
      <c r="RM20" s="128"/>
      <c r="RN20" s="128"/>
      <c r="RO20" s="128"/>
      <c r="RP20" s="128"/>
      <c r="RQ20" s="128"/>
      <c r="RR20" s="128"/>
      <c r="RS20" s="128"/>
      <c r="RT20" s="128"/>
      <c r="RU20" s="128"/>
      <c r="RV20" s="128"/>
      <c r="RW20" s="128"/>
      <c r="RX20" s="128"/>
      <c r="RY20" s="128"/>
      <c r="RZ20" s="128"/>
      <c r="SA20" s="128"/>
      <c r="SB20" s="128"/>
      <c r="SC20" s="128"/>
      <c r="SD20" s="128"/>
      <c r="SE20" s="128"/>
      <c r="SF20" s="128"/>
      <c r="SG20" s="128"/>
      <c r="SH20" s="128"/>
      <c r="SI20" s="128"/>
      <c r="SJ20" s="128"/>
      <c r="SK20" s="128"/>
      <c r="SL20" s="128"/>
      <c r="SM20" s="128"/>
      <c r="SN20" s="128"/>
      <c r="SO20" s="128"/>
      <c r="SP20" s="128"/>
      <c r="SQ20" s="128"/>
      <c r="SR20" s="128"/>
      <c r="SS20" s="128"/>
      <c r="ST20" s="128"/>
      <c r="SU20" s="128"/>
      <c r="SV20" s="128"/>
      <c r="SW20" s="128"/>
      <c r="SX20" s="128"/>
      <c r="SY20" s="128"/>
      <c r="SZ20" s="128"/>
      <c r="TA20" s="128"/>
      <c r="TB20" s="128"/>
      <c r="TC20" s="128"/>
      <c r="TD20" s="128"/>
      <c r="TE20" s="128"/>
      <c r="TF20" s="128"/>
      <c r="TG20" s="128"/>
      <c r="TH20" s="128"/>
      <c r="TI20" s="128"/>
      <c r="TJ20" s="128"/>
      <c r="TK20" s="128"/>
      <c r="TL20" s="128"/>
      <c r="TM20" s="128"/>
      <c r="TN20" s="128"/>
      <c r="TO20" s="128"/>
      <c r="TP20" s="128"/>
      <c r="TQ20" s="128"/>
      <c r="TR20" s="128"/>
      <c r="TS20" s="128"/>
      <c r="TT20" s="128"/>
      <c r="TU20" s="128"/>
      <c r="TV20" s="128"/>
      <c r="TW20" s="128"/>
      <c r="TX20" s="128"/>
      <c r="TY20" s="128"/>
      <c r="TZ20" s="128"/>
      <c r="UA20" s="128"/>
      <c r="UB20" s="128"/>
      <c r="UC20" s="128"/>
      <c r="UD20" s="128"/>
      <c r="UE20" s="128"/>
      <c r="UF20" s="128"/>
      <c r="UG20" s="128"/>
      <c r="UH20" s="128"/>
      <c r="UI20" s="128"/>
      <c r="UJ20" s="128"/>
      <c r="UK20" s="128"/>
      <c r="UL20" s="128"/>
      <c r="UM20" s="128"/>
      <c r="UN20" s="128"/>
      <c r="UO20" s="128"/>
      <c r="UP20" s="128"/>
      <c r="UQ20" s="128"/>
      <c r="UR20" s="128"/>
      <c r="US20" s="128"/>
      <c r="UT20" s="128"/>
      <c r="UU20" s="128"/>
      <c r="UV20" s="128"/>
      <c r="UW20" s="128"/>
      <c r="UX20" s="128"/>
      <c r="UY20" s="128"/>
      <c r="UZ20" s="128"/>
      <c r="VA20" s="128"/>
      <c r="VB20" s="128"/>
      <c r="VC20" s="128"/>
      <c r="VD20" s="128"/>
      <c r="VE20" s="128"/>
      <c r="VF20" s="128"/>
      <c r="VG20" s="128"/>
      <c r="VH20" s="128"/>
      <c r="VI20" s="128"/>
      <c r="VJ20" s="128"/>
      <c r="VK20" s="128"/>
      <c r="VL20" s="128"/>
      <c r="VM20" s="128"/>
      <c r="VN20" s="128"/>
      <c r="VO20" s="128"/>
      <c r="VP20" s="128"/>
      <c r="VQ20" s="128"/>
      <c r="VR20" s="128"/>
      <c r="VS20" s="128"/>
      <c r="VT20" s="128"/>
      <c r="VU20" s="128"/>
      <c r="VV20" s="128"/>
      <c r="VW20" s="128"/>
      <c r="VX20" s="128"/>
      <c r="VY20" s="128"/>
      <c r="VZ20" s="128"/>
      <c r="WA20" s="128"/>
      <c r="WB20" s="128"/>
      <c r="WC20" s="128"/>
      <c r="WD20" s="128"/>
      <c r="WE20" s="128"/>
      <c r="WF20" s="128"/>
      <c r="WG20" s="128"/>
      <c r="WH20" s="128"/>
      <c r="WI20" s="128"/>
      <c r="WJ20" s="128"/>
      <c r="WK20" s="128"/>
      <c r="WL20" s="128"/>
      <c r="WM20" s="128"/>
      <c r="WN20" s="128"/>
      <c r="WO20" s="128"/>
      <c r="WP20" s="128"/>
      <c r="WQ20" s="128"/>
      <c r="WR20" s="128"/>
      <c r="WS20" s="128"/>
      <c r="WT20" s="128"/>
      <c r="WU20" s="128"/>
      <c r="WV20" s="128"/>
      <c r="WW20" s="128"/>
      <c r="WX20" s="128"/>
      <c r="WY20" s="128"/>
      <c r="WZ20" s="128"/>
      <c r="XA20" s="128"/>
      <c r="XB20" s="128"/>
      <c r="XC20" s="128"/>
      <c r="XD20" s="128"/>
      <c r="XE20" s="128"/>
      <c r="XF20" s="128"/>
      <c r="XG20" s="128"/>
      <c r="XH20" s="128"/>
      <c r="XI20" s="128"/>
      <c r="XJ20" s="128"/>
      <c r="XK20" s="128"/>
      <c r="XL20" s="128"/>
      <c r="XM20" s="128"/>
      <c r="XN20" s="128"/>
      <c r="XO20" s="128"/>
      <c r="XP20" s="128"/>
      <c r="XQ20" s="128"/>
      <c r="XR20" s="128"/>
      <c r="XS20" s="128"/>
      <c r="XT20" s="128"/>
      <c r="XU20" s="128"/>
      <c r="XV20" s="128"/>
      <c r="XW20" s="128"/>
      <c r="XX20" s="128"/>
      <c r="XY20" s="128"/>
      <c r="XZ20" s="128"/>
      <c r="YA20" s="128"/>
      <c r="YB20" s="128"/>
      <c r="YC20" s="128"/>
      <c r="YD20" s="128"/>
      <c r="YE20" s="128"/>
      <c r="YF20" s="128"/>
      <c r="YG20" s="128"/>
      <c r="YH20" s="128"/>
      <c r="YI20" s="128"/>
      <c r="YJ20" s="128"/>
      <c r="YK20" s="128"/>
      <c r="YL20" s="128"/>
      <c r="YM20" s="128"/>
      <c r="YN20" s="128"/>
      <c r="YO20" s="128"/>
      <c r="YP20" s="128"/>
      <c r="YQ20" s="128"/>
      <c r="YR20" s="128"/>
      <c r="YS20" s="128"/>
      <c r="YT20" s="128"/>
      <c r="YU20" s="128"/>
      <c r="YV20" s="128"/>
      <c r="YW20" s="128"/>
      <c r="YX20" s="128"/>
      <c r="YY20" s="128"/>
      <c r="YZ20" s="128"/>
      <c r="ZA20" s="128"/>
      <c r="ZB20" s="128"/>
      <c r="ZC20" s="128"/>
      <c r="ZD20" s="128"/>
      <c r="ZE20" s="128"/>
      <c r="ZF20" s="128"/>
      <c r="ZG20" s="128"/>
      <c r="ZH20" s="128"/>
      <c r="ZI20" s="128"/>
      <c r="ZJ20" s="128"/>
      <c r="ZK20" s="128"/>
      <c r="ZL20" s="128"/>
      <c r="ZM20" s="128"/>
      <c r="ZN20" s="128"/>
      <c r="ZO20" s="128"/>
      <c r="ZP20" s="128"/>
      <c r="ZQ20" s="128"/>
      <c r="ZR20" s="128"/>
      <c r="ZS20" s="128"/>
      <c r="ZT20" s="128"/>
      <c r="ZU20" s="128"/>
      <c r="ZV20" s="128"/>
      <c r="ZW20" s="128"/>
      <c r="ZX20" s="128"/>
      <c r="ZY20" s="128"/>
      <c r="ZZ20" s="128"/>
    </row>
    <row r="21" spans="1:702" hidden="1" outlineLevel="1">
      <c r="A21" s="8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128"/>
      <c r="RC21" s="128"/>
      <c r="RD21" s="128"/>
      <c r="RE21" s="128"/>
      <c r="RF21" s="128"/>
      <c r="RG21" s="128"/>
      <c r="RH21" s="128"/>
      <c r="RI21" s="128"/>
      <c r="RJ21" s="128"/>
      <c r="RK21" s="128"/>
      <c r="RL21" s="128"/>
      <c r="RM21" s="128"/>
      <c r="RN21" s="128"/>
      <c r="RO21" s="128"/>
      <c r="RP21" s="128"/>
      <c r="RQ21" s="128"/>
      <c r="RR21" s="128"/>
      <c r="RS21" s="128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128"/>
      <c r="SE21" s="128"/>
      <c r="SF21" s="128"/>
      <c r="SG21" s="128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128"/>
      <c r="TG21" s="128"/>
      <c r="TH21" s="128"/>
      <c r="TI21" s="128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128"/>
      <c r="TU21" s="128"/>
      <c r="TV21" s="128"/>
      <c r="TW21" s="128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  <c r="UH21" s="128"/>
      <c r="UI21" s="128"/>
      <c r="UJ21" s="128"/>
      <c r="UK21" s="128"/>
      <c r="UL21" s="128"/>
      <c r="UM21" s="128"/>
      <c r="UN21" s="128"/>
      <c r="UO21" s="128"/>
      <c r="UP21" s="128"/>
      <c r="UQ21" s="128"/>
      <c r="UR21" s="128"/>
      <c r="US21" s="128"/>
      <c r="UT21" s="128"/>
      <c r="UU21" s="128"/>
      <c r="UV21" s="128"/>
      <c r="UW21" s="128"/>
      <c r="UX21" s="128"/>
      <c r="UY21" s="128"/>
      <c r="UZ21" s="128"/>
      <c r="VA21" s="128"/>
      <c r="VB21" s="128"/>
      <c r="VC21" s="128"/>
      <c r="VD21" s="128"/>
      <c r="VE21" s="128"/>
      <c r="VF21" s="128"/>
      <c r="VG21" s="128"/>
      <c r="VH21" s="128"/>
      <c r="VI21" s="128"/>
      <c r="VJ21" s="128"/>
      <c r="VK21" s="128"/>
      <c r="VL21" s="128"/>
      <c r="VM21" s="128"/>
      <c r="VN21" s="128"/>
      <c r="VO21" s="128"/>
      <c r="VP21" s="128"/>
      <c r="VQ21" s="128"/>
      <c r="VR21" s="128"/>
      <c r="VS21" s="128"/>
      <c r="VT21" s="128"/>
      <c r="VU21" s="128"/>
      <c r="VV21" s="128"/>
      <c r="VW21" s="128"/>
      <c r="VX21" s="128"/>
      <c r="VY21" s="128"/>
      <c r="VZ21" s="128"/>
      <c r="WA21" s="128"/>
      <c r="WB21" s="128"/>
      <c r="WC21" s="128"/>
      <c r="WD21" s="128"/>
      <c r="WE21" s="128"/>
      <c r="WF21" s="128"/>
      <c r="WG21" s="128"/>
      <c r="WH21" s="128"/>
      <c r="WI21" s="128"/>
      <c r="WJ21" s="128"/>
      <c r="WK21" s="128"/>
      <c r="WL21" s="128"/>
      <c r="WM21" s="128"/>
      <c r="WN21" s="128"/>
      <c r="WO21" s="128"/>
      <c r="WP21" s="128"/>
      <c r="WQ21" s="128"/>
      <c r="WR21" s="128"/>
      <c r="WS21" s="128"/>
      <c r="WT21" s="128"/>
      <c r="WU21" s="128"/>
      <c r="WV21" s="128"/>
      <c r="WW21" s="128"/>
      <c r="WX21" s="128"/>
      <c r="WY21" s="128"/>
      <c r="WZ21" s="128"/>
      <c r="XA21" s="128"/>
      <c r="XB21" s="128"/>
      <c r="XC21" s="128"/>
      <c r="XD21" s="128"/>
      <c r="XE21" s="128"/>
      <c r="XF21" s="128"/>
      <c r="XG21" s="128"/>
      <c r="XH21" s="128"/>
      <c r="XI21" s="128"/>
      <c r="XJ21" s="128"/>
      <c r="XK21" s="128"/>
      <c r="XL21" s="128"/>
      <c r="XM21" s="128"/>
      <c r="XN21" s="128"/>
      <c r="XO21" s="128"/>
      <c r="XP21" s="128"/>
      <c r="XQ21" s="128"/>
      <c r="XR21" s="128"/>
      <c r="XS21" s="128"/>
      <c r="XT21" s="128"/>
      <c r="XU21" s="128"/>
      <c r="XV21" s="128"/>
      <c r="XW21" s="128"/>
      <c r="XX21" s="128"/>
      <c r="XY21" s="128"/>
      <c r="XZ21" s="128"/>
      <c r="YA21" s="128"/>
      <c r="YB21" s="128"/>
      <c r="YC21" s="128"/>
      <c r="YD21" s="128"/>
      <c r="YE21" s="128"/>
      <c r="YF21" s="128"/>
      <c r="YG21" s="128"/>
      <c r="YH21" s="128"/>
      <c r="YI21" s="128"/>
      <c r="YJ21" s="128"/>
      <c r="YK21" s="128"/>
      <c r="YL21" s="128"/>
      <c r="YM21" s="128"/>
      <c r="YN21" s="128"/>
      <c r="YO21" s="128"/>
      <c r="YP21" s="128"/>
      <c r="YQ21" s="128"/>
      <c r="YR21" s="128"/>
      <c r="YS21" s="128"/>
      <c r="YT21" s="128"/>
      <c r="YU21" s="128"/>
      <c r="YV21" s="128"/>
      <c r="YW21" s="128"/>
      <c r="YX21" s="128"/>
      <c r="YY21" s="128"/>
      <c r="YZ21" s="128"/>
      <c r="ZA21" s="128"/>
      <c r="ZB21" s="128"/>
      <c r="ZC21" s="128"/>
      <c r="ZD21" s="128"/>
      <c r="ZE21" s="128"/>
      <c r="ZF21" s="128"/>
      <c r="ZG21" s="128"/>
      <c r="ZH21" s="128"/>
      <c r="ZI21" s="128"/>
      <c r="ZJ21" s="128"/>
      <c r="ZK21" s="128"/>
      <c r="ZL21" s="128"/>
      <c r="ZM21" s="128"/>
      <c r="ZN21" s="128"/>
      <c r="ZO21" s="128"/>
      <c r="ZP21" s="128"/>
      <c r="ZQ21" s="128"/>
      <c r="ZR21" s="128"/>
      <c r="ZS21" s="128"/>
      <c r="ZT21" s="128"/>
      <c r="ZU21" s="128"/>
      <c r="ZV21" s="128"/>
      <c r="ZW21" s="128"/>
      <c r="ZX21" s="128"/>
      <c r="ZY21" s="128"/>
      <c r="ZZ21" s="128"/>
    </row>
    <row r="22" spans="1:702" hidden="1" outlineLevel="1">
      <c r="A22" s="8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  <c r="QU22" s="128"/>
      <c r="QV22" s="128"/>
      <c r="QW22" s="128"/>
      <c r="QX22" s="128"/>
      <c r="QY22" s="128"/>
      <c r="QZ22" s="128"/>
      <c r="RA22" s="128"/>
      <c r="RB22" s="128"/>
      <c r="RC22" s="128"/>
      <c r="RD22" s="128"/>
      <c r="RE22" s="128"/>
      <c r="RF22" s="128"/>
      <c r="RG22" s="128"/>
      <c r="RH22" s="128"/>
      <c r="RI22" s="128"/>
      <c r="RJ22" s="128"/>
      <c r="RK22" s="128"/>
      <c r="RL22" s="128"/>
      <c r="RM22" s="128"/>
      <c r="RN22" s="128"/>
      <c r="RO22" s="128"/>
      <c r="RP22" s="128"/>
      <c r="RQ22" s="128"/>
      <c r="RR22" s="128"/>
      <c r="RS22" s="128"/>
      <c r="RT22" s="128"/>
      <c r="RU22" s="128"/>
      <c r="RV22" s="128"/>
      <c r="RW22" s="128"/>
      <c r="RX22" s="128"/>
      <c r="RY22" s="128"/>
      <c r="RZ22" s="128"/>
      <c r="SA22" s="128"/>
      <c r="SB22" s="128"/>
      <c r="SC22" s="128"/>
      <c r="SD22" s="128"/>
      <c r="SE22" s="128"/>
      <c r="SF22" s="128"/>
      <c r="SG22" s="128"/>
      <c r="SH22" s="128"/>
      <c r="SI22" s="128"/>
      <c r="SJ22" s="128"/>
      <c r="SK22" s="128"/>
      <c r="SL22" s="128"/>
      <c r="SM22" s="128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8"/>
      <c r="TB22" s="128"/>
      <c r="TC22" s="128"/>
      <c r="TD22" s="128"/>
      <c r="TE22" s="128"/>
      <c r="TF22" s="128"/>
      <c r="TG22" s="128"/>
      <c r="TH22" s="128"/>
      <c r="TI22" s="128"/>
      <c r="TJ22" s="128"/>
      <c r="TK22" s="128"/>
      <c r="TL22" s="128"/>
      <c r="TM22" s="128"/>
      <c r="TN22" s="128"/>
      <c r="TO22" s="128"/>
      <c r="TP22" s="128"/>
      <c r="TQ22" s="128"/>
      <c r="TR22" s="128"/>
      <c r="TS22" s="128"/>
      <c r="TT22" s="128"/>
      <c r="TU22" s="128"/>
      <c r="TV22" s="128"/>
      <c r="TW22" s="128"/>
      <c r="TX22" s="128"/>
      <c r="TY22" s="128"/>
      <c r="TZ22" s="128"/>
      <c r="UA22" s="128"/>
      <c r="UB22" s="128"/>
      <c r="UC22" s="128"/>
      <c r="UD22" s="128"/>
      <c r="UE22" s="128"/>
      <c r="UF22" s="128"/>
      <c r="UG22" s="128"/>
      <c r="UH22" s="128"/>
      <c r="UI22" s="128"/>
      <c r="UJ22" s="128"/>
      <c r="UK22" s="128"/>
      <c r="UL22" s="128"/>
      <c r="UM22" s="128"/>
      <c r="UN22" s="128"/>
      <c r="UO22" s="128"/>
      <c r="UP22" s="128"/>
      <c r="UQ22" s="128"/>
      <c r="UR22" s="128"/>
      <c r="US22" s="128"/>
      <c r="UT22" s="128"/>
      <c r="UU22" s="128"/>
      <c r="UV22" s="128"/>
      <c r="UW22" s="128"/>
      <c r="UX22" s="128"/>
      <c r="UY22" s="128"/>
      <c r="UZ22" s="128"/>
      <c r="VA22" s="128"/>
      <c r="VB22" s="128"/>
      <c r="VC22" s="128"/>
      <c r="VD22" s="128"/>
      <c r="VE22" s="128"/>
      <c r="VF22" s="128"/>
      <c r="VG22" s="128"/>
      <c r="VH22" s="128"/>
      <c r="VI22" s="128"/>
      <c r="VJ22" s="128"/>
      <c r="VK22" s="128"/>
      <c r="VL22" s="128"/>
      <c r="VM22" s="128"/>
      <c r="VN22" s="128"/>
      <c r="VO22" s="128"/>
      <c r="VP22" s="128"/>
      <c r="VQ22" s="128"/>
      <c r="VR22" s="128"/>
      <c r="VS22" s="128"/>
      <c r="VT22" s="128"/>
      <c r="VU22" s="128"/>
      <c r="VV22" s="128"/>
      <c r="VW22" s="128"/>
      <c r="VX22" s="128"/>
      <c r="VY22" s="128"/>
      <c r="VZ22" s="128"/>
      <c r="WA22" s="128"/>
      <c r="WB22" s="128"/>
      <c r="WC22" s="128"/>
      <c r="WD22" s="128"/>
      <c r="WE22" s="128"/>
      <c r="WF22" s="128"/>
      <c r="WG22" s="128"/>
      <c r="WH22" s="128"/>
      <c r="WI22" s="128"/>
      <c r="WJ22" s="128"/>
      <c r="WK22" s="128"/>
      <c r="WL22" s="128"/>
      <c r="WM22" s="128"/>
      <c r="WN22" s="128"/>
      <c r="WO22" s="128"/>
      <c r="WP22" s="128"/>
      <c r="WQ22" s="128"/>
      <c r="WR22" s="128"/>
      <c r="WS22" s="128"/>
      <c r="WT22" s="128"/>
      <c r="WU22" s="128"/>
      <c r="WV22" s="128"/>
      <c r="WW22" s="128"/>
      <c r="WX22" s="128"/>
      <c r="WY22" s="128"/>
      <c r="WZ22" s="128"/>
      <c r="XA22" s="128"/>
      <c r="XB22" s="128"/>
      <c r="XC22" s="128"/>
      <c r="XD22" s="128"/>
      <c r="XE22" s="128"/>
      <c r="XF22" s="128"/>
      <c r="XG22" s="128"/>
      <c r="XH22" s="128"/>
      <c r="XI22" s="128"/>
      <c r="XJ22" s="128"/>
      <c r="XK22" s="128"/>
      <c r="XL22" s="128"/>
      <c r="XM22" s="128"/>
      <c r="XN22" s="128"/>
      <c r="XO22" s="128"/>
      <c r="XP22" s="128"/>
      <c r="XQ22" s="128"/>
      <c r="XR22" s="128"/>
      <c r="XS22" s="128"/>
      <c r="XT22" s="128"/>
      <c r="XU22" s="128"/>
      <c r="XV22" s="128"/>
      <c r="XW22" s="128"/>
      <c r="XX22" s="128"/>
      <c r="XY22" s="128"/>
      <c r="XZ22" s="128"/>
      <c r="YA22" s="128"/>
      <c r="YB22" s="128"/>
      <c r="YC22" s="128"/>
      <c r="YD22" s="128"/>
      <c r="YE22" s="128"/>
      <c r="YF22" s="128"/>
      <c r="YG22" s="128"/>
      <c r="YH22" s="128"/>
      <c r="YI22" s="128"/>
      <c r="YJ22" s="128"/>
      <c r="YK22" s="128"/>
      <c r="YL22" s="128"/>
      <c r="YM22" s="128"/>
      <c r="YN22" s="128"/>
      <c r="YO22" s="128"/>
      <c r="YP22" s="128"/>
      <c r="YQ22" s="128"/>
      <c r="YR22" s="128"/>
      <c r="YS22" s="128"/>
      <c r="YT22" s="128"/>
      <c r="YU22" s="128"/>
      <c r="YV22" s="128"/>
      <c r="YW22" s="128"/>
      <c r="YX22" s="128"/>
      <c r="YY22" s="128"/>
      <c r="YZ22" s="128"/>
      <c r="ZA22" s="128"/>
      <c r="ZB22" s="128"/>
      <c r="ZC22" s="128"/>
      <c r="ZD22" s="128"/>
      <c r="ZE22" s="128"/>
      <c r="ZF22" s="128"/>
      <c r="ZG22" s="128"/>
      <c r="ZH22" s="128"/>
      <c r="ZI22" s="128"/>
      <c r="ZJ22" s="128"/>
      <c r="ZK22" s="128"/>
      <c r="ZL22" s="128"/>
      <c r="ZM22" s="128"/>
      <c r="ZN22" s="128"/>
      <c r="ZO22" s="128"/>
      <c r="ZP22" s="128"/>
      <c r="ZQ22" s="128"/>
      <c r="ZR22" s="128"/>
      <c r="ZS22" s="128"/>
      <c r="ZT22" s="128"/>
      <c r="ZU22" s="128"/>
      <c r="ZV22" s="128"/>
      <c r="ZW22" s="128"/>
      <c r="ZX22" s="128"/>
      <c r="ZY22" s="128"/>
      <c r="ZZ22" s="128"/>
    </row>
    <row r="23" spans="1:702" hidden="1" outlineLevel="1">
      <c r="A23" s="8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  <c r="IV23" s="128"/>
      <c r="IW23" s="128"/>
      <c r="IX23" s="128"/>
      <c r="IY23" s="128"/>
      <c r="IZ23" s="128"/>
      <c r="JA23" s="128"/>
      <c r="JB23" s="128"/>
      <c r="JC23" s="128"/>
      <c r="JD23" s="128"/>
      <c r="JE23" s="128"/>
      <c r="JF23" s="128"/>
      <c r="JG23" s="128"/>
      <c r="JH23" s="128"/>
      <c r="JI23" s="128"/>
      <c r="JJ23" s="128"/>
      <c r="JK23" s="128"/>
      <c r="JL23" s="128"/>
      <c r="JM23" s="128"/>
      <c r="JN23" s="128"/>
      <c r="JO23" s="128"/>
      <c r="JP23" s="128"/>
      <c r="JQ23" s="128"/>
      <c r="JR23" s="128"/>
      <c r="JS23" s="128"/>
      <c r="JT23" s="128"/>
      <c r="JU23" s="128"/>
      <c r="JV23" s="128"/>
      <c r="JW23" s="128"/>
      <c r="JX23" s="128"/>
      <c r="JY23" s="128"/>
      <c r="JZ23" s="128"/>
      <c r="KA23" s="128"/>
      <c r="KB23" s="128"/>
      <c r="KC23" s="128"/>
      <c r="KD23" s="128"/>
      <c r="KE23" s="128"/>
      <c r="KF23" s="128"/>
      <c r="KG23" s="128"/>
      <c r="KH23" s="128"/>
      <c r="KI23" s="128"/>
      <c r="KJ23" s="128"/>
      <c r="KK23" s="128"/>
      <c r="KL23" s="128"/>
      <c r="KM23" s="128"/>
      <c r="KN23" s="128"/>
      <c r="KO23" s="128"/>
      <c r="KP23" s="128"/>
      <c r="KQ23" s="128"/>
      <c r="KR23" s="128"/>
      <c r="KS23" s="128"/>
      <c r="KT23" s="128"/>
      <c r="KU23" s="128"/>
      <c r="KV23" s="128"/>
      <c r="KW23" s="128"/>
      <c r="KX23" s="128"/>
      <c r="KY23" s="128"/>
      <c r="KZ23" s="128"/>
      <c r="LA23" s="128"/>
      <c r="LB23" s="128"/>
      <c r="LC23" s="128"/>
      <c r="LD23" s="128"/>
      <c r="LE23" s="128"/>
      <c r="LF23" s="128"/>
      <c r="LG23" s="128"/>
      <c r="LH23" s="128"/>
      <c r="LI23" s="128"/>
      <c r="LJ23" s="128"/>
      <c r="LK23" s="128"/>
      <c r="LL23" s="128"/>
      <c r="LM23" s="128"/>
      <c r="LN23" s="128"/>
      <c r="LO23" s="128"/>
      <c r="LP23" s="128"/>
      <c r="LQ23" s="128"/>
      <c r="LR23" s="128"/>
      <c r="LS23" s="128"/>
      <c r="LT23" s="128"/>
      <c r="LU23" s="128"/>
      <c r="LV23" s="128"/>
      <c r="LW23" s="128"/>
      <c r="LX23" s="128"/>
      <c r="LY23" s="128"/>
      <c r="LZ23" s="128"/>
      <c r="MA23" s="128"/>
      <c r="MB23" s="128"/>
      <c r="MC23" s="128"/>
      <c r="MD23" s="128"/>
      <c r="ME23" s="128"/>
      <c r="MF23" s="128"/>
      <c r="MG23" s="128"/>
      <c r="MH23" s="128"/>
      <c r="MI23" s="128"/>
      <c r="MJ23" s="128"/>
      <c r="MK23" s="128"/>
      <c r="ML23" s="128"/>
      <c r="MM23" s="128"/>
      <c r="MN23" s="128"/>
      <c r="MO23" s="128"/>
      <c r="MP23" s="128"/>
      <c r="MQ23" s="128"/>
      <c r="MR23" s="128"/>
      <c r="MS23" s="128"/>
      <c r="MT23" s="128"/>
      <c r="MU23" s="128"/>
      <c r="MV23" s="128"/>
      <c r="MW23" s="128"/>
      <c r="MX23" s="128"/>
      <c r="MY23" s="128"/>
      <c r="MZ23" s="128"/>
      <c r="NA23" s="128"/>
      <c r="NB23" s="128"/>
      <c r="NC23" s="128"/>
      <c r="ND23" s="128"/>
      <c r="NE23" s="128"/>
      <c r="NF23" s="128"/>
      <c r="NG23" s="128"/>
      <c r="NH23" s="128"/>
      <c r="NI23" s="128"/>
      <c r="NJ23" s="128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8"/>
      <c r="NY23" s="128"/>
      <c r="NZ23" s="128"/>
      <c r="OA23" s="128"/>
      <c r="OB23" s="128"/>
      <c r="OC23" s="128"/>
      <c r="OD23" s="128"/>
      <c r="OE23" s="128"/>
      <c r="OF23" s="128"/>
      <c r="OG23" s="128"/>
      <c r="OH23" s="128"/>
      <c r="OI23" s="128"/>
      <c r="OJ23" s="128"/>
      <c r="OK23" s="128"/>
      <c r="OL23" s="128"/>
      <c r="OM23" s="128"/>
      <c r="ON23" s="128"/>
      <c r="OO23" s="128"/>
      <c r="OP23" s="128"/>
      <c r="OQ23" s="128"/>
      <c r="OR23" s="128"/>
      <c r="OS23" s="128"/>
      <c r="OT23" s="128"/>
      <c r="OU23" s="128"/>
      <c r="OV23" s="128"/>
      <c r="OW23" s="128"/>
      <c r="OX23" s="128"/>
      <c r="OY23" s="128"/>
      <c r="OZ23" s="128"/>
      <c r="PA23" s="128"/>
      <c r="PB23" s="128"/>
      <c r="PC23" s="128"/>
      <c r="PD23" s="128"/>
      <c r="PE23" s="128"/>
      <c r="PF23" s="128"/>
      <c r="PG23" s="128"/>
      <c r="PH23" s="128"/>
      <c r="PI23" s="128"/>
      <c r="PJ23" s="128"/>
      <c r="PK23" s="128"/>
      <c r="PL23" s="128"/>
      <c r="PM23" s="128"/>
      <c r="PN23" s="128"/>
      <c r="PO23" s="128"/>
      <c r="PP23" s="128"/>
      <c r="PQ23" s="128"/>
      <c r="PR23" s="128"/>
      <c r="PS23" s="128"/>
      <c r="PT23" s="128"/>
      <c r="PU23" s="128"/>
      <c r="PV23" s="128"/>
      <c r="PW23" s="128"/>
      <c r="PX23" s="128"/>
      <c r="PY23" s="128"/>
      <c r="PZ23" s="128"/>
      <c r="QA23" s="128"/>
      <c r="QB23" s="128"/>
      <c r="QC23" s="128"/>
      <c r="QD23" s="128"/>
      <c r="QE23" s="128"/>
      <c r="QF23" s="128"/>
      <c r="QG23" s="128"/>
      <c r="QH23" s="128"/>
      <c r="QI23" s="128"/>
      <c r="QJ23" s="128"/>
      <c r="QK23" s="128"/>
      <c r="QL23" s="128"/>
      <c r="QM23" s="128"/>
      <c r="QN23" s="128"/>
      <c r="QO23" s="128"/>
      <c r="QP23" s="128"/>
      <c r="QQ23" s="128"/>
      <c r="QR23" s="128"/>
      <c r="QS23" s="128"/>
      <c r="QT23" s="128"/>
      <c r="QU23" s="128"/>
      <c r="QV23" s="128"/>
      <c r="QW23" s="128"/>
      <c r="QX23" s="128"/>
      <c r="QY23" s="128"/>
      <c r="QZ23" s="128"/>
      <c r="RA23" s="128"/>
      <c r="RB23" s="128"/>
      <c r="RC23" s="128"/>
      <c r="RD23" s="128"/>
      <c r="RE23" s="128"/>
      <c r="RF23" s="128"/>
      <c r="RG23" s="128"/>
      <c r="RH23" s="128"/>
      <c r="RI23" s="128"/>
      <c r="RJ23" s="128"/>
      <c r="RK23" s="128"/>
      <c r="RL23" s="128"/>
      <c r="RM23" s="128"/>
      <c r="RN23" s="128"/>
      <c r="RO23" s="128"/>
      <c r="RP23" s="128"/>
      <c r="RQ23" s="128"/>
      <c r="RR23" s="128"/>
      <c r="RS23" s="128"/>
      <c r="RT23" s="128"/>
      <c r="RU23" s="128"/>
      <c r="RV23" s="128"/>
      <c r="RW23" s="128"/>
      <c r="RX23" s="128"/>
      <c r="RY23" s="128"/>
      <c r="RZ23" s="128"/>
      <c r="SA23" s="128"/>
      <c r="SB23" s="128"/>
      <c r="SC23" s="128"/>
      <c r="SD23" s="128"/>
      <c r="SE23" s="128"/>
      <c r="SF23" s="128"/>
      <c r="SG23" s="128"/>
      <c r="SH23" s="128"/>
      <c r="SI23" s="128"/>
      <c r="SJ23" s="128"/>
      <c r="SK23" s="128"/>
      <c r="SL23" s="128"/>
      <c r="SM23" s="128"/>
      <c r="SN23" s="128"/>
      <c r="SO23" s="128"/>
      <c r="SP23" s="128"/>
      <c r="SQ23" s="128"/>
      <c r="SR23" s="128"/>
      <c r="SS23" s="128"/>
      <c r="ST23" s="128"/>
      <c r="SU23" s="128"/>
      <c r="SV23" s="128"/>
      <c r="SW23" s="128"/>
      <c r="SX23" s="128"/>
      <c r="SY23" s="128"/>
      <c r="SZ23" s="128"/>
      <c r="TA23" s="128"/>
      <c r="TB23" s="128"/>
      <c r="TC23" s="128"/>
      <c r="TD23" s="128"/>
      <c r="TE23" s="128"/>
      <c r="TF23" s="128"/>
      <c r="TG23" s="128"/>
      <c r="TH23" s="128"/>
      <c r="TI23" s="128"/>
      <c r="TJ23" s="128"/>
      <c r="TK23" s="128"/>
      <c r="TL23" s="128"/>
      <c r="TM23" s="128"/>
      <c r="TN23" s="128"/>
      <c r="TO23" s="128"/>
      <c r="TP23" s="128"/>
      <c r="TQ23" s="128"/>
      <c r="TR23" s="128"/>
      <c r="TS23" s="128"/>
      <c r="TT23" s="128"/>
      <c r="TU23" s="128"/>
      <c r="TV23" s="128"/>
      <c r="TW23" s="128"/>
      <c r="TX23" s="128"/>
      <c r="TY23" s="128"/>
      <c r="TZ23" s="128"/>
      <c r="UA23" s="128"/>
      <c r="UB23" s="128"/>
      <c r="UC23" s="128"/>
      <c r="UD23" s="128"/>
      <c r="UE23" s="128"/>
      <c r="UF23" s="128"/>
      <c r="UG23" s="128"/>
      <c r="UH23" s="128"/>
      <c r="UI23" s="128"/>
      <c r="UJ23" s="128"/>
      <c r="UK23" s="128"/>
      <c r="UL23" s="128"/>
      <c r="UM23" s="128"/>
      <c r="UN23" s="128"/>
      <c r="UO23" s="128"/>
      <c r="UP23" s="128"/>
      <c r="UQ23" s="128"/>
      <c r="UR23" s="128"/>
      <c r="US23" s="128"/>
      <c r="UT23" s="128"/>
      <c r="UU23" s="128"/>
      <c r="UV23" s="128"/>
      <c r="UW23" s="128"/>
      <c r="UX23" s="128"/>
      <c r="UY23" s="128"/>
      <c r="UZ23" s="128"/>
      <c r="VA23" s="128"/>
      <c r="VB23" s="128"/>
      <c r="VC23" s="128"/>
      <c r="VD23" s="128"/>
      <c r="VE23" s="128"/>
      <c r="VF23" s="128"/>
      <c r="VG23" s="128"/>
      <c r="VH23" s="128"/>
      <c r="VI23" s="128"/>
      <c r="VJ23" s="128"/>
      <c r="VK23" s="128"/>
      <c r="VL23" s="128"/>
      <c r="VM23" s="128"/>
      <c r="VN23" s="128"/>
      <c r="VO23" s="128"/>
      <c r="VP23" s="128"/>
      <c r="VQ23" s="128"/>
      <c r="VR23" s="128"/>
      <c r="VS23" s="128"/>
      <c r="VT23" s="128"/>
      <c r="VU23" s="128"/>
      <c r="VV23" s="128"/>
      <c r="VW23" s="128"/>
      <c r="VX23" s="128"/>
      <c r="VY23" s="128"/>
      <c r="VZ23" s="128"/>
      <c r="WA23" s="128"/>
      <c r="WB23" s="128"/>
      <c r="WC23" s="128"/>
      <c r="WD23" s="128"/>
      <c r="WE23" s="128"/>
      <c r="WF23" s="128"/>
      <c r="WG23" s="128"/>
      <c r="WH23" s="128"/>
      <c r="WI23" s="128"/>
      <c r="WJ23" s="128"/>
      <c r="WK23" s="128"/>
      <c r="WL23" s="128"/>
      <c r="WM23" s="128"/>
      <c r="WN23" s="128"/>
      <c r="WO23" s="128"/>
      <c r="WP23" s="128"/>
      <c r="WQ23" s="128"/>
      <c r="WR23" s="128"/>
      <c r="WS23" s="128"/>
      <c r="WT23" s="128"/>
      <c r="WU23" s="128"/>
      <c r="WV23" s="128"/>
      <c r="WW23" s="128"/>
      <c r="WX23" s="128"/>
      <c r="WY23" s="128"/>
      <c r="WZ23" s="128"/>
      <c r="XA23" s="128"/>
      <c r="XB23" s="128"/>
      <c r="XC23" s="128"/>
      <c r="XD23" s="128"/>
      <c r="XE23" s="128"/>
      <c r="XF23" s="128"/>
      <c r="XG23" s="128"/>
      <c r="XH23" s="128"/>
      <c r="XI23" s="128"/>
      <c r="XJ23" s="128"/>
      <c r="XK23" s="128"/>
      <c r="XL23" s="128"/>
      <c r="XM23" s="128"/>
      <c r="XN23" s="128"/>
      <c r="XO23" s="128"/>
      <c r="XP23" s="128"/>
      <c r="XQ23" s="128"/>
      <c r="XR23" s="128"/>
      <c r="XS23" s="128"/>
      <c r="XT23" s="128"/>
      <c r="XU23" s="128"/>
      <c r="XV23" s="128"/>
      <c r="XW23" s="128"/>
      <c r="XX23" s="128"/>
      <c r="XY23" s="128"/>
      <c r="XZ23" s="128"/>
      <c r="YA23" s="128"/>
      <c r="YB23" s="128"/>
      <c r="YC23" s="128"/>
      <c r="YD23" s="128"/>
      <c r="YE23" s="128"/>
      <c r="YF23" s="128"/>
      <c r="YG23" s="128"/>
      <c r="YH23" s="128"/>
      <c r="YI23" s="128"/>
      <c r="YJ23" s="128"/>
      <c r="YK23" s="128"/>
      <c r="YL23" s="128"/>
      <c r="YM23" s="128"/>
      <c r="YN23" s="128"/>
      <c r="YO23" s="128"/>
      <c r="YP23" s="128"/>
      <c r="YQ23" s="128"/>
      <c r="YR23" s="128"/>
      <c r="YS23" s="128"/>
      <c r="YT23" s="128"/>
      <c r="YU23" s="128"/>
      <c r="YV23" s="128"/>
      <c r="YW23" s="128"/>
      <c r="YX23" s="128"/>
      <c r="YY23" s="128"/>
      <c r="YZ23" s="128"/>
      <c r="ZA23" s="128"/>
      <c r="ZB23" s="128"/>
      <c r="ZC23" s="128"/>
      <c r="ZD23" s="128"/>
      <c r="ZE23" s="128"/>
      <c r="ZF23" s="128"/>
      <c r="ZG23" s="128"/>
      <c r="ZH23" s="128"/>
      <c r="ZI23" s="128"/>
      <c r="ZJ23" s="128"/>
      <c r="ZK23" s="128"/>
      <c r="ZL23" s="128"/>
      <c r="ZM23" s="128"/>
      <c r="ZN23" s="128"/>
      <c r="ZO23" s="128"/>
      <c r="ZP23" s="128"/>
      <c r="ZQ23" s="128"/>
      <c r="ZR23" s="128"/>
      <c r="ZS23" s="128"/>
      <c r="ZT23" s="128"/>
      <c r="ZU23" s="128"/>
      <c r="ZV23" s="128"/>
      <c r="ZW23" s="128"/>
      <c r="ZX23" s="128"/>
      <c r="ZY23" s="128"/>
      <c r="ZZ23" s="128"/>
    </row>
    <row r="24" spans="1:702" hidden="1" outlineLevel="1">
      <c r="A24" s="8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  <c r="JJ24" s="128"/>
      <c r="JK24" s="128"/>
      <c r="JL24" s="128"/>
      <c r="JM24" s="128"/>
      <c r="JN24" s="128"/>
      <c r="JO24" s="128"/>
      <c r="JP24" s="128"/>
      <c r="JQ24" s="128"/>
      <c r="JR24" s="128"/>
      <c r="JS24" s="128"/>
      <c r="JT24" s="128"/>
      <c r="JU24" s="128"/>
      <c r="JV24" s="128"/>
      <c r="JW24" s="128"/>
      <c r="JX24" s="128"/>
      <c r="JY24" s="128"/>
      <c r="JZ24" s="128"/>
      <c r="KA24" s="128"/>
      <c r="KB24" s="128"/>
      <c r="KC24" s="128"/>
      <c r="KD24" s="128"/>
      <c r="KE24" s="128"/>
      <c r="KF24" s="128"/>
      <c r="KG24" s="128"/>
      <c r="KH24" s="128"/>
      <c r="KI24" s="128"/>
      <c r="KJ24" s="128"/>
      <c r="KK24" s="128"/>
      <c r="KL24" s="128"/>
      <c r="KM24" s="128"/>
      <c r="KN24" s="128"/>
      <c r="KO24" s="128"/>
      <c r="KP24" s="128"/>
      <c r="KQ24" s="128"/>
      <c r="KR24" s="128"/>
      <c r="KS24" s="128"/>
      <c r="KT24" s="128"/>
      <c r="KU24" s="128"/>
      <c r="KV24" s="128"/>
      <c r="KW24" s="128"/>
      <c r="KX24" s="128"/>
      <c r="KY24" s="128"/>
      <c r="KZ24" s="128"/>
      <c r="LA24" s="128"/>
      <c r="LB24" s="128"/>
      <c r="LC24" s="128"/>
      <c r="LD24" s="128"/>
      <c r="LE24" s="128"/>
      <c r="LF24" s="128"/>
      <c r="LG24" s="128"/>
      <c r="LH24" s="128"/>
      <c r="LI24" s="128"/>
      <c r="LJ24" s="128"/>
      <c r="LK24" s="128"/>
      <c r="LL24" s="128"/>
      <c r="LM24" s="128"/>
      <c r="LN24" s="128"/>
      <c r="LO24" s="128"/>
      <c r="LP24" s="128"/>
      <c r="LQ24" s="128"/>
      <c r="LR24" s="128"/>
      <c r="LS24" s="128"/>
      <c r="LT24" s="128"/>
      <c r="LU24" s="128"/>
      <c r="LV24" s="128"/>
      <c r="LW24" s="128"/>
      <c r="LX24" s="128"/>
      <c r="LY24" s="128"/>
      <c r="LZ24" s="128"/>
      <c r="MA24" s="128"/>
      <c r="MB24" s="128"/>
      <c r="MC24" s="128"/>
      <c r="MD24" s="128"/>
      <c r="ME24" s="128"/>
      <c r="MF24" s="128"/>
      <c r="MG24" s="128"/>
      <c r="MH24" s="128"/>
      <c r="MI24" s="128"/>
      <c r="MJ24" s="128"/>
      <c r="MK24" s="128"/>
      <c r="ML24" s="128"/>
      <c r="MM24" s="128"/>
      <c r="MN24" s="128"/>
      <c r="MO24" s="128"/>
      <c r="MP24" s="128"/>
      <c r="MQ24" s="128"/>
      <c r="MR24" s="128"/>
      <c r="MS24" s="128"/>
      <c r="MT24" s="128"/>
      <c r="MU24" s="128"/>
      <c r="MV24" s="128"/>
      <c r="MW24" s="128"/>
      <c r="MX24" s="128"/>
      <c r="MY24" s="128"/>
      <c r="MZ24" s="128"/>
      <c r="NA24" s="128"/>
      <c r="NB24" s="128"/>
      <c r="NC24" s="128"/>
      <c r="ND24" s="128"/>
      <c r="NE24" s="128"/>
      <c r="NF24" s="128"/>
      <c r="NG24" s="128"/>
      <c r="NH24" s="128"/>
      <c r="NI24" s="128"/>
      <c r="NJ24" s="128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8"/>
      <c r="NY24" s="128"/>
      <c r="NZ24" s="128"/>
      <c r="OA24" s="128"/>
      <c r="OB24" s="128"/>
      <c r="OC24" s="128"/>
      <c r="OD24" s="128"/>
      <c r="OE24" s="128"/>
      <c r="OF24" s="128"/>
      <c r="OG24" s="128"/>
      <c r="OH24" s="128"/>
      <c r="OI24" s="128"/>
      <c r="OJ24" s="128"/>
      <c r="OK24" s="128"/>
      <c r="OL24" s="128"/>
      <c r="OM24" s="128"/>
      <c r="ON24" s="128"/>
      <c r="OO24" s="128"/>
      <c r="OP24" s="128"/>
      <c r="OQ24" s="128"/>
      <c r="OR24" s="128"/>
      <c r="OS24" s="128"/>
      <c r="OT24" s="128"/>
      <c r="OU24" s="128"/>
      <c r="OV24" s="128"/>
      <c r="OW24" s="128"/>
      <c r="OX24" s="128"/>
      <c r="OY24" s="128"/>
      <c r="OZ24" s="128"/>
      <c r="PA24" s="128"/>
      <c r="PB24" s="128"/>
      <c r="PC24" s="128"/>
      <c r="PD24" s="128"/>
      <c r="PE24" s="128"/>
      <c r="PF24" s="128"/>
      <c r="PG24" s="128"/>
      <c r="PH24" s="128"/>
      <c r="PI24" s="128"/>
      <c r="PJ24" s="128"/>
      <c r="PK24" s="128"/>
      <c r="PL24" s="128"/>
      <c r="PM24" s="128"/>
      <c r="PN24" s="128"/>
      <c r="PO24" s="128"/>
      <c r="PP24" s="128"/>
      <c r="PQ24" s="128"/>
      <c r="PR24" s="128"/>
      <c r="PS24" s="128"/>
      <c r="PT24" s="128"/>
      <c r="PU24" s="128"/>
      <c r="PV24" s="128"/>
      <c r="PW24" s="128"/>
      <c r="PX24" s="128"/>
      <c r="PY24" s="128"/>
      <c r="PZ24" s="128"/>
      <c r="QA24" s="128"/>
      <c r="QB24" s="128"/>
      <c r="QC24" s="128"/>
      <c r="QD24" s="128"/>
      <c r="QE24" s="128"/>
      <c r="QF24" s="128"/>
      <c r="QG24" s="128"/>
      <c r="QH24" s="128"/>
      <c r="QI24" s="128"/>
      <c r="QJ24" s="128"/>
      <c r="QK24" s="128"/>
      <c r="QL24" s="128"/>
      <c r="QM24" s="128"/>
      <c r="QN24" s="128"/>
      <c r="QO24" s="128"/>
      <c r="QP24" s="128"/>
      <c r="QQ24" s="128"/>
      <c r="QR24" s="128"/>
      <c r="QS24" s="128"/>
      <c r="QT24" s="128"/>
      <c r="QU24" s="128"/>
      <c r="QV24" s="128"/>
      <c r="QW24" s="128"/>
      <c r="QX24" s="128"/>
      <c r="QY24" s="128"/>
      <c r="QZ24" s="128"/>
      <c r="RA24" s="128"/>
      <c r="RB24" s="128"/>
      <c r="RC24" s="128"/>
      <c r="RD24" s="128"/>
      <c r="RE24" s="128"/>
      <c r="RF24" s="128"/>
      <c r="RG24" s="128"/>
      <c r="RH24" s="128"/>
      <c r="RI24" s="128"/>
      <c r="RJ24" s="128"/>
      <c r="RK24" s="128"/>
      <c r="RL24" s="128"/>
      <c r="RM24" s="128"/>
      <c r="RN24" s="128"/>
      <c r="RO24" s="128"/>
      <c r="RP24" s="128"/>
      <c r="RQ24" s="128"/>
      <c r="RR24" s="128"/>
      <c r="RS24" s="128"/>
      <c r="RT24" s="128"/>
      <c r="RU24" s="128"/>
      <c r="RV24" s="128"/>
      <c r="RW24" s="128"/>
      <c r="RX24" s="128"/>
      <c r="RY24" s="128"/>
      <c r="RZ24" s="128"/>
      <c r="SA24" s="128"/>
      <c r="SB24" s="128"/>
      <c r="SC24" s="128"/>
      <c r="SD24" s="128"/>
      <c r="SE24" s="128"/>
      <c r="SF24" s="128"/>
      <c r="SG24" s="128"/>
      <c r="SH24" s="128"/>
      <c r="SI24" s="128"/>
      <c r="SJ24" s="128"/>
      <c r="SK24" s="128"/>
      <c r="SL24" s="128"/>
      <c r="SM24" s="128"/>
      <c r="SN24" s="128"/>
      <c r="SO24" s="128"/>
      <c r="SP24" s="128"/>
      <c r="SQ24" s="128"/>
      <c r="SR24" s="128"/>
      <c r="SS24" s="128"/>
      <c r="ST24" s="128"/>
      <c r="SU24" s="128"/>
      <c r="SV24" s="128"/>
      <c r="SW24" s="128"/>
      <c r="SX24" s="128"/>
      <c r="SY24" s="128"/>
      <c r="SZ24" s="128"/>
      <c r="TA24" s="128"/>
      <c r="TB24" s="128"/>
      <c r="TC24" s="128"/>
      <c r="TD24" s="128"/>
      <c r="TE24" s="128"/>
      <c r="TF24" s="128"/>
      <c r="TG24" s="128"/>
      <c r="TH24" s="128"/>
      <c r="TI24" s="128"/>
      <c r="TJ24" s="128"/>
      <c r="TK24" s="128"/>
      <c r="TL24" s="128"/>
      <c r="TM24" s="128"/>
      <c r="TN24" s="128"/>
      <c r="TO24" s="128"/>
      <c r="TP24" s="128"/>
      <c r="TQ24" s="128"/>
      <c r="TR24" s="128"/>
      <c r="TS24" s="128"/>
      <c r="TT24" s="128"/>
      <c r="TU24" s="128"/>
      <c r="TV24" s="128"/>
      <c r="TW24" s="128"/>
      <c r="TX24" s="128"/>
      <c r="TY24" s="128"/>
      <c r="TZ24" s="128"/>
      <c r="UA24" s="128"/>
      <c r="UB24" s="128"/>
      <c r="UC24" s="128"/>
      <c r="UD24" s="128"/>
      <c r="UE24" s="128"/>
      <c r="UF24" s="128"/>
      <c r="UG24" s="128"/>
      <c r="UH24" s="128"/>
      <c r="UI24" s="128"/>
      <c r="UJ24" s="128"/>
      <c r="UK24" s="128"/>
      <c r="UL24" s="128"/>
      <c r="UM24" s="128"/>
      <c r="UN24" s="128"/>
      <c r="UO24" s="128"/>
      <c r="UP24" s="128"/>
      <c r="UQ24" s="128"/>
      <c r="UR24" s="128"/>
      <c r="US24" s="128"/>
      <c r="UT24" s="128"/>
      <c r="UU24" s="128"/>
      <c r="UV24" s="128"/>
      <c r="UW24" s="128"/>
      <c r="UX24" s="128"/>
      <c r="UY24" s="128"/>
      <c r="UZ24" s="128"/>
      <c r="VA24" s="128"/>
      <c r="VB24" s="128"/>
      <c r="VC24" s="128"/>
      <c r="VD24" s="128"/>
      <c r="VE24" s="128"/>
      <c r="VF24" s="128"/>
      <c r="VG24" s="128"/>
      <c r="VH24" s="128"/>
      <c r="VI24" s="128"/>
      <c r="VJ24" s="128"/>
      <c r="VK24" s="128"/>
      <c r="VL24" s="128"/>
      <c r="VM24" s="128"/>
      <c r="VN24" s="128"/>
      <c r="VO24" s="128"/>
      <c r="VP24" s="128"/>
      <c r="VQ24" s="128"/>
      <c r="VR24" s="128"/>
      <c r="VS24" s="128"/>
      <c r="VT24" s="128"/>
      <c r="VU24" s="128"/>
      <c r="VV24" s="128"/>
      <c r="VW24" s="128"/>
      <c r="VX24" s="128"/>
      <c r="VY24" s="128"/>
      <c r="VZ24" s="128"/>
      <c r="WA24" s="128"/>
      <c r="WB24" s="128"/>
      <c r="WC24" s="128"/>
      <c r="WD24" s="128"/>
      <c r="WE24" s="128"/>
      <c r="WF24" s="128"/>
      <c r="WG24" s="128"/>
      <c r="WH24" s="128"/>
      <c r="WI24" s="128"/>
      <c r="WJ24" s="128"/>
      <c r="WK24" s="128"/>
      <c r="WL24" s="128"/>
      <c r="WM24" s="128"/>
      <c r="WN24" s="128"/>
      <c r="WO24" s="128"/>
      <c r="WP24" s="128"/>
      <c r="WQ24" s="128"/>
      <c r="WR24" s="128"/>
      <c r="WS24" s="128"/>
      <c r="WT24" s="128"/>
      <c r="WU24" s="128"/>
      <c r="WV24" s="128"/>
      <c r="WW24" s="128"/>
      <c r="WX24" s="128"/>
      <c r="WY24" s="128"/>
      <c r="WZ24" s="128"/>
      <c r="XA24" s="128"/>
      <c r="XB24" s="128"/>
      <c r="XC24" s="128"/>
      <c r="XD24" s="128"/>
      <c r="XE24" s="128"/>
      <c r="XF24" s="128"/>
      <c r="XG24" s="128"/>
      <c r="XH24" s="128"/>
      <c r="XI24" s="128"/>
      <c r="XJ24" s="128"/>
      <c r="XK24" s="128"/>
      <c r="XL24" s="128"/>
      <c r="XM24" s="128"/>
      <c r="XN24" s="128"/>
      <c r="XO24" s="128"/>
      <c r="XP24" s="128"/>
      <c r="XQ24" s="128"/>
      <c r="XR24" s="128"/>
      <c r="XS24" s="128"/>
      <c r="XT24" s="128"/>
      <c r="XU24" s="128"/>
      <c r="XV24" s="128"/>
      <c r="XW24" s="128"/>
      <c r="XX24" s="128"/>
      <c r="XY24" s="128"/>
      <c r="XZ24" s="128"/>
      <c r="YA24" s="128"/>
      <c r="YB24" s="128"/>
      <c r="YC24" s="128"/>
      <c r="YD24" s="128"/>
      <c r="YE24" s="128"/>
      <c r="YF24" s="128"/>
      <c r="YG24" s="128"/>
      <c r="YH24" s="128"/>
      <c r="YI24" s="128"/>
      <c r="YJ24" s="128"/>
      <c r="YK24" s="128"/>
      <c r="YL24" s="128"/>
      <c r="YM24" s="128"/>
      <c r="YN24" s="128"/>
      <c r="YO24" s="128"/>
      <c r="YP24" s="128"/>
      <c r="YQ24" s="128"/>
      <c r="YR24" s="128"/>
      <c r="YS24" s="128"/>
      <c r="YT24" s="128"/>
      <c r="YU24" s="128"/>
      <c r="YV24" s="128"/>
      <c r="YW24" s="128"/>
      <c r="YX24" s="128"/>
      <c r="YY24" s="128"/>
      <c r="YZ24" s="128"/>
      <c r="ZA24" s="128"/>
      <c r="ZB24" s="128"/>
      <c r="ZC24" s="128"/>
      <c r="ZD24" s="128"/>
      <c r="ZE24" s="128"/>
      <c r="ZF24" s="128"/>
      <c r="ZG24" s="128"/>
      <c r="ZH24" s="128"/>
      <c r="ZI24" s="128"/>
      <c r="ZJ24" s="128"/>
      <c r="ZK24" s="128"/>
      <c r="ZL24" s="128"/>
      <c r="ZM24" s="128"/>
      <c r="ZN24" s="128"/>
      <c r="ZO24" s="128"/>
      <c r="ZP24" s="128"/>
      <c r="ZQ24" s="128"/>
      <c r="ZR24" s="128"/>
      <c r="ZS24" s="128"/>
      <c r="ZT24" s="128"/>
      <c r="ZU24" s="128"/>
      <c r="ZV24" s="128"/>
      <c r="ZW24" s="128"/>
      <c r="ZX24" s="128"/>
      <c r="ZY24" s="128"/>
      <c r="ZZ24" s="128"/>
    </row>
    <row r="25" spans="1:702" hidden="1" outlineLevel="1">
      <c r="A25" s="8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128"/>
      <c r="OK25" s="128"/>
      <c r="OL25" s="128"/>
      <c r="OM25" s="128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128"/>
      <c r="OY25" s="128"/>
      <c r="OZ25" s="128"/>
      <c r="PA25" s="128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128"/>
      <c r="PM25" s="128"/>
      <c r="PN25" s="128"/>
      <c r="PO25" s="128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128"/>
      <c r="QA25" s="128"/>
      <c r="QB25" s="128"/>
      <c r="QC25" s="128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128"/>
      <c r="QO25" s="128"/>
      <c r="QP25" s="128"/>
      <c r="QQ25" s="128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128"/>
      <c r="RC25" s="128"/>
      <c r="RD25" s="128"/>
      <c r="RE25" s="128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128"/>
      <c r="RQ25" s="128"/>
      <c r="RR25" s="128"/>
      <c r="RS25" s="128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128"/>
      <c r="SE25" s="128"/>
      <c r="SF25" s="128"/>
      <c r="SG25" s="128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128"/>
      <c r="TG25" s="128"/>
      <c r="TH25" s="128"/>
      <c r="TI25" s="128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128"/>
      <c r="TU25" s="128"/>
      <c r="TV25" s="128"/>
      <c r="TW25" s="128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128"/>
      <c r="UI25" s="128"/>
      <c r="UJ25" s="128"/>
      <c r="UK25" s="128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128"/>
      <c r="UW25" s="128"/>
      <c r="UX25" s="128"/>
      <c r="UY25" s="128"/>
      <c r="UZ25" s="128"/>
      <c r="VA25" s="128"/>
      <c r="VB25" s="128"/>
      <c r="VC25" s="128"/>
      <c r="VD25" s="128"/>
      <c r="VE25" s="128"/>
      <c r="VF25" s="128"/>
      <c r="VG25" s="128"/>
      <c r="VH25" s="128"/>
      <c r="VI25" s="128"/>
      <c r="VJ25" s="128"/>
      <c r="VK25" s="128"/>
      <c r="VL25" s="128"/>
      <c r="VM25" s="128"/>
      <c r="VN25" s="128"/>
      <c r="VO25" s="128"/>
      <c r="VP25" s="128"/>
      <c r="VQ25" s="128"/>
      <c r="VR25" s="128"/>
      <c r="VS25" s="128"/>
      <c r="VT25" s="128"/>
      <c r="VU25" s="128"/>
      <c r="VV25" s="128"/>
      <c r="VW25" s="128"/>
      <c r="VX25" s="128"/>
      <c r="VY25" s="128"/>
      <c r="VZ25" s="128"/>
      <c r="WA25" s="128"/>
      <c r="WB25" s="128"/>
      <c r="WC25" s="128"/>
      <c r="WD25" s="128"/>
      <c r="WE25" s="128"/>
      <c r="WF25" s="128"/>
      <c r="WG25" s="128"/>
      <c r="WH25" s="128"/>
      <c r="WI25" s="128"/>
      <c r="WJ25" s="128"/>
      <c r="WK25" s="128"/>
      <c r="WL25" s="128"/>
      <c r="WM25" s="128"/>
      <c r="WN25" s="128"/>
      <c r="WO25" s="128"/>
      <c r="WP25" s="128"/>
      <c r="WQ25" s="128"/>
      <c r="WR25" s="128"/>
      <c r="WS25" s="128"/>
      <c r="WT25" s="128"/>
      <c r="WU25" s="128"/>
      <c r="WV25" s="128"/>
      <c r="WW25" s="128"/>
      <c r="WX25" s="128"/>
      <c r="WY25" s="128"/>
      <c r="WZ25" s="128"/>
      <c r="XA25" s="128"/>
      <c r="XB25" s="128"/>
      <c r="XC25" s="128"/>
      <c r="XD25" s="128"/>
      <c r="XE25" s="128"/>
      <c r="XF25" s="128"/>
      <c r="XG25" s="128"/>
      <c r="XH25" s="128"/>
      <c r="XI25" s="128"/>
      <c r="XJ25" s="128"/>
      <c r="XK25" s="128"/>
      <c r="XL25" s="128"/>
      <c r="XM25" s="128"/>
      <c r="XN25" s="128"/>
      <c r="XO25" s="128"/>
      <c r="XP25" s="128"/>
      <c r="XQ25" s="128"/>
      <c r="XR25" s="128"/>
      <c r="XS25" s="128"/>
      <c r="XT25" s="128"/>
      <c r="XU25" s="128"/>
      <c r="XV25" s="128"/>
      <c r="XW25" s="128"/>
      <c r="XX25" s="128"/>
      <c r="XY25" s="128"/>
      <c r="XZ25" s="128"/>
      <c r="YA25" s="128"/>
      <c r="YB25" s="128"/>
      <c r="YC25" s="128"/>
      <c r="YD25" s="128"/>
      <c r="YE25" s="128"/>
      <c r="YF25" s="128"/>
      <c r="YG25" s="128"/>
      <c r="YH25" s="128"/>
      <c r="YI25" s="128"/>
      <c r="YJ25" s="128"/>
      <c r="YK25" s="128"/>
      <c r="YL25" s="128"/>
      <c r="YM25" s="128"/>
      <c r="YN25" s="128"/>
      <c r="YO25" s="128"/>
      <c r="YP25" s="128"/>
      <c r="YQ25" s="128"/>
      <c r="YR25" s="128"/>
      <c r="YS25" s="128"/>
      <c r="YT25" s="128"/>
      <c r="YU25" s="128"/>
      <c r="YV25" s="128"/>
      <c r="YW25" s="128"/>
      <c r="YX25" s="128"/>
      <c r="YY25" s="128"/>
      <c r="YZ25" s="128"/>
      <c r="ZA25" s="128"/>
      <c r="ZB25" s="128"/>
      <c r="ZC25" s="128"/>
      <c r="ZD25" s="128"/>
      <c r="ZE25" s="128"/>
      <c r="ZF25" s="128"/>
      <c r="ZG25" s="128"/>
      <c r="ZH25" s="128"/>
      <c r="ZI25" s="128"/>
      <c r="ZJ25" s="128"/>
      <c r="ZK25" s="128"/>
      <c r="ZL25" s="128"/>
      <c r="ZM25" s="128"/>
      <c r="ZN25" s="128"/>
      <c r="ZO25" s="128"/>
      <c r="ZP25" s="128"/>
      <c r="ZQ25" s="128"/>
      <c r="ZR25" s="128"/>
      <c r="ZS25" s="128"/>
      <c r="ZT25" s="128"/>
      <c r="ZU25" s="128"/>
      <c r="ZV25" s="128"/>
      <c r="ZW25" s="128"/>
      <c r="ZX25" s="128"/>
      <c r="ZY25" s="128"/>
      <c r="ZZ25" s="128"/>
    </row>
    <row r="26" spans="1:702" hidden="1" outlineLevel="1">
      <c r="A26" s="8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8"/>
      <c r="IT26" s="128"/>
      <c r="IU26" s="128"/>
      <c r="IV26" s="128"/>
      <c r="IW26" s="128"/>
      <c r="IX26" s="128"/>
      <c r="IY26" s="128"/>
      <c r="IZ26" s="128"/>
      <c r="JA26" s="128"/>
      <c r="JB26" s="128"/>
      <c r="JC26" s="128"/>
      <c r="JD26" s="128"/>
      <c r="JE26" s="128"/>
      <c r="JF26" s="128"/>
      <c r="JG26" s="128"/>
      <c r="JH26" s="128"/>
      <c r="JI26" s="128"/>
      <c r="JJ26" s="128"/>
      <c r="JK26" s="128"/>
      <c r="JL26" s="128"/>
      <c r="JM26" s="128"/>
      <c r="JN26" s="128"/>
      <c r="JO26" s="128"/>
      <c r="JP26" s="128"/>
      <c r="JQ26" s="128"/>
      <c r="JR26" s="128"/>
      <c r="JS26" s="128"/>
      <c r="JT26" s="128"/>
      <c r="JU26" s="128"/>
      <c r="JV26" s="128"/>
      <c r="JW26" s="128"/>
      <c r="JX26" s="128"/>
      <c r="JY26" s="128"/>
      <c r="JZ26" s="128"/>
      <c r="KA26" s="128"/>
      <c r="KB26" s="128"/>
      <c r="KC26" s="128"/>
      <c r="KD26" s="128"/>
      <c r="KE26" s="128"/>
      <c r="KF26" s="128"/>
      <c r="KG26" s="128"/>
      <c r="KH26" s="128"/>
      <c r="KI26" s="128"/>
      <c r="KJ26" s="128"/>
      <c r="KK26" s="128"/>
      <c r="KL26" s="128"/>
      <c r="KM26" s="128"/>
      <c r="KN26" s="128"/>
      <c r="KO26" s="128"/>
      <c r="KP26" s="128"/>
      <c r="KQ26" s="128"/>
      <c r="KR26" s="128"/>
      <c r="KS26" s="128"/>
      <c r="KT26" s="128"/>
      <c r="KU26" s="128"/>
      <c r="KV26" s="128"/>
      <c r="KW26" s="128"/>
      <c r="KX26" s="128"/>
      <c r="KY26" s="128"/>
      <c r="KZ26" s="128"/>
      <c r="LA26" s="128"/>
      <c r="LB26" s="128"/>
      <c r="LC26" s="128"/>
      <c r="LD26" s="128"/>
      <c r="LE26" s="128"/>
      <c r="LF26" s="128"/>
      <c r="LG26" s="128"/>
      <c r="LH26" s="128"/>
      <c r="LI26" s="128"/>
      <c r="LJ26" s="128"/>
      <c r="LK26" s="128"/>
      <c r="LL26" s="128"/>
      <c r="LM26" s="128"/>
      <c r="LN26" s="128"/>
      <c r="LO26" s="128"/>
      <c r="LP26" s="128"/>
      <c r="LQ26" s="128"/>
      <c r="LR26" s="128"/>
      <c r="LS26" s="128"/>
      <c r="LT26" s="128"/>
      <c r="LU26" s="128"/>
      <c r="LV26" s="128"/>
      <c r="LW26" s="128"/>
      <c r="LX26" s="128"/>
      <c r="LY26" s="128"/>
      <c r="LZ26" s="128"/>
      <c r="MA26" s="128"/>
      <c r="MB26" s="128"/>
      <c r="MC26" s="128"/>
      <c r="MD26" s="128"/>
      <c r="ME26" s="128"/>
      <c r="MF26" s="128"/>
      <c r="MG26" s="128"/>
      <c r="MH26" s="128"/>
      <c r="MI26" s="128"/>
      <c r="MJ26" s="128"/>
      <c r="MK26" s="128"/>
      <c r="ML26" s="128"/>
      <c r="MM26" s="128"/>
      <c r="MN26" s="128"/>
      <c r="MO26" s="128"/>
      <c r="MP26" s="128"/>
      <c r="MQ26" s="128"/>
      <c r="MR26" s="128"/>
      <c r="MS26" s="128"/>
      <c r="MT26" s="128"/>
      <c r="MU26" s="128"/>
      <c r="MV26" s="128"/>
      <c r="MW26" s="128"/>
      <c r="MX26" s="128"/>
      <c r="MY26" s="128"/>
      <c r="MZ26" s="128"/>
      <c r="NA26" s="128"/>
      <c r="NB26" s="128"/>
      <c r="NC26" s="128"/>
      <c r="ND26" s="128"/>
      <c r="NE26" s="128"/>
      <c r="NF26" s="128"/>
      <c r="NG26" s="128"/>
      <c r="NH26" s="128"/>
      <c r="NI26" s="128"/>
      <c r="NJ26" s="128"/>
      <c r="NK26" s="128"/>
      <c r="NL26" s="128"/>
      <c r="NM26" s="128"/>
      <c r="NN26" s="128"/>
      <c r="NO26" s="128"/>
      <c r="NP26" s="128"/>
      <c r="NQ26" s="128"/>
      <c r="NR26" s="128"/>
      <c r="NS26" s="128"/>
      <c r="NT26" s="128"/>
      <c r="NU26" s="128"/>
      <c r="NV26" s="128"/>
      <c r="NW26" s="128"/>
      <c r="NX26" s="128"/>
      <c r="NY26" s="128"/>
      <c r="NZ26" s="128"/>
      <c r="OA26" s="128"/>
      <c r="OB26" s="128"/>
      <c r="OC26" s="128"/>
      <c r="OD26" s="128"/>
      <c r="OE26" s="128"/>
      <c r="OF26" s="128"/>
      <c r="OG26" s="128"/>
      <c r="OH26" s="128"/>
      <c r="OI26" s="128"/>
      <c r="OJ26" s="128"/>
      <c r="OK26" s="128"/>
      <c r="OL26" s="128"/>
      <c r="OM26" s="128"/>
      <c r="ON26" s="128"/>
      <c r="OO26" s="128"/>
      <c r="OP26" s="128"/>
      <c r="OQ26" s="128"/>
      <c r="OR26" s="128"/>
      <c r="OS26" s="128"/>
      <c r="OT26" s="128"/>
      <c r="OU26" s="128"/>
      <c r="OV26" s="128"/>
      <c r="OW26" s="128"/>
      <c r="OX26" s="128"/>
      <c r="OY26" s="128"/>
      <c r="OZ26" s="128"/>
      <c r="PA26" s="128"/>
      <c r="PB26" s="128"/>
      <c r="PC26" s="128"/>
      <c r="PD26" s="128"/>
      <c r="PE26" s="128"/>
      <c r="PF26" s="128"/>
      <c r="PG26" s="128"/>
      <c r="PH26" s="128"/>
      <c r="PI26" s="128"/>
      <c r="PJ26" s="128"/>
      <c r="PK26" s="128"/>
      <c r="PL26" s="128"/>
      <c r="PM26" s="128"/>
      <c r="PN26" s="128"/>
      <c r="PO26" s="128"/>
      <c r="PP26" s="128"/>
      <c r="PQ26" s="128"/>
      <c r="PR26" s="128"/>
      <c r="PS26" s="128"/>
      <c r="PT26" s="128"/>
      <c r="PU26" s="128"/>
      <c r="PV26" s="128"/>
      <c r="PW26" s="128"/>
      <c r="PX26" s="128"/>
      <c r="PY26" s="128"/>
      <c r="PZ26" s="128"/>
      <c r="QA26" s="128"/>
      <c r="QB26" s="128"/>
      <c r="QC26" s="128"/>
      <c r="QD26" s="128"/>
      <c r="QE26" s="128"/>
      <c r="QF26" s="128"/>
      <c r="QG26" s="128"/>
      <c r="QH26" s="128"/>
      <c r="QI26" s="128"/>
      <c r="QJ26" s="128"/>
      <c r="QK26" s="128"/>
      <c r="QL26" s="128"/>
      <c r="QM26" s="128"/>
      <c r="QN26" s="128"/>
      <c r="QO26" s="128"/>
      <c r="QP26" s="128"/>
      <c r="QQ26" s="128"/>
      <c r="QR26" s="128"/>
      <c r="QS26" s="128"/>
      <c r="QT26" s="128"/>
      <c r="QU26" s="128"/>
      <c r="QV26" s="128"/>
      <c r="QW26" s="128"/>
      <c r="QX26" s="128"/>
      <c r="QY26" s="128"/>
      <c r="QZ26" s="128"/>
      <c r="RA26" s="128"/>
      <c r="RB26" s="128"/>
      <c r="RC26" s="128"/>
      <c r="RD26" s="128"/>
      <c r="RE26" s="128"/>
      <c r="RF26" s="128"/>
      <c r="RG26" s="128"/>
      <c r="RH26" s="128"/>
      <c r="RI26" s="128"/>
      <c r="RJ26" s="128"/>
      <c r="RK26" s="128"/>
      <c r="RL26" s="128"/>
      <c r="RM26" s="128"/>
      <c r="RN26" s="128"/>
      <c r="RO26" s="128"/>
      <c r="RP26" s="128"/>
      <c r="RQ26" s="128"/>
      <c r="RR26" s="128"/>
      <c r="RS26" s="128"/>
      <c r="RT26" s="128"/>
      <c r="RU26" s="128"/>
      <c r="RV26" s="128"/>
      <c r="RW26" s="128"/>
      <c r="RX26" s="128"/>
      <c r="RY26" s="128"/>
      <c r="RZ26" s="128"/>
      <c r="SA26" s="128"/>
      <c r="SB26" s="128"/>
      <c r="SC26" s="128"/>
      <c r="SD26" s="128"/>
      <c r="SE26" s="128"/>
      <c r="SF26" s="128"/>
      <c r="SG26" s="128"/>
      <c r="SH26" s="128"/>
      <c r="SI26" s="128"/>
      <c r="SJ26" s="128"/>
      <c r="SK26" s="128"/>
      <c r="SL26" s="128"/>
      <c r="SM26" s="128"/>
      <c r="SN26" s="128"/>
      <c r="SO26" s="128"/>
      <c r="SP26" s="128"/>
      <c r="SQ26" s="128"/>
      <c r="SR26" s="128"/>
      <c r="SS26" s="128"/>
      <c r="ST26" s="128"/>
      <c r="SU26" s="128"/>
      <c r="SV26" s="128"/>
      <c r="SW26" s="128"/>
      <c r="SX26" s="128"/>
      <c r="SY26" s="128"/>
      <c r="SZ26" s="128"/>
      <c r="TA26" s="128"/>
      <c r="TB26" s="128"/>
      <c r="TC26" s="128"/>
      <c r="TD26" s="128"/>
      <c r="TE26" s="128"/>
      <c r="TF26" s="128"/>
      <c r="TG26" s="128"/>
      <c r="TH26" s="128"/>
      <c r="TI26" s="128"/>
      <c r="TJ26" s="128"/>
      <c r="TK26" s="128"/>
      <c r="TL26" s="128"/>
      <c r="TM26" s="128"/>
      <c r="TN26" s="128"/>
      <c r="TO26" s="128"/>
      <c r="TP26" s="128"/>
      <c r="TQ26" s="128"/>
      <c r="TR26" s="128"/>
      <c r="TS26" s="128"/>
      <c r="TT26" s="128"/>
      <c r="TU26" s="128"/>
      <c r="TV26" s="128"/>
      <c r="TW26" s="128"/>
      <c r="TX26" s="128"/>
      <c r="TY26" s="128"/>
      <c r="TZ26" s="128"/>
      <c r="UA26" s="128"/>
      <c r="UB26" s="128"/>
      <c r="UC26" s="128"/>
      <c r="UD26" s="128"/>
      <c r="UE26" s="128"/>
      <c r="UF26" s="128"/>
      <c r="UG26" s="128"/>
      <c r="UH26" s="128"/>
      <c r="UI26" s="128"/>
      <c r="UJ26" s="128"/>
      <c r="UK26" s="128"/>
      <c r="UL26" s="128"/>
      <c r="UM26" s="128"/>
      <c r="UN26" s="128"/>
      <c r="UO26" s="128"/>
      <c r="UP26" s="128"/>
      <c r="UQ26" s="128"/>
      <c r="UR26" s="128"/>
      <c r="US26" s="128"/>
      <c r="UT26" s="128"/>
      <c r="UU26" s="128"/>
      <c r="UV26" s="128"/>
      <c r="UW26" s="128"/>
      <c r="UX26" s="128"/>
      <c r="UY26" s="128"/>
      <c r="UZ26" s="128"/>
      <c r="VA26" s="128"/>
      <c r="VB26" s="128"/>
      <c r="VC26" s="128"/>
      <c r="VD26" s="128"/>
      <c r="VE26" s="128"/>
      <c r="VF26" s="128"/>
      <c r="VG26" s="128"/>
      <c r="VH26" s="128"/>
      <c r="VI26" s="128"/>
      <c r="VJ26" s="128"/>
      <c r="VK26" s="128"/>
      <c r="VL26" s="128"/>
      <c r="VM26" s="128"/>
      <c r="VN26" s="128"/>
      <c r="VO26" s="128"/>
      <c r="VP26" s="128"/>
      <c r="VQ26" s="128"/>
      <c r="VR26" s="128"/>
      <c r="VS26" s="128"/>
      <c r="VT26" s="128"/>
      <c r="VU26" s="128"/>
      <c r="VV26" s="128"/>
      <c r="VW26" s="128"/>
      <c r="VX26" s="128"/>
      <c r="VY26" s="128"/>
      <c r="VZ26" s="128"/>
      <c r="WA26" s="128"/>
      <c r="WB26" s="128"/>
      <c r="WC26" s="128"/>
      <c r="WD26" s="128"/>
      <c r="WE26" s="128"/>
      <c r="WF26" s="128"/>
      <c r="WG26" s="128"/>
      <c r="WH26" s="128"/>
      <c r="WI26" s="128"/>
      <c r="WJ26" s="128"/>
      <c r="WK26" s="128"/>
      <c r="WL26" s="128"/>
      <c r="WM26" s="128"/>
      <c r="WN26" s="128"/>
      <c r="WO26" s="128"/>
      <c r="WP26" s="128"/>
      <c r="WQ26" s="128"/>
      <c r="WR26" s="128"/>
      <c r="WS26" s="128"/>
      <c r="WT26" s="128"/>
      <c r="WU26" s="128"/>
      <c r="WV26" s="128"/>
      <c r="WW26" s="128"/>
      <c r="WX26" s="128"/>
      <c r="WY26" s="128"/>
      <c r="WZ26" s="128"/>
      <c r="XA26" s="128"/>
      <c r="XB26" s="128"/>
      <c r="XC26" s="128"/>
      <c r="XD26" s="128"/>
      <c r="XE26" s="128"/>
      <c r="XF26" s="128"/>
      <c r="XG26" s="128"/>
      <c r="XH26" s="128"/>
      <c r="XI26" s="128"/>
      <c r="XJ26" s="128"/>
      <c r="XK26" s="128"/>
      <c r="XL26" s="128"/>
      <c r="XM26" s="128"/>
      <c r="XN26" s="128"/>
      <c r="XO26" s="128"/>
      <c r="XP26" s="128"/>
      <c r="XQ26" s="128"/>
      <c r="XR26" s="128"/>
      <c r="XS26" s="128"/>
      <c r="XT26" s="128"/>
      <c r="XU26" s="128"/>
      <c r="XV26" s="128"/>
      <c r="XW26" s="128"/>
      <c r="XX26" s="128"/>
      <c r="XY26" s="128"/>
      <c r="XZ26" s="128"/>
      <c r="YA26" s="128"/>
      <c r="YB26" s="128"/>
      <c r="YC26" s="128"/>
      <c r="YD26" s="128"/>
      <c r="YE26" s="128"/>
      <c r="YF26" s="128"/>
      <c r="YG26" s="128"/>
      <c r="YH26" s="128"/>
      <c r="YI26" s="128"/>
      <c r="YJ26" s="128"/>
      <c r="YK26" s="128"/>
      <c r="YL26" s="128"/>
      <c r="YM26" s="128"/>
      <c r="YN26" s="128"/>
      <c r="YO26" s="128"/>
      <c r="YP26" s="128"/>
      <c r="YQ26" s="128"/>
      <c r="YR26" s="128"/>
      <c r="YS26" s="128"/>
      <c r="YT26" s="128"/>
      <c r="YU26" s="128"/>
      <c r="YV26" s="128"/>
      <c r="YW26" s="128"/>
      <c r="YX26" s="128"/>
      <c r="YY26" s="128"/>
      <c r="YZ26" s="128"/>
      <c r="ZA26" s="128"/>
      <c r="ZB26" s="128"/>
      <c r="ZC26" s="128"/>
      <c r="ZD26" s="128"/>
      <c r="ZE26" s="128"/>
      <c r="ZF26" s="128"/>
      <c r="ZG26" s="128"/>
      <c r="ZH26" s="128"/>
      <c r="ZI26" s="128"/>
      <c r="ZJ26" s="128"/>
      <c r="ZK26" s="128"/>
      <c r="ZL26" s="128"/>
      <c r="ZM26" s="128"/>
      <c r="ZN26" s="128"/>
      <c r="ZO26" s="128"/>
      <c r="ZP26" s="128"/>
      <c r="ZQ26" s="128"/>
      <c r="ZR26" s="128"/>
      <c r="ZS26" s="128"/>
      <c r="ZT26" s="128"/>
      <c r="ZU26" s="128"/>
      <c r="ZV26" s="128"/>
      <c r="ZW26" s="128"/>
      <c r="ZX26" s="128"/>
      <c r="ZY26" s="128"/>
      <c r="ZZ26" s="128"/>
    </row>
    <row r="27" spans="1:702" hidden="1" outlineLevel="1">
      <c r="A27" s="8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128"/>
      <c r="JA27" s="128"/>
      <c r="JB27" s="128"/>
      <c r="JC27" s="128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128"/>
      <c r="JO27" s="128"/>
      <c r="JP27" s="128"/>
      <c r="JQ27" s="128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128"/>
      <c r="KC27" s="128"/>
      <c r="KD27" s="128"/>
      <c r="KE27" s="128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128"/>
      <c r="KQ27" s="128"/>
      <c r="KR27" s="128"/>
      <c r="KS27" s="128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128"/>
      <c r="LE27" s="128"/>
      <c r="LF27" s="128"/>
      <c r="LG27" s="128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128"/>
      <c r="LS27" s="128"/>
      <c r="LT27" s="128"/>
      <c r="LU27" s="128"/>
      <c r="LV27" s="128"/>
      <c r="LW27" s="128"/>
      <c r="LX27" s="128"/>
      <c r="LY27" s="128"/>
      <c r="LZ27" s="128"/>
      <c r="MA27" s="128"/>
      <c r="MB27" s="128"/>
      <c r="MC27" s="128"/>
      <c r="MD27" s="128"/>
      <c r="ME27" s="128"/>
      <c r="MF27" s="128"/>
      <c r="MG27" s="128"/>
      <c r="MH27" s="128"/>
      <c r="MI27" s="128"/>
      <c r="MJ27" s="128"/>
      <c r="MK27" s="128"/>
      <c r="ML27" s="128"/>
      <c r="MM27" s="128"/>
      <c r="MN27" s="128"/>
      <c r="MO27" s="128"/>
      <c r="MP27" s="128"/>
      <c r="MQ27" s="128"/>
      <c r="MR27" s="128"/>
      <c r="MS27" s="128"/>
      <c r="MT27" s="128"/>
      <c r="MU27" s="128"/>
      <c r="MV27" s="128"/>
      <c r="MW27" s="128"/>
      <c r="MX27" s="128"/>
      <c r="MY27" s="128"/>
      <c r="MZ27" s="128"/>
      <c r="NA27" s="128"/>
      <c r="NB27" s="128"/>
      <c r="NC27" s="128"/>
      <c r="ND27" s="128"/>
      <c r="NE27" s="128"/>
      <c r="NF27" s="128"/>
      <c r="NG27" s="128"/>
      <c r="NH27" s="128"/>
      <c r="NI27" s="128"/>
      <c r="NJ27" s="128"/>
      <c r="NK27" s="12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128"/>
      <c r="NW27" s="128"/>
      <c r="NX27" s="128"/>
      <c r="NY27" s="128"/>
      <c r="NZ27" s="128"/>
      <c r="OA27" s="128"/>
      <c r="OB27" s="128"/>
      <c r="OC27" s="128"/>
      <c r="OD27" s="128"/>
      <c r="OE27" s="128"/>
      <c r="OF27" s="128"/>
      <c r="OG27" s="128"/>
      <c r="OH27" s="128"/>
      <c r="OI27" s="128"/>
      <c r="OJ27" s="128"/>
      <c r="OK27" s="128"/>
      <c r="OL27" s="128"/>
      <c r="OM27" s="128"/>
      <c r="ON27" s="128"/>
      <c r="OO27" s="128"/>
      <c r="OP27" s="128"/>
      <c r="OQ27" s="128"/>
      <c r="OR27" s="128"/>
      <c r="OS27" s="128"/>
      <c r="OT27" s="128"/>
      <c r="OU27" s="128"/>
      <c r="OV27" s="128"/>
      <c r="OW27" s="128"/>
      <c r="OX27" s="128"/>
      <c r="OY27" s="128"/>
      <c r="OZ27" s="128"/>
      <c r="PA27" s="128"/>
      <c r="PB27" s="128"/>
      <c r="PC27" s="128"/>
      <c r="PD27" s="128"/>
      <c r="PE27" s="128"/>
      <c r="PF27" s="128"/>
      <c r="PG27" s="128"/>
      <c r="PH27" s="128"/>
      <c r="PI27" s="128"/>
      <c r="PJ27" s="128"/>
      <c r="PK27" s="128"/>
      <c r="PL27" s="128"/>
      <c r="PM27" s="128"/>
      <c r="PN27" s="128"/>
      <c r="PO27" s="128"/>
      <c r="PP27" s="128"/>
      <c r="PQ27" s="128"/>
      <c r="PR27" s="128"/>
      <c r="PS27" s="128"/>
      <c r="PT27" s="128"/>
      <c r="PU27" s="128"/>
      <c r="PV27" s="128"/>
      <c r="PW27" s="128"/>
      <c r="PX27" s="128"/>
      <c r="PY27" s="128"/>
      <c r="PZ27" s="128"/>
      <c r="QA27" s="128"/>
      <c r="QB27" s="128"/>
      <c r="QC27" s="128"/>
      <c r="QD27" s="128"/>
      <c r="QE27" s="128"/>
      <c r="QF27" s="128"/>
      <c r="QG27" s="128"/>
      <c r="QH27" s="128"/>
      <c r="QI27" s="128"/>
      <c r="QJ27" s="128"/>
      <c r="QK27" s="128"/>
      <c r="QL27" s="128"/>
      <c r="QM27" s="128"/>
      <c r="QN27" s="128"/>
      <c r="QO27" s="128"/>
      <c r="QP27" s="128"/>
      <c r="QQ27" s="128"/>
      <c r="QR27" s="128"/>
      <c r="QS27" s="128"/>
      <c r="QT27" s="128"/>
      <c r="QU27" s="128"/>
      <c r="QV27" s="128"/>
      <c r="QW27" s="128"/>
      <c r="QX27" s="128"/>
      <c r="QY27" s="128"/>
      <c r="QZ27" s="128"/>
      <c r="RA27" s="128"/>
      <c r="RB27" s="128"/>
      <c r="RC27" s="128"/>
      <c r="RD27" s="128"/>
      <c r="RE27" s="128"/>
      <c r="RF27" s="128"/>
      <c r="RG27" s="128"/>
      <c r="RH27" s="128"/>
      <c r="RI27" s="128"/>
      <c r="RJ27" s="128"/>
      <c r="RK27" s="128"/>
      <c r="RL27" s="128"/>
      <c r="RM27" s="128"/>
      <c r="RN27" s="128"/>
      <c r="RO27" s="128"/>
      <c r="RP27" s="128"/>
      <c r="RQ27" s="128"/>
      <c r="RR27" s="128"/>
      <c r="RS27" s="128"/>
      <c r="RT27" s="128"/>
      <c r="RU27" s="128"/>
      <c r="RV27" s="128"/>
      <c r="RW27" s="128"/>
      <c r="RX27" s="128"/>
      <c r="RY27" s="128"/>
      <c r="RZ27" s="128"/>
      <c r="SA27" s="128"/>
      <c r="SB27" s="128"/>
      <c r="SC27" s="128"/>
      <c r="SD27" s="128"/>
      <c r="SE27" s="128"/>
      <c r="SF27" s="128"/>
      <c r="SG27" s="128"/>
      <c r="SH27" s="128"/>
      <c r="SI27" s="128"/>
      <c r="SJ27" s="128"/>
      <c r="SK27" s="128"/>
      <c r="SL27" s="128"/>
      <c r="SM27" s="128"/>
      <c r="SN27" s="128"/>
      <c r="SO27" s="128"/>
      <c r="SP27" s="128"/>
      <c r="SQ27" s="128"/>
      <c r="SR27" s="128"/>
      <c r="SS27" s="128"/>
      <c r="ST27" s="128"/>
      <c r="SU27" s="128"/>
      <c r="SV27" s="128"/>
      <c r="SW27" s="128"/>
      <c r="SX27" s="128"/>
      <c r="SY27" s="128"/>
      <c r="SZ27" s="128"/>
      <c r="TA27" s="128"/>
      <c r="TB27" s="128"/>
      <c r="TC27" s="128"/>
      <c r="TD27" s="128"/>
      <c r="TE27" s="128"/>
      <c r="TF27" s="128"/>
      <c r="TG27" s="128"/>
      <c r="TH27" s="128"/>
      <c r="TI27" s="128"/>
      <c r="TJ27" s="128"/>
      <c r="TK27" s="128"/>
      <c r="TL27" s="128"/>
      <c r="TM27" s="128"/>
      <c r="TN27" s="128"/>
      <c r="TO27" s="128"/>
      <c r="TP27" s="128"/>
      <c r="TQ27" s="128"/>
      <c r="TR27" s="128"/>
      <c r="TS27" s="128"/>
      <c r="TT27" s="128"/>
      <c r="TU27" s="128"/>
      <c r="TV27" s="128"/>
      <c r="TW27" s="128"/>
      <c r="TX27" s="128"/>
      <c r="TY27" s="128"/>
      <c r="TZ27" s="128"/>
      <c r="UA27" s="128"/>
      <c r="UB27" s="128"/>
      <c r="UC27" s="128"/>
      <c r="UD27" s="128"/>
      <c r="UE27" s="128"/>
      <c r="UF27" s="128"/>
      <c r="UG27" s="128"/>
      <c r="UH27" s="128"/>
      <c r="UI27" s="128"/>
      <c r="UJ27" s="128"/>
      <c r="UK27" s="128"/>
      <c r="UL27" s="128"/>
      <c r="UM27" s="128"/>
      <c r="UN27" s="128"/>
      <c r="UO27" s="128"/>
      <c r="UP27" s="128"/>
      <c r="UQ27" s="128"/>
      <c r="UR27" s="128"/>
      <c r="US27" s="128"/>
      <c r="UT27" s="128"/>
      <c r="UU27" s="128"/>
      <c r="UV27" s="128"/>
      <c r="UW27" s="128"/>
      <c r="UX27" s="128"/>
      <c r="UY27" s="128"/>
      <c r="UZ27" s="128"/>
      <c r="VA27" s="128"/>
      <c r="VB27" s="128"/>
      <c r="VC27" s="128"/>
      <c r="VD27" s="128"/>
      <c r="VE27" s="128"/>
      <c r="VF27" s="128"/>
      <c r="VG27" s="128"/>
      <c r="VH27" s="128"/>
      <c r="VI27" s="128"/>
      <c r="VJ27" s="128"/>
      <c r="VK27" s="128"/>
      <c r="VL27" s="128"/>
      <c r="VM27" s="128"/>
      <c r="VN27" s="128"/>
      <c r="VO27" s="128"/>
      <c r="VP27" s="128"/>
      <c r="VQ27" s="128"/>
      <c r="VR27" s="128"/>
      <c r="VS27" s="128"/>
      <c r="VT27" s="128"/>
      <c r="VU27" s="128"/>
      <c r="VV27" s="128"/>
      <c r="VW27" s="128"/>
      <c r="VX27" s="128"/>
      <c r="VY27" s="128"/>
      <c r="VZ27" s="128"/>
      <c r="WA27" s="128"/>
      <c r="WB27" s="128"/>
      <c r="WC27" s="128"/>
      <c r="WD27" s="128"/>
      <c r="WE27" s="128"/>
      <c r="WF27" s="128"/>
      <c r="WG27" s="128"/>
      <c r="WH27" s="128"/>
      <c r="WI27" s="128"/>
      <c r="WJ27" s="128"/>
      <c r="WK27" s="128"/>
      <c r="WL27" s="128"/>
      <c r="WM27" s="128"/>
      <c r="WN27" s="128"/>
      <c r="WO27" s="128"/>
      <c r="WP27" s="128"/>
      <c r="WQ27" s="128"/>
      <c r="WR27" s="128"/>
      <c r="WS27" s="128"/>
      <c r="WT27" s="128"/>
      <c r="WU27" s="128"/>
      <c r="WV27" s="128"/>
      <c r="WW27" s="128"/>
      <c r="WX27" s="128"/>
      <c r="WY27" s="128"/>
      <c r="WZ27" s="128"/>
      <c r="XA27" s="128"/>
      <c r="XB27" s="128"/>
      <c r="XC27" s="128"/>
      <c r="XD27" s="128"/>
      <c r="XE27" s="128"/>
      <c r="XF27" s="128"/>
      <c r="XG27" s="128"/>
      <c r="XH27" s="128"/>
      <c r="XI27" s="128"/>
      <c r="XJ27" s="128"/>
      <c r="XK27" s="128"/>
      <c r="XL27" s="128"/>
      <c r="XM27" s="128"/>
      <c r="XN27" s="128"/>
      <c r="XO27" s="128"/>
      <c r="XP27" s="128"/>
      <c r="XQ27" s="128"/>
      <c r="XR27" s="128"/>
      <c r="XS27" s="128"/>
      <c r="XT27" s="128"/>
      <c r="XU27" s="128"/>
      <c r="XV27" s="128"/>
      <c r="XW27" s="128"/>
      <c r="XX27" s="128"/>
      <c r="XY27" s="128"/>
      <c r="XZ27" s="128"/>
      <c r="YA27" s="128"/>
      <c r="YB27" s="128"/>
      <c r="YC27" s="128"/>
      <c r="YD27" s="128"/>
      <c r="YE27" s="128"/>
      <c r="YF27" s="128"/>
      <c r="YG27" s="128"/>
      <c r="YH27" s="128"/>
      <c r="YI27" s="128"/>
      <c r="YJ27" s="128"/>
      <c r="YK27" s="128"/>
      <c r="YL27" s="128"/>
      <c r="YM27" s="128"/>
      <c r="YN27" s="128"/>
      <c r="YO27" s="128"/>
      <c r="YP27" s="128"/>
      <c r="YQ27" s="128"/>
      <c r="YR27" s="128"/>
      <c r="YS27" s="128"/>
      <c r="YT27" s="128"/>
      <c r="YU27" s="128"/>
      <c r="YV27" s="128"/>
      <c r="YW27" s="128"/>
      <c r="YX27" s="128"/>
      <c r="YY27" s="128"/>
      <c r="YZ27" s="128"/>
      <c r="ZA27" s="128"/>
      <c r="ZB27" s="128"/>
      <c r="ZC27" s="128"/>
      <c r="ZD27" s="128"/>
      <c r="ZE27" s="128"/>
      <c r="ZF27" s="128"/>
      <c r="ZG27" s="128"/>
      <c r="ZH27" s="128"/>
      <c r="ZI27" s="128"/>
      <c r="ZJ27" s="128"/>
      <c r="ZK27" s="128"/>
      <c r="ZL27" s="128"/>
      <c r="ZM27" s="128"/>
      <c r="ZN27" s="128"/>
      <c r="ZO27" s="128"/>
      <c r="ZP27" s="128"/>
      <c r="ZQ27" s="128"/>
      <c r="ZR27" s="128"/>
      <c r="ZS27" s="128"/>
      <c r="ZT27" s="128"/>
      <c r="ZU27" s="128"/>
      <c r="ZV27" s="128"/>
      <c r="ZW27" s="128"/>
      <c r="ZX27" s="128"/>
      <c r="ZY27" s="128"/>
      <c r="ZZ27" s="128"/>
    </row>
    <row r="28" spans="1:702" hidden="1" outlineLevel="1">
      <c r="A28" s="8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  <c r="IV28" s="128"/>
      <c r="IW28" s="128"/>
      <c r="IX28" s="128"/>
      <c r="IY28" s="128"/>
      <c r="IZ28" s="128"/>
      <c r="JA28" s="128"/>
      <c r="JB28" s="128"/>
      <c r="JC28" s="128"/>
      <c r="JD28" s="128"/>
      <c r="JE28" s="128"/>
      <c r="JF28" s="128"/>
      <c r="JG28" s="128"/>
      <c r="JH28" s="128"/>
      <c r="JI28" s="128"/>
      <c r="JJ28" s="128"/>
      <c r="JK28" s="128"/>
      <c r="JL28" s="128"/>
      <c r="JM28" s="128"/>
      <c r="JN28" s="128"/>
      <c r="JO28" s="128"/>
      <c r="JP28" s="128"/>
      <c r="JQ28" s="128"/>
      <c r="JR28" s="128"/>
      <c r="JS28" s="128"/>
      <c r="JT28" s="128"/>
      <c r="JU28" s="128"/>
      <c r="JV28" s="128"/>
      <c r="JW28" s="128"/>
      <c r="JX28" s="128"/>
      <c r="JY28" s="128"/>
      <c r="JZ28" s="128"/>
      <c r="KA28" s="128"/>
      <c r="KB28" s="128"/>
      <c r="KC28" s="128"/>
      <c r="KD28" s="128"/>
      <c r="KE28" s="128"/>
      <c r="KF28" s="128"/>
      <c r="KG28" s="128"/>
      <c r="KH28" s="128"/>
      <c r="KI28" s="128"/>
      <c r="KJ28" s="128"/>
      <c r="KK28" s="128"/>
      <c r="KL28" s="128"/>
      <c r="KM28" s="128"/>
      <c r="KN28" s="128"/>
      <c r="KO28" s="128"/>
      <c r="KP28" s="128"/>
      <c r="KQ28" s="128"/>
      <c r="KR28" s="128"/>
      <c r="KS28" s="128"/>
      <c r="KT28" s="128"/>
      <c r="KU28" s="128"/>
      <c r="KV28" s="128"/>
      <c r="KW28" s="128"/>
      <c r="KX28" s="128"/>
      <c r="KY28" s="128"/>
      <c r="KZ28" s="128"/>
      <c r="LA28" s="128"/>
      <c r="LB28" s="128"/>
      <c r="LC28" s="128"/>
      <c r="LD28" s="128"/>
      <c r="LE28" s="128"/>
      <c r="LF28" s="128"/>
      <c r="LG28" s="128"/>
      <c r="LH28" s="128"/>
      <c r="LI28" s="128"/>
      <c r="LJ28" s="128"/>
      <c r="LK28" s="128"/>
      <c r="LL28" s="128"/>
      <c r="LM28" s="128"/>
      <c r="LN28" s="128"/>
      <c r="LO28" s="128"/>
      <c r="LP28" s="128"/>
      <c r="LQ28" s="128"/>
      <c r="LR28" s="128"/>
      <c r="LS28" s="128"/>
      <c r="LT28" s="128"/>
      <c r="LU28" s="128"/>
      <c r="LV28" s="128"/>
      <c r="LW28" s="128"/>
      <c r="LX28" s="128"/>
      <c r="LY28" s="128"/>
      <c r="LZ28" s="128"/>
      <c r="MA28" s="128"/>
      <c r="MB28" s="128"/>
      <c r="MC28" s="128"/>
      <c r="MD28" s="128"/>
      <c r="ME28" s="128"/>
      <c r="MF28" s="128"/>
      <c r="MG28" s="128"/>
      <c r="MH28" s="128"/>
      <c r="MI28" s="128"/>
      <c r="MJ28" s="128"/>
      <c r="MK28" s="128"/>
      <c r="ML28" s="128"/>
      <c r="MM28" s="128"/>
      <c r="MN28" s="128"/>
      <c r="MO28" s="128"/>
      <c r="MP28" s="128"/>
      <c r="MQ28" s="128"/>
      <c r="MR28" s="128"/>
      <c r="MS28" s="128"/>
      <c r="MT28" s="128"/>
      <c r="MU28" s="128"/>
      <c r="MV28" s="128"/>
      <c r="MW28" s="128"/>
      <c r="MX28" s="128"/>
      <c r="MY28" s="128"/>
      <c r="MZ28" s="128"/>
      <c r="NA28" s="128"/>
      <c r="NB28" s="128"/>
      <c r="NC28" s="128"/>
      <c r="ND28" s="128"/>
      <c r="NE28" s="128"/>
      <c r="NF28" s="128"/>
      <c r="NG28" s="128"/>
      <c r="NH28" s="128"/>
      <c r="NI28" s="128"/>
      <c r="NJ28" s="128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8"/>
      <c r="NY28" s="128"/>
      <c r="NZ28" s="128"/>
      <c r="OA28" s="128"/>
      <c r="OB28" s="128"/>
      <c r="OC28" s="128"/>
      <c r="OD28" s="128"/>
      <c r="OE28" s="128"/>
      <c r="OF28" s="128"/>
      <c r="OG28" s="128"/>
      <c r="OH28" s="128"/>
      <c r="OI28" s="128"/>
      <c r="OJ28" s="128"/>
      <c r="OK28" s="128"/>
      <c r="OL28" s="128"/>
      <c r="OM28" s="128"/>
      <c r="ON28" s="128"/>
      <c r="OO28" s="128"/>
      <c r="OP28" s="128"/>
      <c r="OQ28" s="128"/>
      <c r="OR28" s="128"/>
      <c r="OS28" s="128"/>
      <c r="OT28" s="128"/>
      <c r="OU28" s="128"/>
      <c r="OV28" s="128"/>
      <c r="OW28" s="128"/>
      <c r="OX28" s="128"/>
      <c r="OY28" s="128"/>
      <c r="OZ28" s="128"/>
      <c r="PA28" s="128"/>
      <c r="PB28" s="128"/>
      <c r="PC28" s="128"/>
      <c r="PD28" s="128"/>
      <c r="PE28" s="128"/>
      <c r="PF28" s="128"/>
      <c r="PG28" s="128"/>
      <c r="PH28" s="128"/>
      <c r="PI28" s="128"/>
      <c r="PJ28" s="128"/>
      <c r="PK28" s="128"/>
      <c r="PL28" s="128"/>
      <c r="PM28" s="128"/>
      <c r="PN28" s="128"/>
      <c r="PO28" s="128"/>
      <c r="PP28" s="128"/>
      <c r="PQ28" s="128"/>
      <c r="PR28" s="128"/>
      <c r="PS28" s="128"/>
      <c r="PT28" s="128"/>
      <c r="PU28" s="128"/>
      <c r="PV28" s="128"/>
      <c r="PW28" s="128"/>
      <c r="PX28" s="128"/>
      <c r="PY28" s="128"/>
      <c r="PZ28" s="128"/>
      <c r="QA28" s="128"/>
      <c r="QB28" s="128"/>
      <c r="QC28" s="128"/>
      <c r="QD28" s="128"/>
      <c r="QE28" s="128"/>
      <c r="QF28" s="128"/>
      <c r="QG28" s="128"/>
      <c r="QH28" s="128"/>
      <c r="QI28" s="128"/>
      <c r="QJ28" s="128"/>
      <c r="QK28" s="128"/>
      <c r="QL28" s="128"/>
      <c r="QM28" s="128"/>
      <c r="QN28" s="128"/>
      <c r="QO28" s="128"/>
      <c r="QP28" s="128"/>
      <c r="QQ28" s="128"/>
      <c r="QR28" s="128"/>
      <c r="QS28" s="128"/>
      <c r="QT28" s="128"/>
      <c r="QU28" s="128"/>
      <c r="QV28" s="128"/>
      <c r="QW28" s="128"/>
      <c r="QX28" s="128"/>
      <c r="QY28" s="128"/>
      <c r="QZ28" s="128"/>
      <c r="RA28" s="128"/>
      <c r="RB28" s="128"/>
      <c r="RC28" s="128"/>
      <c r="RD28" s="128"/>
      <c r="RE28" s="128"/>
      <c r="RF28" s="128"/>
      <c r="RG28" s="128"/>
      <c r="RH28" s="128"/>
      <c r="RI28" s="128"/>
      <c r="RJ28" s="128"/>
      <c r="RK28" s="128"/>
      <c r="RL28" s="128"/>
      <c r="RM28" s="128"/>
      <c r="RN28" s="128"/>
      <c r="RO28" s="128"/>
      <c r="RP28" s="128"/>
      <c r="RQ28" s="128"/>
      <c r="RR28" s="128"/>
      <c r="RS28" s="128"/>
      <c r="RT28" s="128"/>
      <c r="RU28" s="128"/>
      <c r="RV28" s="128"/>
      <c r="RW28" s="128"/>
      <c r="RX28" s="128"/>
      <c r="RY28" s="128"/>
      <c r="RZ28" s="128"/>
      <c r="SA28" s="128"/>
      <c r="SB28" s="128"/>
      <c r="SC28" s="128"/>
      <c r="SD28" s="128"/>
      <c r="SE28" s="128"/>
      <c r="SF28" s="128"/>
      <c r="SG28" s="128"/>
      <c r="SH28" s="128"/>
      <c r="SI28" s="128"/>
      <c r="SJ28" s="128"/>
      <c r="SK28" s="128"/>
      <c r="SL28" s="128"/>
      <c r="SM28" s="128"/>
      <c r="SN28" s="128"/>
      <c r="SO28" s="128"/>
      <c r="SP28" s="128"/>
      <c r="SQ28" s="128"/>
      <c r="SR28" s="128"/>
      <c r="SS28" s="128"/>
      <c r="ST28" s="128"/>
      <c r="SU28" s="128"/>
      <c r="SV28" s="128"/>
      <c r="SW28" s="128"/>
      <c r="SX28" s="128"/>
      <c r="SY28" s="128"/>
      <c r="SZ28" s="128"/>
      <c r="TA28" s="128"/>
      <c r="TB28" s="128"/>
      <c r="TC28" s="128"/>
      <c r="TD28" s="128"/>
      <c r="TE28" s="128"/>
      <c r="TF28" s="128"/>
      <c r="TG28" s="128"/>
      <c r="TH28" s="128"/>
      <c r="TI28" s="128"/>
      <c r="TJ28" s="128"/>
      <c r="TK28" s="128"/>
      <c r="TL28" s="128"/>
      <c r="TM28" s="128"/>
      <c r="TN28" s="128"/>
      <c r="TO28" s="128"/>
      <c r="TP28" s="128"/>
      <c r="TQ28" s="128"/>
      <c r="TR28" s="128"/>
      <c r="TS28" s="128"/>
      <c r="TT28" s="128"/>
      <c r="TU28" s="128"/>
      <c r="TV28" s="128"/>
      <c r="TW28" s="128"/>
      <c r="TX28" s="128"/>
      <c r="TY28" s="128"/>
      <c r="TZ28" s="128"/>
      <c r="UA28" s="128"/>
      <c r="UB28" s="128"/>
      <c r="UC28" s="128"/>
      <c r="UD28" s="128"/>
      <c r="UE28" s="128"/>
      <c r="UF28" s="128"/>
      <c r="UG28" s="128"/>
      <c r="UH28" s="128"/>
      <c r="UI28" s="128"/>
      <c r="UJ28" s="128"/>
      <c r="UK28" s="128"/>
      <c r="UL28" s="128"/>
      <c r="UM28" s="128"/>
      <c r="UN28" s="128"/>
      <c r="UO28" s="128"/>
      <c r="UP28" s="128"/>
      <c r="UQ28" s="128"/>
      <c r="UR28" s="128"/>
      <c r="US28" s="128"/>
      <c r="UT28" s="128"/>
      <c r="UU28" s="128"/>
      <c r="UV28" s="128"/>
      <c r="UW28" s="128"/>
      <c r="UX28" s="128"/>
      <c r="UY28" s="128"/>
      <c r="UZ28" s="128"/>
      <c r="VA28" s="128"/>
      <c r="VB28" s="128"/>
      <c r="VC28" s="128"/>
      <c r="VD28" s="128"/>
      <c r="VE28" s="128"/>
      <c r="VF28" s="128"/>
      <c r="VG28" s="128"/>
      <c r="VH28" s="128"/>
      <c r="VI28" s="128"/>
      <c r="VJ28" s="128"/>
      <c r="VK28" s="128"/>
      <c r="VL28" s="128"/>
      <c r="VM28" s="128"/>
      <c r="VN28" s="128"/>
      <c r="VO28" s="128"/>
      <c r="VP28" s="128"/>
      <c r="VQ28" s="128"/>
      <c r="VR28" s="128"/>
      <c r="VS28" s="128"/>
      <c r="VT28" s="128"/>
      <c r="VU28" s="128"/>
      <c r="VV28" s="128"/>
      <c r="VW28" s="128"/>
      <c r="VX28" s="128"/>
      <c r="VY28" s="128"/>
      <c r="VZ28" s="128"/>
      <c r="WA28" s="128"/>
      <c r="WB28" s="128"/>
      <c r="WC28" s="128"/>
      <c r="WD28" s="128"/>
      <c r="WE28" s="128"/>
      <c r="WF28" s="128"/>
      <c r="WG28" s="128"/>
      <c r="WH28" s="128"/>
      <c r="WI28" s="128"/>
      <c r="WJ28" s="128"/>
      <c r="WK28" s="128"/>
      <c r="WL28" s="128"/>
      <c r="WM28" s="128"/>
      <c r="WN28" s="128"/>
      <c r="WO28" s="128"/>
      <c r="WP28" s="128"/>
      <c r="WQ28" s="128"/>
      <c r="WR28" s="128"/>
      <c r="WS28" s="128"/>
      <c r="WT28" s="128"/>
      <c r="WU28" s="128"/>
      <c r="WV28" s="128"/>
      <c r="WW28" s="128"/>
      <c r="WX28" s="128"/>
      <c r="WY28" s="128"/>
      <c r="WZ28" s="128"/>
      <c r="XA28" s="128"/>
      <c r="XB28" s="128"/>
      <c r="XC28" s="128"/>
      <c r="XD28" s="128"/>
      <c r="XE28" s="128"/>
      <c r="XF28" s="128"/>
      <c r="XG28" s="128"/>
      <c r="XH28" s="128"/>
      <c r="XI28" s="128"/>
      <c r="XJ28" s="128"/>
      <c r="XK28" s="128"/>
      <c r="XL28" s="128"/>
      <c r="XM28" s="128"/>
      <c r="XN28" s="128"/>
      <c r="XO28" s="128"/>
      <c r="XP28" s="128"/>
      <c r="XQ28" s="128"/>
      <c r="XR28" s="128"/>
      <c r="XS28" s="128"/>
      <c r="XT28" s="128"/>
      <c r="XU28" s="128"/>
      <c r="XV28" s="128"/>
      <c r="XW28" s="128"/>
      <c r="XX28" s="128"/>
      <c r="XY28" s="128"/>
      <c r="XZ28" s="128"/>
      <c r="YA28" s="128"/>
      <c r="YB28" s="128"/>
      <c r="YC28" s="128"/>
      <c r="YD28" s="128"/>
      <c r="YE28" s="128"/>
      <c r="YF28" s="128"/>
      <c r="YG28" s="128"/>
      <c r="YH28" s="128"/>
      <c r="YI28" s="128"/>
      <c r="YJ28" s="128"/>
      <c r="YK28" s="128"/>
      <c r="YL28" s="128"/>
      <c r="YM28" s="128"/>
      <c r="YN28" s="128"/>
      <c r="YO28" s="128"/>
      <c r="YP28" s="128"/>
      <c r="YQ28" s="128"/>
      <c r="YR28" s="128"/>
      <c r="YS28" s="128"/>
      <c r="YT28" s="128"/>
      <c r="YU28" s="128"/>
      <c r="YV28" s="128"/>
      <c r="YW28" s="128"/>
      <c r="YX28" s="128"/>
      <c r="YY28" s="128"/>
      <c r="YZ28" s="128"/>
      <c r="ZA28" s="128"/>
      <c r="ZB28" s="128"/>
      <c r="ZC28" s="128"/>
      <c r="ZD28" s="128"/>
      <c r="ZE28" s="128"/>
      <c r="ZF28" s="128"/>
      <c r="ZG28" s="128"/>
      <c r="ZH28" s="128"/>
      <c r="ZI28" s="128"/>
      <c r="ZJ28" s="128"/>
      <c r="ZK28" s="128"/>
      <c r="ZL28" s="128"/>
      <c r="ZM28" s="128"/>
      <c r="ZN28" s="128"/>
      <c r="ZO28" s="128"/>
      <c r="ZP28" s="128"/>
      <c r="ZQ28" s="128"/>
      <c r="ZR28" s="128"/>
      <c r="ZS28" s="128"/>
      <c r="ZT28" s="128"/>
      <c r="ZU28" s="128"/>
      <c r="ZV28" s="128"/>
      <c r="ZW28" s="128"/>
      <c r="ZX28" s="128"/>
      <c r="ZY28" s="128"/>
      <c r="ZZ28" s="128"/>
    </row>
    <row r="29" spans="1:702" hidden="1" outlineLevel="1">
      <c r="A29" s="8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  <c r="IT29" s="128"/>
      <c r="IU29" s="128"/>
      <c r="IV29" s="128"/>
      <c r="IW29" s="128"/>
      <c r="IX29" s="128"/>
      <c r="IY29" s="128"/>
      <c r="IZ29" s="128"/>
      <c r="JA29" s="128"/>
      <c r="JB29" s="128"/>
      <c r="JC29" s="128"/>
      <c r="JD29" s="128"/>
      <c r="JE29" s="128"/>
      <c r="JF29" s="128"/>
      <c r="JG29" s="128"/>
      <c r="JH29" s="128"/>
      <c r="JI29" s="128"/>
      <c r="JJ29" s="128"/>
      <c r="JK29" s="128"/>
      <c r="JL29" s="128"/>
      <c r="JM29" s="128"/>
      <c r="JN29" s="128"/>
      <c r="JO29" s="128"/>
      <c r="JP29" s="128"/>
      <c r="JQ29" s="128"/>
      <c r="JR29" s="128"/>
      <c r="JS29" s="128"/>
      <c r="JT29" s="128"/>
      <c r="JU29" s="128"/>
      <c r="JV29" s="128"/>
      <c r="JW29" s="128"/>
      <c r="JX29" s="128"/>
      <c r="JY29" s="128"/>
      <c r="JZ29" s="128"/>
      <c r="KA29" s="128"/>
      <c r="KB29" s="128"/>
      <c r="KC29" s="128"/>
      <c r="KD29" s="128"/>
      <c r="KE29" s="128"/>
      <c r="KF29" s="128"/>
      <c r="KG29" s="128"/>
      <c r="KH29" s="128"/>
      <c r="KI29" s="128"/>
      <c r="KJ29" s="128"/>
      <c r="KK29" s="128"/>
      <c r="KL29" s="128"/>
      <c r="KM29" s="128"/>
      <c r="KN29" s="128"/>
      <c r="KO29" s="128"/>
      <c r="KP29" s="128"/>
      <c r="KQ29" s="128"/>
      <c r="KR29" s="128"/>
      <c r="KS29" s="128"/>
      <c r="KT29" s="128"/>
      <c r="KU29" s="128"/>
      <c r="KV29" s="128"/>
      <c r="KW29" s="128"/>
      <c r="KX29" s="128"/>
      <c r="KY29" s="128"/>
      <c r="KZ29" s="128"/>
      <c r="LA29" s="128"/>
      <c r="LB29" s="128"/>
      <c r="LC29" s="128"/>
      <c r="LD29" s="128"/>
      <c r="LE29" s="128"/>
      <c r="LF29" s="128"/>
      <c r="LG29" s="128"/>
      <c r="LH29" s="128"/>
      <c r="LI29" s="128"/>
      <c r="LJ29" s="128"/>
      <c r="LK29" s="128"/>
      <c r="LL29" s="128"/>
      <c r="LM29" s="128"/>
      <c r="LN29" s="128"/>
      <c r="LO29" s="128"/>
      <c r="LP29" s="128"/>
      <c r="LQ29" s="128"/>
      <c r="LR29" s="128"/>
      <c r="LS29" s="128"/>
      <c r="LT29" s="128"/>
      <c r="LU29" s="128"/>
      <c r="LV29" s="128"/>
      <c r="LW29" s="128"/>
      <c r="LX29" s="128"/>
      <c r="LY29" s="128"/>
      <c r="LZ29" s="128"/>
      <c r="MA29" s="128"/>
      <c r="MB29" s="128"/>
      <c r="MC29" s="128"/>
      <c r="MD29" s="128"/>
      <c r="ME29" s="128"/>
      <c r="MF29" s="128"/>
      <c r="MG29" s="128"/>
      <c r="MH29" s="128"/>
      <c r="MI29" s="128"/>
      <c r="MJ29" s="128"/>
      <c r="MK29" s="128"/>
      <c r="ML29" s="128"/>
      <c r="MM29" s="128"/>
      <c r="MN29" s="128"/>
      <c r="MO29" s="128"/>
      <c r="MP29" s="128"/>
      <c r="MQ29" s="128"/>
      <c r="MR29" s="128"/>
      <c r="MS29" s="128"/>
      <c r="MT29" s="128"/>
      <c r="MU29" s="128"/>
      <c r="MV29" s="128"/>
      <c r="MW29" s="128"/>
      <c r="MX29" s="128"/>
      <c r="MY29" s="128"/>
      <c r="MZ29" s="128"/>
      <c r="NA29" s="128"/>
      <c r="NB29" s="128"/>
      <c r="NC29" s="128"/>
      <c r="ND29" s="128"/>
      <c r="NE29" s="128"/>
      <c r="NF29" s="128"/>
      <c r="NG29" s="128"/>
      <c r="NH29" s="128"/>
      <c r="NI29" s="128"/>
      <c r="NJ29" s="128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8"/>
      <c r="NY29" s="128"/>
      <c r="NZ29" s="128"/>
      <c r="OA29" s="128"/>
      <c r="OB29" s="128"/>
      <c r="OC29" s="128"/>
      <c r="OD29" s="128"/>
      <c r="OE29" s="128"/>
      <c r="OF29" s="128"/>
      <c r="OG29" s="128"/>
      <c r="OH29" s="128"/>
      <c r="OI29" s="128"/>
      <c r="OJ29" s="128"/>
      <c r="OK29" s="128"/>
      <c r="OL29" s="128"/>
      <c r="OM29" s="128"/>
      <c r="ON29" s="128"/>
      <c r="OO29" s="128"/>
      <c r="OP29" s="128"/>
      <c r="OQ29" s="128"/>
      <c r="OR29" s="128"/>
      <c r="OS29" s="128"/>
      <c r="OT29" s="128"/>
      <c r="OU29" s="128"/>
      <c r="OV29" s="128"/>
      <c r="OW29" s="128"/>
      <c r="OX29" s="128"/>
      <c r="OY29" s="128"/>
      <c r="OZ29" s="128"/>
      <c r="PA29" s="128"/>
      <c r="PB29" s="128"/>
      <c r="PC29" s="128"/>
      <c r="PD29" s="128"/>
      <c r="PE29" s="128"/>
      <c r="PF29" s="128"/>
      <c r="PG29" s="128"/>
      <c r="PH29" s="128"/>
      <c r="PI29" s="128"/>
      <c r="PJ29" s="128"/>
      <c r="PK29" s="128"/>
      <c r="PL29" s="128"/>
      <c r="PM29" s="128"/>
      <c r="PN29" s="128"/>
      <c r="PO29" s="128"/>
      <c r="PP29" s="128"/>
      <c r="PQ29" s="128"/>
      <c r="PR29" s="128"/>
      <c r="PS29" s="128"/>
      <c r="PT29" s="128"/>
      <c r="PU29" s="128"/>
      <c r="PV29" s="128"/>
      <c r="PW29" s="128"/>
      <c r="PX29" s="128"/>
      <c r="PY29" s="128"/>
      <c r="PZ29" s="128"/>
      <c r="QA29" s="128"/>
      <c r="QB29" s="128"/>
      <c r="QC29" s="128"/>
      <c r="QD29" s="128"/>
      <c r="QE29" s="128"/>
      <c r="QF29" s="128"/>
      <c r="QG29" s="128"/>
      <c r="QH29" s="128"/>
      <c r="QI29" s="128"/>
      <c r="QJ29" s="128"/>
      <c r="QK29" s="128"/>
      <c r="QL29" s="128"/>
      <c r="QM29" s="128"/>
      <c r="QN29" s="128"/>
      <c r="QO29" s="128"/>
      <c r="QP29" s="128"/>
      <c r="QQ29" s="128"/>
      <c r="QR29" s="128"/>
      <c r="QS29" s="128"/>
      <c r="QT29" s="128"/>
      <c r="QU29" s="128"/>
      <c r="QV29" s="128"/>
      <c r="QW29" s="128"/>
      <c r="QX29" s="128"/>
      <c r="QY29" s="128"/>
      <c r="QZ29" s="128"/>
      <c r="RA29" s="128"/>
      <c r="RB29" s="128"/>
      <c r="RC29" s="128"/>
      <c r="RD29" s="128"/>
      <c r="RE29" s="128"/>
      <c r="RF29" s="128"/>
      <c r="RG29" s="128"/>
      <c r="RH29" s="128"/>
      <c r="RI29" s="128"/>
      <c r="RJ29" s="128"/>
      <c r="RK29" s="128"/>
      <c r="RL29" s="128"/>
      <c r="RM29" s="128"/>
      <c r="RN29" s="128"/>
      <c r="RO29" s="128"/>
      <c r="RP29" s="128"/>
      <c r="RQ29" s="128"/>
      <c r="RR29" s="128"/>
      <c r="RS29" s="128"/>
      <c r="RT29" s="128"/>
      <c r="RU29" s="128"/>
      <c r="RV29" s="128"/>
      <c r="RW29" s="128"/>
      <c r="RX29" s="128"/>
      <c r="RY29" s="128"/>
      <c r="RZ29" s="128"/>
      <c r="SA29" s="128"/>
      <c r="SB29" s="128"/>
      <c r="SC29" s="128"/>
      <c r="SD29" s="128"/>
      <c r="SE29" s="128"/>
      <c r="SF29" s="128"/>
      <c r="SG29" s="128"/>
      <c r="SH29" s="128"/>
      <c r="SI29" s="128"/>
      <c r="SJ29" s="128"/>
      <c r="SK29" s="128"/>
      <c r="SL29" s="128"/>
      <c r="SM29" s="128"/>
      <c r="SN29" s="128"/>
      <c r="SO29" s="128"/>
      <c r="SP29" s="128"/>
      <c r="SQ29" s="128"/>
      <c r="SR29" s="128"/>
      <c r="SS29" s="128"/>
      <c r="ST29" s="128"/>
      <c r="SU29" s="128"/>
      <c r="SV29" s="128"/>
      <c r="SW29" s="128"/>
      <c r="SX29" s="128"/>
      <c r="SY29" s="128"/>
      <c r="SZ29" s="128"/>
      <c r="TA29" s="128"/>
      <c r="TB29" s="128"/>
      <c r="TC29" s="128"/>
      <c r="TD29" s="128"/>
      <c r="TE29" s="128"/>
      <c r="TF29" s="128"/>
      <c r="TG29" s="128"/>
      <c r="TH29" s="128"/>
      <c r="TI29" s="128"/>
      <c r="TJ29" s="128"/>
      <c r="TK29" s="128"/>
      <c r="TL29" s="128"/>
      <c r="TM29" s="128"/>
      <c r="TN29" s="128"/>
      <c r="TO29" s="128"/>
      <c r="TP29" s="128"/>
      <c r="TQ29" s="128"/>
      <c r="TR29" s="128"/>
      <c r="TS29" s="128"/>
      <c r="TT29" s="128"/>
      <c r="TU29" s="128"/>
      <c r="TV29" s="128"/>
      <c r="TW29" s="128"/>
      <c r="TX29" s="128"/>
      <c r="TY29" s="128"/>
      <c r="TZ29" s="128"/>
      <c r="UA29" s="128"/>
      <c r="UB29" s="128"/>
      <c r="UC29" s="128"/>
      <c r="UD29" s="128"/>
      <c r="UE29" s="128"/>
      <c r="UF29" s="128"/>
      <c r="UG29" s="128"/>
      <c r="UH29" s="128"/>
      <c r="UI29" s="128"/>
      <c r="UJ29" s="128"/>
      <c r="UK29" s="128"/>
      <c r="UL29" s="128"/>
      <c r="UM29" s="128"/>
      <c r="UN29" s="128"/>
      <c r="UO29" s="128"/>
      <c r="UP29" s="128"/>
      <c r="UQ29" s="128"/>
      <c r="UR29" s="128"/>
      <c r="US29" s="128"/>
      <c r="UT29" s="128"/>
      <c r="UU29" s="128"/>
      <c r="UV29" s="128"/>
      <c r="UW29" s="128"/>
      <c r="UX29" s="128"/>
      <c r="UY29" s="128"/>
      <c r="UZ29" s="128"/>
      <c r="VA29" s="128"/>
      <c r="VB29" s="128"/>
      <c r="VC29" s="128"/>
      <c r="VD29" s="128"/>
      <c r="VE29" s="128"/>
      <c r="VF29" s="128"/>
      <c r="VG29" s="128"/>
      <c r="VH29" s="128"/>
      <c r="VI29" s="128"/>
      <c r="VJ29" s="128"/>
      <c r="VK29" s="128"/>
      <c r="VL29" s="128"/>
      <c r="VM29" s="128"/>
      <c r="VN29" s="128"/>
      <c r="VO29" s="128"/>
      <c r="VP29" s="128"/>
      <c r="VQ29" s="128"/>
      <c r="VR29" s="128"/>
      <c r="VS29" s="128"/>
      <c r="VT29" s="128"/>
      <c r="VU29" s="128"/>
      <c r="VV29" s="128"/>
      <c r="VW29" s="128"/>
      <c r="VX29" s="128"/>
      <c r="VY29" s="128"/>
      <c r="VZ29" s="128"/>
      <c r="WA29" s="128"/>
      <c r="WB29" s="128"/>
      <c r="WC29" s="128"/>
      <c r="WD29" s="128"/>
      <c r="WE29" s="128"/>
      <c r="WF29" s="128"/>
      <c r="WG29" s="128"/>
      <c r="WH29" s="128"/>
      <c r="WI29" s="128"/>
      <c r="WJ29" s="128"/>
      <c r="WK29" s="128"/>
      <c r="WL29" s="128"/>
      <c r="WM29" s="128"/>
      <c r="WN29" s="128"/>
      <c r="WO29" s="128"/>
      <c r="WP29" s="128"/>
      <c r="WQ29" s="128"/>
      <c r="WR29" s="128"/>
      <c r="WS29" s="128"/>
      <c r="WT29" s="128"/>
      <c r="WU29" s="128"/>
      <c r="WV29" s="128"/>
      <c r="WW29" s="128"/>
      <c r="WX29" s="128"/>
      <c r="WY29" s="128"/>
      <c r="WZ29" s="128"/>
      <c r="XA29" s="128"/>
      <c r="XB29" s="128"/>
      <c r="XC29" s="128"/>
      <c r="XD29" s="128"/>
      <c r="XE29" s="128"/>
      <c r="XF29" s="128"/>
      <c r="XG29" s="128"/>
      <c r="XH29" s="128"/>
      <c r="XI29" s="128"/>
      <c r="XJ29" s="128"/>
      <c r="XK29" s="128"/>
      <c r="XL29" s="128"/>
      <c r="XM29" s="128"/>
      <c r="XN29" s="128"/>
      <c r="XO29" s="128"/>
      <c r="XP29" s="128"/>
      <c r="XQ29" s="128"/>
      <c r="XR29" s="128"/>
      <c r="XS29" s="128"/>
      <c r="XT29" s="128"/>
      <c r="XU29" s="128"/>
      <c r="XV29" s="128"/>
      <c r="XW29" s="128"/>
      <c r="XX29" s="128"/>
      <c r="XY29" s="128"/>
      <c r="XZ29" s="128"/>
      <c r="YA29" s="128"/>
      <c r="YB29" s="128"/>
      <c r="YC29" s="128"/>
      <c r="YD29" s="128"/>
      <c r="YE29" s="128"/>
      <c r="YF29" s="128"/>
      <c r="YG29" s="128"/>
      <c r="YH29" s="128"/>
      <c r="YI29" s="128"/>
      <c r="YJ29" s="128"/>
      <c r="YK29" s="128"/>
      <c r="YL29" s="128"/>
      <c r="YM29" s="128"/>
      <c r="YN29" s="128"/>
      <c r="YO29" s="128"/>
      <c r="YP29" s="128"/>
      <c r="YQ29" s="128"/>
      <c r="YR29" s="128"/>
      <c r="YS29" s="128"/>
      <c r="YT29" s="128"/>
      <c r="YU29" s="128"/>
      <c r="YV29" s="128"/>
      <c r="YW29" s="128"/>
      <c r="YX29" s="128"/>
      <c r="YY29" s="128"/>
      <c r="YZ29" s="128"/>
      <c r="ZA29" s="128"/>
      <c r="ZB29" s="128"/>
      <c r="ZC29" s="128"/>
      <c r="ZD29" s="128"/>
      <c r="ZE29" s="128"/>
      <c r="ZF29" s="128"/>
      <c r="ZG29" s="128"/>
      <c r="ZH29" s="128"/>
      <c r="ZI29" s="128"/>
      <c r="ZJ29" s="128"/>
      <c r="ZK29" s="128"/>
      <c r="ZL29" s="128"/>
      <c r="ZM29" s="128"/>
      <c r="ZN29" s="128"/>
      <c r="ZO29" s="128"/>
      <c r="ZP29" s="128"/>
      <c r="ZQ29" s="128"/>
      <c r="ZR29" s="128"/>
      <c r="ZS29" s="128"/>
      <c r="ZT29" s="128"/>
      <c r="ZU29" s="128"/>
      <c r="ZV29" s="128"/>
      <c r="ZW29" s="128"/>
      <c r="ZX29" s="128"/>
      <c r="ZY29" s="128"/>
      <c r="ZZ29" s="128"/>
    </row>
    <row r="30" spans="1:702" hidden="1" outlineLevel="1">
      <c r="A30" s="8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  <c r="IW30" s="128"/>
      <c r="IX30" s="128"/>
      <c r="IY30" s="128"/>
      <c r="IZ30" s="128"/>
      <c r="JA30" s="128"/>
      <c r="JB30" s="128"/>
      <c r="JC30" s="128"/>
      <c r="JD30" s="128"/>
      <c r="JE30" s="128"/>
      <c r="JF30" s="128"/>
      <c r="JG30" s="128"/>
      <c r="JH30" s="128"/>
      <c r="JI30" s="128"/>
      <c r="JJ30" s="128"/>
      <c r="JK30" s="128"/>
      <c r="JL30" s="128"/>
      <c r="JM30" s="128"/>
      <c r="JN30" s="128"/>
      <c r="JO30" s="128"/>
      <c r="JP30" s="128"/>
      <c r="JQ30" s="128"/>
      <c r="JR30" s="128"/>
      <c r="JS30" s="128"/>
      <c r="JT30" s="128"/>
      <c r="JU30" s="128"/>
      <c r="JV30" s="128"/>
      <c r="JW30" s="128"/>
      <c r="JX30" s="128"/>
      <c r="JY30" s="128"/>
      <c r="JZ30" s="128"/>
      <c r="KA30" s="128"/>
      <c r="KB30" s="128"/>
      <c r="KC30" s="128"/>
      <c r="KD30" s="128"/>
      <c r="KE30" s="128"/>
      <c r="KF30" s="128"/>
      <c r="KG30" s="128"/>
      <c r="KH30" s="128"/>
      <c r="KI30" s="128"/>
      <c r="KJ30" s="128"/>
      <c r="KK30" s="128"/>
      <c r="KL30" s="128"/>
      <c r="KM30" s="128"/>
      <c r="KN30" s="128"/>
      <c r="KO30" s="128"/>
      <c r="KP30" s="128"/>
      <c r="KQ30" s="128"/>
      <c r="KR30" s="128"/>
      <c r="KS30" s="128"/>
      <c r="KT30" s="128"/>
      <c r="KU30" s="128"/>
      <c r="KV30" s="128"/>
      <c r="KW30" s="128"/>
      <c r="KX30" s="128"/>
      <c r="KY30" s="128"/>
      <c r="KZ30" s="128"/>
      <c r="LA30" s="128"/>
      <c r="LB30" s="128"/>
      <c r="LC30" s="128"/>
      <c r="LD30" s="128"/>
      <c r="LE30" s="128"/>
      <c r="LF30" s="128"/>
      <c r="LG30" s="128"/>
      <c r="LH30" s="128"/>
      <c r="LI30" s="128"/>
      <c r="LJ30" s="128"/>
      <c r="LK30" s="128"/>
      <c r="LL30" s="128"/>
      <c r="LM30" s="128"/>
      <c r="LN30" s="128"/>
      <c r="LO30" s="128"/>
      <c r="LP30" s="128"/>
      <c r="LQ30" s="128"/>
      <c r="LR30" s="128"/>
      <c r="LS30" s="128"/>
      <c r="LT30" s="128"/>
      <c r="LU30" s="128"/>
      <c r="LV30" s="128"/>
      <c r="LW30" s="128"/>
      <c r="LX30" s="128"/>
      <c r="LY30" s="128"/>
      <c r="LZ30" s="128"/>
      <c r="MA30" s="128"/>
      <c r="MB30" s="128"/>
      <c r="MC30" s="128"/>
      <c r="MD30" s="128"/>
      <c r="ME30" s="128"/>
      <c r="MF30" s="128"/>
      <c r="MG30" s="128"/>
      <c r="MH30" s="128"/>
      <c r="MI30" s="128"/>
      <c r="MJ30" s="128"/>
      <c r="MK30" s="128"/>
      <c r="ML30" s="128"/>
      <c r="MM30" s="128"/>
      <c r="MN30" s="128"/>
      <c r="MO30" s="128"/>
      <c r="MP30" s="128"/>
      <c r="MQ30" s="128"/>
      <c r="MR30" s="128"/>
      <c r="MS30" s="128"/>
      <c r="MT30" s="128"/>
      <c r="MU30" s="128"/>
      <c r="MV30" s="128"/>
      <c r="MW30" s="128"/>
      <c r="MX30" s="128"/>
      <c r="MY30" s="128"/>
      <c r="MZ30" s="128"/>
      <c r="NA30" s="128"/>
      <c r="NB30" s="128"/>
      <c r="NC30" s="128"/>
      <c r="ND30" s="128"/>
      <c r="NE30" s="128"/>
      <c r="NF30" s="128"/>
      <c r="NG30" s="128"/>
      <c r="NH30" s="128"/>
      <c r="NI30" s="128"/>
      <c r="NJ30" s="128"/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8"/>
      <c r="NY30" s="128"/>
      <c r="NZ30" s="128"/>
      <c r="OA30" s="128"/>
      <c r="OB30" s="128"/>
      <c r="OC30" s="128"/>
      <c r="OD30" s="128"/>
      <c r="OE30" s="128"/>
      <c r="OF30" s="128"/>
      <c r="OG30" s="128"/>
      <c r="OH30" s="128"/>
      <c r="OI30" s="128"/>
      <c r="OJ30" s="128"/>
      <c r="OK30" s="128"/>
      <c r="OL30" s="128"/>
      <c r="OM30" s="128"/>
      <c r="ON30" s="128"/>
      <c r="OO30" s="128"/>
      <c r="OP30" s="128"/>
      <c r="OQ30" s="128"/>
      <c r="OR30" s="128"/>
      <c r="OS30" s="128"/>
      <c r="OT30" s="128"/>
      <c r="OU30" s="128"/>
      <c r="OV30" s="128"/>
      <c r="OW30" s="128"/>
      <c r="OX30" s="128"/>
      <c r="OY30" s="128"/>
      <c r="OZ30" s="128"/>
      <c r="PA30" s="128"/>
      <c r="PB30" s="128"/>
      <c r="PC30" s="128"/>
      <c r="PD30" s="128"/>
      <c r="PE30" s="128"/>
      <c r="PF30" s="128"/>
      <c r="PG30" s="128"/>
      <c r="PH30" s="128"/>
      <c r="PI30" s="128"/>
      <c r="PJ30" s="128"/>
      <c r="PK30" s="128"/>
      <c r="PL30" s="128"/>
      <c r="PM30" s="128"/>
      <c r="PN30" s="128"/>
      <c r="PO30" s="128"/>
      <c r="PP30" s="128"/>
      <c r="PQ30" s="128"/>
      <c r="PR30" s="128"/>
      <c r="PS30" s="128"/>
      <c r="PT30" s="128"/>
      <c r="PU30" s="128"/>
      <c r="PV30" s="128"/>
      <c r="PW30" s="128"/>
      <c r="PX30" s="128"/>
      <c r="PY30" s="128"/>
      <c r="PZ30" s="128"/>
      <c r="QA30" s="128"/>
      <c r="QB30" s="128"/>
      <c r="QC30" s="128"/>
      <c r="QD30" s="128"/>
      <c r="QE30" s="128"/>
      <c r="QF30" s="128"/>
      <c r="QG30" s="128"/>
      <c r="QH30" s="128"/>
      <c r="QI30" s="128"/>
      <c r="QJ30" s="128"/>
      <c r="QK30" s="128"/>
      <c r="QL30" s="128"/>
      <c r="QM30" s="128"/>
      <c r="QN30" s="128"/>
      <c r="QO30" s="128"/>
      <c r="QP30" s="128"/>
      <c r="QQ30" s="128"/>
      <c r="QR30" s="128"/>
      <c r="QS30" s="128"/>
      <c r="QT30" s="128"/>
      <c r="QU30" s="128"/>
      <c r="QV30" s="128"/>
      <c r="QW30" s="128"/>
      <c r="QX30" s="128"/>
      <c r="QY30" s="128"/>
      <c r="QZ30" s="128"/>
      <c r="RA30" s="128"/>
      <c r="RB30" s="128"/>
      <c r="RC30" s="128"/>
      <c r="RD30" s="128"/>
      <c r="RE30" s="128"/>
      <c r="RF30" s="128"/>
      <c r="RG30" s="128"/>
      <c r="RH30" s="128"/>
      <c r="RI30" s="128"/>
      <c r="RJ30" s="128"/>
      <c r="RK30" s="128"/>
      <c r="RL30" s="128"/>
      <c r="RM30" s="128"/>
      <c r="RN30" s="128"/>
      <c r="RO30" s="128"/>
      <c r="RP30" s="128"/>
      <c r="RQ30" s="128"/>
      <c r="RR30" s="128"/>
      <c r="RS30" s="128"/>
      <c r="RT30" s="128"/>
      <c r="RU30" s="128"/>
      <c r="RV30" s="128"/>
      <c r="RW30" s="128"/>
      <c r="RX30" s="128"/>
      <c r="RY30" s="128"/>
      <c r="RZ30" s="128"/>
      <c r="SA30" s="128"/>
      <c r="SB30" s="128"/>
      <c r="SC30" s="128"/>
      <c r="SD30" s="128"/>
      <c r="SE30" s="128"/>
      <c r="SF30" s="128"/>
      <c r="SG30" s="128"/>
      <c r="SH30" s="128"/>
      <c r="SI30" s="128"/>
      <c r="SJ30" s="128"/>
      <c r="SK30" s="128"/>
      <c r="SL30" s="128"/>
      <c r="SM30" s="128"/>
      <c r="SN30" s="128"/>
      <c r="SO30" s="128"/>
      <c r="SP30" s="128"/>
      <c r="SQ30" s="128"/>
      <c r="SR30" s="128"/>
      <c r="SS30" s="128"/>
      <c r="ST30" s="128"/>
      <c r="SU30" s="128"/>
      <c r="SV30" s="128"/>
      <c r="SW30" s="128"/>
      <c r="SX30" s="128"/>
      <c r="SY30" s="128"/>
      <c r="SZ30" s="128"/>
      <c r="TA30" s="128"/>
      <c r="TB30" s="128"/>
      <c r="TC30" s="128"/>
      <c r="TD30" s="128"/>
      <c r="TE30" s="128"/>
      <c r="TF30" s="128"/>
      <c r="TG30" s="128"/>
      <c r="TH30" s="128"/>
      <c r="TI30" s="128"/>
      <c r="TJ30" s="128"/>
      <c r="TK30" s="128"/>
      <c r="TL30" s="128"/>
      <c r="TM30" s="128"/>
      <c r="TN30" s="128"/>
      <c r="TO30" s="128"/>
      <c r="TP30" s="128"/>
      <c r="TQ30" s="128"/>
      <c r="TR30" s="128"/>
      <c r="TS30" s="128"/>
      <c r="TT30" s="128"/>
      <c r="TU30" s="128"/>
      <c r="TV30" s="128"/>
      <c r="TW30" s="128"/>
      <c r="TX30" s="128"/>
      <c r="TY30" s="128"/>
      <c r="TZ30" s="128"/>
      <c r="UA30" s="128"/>
      <c r="UB30" s="128"/>
      <c r="UC30" s="128"/>
      <c r="UD30" s="128"/>
      <c r="UE30" s="128"/>
      <c r="UF30" s="128"/>
      <c r="UG30" s="128"/>
      <c r="UH30" s="128"/>
      <c r="UI30" s="128"/>
      <c r="UJ30" s="128"/>
      <c r="UK30" s="128"/>
      <c r="UL30" s="128"/>
      <c r="UM30" s="128"/>
      <c r="UN30" s="128"/>
      <c r="UO30" s="128"/>
      <c r="UP30" s="128"/>
      <c r="UQ30" s="128"/>
      <c r="UR30" s="128"/>
      <c r="US30" s="128"/>
      <c r="UT30" s="128"/>
      <c r="UU30" s="128"/>
      <c r="UV30" s="128"/>
      <c r="UW30" s="128"/>
      <c r="UX30" s="128"/>
      <c r="UY30" s="128"/>
      <c r="UZ30" s="128"/>
      <c r="VA30" s="128"/>
      <c r="VB30" s="128"/>
      <c r="VC30" s="128"/>
      <c r="VD30" s="128"/>
      <c r="VE30" s="128"/>
      <c r="VF30" s="128"/>
      <c r="VG30" s="128"/>
      <c r="VH30" s="128"/>
      <c r="VI30" s="128"/>
      <c r="VJ30" s="128"/>
      <c r="VK30" s="128"/>
      <c r="VL30" s="128"/>
      <c r="VM30" s="128"/>
      <c r="VN30" s="128"/>
      <c r="VO30" s="128"/>
      <c r="VP30" s="128"/>
      <c r="VQ30" s="128"/>
      <c r="VR30" s="128"/>
      <c r="VS30" s="128"/>
      <c r="VT30" s="128"/>
      <c r="VU30" s="128"/>
      <c r="VV30" s="128"/>
      <c r="VW30" s="128"/>
      <c r="VX30" s="128"/>
      <c r="VY30" s="128"/>
      <c r="VZ30" s="128"/>
      <c r="WA30" s="128"/>
      <c r="WB30" s="128"/>
      <c r="WC30" s="128"/>
      <c r="WD30" s="128"/>
      <c r="WE30" s="128"/>
      <c r="WF30" s="128"/>
      <c r="WG30" s="128"/>
      <c r="WH30" s="128"/>
      <c r="WI30" s="128"/>
      <c r="WJ30" s="128"/>
      <c r="WK30" s="128"/>
      <c r="WL30" s="128"/>
      <c r="WM30" s="128"/>
      <c r="WN30" s="128"/>
      <c r="WO30" s="128"/>
      <c r="WP30" s="128"/>
      <c r="WQ30" s="128"/>
      <c r="WR30" s="128"/>
      <c r="WS30" s="128"/>
      <c r="WT30" s="128"/>
      <c r="WU30" s="128"/>
      <c r="WV30" s="128"/>
      <c r="WW30" s="128"/>
      <c r="WX30" s="128"/>
      <c r="WY30" s="128"/>
      <c r="WZ30" s="128"/>
      <c r="XA30" s="128"/>
      <c r="XB30" s="128"/>
      <c r="XC30" s="128"/>
      <c r="XD30" s="128"/>
      <c r="XE30" s="128"/>
      <c r="XF30" s="128"/>
      <c r="XG30" s="128"/>
      <c r="XH30" s="128"/>
      <c r="XI30" s="128"/>
      <c r="XJ30" s="128"/>
      <c r="XK30" s="128"/>
      <c r="XL30" s="128"/>
      <c r="XM30" s="128"/>
      <c r="XN30" s="128"/>
      <c r="XO30" s="128"/>
      <c r="XP30" s="128"/>
      <c r="XQ30" s="128"/>
      <c r="XR30" s="128"/>
      <c r="XS30" s="128"/>
      <c r="XT30" s="128"/>
      <c r="XU30" s="128"/>
      <c r="XV30" s="128"/>
      <c r="XW30" s="128"/>
      <c r="XX30" s="128"/>
      <c r="XY30" s="128"/>
      <c r="XZ30" s="128"/>
      <c r="YA30" s="128"/>
      <c r="YB30" s="128"/>
      <c r="YC30" s="128"/>
      <c r="YD30" s="128"/>
      <c r="YE30" s="128"/>
      <c r="YF30" s="128"/>
      <c r="YG30" s="128"/>
      <c r="YH30" s="128"/>
      <c r="YI30" s="128"/>
      <c r="YJ30" s="128"/>
      <c r="YK30" s="128"/>
      <c r="YL30" s="128"/>
      <c r="YM30" s="128"/>
      <c r="YN30" s="128"/>
      <c r="YO30" s="128"/>
      <c r="YP30" s="128"/>
      <c r="YQ30" s="128"/>
      <c r="YR30" s="128"/>
      <c r="YS30" s="128"/>
      <c r="YT30" s="128"/>
      <c r="YU30" s="128"/>
      <c r="YV30" s="128"/>
      <c r="YW30" s="128"/>
      <c r="YX30" s="128"/>
      <c r="YY30" s="128"/>
      <c r="YZ30" s="128"/>
      <c r="ZA30" s="128"/>
      <c r="ZB30" s="128"/>
      <c r="ZC30" s="128"/>
      <c r="ZD30" s="128"/>
      <c r="ZE30" s="128"/>
      <c r="ZF30" s="128"/>
      <c r="ZG30" s="128"/>
      <c r="ZH30" s="128"/>
      <c r="ZI30" s="128"/>
      <c r="ZJ30" s="128"/>
      <c r="ZK30" s="128"/>
      <c r="ZL30" s="128"/>
      <c r="ZM30" s="128"/>
      <c r="ZN30" s="128"/>
      <c r="ZO30" s="128"/>
      <c r="ZP30" s="128"/>
      <c r="ZQ30" s="128"/>
      <c r="ZR30" s="128"/>
      <c r="ZS30" s="128"/>
      <c r="ZT30" s="128"/>
      <c r="ZU30" s="128"/>
      <c r="ZV30" s="128"/>
      <c r="ZW30" s="128"/>
      <c r="ZX30" s="128"/>
      <c r="ZY30" s="128"/>
      <c r="ZZ30" s="128"/>
    </row>
    <row r="31" spans="1:702" hidden="1" outlineLevel="1">
      <c r="A31" s="8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/>
      <c r="IY31" s="128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128"/>
      <c r="JM31" s="128"/>
      <c r="JN31" s="128"/>
      <c r="JO31" s="128"/>
      <c r="JP31" s="128"/>
      <c r="JQ31" s="128"/>
      <c r="JR31" s="128"/>
      <c r="JS31" s="128"/>
      <c r="JT31" s="128"/>
      <c r="JU31" s="128"/>
      <c r="JV31" s="128"/>
      <c r="JW31" s="128"/>
      <c r="JX31" s="128"/>
      <c r="JY31" s="128"/>
      <c r="JZ31" s="128"/>
      <c r="KA31" s="128"/>
      <c r="KB31" s="128"/>
      <c r="KC31" s="128"/>
      <c r="KD31" s="128"/>
      <c r="KE31" s="128"/>
      <c r="KF31" s="128"/>
      <c r="KG31" s="128"/>
      <c r="KH31" s="128"/>
      <c r="KI31" s="128"/>
      <c r="KJ31" s="128"/>
      <c r="KK31" s="128"/>
      <c r="KL31" s="128"/>
      <c r="KM31" s="128"/>
      <c r="KN31" s="128"/>
      <c r="KO31" s="128"/>
      <c r="KP31" s="128"/>
      <c r="KQ31" s="128"/>
      <c r="KR31" s="128"/>
      <c r="KS31" s="128"/>
      <c r="KT31" s="128"/>
      <c r="KU31" s="128"/>
      <c r="KV31" s="128"/>
      <c r="KW31" s="128"/>
      <c r="KX31" s="128"/>
      <c r="KY31" s="128"/>
      <c r="KZ31" s="128"/>
      <c r="LA31" s="128"/>
      <c r="LB31" s="128"/>
      <c r="LC31" s="128"/>
      <c r="LD31" s="128"/>
      <c r="LE31" s="128"/>
      <c r="LF31" s="128"/>
      <c r="LG31" s="128"/>
      <c r="LH31" s="128"/>
      <c r="LI31" s="128"/>
      <c r="LJ31" s="128"/>
      <c r="LK31" s="128"/>
      <c r="LL31" s="128"/>
      <c r="LM31" s="128"/>
      <c r="LN31" s="128"/>
      <c r="LO31" s="128"/>
      <c r="LP31" s="128"/>
      <c r="LQ31" s="128"/>
      <c r="LR31" s="128"/>
      <c r="LS31" s="128"/>
      <c r="LT31" s="128"/>
      <c r="LU31" s="128"/>
      <c r="LV31" s="128"/>
      <c r="LW31" s="128"/>
      <c r="LX31" s="128"/>
      <c r="LY31" s="128"/>
      <c r="LZ31" s="128"/>
      <c r="MA31" s="128"/>
      <c r="MB31" s="128"/>
      <c r="MC31" s="128"/>
      <c r="MD31" s="128"/>
      <c r="ME31" s="128"/>
      <c r="MF31" s="128"/>
      <c r="MG31" s="128"/>
      <c r="MH31" s="128"/>
      <c r="MI31" s="128"/>
      <c r="MJ31" s="128"/>
      <c r="MK31" s="128"/>
      <c r="ML31" s="128"/>
      <c r="MM31" s="128"/>
      <c r="MN31" s="128"/>
      <c r="MO31" s="128"/>
      <c r="MP31" s="128"/>
      <c r="MQ31" s="128"/>
      <c r="MR31" s="128"/>
      <c r="MS31" s="128"/>
      <c r="MT31" s="128"/>
      <c r="MU31" s="128"/>
      <c r="MV31" s="128"/>
      <c r="MW31" s="128"/>
      <c r="MX31" s="128"/>
      <c r="MY31" s="128"/>
      <c r="MZ31" s="128"/>
      <c r="NA31" s="128"/>
      <c r="NB31" s="128"/>
      <c r="NC31" s="128"/>
      <c r="ND31" s="128"/>
      <c r="NE31" s="128"/>
      <c r="NF31" s="128"/>
      <c r="NG31" s="128"/>
      <c r="NH31" s="128"/>
      <c r="NI31" s="128"/>
      <c r="NJ31" s="128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8"/>
      <c r="NY31" s="128"/>
      <c r="NZ31" s="128"/>
      <c r="OA31" s="128"/>
      <c r="OB31" s="128"/>
      <c r="OC31" s="128"/>
      <c r="OD31" s="128"/>
      <c r="OE31" s="128"/>
      <c r="OF31" s="128"/>
      <c r="OG31" s="128"/>
      <c r="OH31" s="128"/>
      <c r="OI31" s="128"/>
      <c r="OJ31" s="128"/>
      <c r="OK31" s="128"/>
      <c r="OL31" s="128"/>
      <c r="OM31" s="128"/>
      <c r="ON31" s="128"/>
      <c r="OO31" s="128"/>
      <c r="OP31" s="128"/>
      <c r="OQ31" s="128"/>
      <c r="OR31" s="128"/>
      <c r="OS31" s="128"/>
      <c r="OT31" s="128"/>
      <c r="OU31" s="128"/>
      <c r="OV31" s="128"/>
      <c r="OW31" s="128"/>
      <c r="OX31" s="128"/>
      <c r="OY31" s="128"/>
      <c r="OZ31" s="128"/>
      <c r="PA31" s="128"/>
      <c r="PB31" s="128"/>
      <c r="PC31" s="128"/>
      <c r="PD31" s="128"/>
      <c r="PE31" s="128"/>
      <c r="PF31" s="128"/>
      <c r="PG31" s="128"/>
      <c r="PH31" s="128"/>
      <c r="PI31" s="128"/>
      <c r="PJ31" s="128"/>
      <c r="PK31" s="128"/>
      <c r="PL31" s="128"/>
      <c r="PM31" s="128"/>
      <c r="PN31" s="128"/>
      <c r="PO31" s="128"/>
      <c r="PP31" s="128"/>
      <c r="PQ31" s="128"/>
      <c r="PR31" s="128"/>
      <c r="PS31" s="128"/>
      <c r="PT31" s="128"/>
      <c r="PU31" s="128"/>
      <c r="PV31" s="128"/>
      <c r="PW31" s="128"/>
      <c r="PX31" s="128"/>
      <c r="PY31" s="128"/>
      <c r="PZ31" s="128"/>
      <c r="QA31" s="128"/>
      <c r="QB31" s="128"/>
      <c r="QC31" s="128"/>
      <c r="QD31" s="128"/>
      <c r="QE31" s="128"/>
      <c r="QF31" s="128"/>
      <c r="QG31" s="128"/>
      <c r="QH31" s="128"/>
      <c r="QI31" s="128"/>
      <c r="QJ31" s="128"/>
      <c r="QK31" s="128"/>
      <c r="QL31" s="128"/>
      <c r="QM31" s="128"/>
      <c r="QN31" s="128"/>
      <c r="QO31" s="128"/>
      <c r="QP31" s="128"/>
      <c r="QQ31" s="128"/>
      <c r="QR31" s="128"/>
      <c r="QS31" s="128"/>
      <c r="QT31" s="128"/>
      <c r="QU31" s="128"/>
      <c r="QV31" s="128"/>
      <c r="QW31" s="128"/>
      <c r="QX31" s="128"/>
      <c r="QY31" s="128"/>
      <c r="QZ31" s="128"/>
      <c r="RA31" s="128"/>
      <c r="RB31" s="128"/>
      <c r="RC31" s="128"/>
      <c r="RD31" s="128"/>
      <c r="RE31" s="128"/>
      <c r="RF31" s="128"/>
      <c r="RG31" s="128"/>
      <c r="RH31" s="128"/>
      <c r="RI31" s="128"/>
      <c r="RJ31" s="128"/>
      <c r="RK31" s="128"/>
      <c r="RL31" s="128"/>
      <c r="RM31" s="128"/>
      <c r="RN31" s="128"/>
      <c r="RO31" s="128"/>
      <c r="RP31" s="128"/>
      <c r="RQ31" s="128"/>
      <c r="RR31" s="128"/>
      <c r="RS31" s="128"/>
      <c r="RT31" s="128"/>
      <c r="RU31" s="128"/>
      <c r="RV31" s="128"/>
      <c r="RW31" s="128"/>
      <c r="RX31" s="128"/>
      <c r="RY31" s="128"/>
      <c r="RZ31" s="128"/>
      <c r="SA31" s="128"/>
      <c r="SB31" s="128"/>
      <c r="SC31" s="128"/>
      <c r="SD31" s="128"/>
      <c r="SE31" s="128"/>
      <c r="SF31" s="128"/>
      <c r="SG31" s="128"/>
      <c r="SH31" s="128"/>
      <c r="SI31" s="128"/>
      <c r="SJ31" s="128"/>
      <c r="SK31" s="128"/>
      <c r="SL31" s="128"/>
      <c r="SM31" s="128"/>
      <c r="SN31" s="128"/>
      <c r="SO31" s="128"/>
      <c r="SP31" s="128"/>
      <c r="SQ31" s="128"/>
      <c r="SR31" s="128"/>
      <c r="SS31" s="128"/>
      <c r="ST31" s="128"/>
      <c r="SU31" s="128"/>
      <c r="SV31" s="128"/>
      <c r="SW31" s="128"/>
      <c r="SX31" s="128"/>
      <c r="SY31" s="128"/>
      <c r="SZ31" s="128"/>
      <c r="TA31" s="128"/>
      <c r="TB31" s="128"/>
      <c r="TC31" s="128"/>
      <c r="TD31" s="128"/>
      <c r="TE31" s="128"/>
      <c r="TF31" s="128"/>
      <c r="TG31" s="128"/>
      <c r="TH31" s="128"/>
      <c r="TI31" s="128"/>
      <c r="TJ31" s="128"/>
      <c r="TK31" s="128"/>
      <c r="TL31" s="128"/>
      <c r="TM31" s="128"/>
      <c r="TN31" s="128"/>
      <c r="TO31" s="128"/>
      <c r="TP31" s="128"/>
      <c r="TQ31" s="128"/>
      <c r="TR31" s="128"/>
      <c r="TS31" s="128"/>
      <c r="TT31" s="128"/>
      <c r="TU31" s="128"/>
      <c r="TV31" s="128"/>
      <c r="TW31" s="128"/>
      <c r="TX31" s="128"/>
      <c r="TY31" s="128"/>
      <c r="TZ31" s="128"/>
      <c r="UA31" s="128"/>
      <c r="UB31" s="128"/>
      <c r="UC31" s="128"/>
      <c r="UD31" s="128"/>
      <c r="UE31" s="128"/>
      <c r="UF31" s="128"/>
      <c r="UG31" s="128"/>
      <c r="UH31" s="128"/>
      <c r="UI31" s="128"/>
      <c r="UJ31" s="128"/>
      <c r="UK31" s="128"/>
      <c r="UL31" s="128"/>
      <c r="UM31" s="128"/>
      <c r="UN31" s="128"/>
      <c r="UO31" s="128"/>
      <c r="UP31" s="128"/>
      <c r="UQ31" s="128"/>
      <c r="UR31" s="128"/>
      <c r="US31" s="128"/>
      <c r="UT31" s="128"/>
      <c r="UU31" s="128"/>
      <c r="UV31" s="128"/>
      <c r="UW31" s="128"/>
      <c r="UX31" s="128"/>
      <c r="UY31" s="128"/>
      <c r="UZ31" s="128"/>
      <c r="VA31" s="128"/>
      <c r="VB31" s="128"/>
      <c r="VC31" s="128"/>
      <c r="VD31" s="128"/>
      <c r="VE31" s="128"/>
      <c r="VF31" s="128"/>
      <c r="VG31" s="128"/>
      <c r="VH31" s="128"/>
      <c r="VI31" s="128"/>
      <c r="VJ31" s="128"/>
      <c r="VK31" s="128"/>
      <c r="VL31" s="128"/>
      <c r="VM31" s="128"/>
      <c r="VN31" s="128"/>
      <c r="VO31" s="128"/>
      <c r="VP31" s="128"/>
      <c r="VQ31" s="128"/>
      <c r="VR31" s="128"/>
      <c r="VS31" s="128"/>
      <c r="VT31" s="128"/>
      <c r="VU31" s="128"/>
      <c r="VV31" s="128"/>
      <c r="VW31" s="128"/>
      <c r="VX31" s="128"/>
      <c r="VY31" s="128"/>
      <c r="VZ31" s="128"/>
      <c r="WA31" s="128"/>
      <c r="WB31" s="128"/>
      <c r="WC31" s="128"/>
      <c r="WD31" s="128"/>
      <c r="WE31" s="128"/>
      <c r="WF31" s="128"/>
      <c r="WG31" s="128"/>
      <c r="WH31" s="128"/>
      <c r="WI31" s="128"/>
      <c r="WJ31" s="128"/>
      <c r="WK31" s="128"/>
      <c r="WL31" s="128"/>
      <c r="WM31" s="128"/>
      <c r="WN31" s="128"/>
      <c r="WO31" s="128"/>
      <c r="WP31" s="128"/>
      <c r="WQ31" s="128"/>
      <c r="WR31" s="128"/>
      <c r="WS31" s="128"/>
      <c r="WT31" s="128"/>
      <c r="WU31" s="128"/>
      <c r="WV31" s="128"/>
      <c r="WW31" s="128"/>
      <c r="WX31" s="128"/>
      <c r="WY31" s="128"/>
      <c r="WZ31" s="128"/>
      <c r="XA31" s="128"/>
      <c r="XB31" s="128"/>
      <c r="XC31" s="128"/>
      <c r="XD31" s="128"/>
      <c r="XE31" s="128"/>
      <c r="XF31" s="128"/>
      <c r="XG31" s="128"/>
      <c r="XH31" s="128"/>
      <c r="XI31" s="128"/>
      <c r="XJ31" s="128"/>
      <c r="XK31" s="128"/>
      <c r="XL31" s="128"/>
      <c r="XM31" s="128"/>
      <c r="XN31" s="128"/>
      <c r="XO31" s="128"/>
      <c r="XP31" s="128"/>
      <c r="XQ31" s="128"/>
      <c r="XR31" s="128"/>
      <c r="XS31" s="128"/>
      <c r="XT31" s="128"/>
      <c r="XU31" s="128"/>
      <c r="XV31" s="128"/>
      <c r="XW31" s="128"/>
      <c r="XX31" s="128"/>
      <c r="XY31" s="128"/>
      <c r="XZ31" s="128"/>
      <c r="YA31" s="128"/>
      <c r="YB31" s="128"/>
      <c r="YC31" s="128"/>
      <c r="YD31" s="128"/>
      <c r="YE31" s="128"/>
      <c r="YF31" s="128"/>
      <c r="YG31" s="128"/>
      <c r="YH31" s="128"/>
      <c r="YI31" s="128"/>
      <c r="YJ31" s="128"/>
      <c r="YK31" s="128"/>
      <c r="YL31" s="128"/>
      <c r="YM31" s="128"/>
      <c r="YN31" s="128"/>
      <c r="YO31" s="128"/>
      <c r="YP31" s="128"/>
      <c r="YQ31" s="128"/>
      <c r="YR31" s="128"/>
      <c r="YS31" s="128"/>
      <c r="YT31" s="128"/>
      <c r="YU31" s="128"/>
      <c r="YV31" s="128"/>
      <c r="YW31" s="128"/>
      <c r="YX31" s="128"/>
      <c r="YY31" s="128"/>
      <c r="YZ31" s="128"/>
      <c r="ZA31" s="128"/>
      <c r="ZB31" s="128"/>
      <c r="ZC31" s="128"/>
      <c r="ZD31" s="128"/>
      <c r="ZE31" s="128"/>
      <c r="ZF31" s="128"/>
      <c r="ZG31" s="128"/>
      <c r="ZH31" s="128"/>
      <c r="ZI31" s="128"/>
      <c r="ZJ31" s="128"/>
      <c r="ZK31" s="128"/>
      <c r="ZL31" s="128"/>
      <c r="ZM31" s="128"/>
      <c r="ZN31" s="128"/>
      <c r="ZO31" s="128"/>
      <c r="ZP31" s="128"/>
      <c r="ZQ31" s="128"/>
      <c r="ZR31" s="128"/>
      <c r="ZS31" s="128"/>
      <c r="ZT31" s="128"/>
      <c r="ZU31" s="128"/>
      <c r="ZV31" s="128"/>
      <c r="ZW31" s="128"/>
      <c r="ZX31" s="128"/>
      <c r="ZY31" s="128"/>
      <c r="ZZ31" s="128"/>
    </row>
    <row r="32" spans="1:702" hidden="1" outlineLevel="1">
      <c r="A32" s="8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8"/>
      <c r="IZ32" s="128"/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8"/>
      <c r="KF32" s="128"/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8"/>
      <c r="MN32" s="128"/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8"/>
      <c r="NH32" s="128"/>
      <c r="NI32" s="128"/>
      <c r="NJ32" s="128"/>
      <c r="NK32" s="128"/>
      <c r="NL32" s="128"/>
      <c r="NM32" s="128"/>
      <c r="NN32" s="128"/>
      <c r="NO32" s="128"/>
      <c r="NP32" s="128"/>
      <c r="NQ32" s="128"/>
      <c r="NR32" s="128"/>
      <c r="NS32" s="128"/>
      <c r="NT32" s="128"/>
      <c r="NU32" s="128"/>
      <c r="NV32" s="128"/>
      <c r="NW32" s="128"/>
      <c r="NX32" s="128"/>
      <c r="NY32" s="128"/>
      <c r="NZ32" s="128"/>
      <c r="OA32" s="128"/>
      <c r="OB32" s="128"/>
      <c r="OC32" s="128"/>
      <c r="OD32" s="128"/>
      <c r="OE32" s="128"/>
      <c r="OF32" s="128"/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8"/>
      <c r="OZ32" s="128"/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8"/>
      <c r="PT32" s="128"/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8"/>
      <c r="QN32" s="128"/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8"/>
      <c r="RH32" s="128"/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8"/>
      <c r="SB32" s="128"/>
      <c r="SC32" s="128"/>
      <c r="SD32" s="128"/>
      <c r="SE32" s="128"/>
      <c r="SF32" s="128"/>
      <c r="SG32" s="128"/>
      <c r="SH32" s="128"/>
      <c r="SI32" s="128"/>
      <c r="SJ32" s="128"/>
      <c r="SK32" s="128"/>
      <c r="SL32" s="128"/>
      <c r="SM32" s="128"/>
      <c r="SN32" s="128"/>
      <c r="SO32" s="128"/>
      <c r="SP32" s="128"/>
      <c r="SQ32" s="128"/>
      <c r="SR32" s="128"/>
      <c r="SS32" s="128"/>
      <c r="ST32" s="128"/>
      <c r="SU32" s="128"/>
      <c r="SV32" s="128"/>
      <c r="SW32" s="128"/>
      <c r="SX32" s="128"/>
      <c r="SY32" s="128"/>
      <c r="SZ32" s="128"/>
      <c r="TA32" s="128"/>
      <c r="TB32" s="128"/>
      <c r="TC32" s="128"/>
      <c r="TD32" s="128"/>
      <c r="TE32" s="128"/>
      <c r="TF32" s="128"/>
      <c r="TG32" s="128"/>
      <c r="TH32" s="128"/>
      <c r="TI32" s="128"/>
      <c r="TJ32" s="128"/>
      <c r="TK32" s="128"/>
      <c r="TL32" s="128"/>
      <c r="TM32" s="128"/>
      <c r="TN32" s="128"/>
      <c r="TO32" s="128"/>
      <c r="TP32" s="128"/>
      <c r="TQ32" s="128"/>
      <c r="TR32" s="128"/>
      <c r="TS32" s="128"/>
      <c r="TT32" s="128"/>
      <c r="TU32" s="128"/>
      <c r="TV32" s="128"/>
      <c r="TW32" s="128"/>
      <c r="TX32" s="128"/>
      <c r="TY32" s="128"/>
      <c r="TZ32" s="128"/>
      <c r="UA32" s="128"/>
      <c r="UB32" s="128"/>
      <c r="UC32" s="128"/>
      <c r="UD32" s="128"/>
      <c r="UE32" s="128"/>
      <c r="UF32" s="128"/>
      <c r="UG32" s="128"/>
      <c r="UH32" s="128"/>
      <c r="UI32" s="128"/>
      <c r="UJ32" s="128"/>
      <c r="UK32" s="128"/>
      <c r="UL32" s="128"/>
      <c r="UM32" s="128"/>
      <c r="UN32" s="128"/>
      <c r="UO32" s="128"/>
      <c r="UP32" s="128"/>
      <c r="UQ32" s="128"/>
      <c r="UR32" s="128"/>
      <c r="US32" s="128"/>
      <c r="UT32" s="128"/>
      <c r="UU32" s="128"/>
      <c r="UV32" s="128"/>
      <c r="UW32" s="128"/>
      <c r="UX32" s="128"/>
      <c r="UY32" s="128"/>
      <c r="UZ32" s="128"/>
      <c r="VA32" s="128"/>
      <c r="VB32" s="128"/>
      <c r="VC32" s="128"/>
      <c r="VD32" s="128"/>
      <c r="VE32" s="128"/>
      <c r="VF32" s="128"/>
      <c r="VG32" s="128"/>
      <c r="VH32" s="128"/>
      <c r="VI32" s="128"/>
      <c r="VJ32" s="128"/>
      <c r="VK32" s="128"/>
      <c r="VL32" s="128"/>
      <c r="VM32" s="128"/>
      <c r="VN32" s="128"/>
      <c r="VO32" s="128"/>
      <c r="VP32" s="128"/>
      <c r="VQ32" s="128"/>
      <c r="VR32" s="128"/>
      <c r="VS32" s="128"/>
      <c r="VT32" s="128"/>
      <c r="VU32" s="128"/>
      <c r="VV32" s="128"/>
      <c r="VW32" s="128"/>
      <c r="VX32" s="128"/>
      <c r="VY32" s="128"/>
      <c r="VZ32" s="128"/>
      <c r="WA32" s="128"/>
      <c r="WB32" s="128"/>
      <c r="WC32" s="128"/>
      <c r="WD32" s="128"/>
      <c r="WE32" s="128"/>
      <c r="WF32" s="128"/>
      <c r="WG32" s="128"/>
      <c r="WH32" s="128"/>
      <c r="WI32" s="128"/>
      <c r="WJ32" s="128"/>
      <c r="WK32" s="128"/>
      <c r="WL32" s="128"/>
      <c r="WM32" s="128"/>
      <c r="WN32" s="128"/>
      <c r="WO32" s="128"/>
      <c r="WP32" s="128"/>
      <c r="WQ32" s="128"/>
      <c r="WR32" s="128"/>
      <c r="WS32" s="128"/>
      <c r="WT32" s="128"/>
      <c r="WU32" s="128"/>
      <c r="WV32" s="128"/>
      <c r="WW32" s="128"/>
      <c r="WX32" s="128"/>
      <c r="WY32" s="128"/>
      <c r="WZ32" s="128"/>
      <c r="XA32" s="128"/>
      <c r="XB32" s="128"/>
      <c r="XC32" s="128"/>
      <c r="XD32" s="128"/>
      <c r="XE32" s="128"/>
      <c r="XF32" s="128"/>
      <c r="XG32" s="128"/>
      <c r="XH32" s="128"/>
      <c r="XI32" s="128"/>
      <c r="XJ32" s="128"/>
      <c r="XK32" s="128"/>
      <c r="XL32" s="128"/>
      <c r="XM32" s="128"/>
      <c r="XN32" s="128"/>
      <c r="XO32" s="128"/>
      <c r="XP32" s="128"/>
      <c r="XQ32" s="128"/>
      <c r="XR32" s="128"/>
      <c r="XS32" s="128"/>
      <c r="XT32" s="128"/>
      <c r="XU32" s="128"/>
      <c r="XV32" s="128"/>
      <c r="XW32" s="128"/>
      <c r="XX32" s="128"/>
      <c r="XY32" s="128"/>
      <c r="XZ32" s="128"/>
      <c r="YA32" s="128"/>
      <c r="YB32" s="128"/>
      <c r="YC32" s="128"/>
      <c r="YD32" s="128"/>
      <c r="YE32" s="128"/>
      <c r="YF32" s="128"/>
      <c r="YG32" s="128"/>
      <c r="YH32" s="128"/>
      <c r="YI32" s="128"/>
      <c r="YJ32" s="128"/>
      <c r="YK32" s="128"/>
      <c r="YL32" s="128"/>
      <c r="YM32" s="128"/>
      <c r="YN32" s="128"/>
      <c r="YO32" s="128"/>
      <c r="YP32" s="128"/>
      <c r="YQ32" s="128"/>
      <c r="YR32" s="128"/>
      <c r="YS32" s="128"/>
      <c r="YT32" s="128"/>
      <c r="YU32" s="128"/>
      <c r="YV32" s="128"/>
      <c r="YW32" s="128"/>
      <c r="YX32" s="128"/>
      <c r="YY32" s="128"/>
      <c r="YZ32" s="128"/>
      <c r="ZA32" s="128"/>
      <c r="ZB32" s="128"/>
      <c r="ZC32" s="128"/>
      <c r="ZD32" s="128"/>
      <c r="ZE32" s="128"/>
      <c r="ZF32" s="128"/>
      <c r="ZG32" s="128"/>
      <c r="ZH32" s="128"/>
      <c r="ZI32" s="128"/>
      <c r="ZJ32" s="128"/>
      <c r="ZK32" s="128"/>
      <c r="ZL32" s="128"/>
      <c r="ZM32" s="128"/>
      <c r="ZN32" s="128"/>
      <c r="ZO32" s="128"/>
      <c r="ZP32" s="128"/>
      <c r="ZQ32" s="128"/>
      <c r="ZR32" s="128"/>
      <c r="ZS32" s="128"/>
      <c r="ZT32" s="128"/>
      <c r="ZU32" s="128"/>
      <c r="ZV32" s="128"/>
      <c r="ZW32" s="128"/>
      <c r="ZX32" s="128"/>
      <c r="ZY32" s="128"/>
      <c r="ZZ32" s="128"/>
    </row>
    <row r="33" spans="1:702" hidden="1" outlineLevel="1">
      <c r="A33" s="8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  <c r="IW33" s="128"/>
      <c r="IX33" s="128"/>
      <c r="IY33" s="128"/>
      <c r="IZ33" s="128"/>
      <c r="JA33" s="128"/>
      <c r="JB33" s="128"/>
      <c r="JC33" s="128"/>
      <c r="JD33" s="128"/>
      <c r="JE33" s="128"/>
      <c r="JF33" s="128"/>
      <c r="JG33" s="128"/>
      <c r="JH33" s="128"/>
      <c r="JI33" s="128"/>
      <c r="JJ33" s="128"/>
      <c r="JK33" s="128"/>
      <c r="JL33" s="128"/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8"/>
      <c r="KF33" s="128"/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8"/>
      <c r="KZ33" s="128"/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8"/>
      <c r="LT33" s="128"/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8"/>
      <c r="MN33" s="128"/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8"/>
      <c r="NH33" s="128"/>
      <c r="NI33" s="128"/>
      <c r="NJ33" s="128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8"/>
      <c r="NY33" s="128"/>
      <c r="NZ33" s="128"/>
      <c r="OA33" s="128"/>
      <c r="OB33" s="128"/>
      <c r="OC33" s="128"/>
      <c r="OD33" s="128"/>
      <c r="OE33" s="128"/>
      <c r="OF33" s="128"/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8"/>
      <c r="OZ33" s="128"/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8"/>
      <c r="PT33" s="128"/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8"/>
      <c r="QN33" s="128"/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8"/>
      <c r="RH33" s="128"/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8"/>
      <c r="SB33" s="128"/>
      <c r="SC33" s="128"/>
      <c r="SD33" s="128"/>
      <c r="SE33" s="128"/>
      <c r="SF33" s="128"/>
      <c r="SG33" s="128"/>
      <c r="SH33" s="128"/>
      <c r="SI33" s="128"/>
      <c r="SJ33" s="128"/>
      <c r="SK33" s="128"/>
      <c r="SL33" s="128"/>
      <c r="SM33" s="128"/>
      <c r="SN33" s="128"/>
      <c r="SO33" s="128"/>
      <c r="SP33" s="128"/>
      <c r="SQ33" s="128"/>
      <c r="SR33" s="128"/>
      <c r="SS33" s="128"/>
      <c r="ST33" s="128"/>
      <c r="SU33" s="128"/>
      <c r="SV33" s="128"/>
      <c r="SW33" s="128"/>
      <c r="SX33" s="128"/>
      <c r="SY33" s="128"/>
      <c r="SZ33" s="128"/>
      <c r="TA33" s="128"/>
      <c r="TB33" s="128"/>
      <c r="TC33" s="128"/>
      <c r="TD33" s="128"/>
      <c r="TE33" s="128"/>
      <c r="TF33" s="128"/>
      <c r="TG33" s="128"/>
      <c r="TH33" s="128"/>
      <c r="TI33" s="128"/>
      <c r="TJ33" s="128"/>
      <c r="TK33" s="128"/>
      <c r="TL33" s="128"/>
      <c r="TM33" s="128"/>
      <c r="TN33" s="128"/>
      <c r="TO33" s="128"/>
      <c r="TP33" s="128"/>
      <c r="TQ33" s="128"/>
      <c r="TR33" s="128"/>
      <c r="TS33" s="128"/>
      <c r="TT33" s="128"/>
      <c r="TU33" s="128"/>
      <c r="TV33" s="128"/>
      <c r="TW33" s="128"/>
      <c r="TX33" s="128"/>
      <c r="TY33" s="128"/>
      <c r="TZ33" s="128"/>
      <c r="UA33" s="128"/>
      <c r="UB33" s="128"/>
      <c r="UC33" s="128"/>
      <c r="UD33" s="128"/>
      <c r="UE33" s="128"/>
      <c r="UF33" s="128"/>
      <c r="UG33" s="128"/>
      <c r="UH33" s="128"/>
      <c r="UI33" s="128"/>
      <c r="UJ33" s="128"/>
      <c r="UK33" s="128"/>
      <c r="UL33" s="128"/>
      <c r="UM33" s="128"/>
      <c r="UN33" s="128"/>
      <c r="UO33" s="128"/>
      <c r="UP33" s="128"/>
      <c r="UQ33" s="128"/>
      <c r="UR33" s="128"/>
      <c r="US33" s="128"/>
      <c r="UT33" s="128"/>
      <c r="UU33" s="128"/>
      <c r="UV33" s="128"/>
      <c r="UW33" s="128"/>
      <c r="UX33" s="128"/>
      <c r="UY33" s="128"/>
      <c r="UZ33" s="128"/>
      <c r="VA33" s="128"/>
      <c r="VB33" s="128"/>
      <c r="VC33" s="128"/>
      <c r="VD33" s="128"/>
      <c r="VE33" s="128"/>
      <c r="VF33" s="128"/>
      <c r="VG33" s="128"/>
      <c r="VH33" s="128"/>
      <c r="VI33" s="128"/>
      <c r="VJ33" s="128"/>
      <c r="VK33" s="128"/>
      <c r="VL33" s="128"/>
      <c r="VM33" s="128"/>
      <c r="VN33" s="128"/>
      <c r="VO33" s="128"/>
      <c r="VP33" s="128"/>
      <c r="VQ33" s="128"/>
      <c r="VR33" s="128"/>
      <c r="VS33" s="128"/>
      <c r="VT33" s="128"/>
      <c r="VU33" s="128"/>
      <c r="VV33" s="128"/>
      <c r="VW33" s="128"/>
      <c r="VX33" s="128"/>
      <c r="VY33" s="128"/>
      <c r="VZ33" s="128"/>
      <c r="WA33" s="128"/>
      <c r="WB33" s="128"/>
      <c r="WC33" s="128"/>
      <c r="WD33" s="128"/>
      <c r="WE33" s="128"/>
      <c r="WF33" s="128"/>
      <c r="WG33" s="128"/>
      <c r="WH33" s="128"/>
      <c r="WI33" s="128"/>
      <c r="WJ33" s="128"/>
      <c r="WK33" s="128"/>
      <c r="WL33" s="128"/>
      <c r="WM33" s="128"/>
      <c r="WN33" s="128"/>
      <c r="WO33" s="128"/>
      <c r="WP33" s="128"/>
      <c r="WQ33" s="128"/>
      <c r="WR33" s="128"/>
      <c r="WS33" s="128"/>
      <c r="WT33" s="128"/>
      <c r="WU33" s="128"/>
      <c r="WV33" s="128"/>
      <c r="WW33" s="128"/>
      <c r="WX33" s="128"/>
      <c r="WY33" s="128"/>
      <c r="WZ33" s="128"/>
      <c r="XA33" s="128"/>
      <c r="XB33" s="128"/>
      <c r="XC33" s="128"/>
      <c r="XD33" s="128"/>
      <c r="XE33" s="128"/>
      <c r="XF33" s="128"/>
      <c r="XG33" s="128"/>
      <c r="XH33" s="128"/>
      <c r="XI33" s="128"/>
      <c r="XJ33" s="128"/>
      <c r="XK33" s="128"/>
      <c r="XL33" s="128"/>
      <c r="XM33" s="128"/>
      <c r="XN33" s="128"/>
      <c r="XO33" s="128"/>
      <c r="XP33" s="128"/>
      <c r="XQ33" s="128"/>
      <c r="XR33" s="128"/>
      <c r="XS33" s="128"/>
      <c r="XT33" s="128"/>
      <c r="XU33" s="128"/>
      <c r="XV33" s="128"/>
      <c r="XW33" s="128"/>
      <c r="XX33" s="128"/>
      <c r="XY33" s="128"/>
      <c r="XZ33" s="128"/>
      <c r="YA33" s="128"/>
      <c r="YB33" s="128"/>
      <c r="YC33" s="128"/>
      <c r="YD33" s="128"/>
      <c r="YE33" s="128"/>
      <c r="YF33" s="128"/>
      <c r="YG33" s="128"/>
      <c r="YH33" s="128"/>
      <c r="YI33" s="128"/>
      <c r="YJ33" s="128"/>
      <c r="YK33" s="128"/>
      <c r="YL33" s="128"/>
      <c r="YM33" s="128"/>
      <c r="YN33" s="128"/>
      <c r="YO33" s="128"/>
      <c r="YP33" s="128"/>
      <c r="YQ33" s="128"/>
      <c r="YR33" s="128"/>
      <c r="YS33" s="128"/>
      <c r="YT33" s="128"/>
      <c r="YU33" s="128"/>
      <c r="YV33" s="128"/>
      <c r="YW33" s="128"/>
      <c r="YX33" s="128"/>
      <c r="YY33" s="128"/>
      <c r="YZ33" s="128"/>
      <c r="ZA33" s="128"/>
      <c r="ZB33" s="128"/>
      <c r="ZC33" s="128"/>
      <c r="ZD33" s="128"/>
      <c r="ZE33" s="128"/>
      <c r="ZF33" s="128"/>
      <c r="ZG33" s="128"/>
      <c r="ZH33" s="128"/>
      <c r="ZI33" s="128"/>
      <c r="ZJ33" s="128"/>
      <c r="ZK33" s="128"/>
      <c r="ZL33" s="128"/>
      <c r="ZM33" s="128"/>
      <c r="ZN33" s="128"/>
      <c r="ZO33" s="128"/>
      <c r="ZP33" s="128"/>
      <c r="ZQ33" s="128"/>
      <c r="ZR33" s="128"/>
      <c r="ZS33" s="128"/>
      <c r="ZT33" s="128"/>
      <c r="ZU33" s="128"/>
      <c r="ZV33" s="128"/>
      <c r="ZW33" s="128"/>
      <c r="ZX33" s="128"/>
      <c r="ZY33" s="128"/>
      <c r="ZZ33" s="128"/>
    </row>
    <row r="34" spans="1:702" hidden="1" outlineLevel="1">
      <c r="A34" s="8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  <c r="IW34" s="128"/>
      <c r="IX34" s="128"/>
      <c r="IY34" s="128"/>
      <c r="IZ34" s="128"/>
      <c r="JA34" s="128"/>
      <c r="JB34" s="128"/>
      <c r="JC34" s="128"/>
      <c r="JD34" s="128"/>
      <c r="JE34" s="128"/>
      <c r="JF34" s="128"/>
      <c r="JG34" s="128"/>
      <c r="JH34" s="128"/>
      <c r="JI34" s="128"/>
      <c r="JJ34" s="128"/>
      <c r="JK34" s="128"/>
      <c r="JL34" s="128"/>
      <c r="JM34" s="128"/>
      <c r="JN34" s="128"/>
      <c r="JO34" s="128"/>
      <c r="JP34" s="128"/>
      <c r="JQ34" s="128"/>
      <c r="JR34" s="128"/>
      <c r="JS34" s="128"/>
      <c r="JT34" s="128"/>
      <c r="JU34" s="128"/>
      <c r="JV34" s="128"/>
      <c r="JW34" s="128"/>
      <c r="JX34" s="128"/>
      <c r="JY34" s="128"/>
      <c r="JZ34" s="128"/>
      <c r="KA34" s="128"/>
      <c r="KB34" s="128"/>
      <c r="KC34" s="128"/>
      <c r="KD34" s="128"/>
      <c r="KE34" s="128"/>
      <c r="KF34" s="128"/>
      <c r="KG34" s="128"/>
      <c r="KH34" s="128"/>
      <c r="KI34" s="128"/>
      <c r="KJ34" s="128"/>
      <c r="KK34" s="128"/>
      <c r="KL34" s="128"/>
      <c r="KM34" s="128"/>
      <c r="KN34" s="128"/>
      <c r="KO34" s="128"/>
      <c r="KP34" s="128"/>
      <c r="KQ34" s="128"/>
      <c r="KR34" s="128"/>
      <c r="KS34" s="128"/>
      <c r="KT34" s="128"/>
      <c r="KU34" s="128"/>
      <c r="KV34" s="128"/>
      <c r="KW34" s="128"/>
      <c r="KX34" s="128"/>
      <c r="KY34" s="128"/>
      <c r="KZ34" s="128"/>
      <c r="LA34" s="128"/>
      <c r="LB34" s="128"/>
      <c r="LC34" s="128"/>
      <c r="LD34" s="128"/>
      <c r="LE34" s="128"/>
      <c r="LF34" s="128"/>
      <c r="LG34" s="128"/>
      <c r="LH34" s="128"/>
      <c r="LI34" s="128"/>
      <c r="LJ34" s="128"/>
      <c r="LK34" s="128"/>
      <c r="LL34" s="128"/>
      <c r="LM34" s="128"/>
      <c r="LN34" s="128"/>
      <c r="LO34" s="128"/>
      <c r="LP34" s="128"/>
      <c r="LQ34" s="128"/>
      <c r="LR34" s="128"/>
      <c r="LS34" s="128"/>
      <c r="LT34" s="128"/>
      <c r="LU34" s="128"/>
      <c r="LV34" s="128"/>
      <c r="LW34" s="128"/>
      <c r="LX34" s="128"/>
      <c r="LY34" s="128"/>
      <c r="LZ34" s="128"/>
      <c r="MA34" s="128"/>
      <c r="MB34" s="128"/>
      <c r="MC34" s="128"/>
      <c r="MD34" s="128"/>
      <c r="ME34" s="128"/>
      <c r="MF34" s="128"/>
      <c r="MG34" s="128"/>
      <c r="MH34" s="128"/>
      <c r="MI34" s="128"/>
      <c r="MJ34" s="128"/>
      <c r="MK34" s="128"/>
      <c r="ML34" s="128"/>
      <c r="MM34" s="128"/>
      <c r="MN34" s="128"/>
      <c r="MO34" s="128"/>
      <c r="MP34" s="128"/>
      <c r="MQ34" s="128"/>
      <c r="MR34" s="128"/>
      <c r="MS34" s="128"/>
      <c r="MT34" s="128"/>
      <c r="MU34" s="128"/>
      <c r="MV34" s="128"/>
      <c r="MW34" s="128"/>
      <c r="MX34" s="128"/>
      <c r="MY34" s="128"/>
      <c r="MZ34" s="128"/>
      <c r="NA34" s="128"/>
      <c r="NB34" s="128"/>
      <c r="NC34" s="128"/>
      <c r="ND34" s="128"/>
      <c r="NE34" s="128"/>
      <c r="NF34" s="128"/>
      <c r="NG34" s="128"/>
      <c r="NH34" s="128"/>
      <c r="NI34" s="128"/>
      <c r="NJ34" s="128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8"/>
      <c r="NY34" s="128"/>
      <c r="NZ34" s="128"/>
      <c r="OA34" s="128"/>
      <c r="OB34" s="128"/>
      <c r="OC34" s="128"/>
      <c r="OD34" s="128"/>
      <c r="OE34" s="128"/>
      <c r="OF34" s="128"/>
      <c r="OG34" s="128"/>
      <c r="OH34" s="128"/>
      <c r="OI34" s="128"/>
      <c r="OJ34" s="128"/>
      <c r="OK34" s="128"/>
      <c r="OL34" s="128"/>
      <c r="OM34" s="128"/>
      <c r="ON34" s="128"/>
      <c r="OO34" s="128"/>
      <c r="OP34" s="128"/>
      <c r="OQ34" s="128"/>
      <c r="OR34" s="128"/>
      <c r="OS34" s="128"/>
      <c r="OT34" s="128"/>
      <c r="OU34" s="128"/>
      <c r="OV34" s="128"/>
      <c r="OW34" s="128"/>
      <c r="OX34" s="128"/>
      <c r="OY34" s="128"/>
      <c r="OZ34" s="128"/>
      <c r="PA34" s="128"/>
      <c r="PB34" s="128"/>
      <c r="PC34" s="128"/>
      <c r="PD34" s="128"/>
      <c r="PE34" s="128"/>
      <c r="PF34" s="128"/>
      <c r="PG34" s="128"/>
      <c r="PH34" s="128"/>
      <c r="PI34" s="128"/>
      <c r="PJ34" s="128"/>
      <c r="PK34" s="128"/>
      <c r="PL34" s="128"/>
      <c r="PM34" s="128"/>
      <c r="PN34" s="128"/>
      <c r="PO34" s="128"/>
      <c r="PP34" s="128"/>
      <c r="PQ34" s="128"/>
      <c r="PR34" s="128"/>
      <c r="PS34" s="128"/>
      <c r="PT34" s="128"/>
      <c r="PU34" s="128"/>
      <c r="PV34" s="128"/>
      <c r="PW34" s="128"/>
      <c r="PX34" s="128"/>
      <c r="PY34" s="128"/>
      <c r="PZ34" s="128"/>
      <c r="QA34" s="128"/>
      <c r="QB34" s="128"/>
      <c r="QC34" s="128"/>
      <c r="QD34" s="128"/>
      <c r="QE34" s="128"/>
      <c r="QF34" s="128"/>
      <c r="QG34" s="128"/>
      <c r="QH34" s="128"/>
      <c r="QI34" s="128"/>
      <c r="QJ34" s="128"/>
      <c r="QK34" s="128"/>
      <c r="QL34" s="128"/>
      <c r="QM34" s="128"/>
      <c r="QN34" s="128"/>
      <c r="QO34" s="128"/>
      <c r="QP34" s="128"/>
      <c r="QQ34" s="128"/>
      <c r="QR34" s="128"/>
      <c r="QS34" s="128"/>
      <c r="QT34" s="128"/>
      <c r="QU34" s="128"/>
      <c r="QV34" s="128"/>
      <c r="QW34" s="128"/>
      <c r="QX34" s="128"/>
      <c r="QY34" s="128"/>
      <c r="QZ34" s="128"/>
      <c r="RA34" s="128"/>
      <c r="RB34" s="128"/>
      <c r="RC34" s="128"/>
      <c r="RD34" s="128"/>
      <c r="RE34" s="128"/>
      <c r="RF34" s="128"/>
      <c r="RG34" s="128"/>
      <c r="RH34" s="128"/>
      <c r="RI34" s="128"/>
      <c r="RJ34" s="128"/>
      <c r="RK34" s="128"/>
      <c r="RL34" s="128"/>
      <c r="RM34" s="128"/>
      <c r="RN34" s="128"/>
      <c r="RO34" s="128"/>
      <c r="RP34" s="128"/>
      <c r="RQ34" s="128"/>
      <c r="RR34" s="128"/>
      <c r="RS34" s="128"/>
      <c r="RT34" s="128"/>
      <c r="RU34" s="128"/>
      <c r="RV34" s="128"/>
      <c r="RW34" s="128"/>
      <c r="RX34" s="128"/>
      <c r="RY34" s="128"/>
      <c r="RZ34" s="128"/>
      <c r="SA34" s="128"/>
      <c r="SB34" s="128"/>
      <c r="SC34" s="128"/>
      <c r="SD34" s="128"/>
      <c r="SE34" s="128"/>
      <c r="SF34" s="128"/>
      <c r="SG34" s="128"/>
      <c r="SH34" s="128"/>
      <c r="SI34" s="128"/>
      <c r="SJ34" s="128"/>
      <c r="SK34" s="128"/>
      <c r="SL34" s="128"/>
      <c r="SM34" s="128"/>
      <c r="SN34" s="128"/>
      <c r="SO34" s="128"/>
      <c r="SP34" s="128"/>
      <c r="SQ34" s="128"/>
      <c r="SR34" s="128"/>
      <c r="SS34" s="128"/>
      <c r="ST34" s="128"/>
      <c r="SU34" s="128"/>
      <c r="SV34" s="128"/>
      <c r="SW34" s="128"/>
      <c r="SX34" s="128"/>
      <c r="SY34" s="128"/>
      <c r="SZ34" s="128"/>
      <c r="TA34" s="128"/>
      <c r="TB34" s="128"/>
      <c r="TC34" s="128"/>
      <c r="TD34" s="128"/>
      <c r="TE34" s="128"/>
      <c r="TF34" s="128"/>
      <c r="TG34" s="128"/>
      <c r="TH34" s="128"/>
      <c r="TI34" s="128"/>
      <c r="TJ34" s="128"/>
      <c r="TK34" s="128"/>
      <c r="TL34" s="128"/>
      <c r="TM34" s="128"/>
      <c r="TN34" s="128"/>
      <c r="TO34" s="128"/>
      <c r="TP34" s="128"/>
      <c r="TQ34" s="128"/>
      <c r="TR34" s="128"/>
      <c r="TS34" s="128"/>
      <c r="TT34" s="128"/>
      <c r="TU34" s="128"/>
      <c r="TV34" s="128"/>
      <c r="TW34" s="128"/>
      <c r="TX34" s="128"/>
      <c r="TY34" s="128"/>
      <c r="TZ34" s="128"/>
      <c r="UA34" s="128"/>
      <c r="UB34" s="128"/>
      <c r="UC34" s="128"/>
      <c r="UD34" s="128"/>
      <c r="UE34" s="128"/>
      <c r="UF34" s="128"/>
      <c r="UG34" s="128"/>
      <c r="UH34" s="128"/>
      <c r="UI34" s="128"/>
      <c r="UJ34" s="128"/>
      <c r="UK34" s="128"/>
      <c r="UL34" s="128"/>
      <c r="UM34" s="128"/>
      <c r="UN34" s="128"/>
      <c r="UO34" s="128"/>
      <c r="UP34" s="128"/>
      <c r="UQ34" s="128"/>
      <c r="UR34" s="128"/>
      <c r="US34" s="128"/>
      <c r="UT34" s="128"/>
      <c r="UU34" s="128"/>
      <c r="UV34" s="128"/>
      <c r="UW34" s="128"/>
      <c r="UX34" s="128"/>
      <c r="UY34" s="128"/>
      <c r="UZ34" s="128"/>
      <c r="VA34" s="128"/>
      <c r="VB34" s="128"/>
      <c r="VC34" s="128"/>
      <c r="VD34" s="128"/>
      <c r="VE34" s="128"/>
      <c r="VF34" s="128"/>
      <c r="VG34" s="128"/>
      <c r="VH34" s="128"/>
      <c r="VI34" s="128"/>
      <c r="VJ34" s="128"/>
      <c r="VK34" s="128"/>
      <c r="VL34" s="128"/>
      <c r="VM34" s="128"/>
      <c r="VN34" s="128"/>
      <c r="VO34" s="128"/>
      <c r="VP34" s="128"/>
      <c r="VQ34" s="128"/>
      <c r="VR34" s="128"/>
      <c r="VS34" s="128"/>
      <c r="VT34" s="128"/>
      <c r="VU34" s="128"/>
      <c r="VV34" s="128"/>
      <c r="VW34" s="128"/>
      <c r="VX34" s="128"/>
      <c r="VY34" s="128"/>
      <c r="VZ34" s="128"/>
      <c r="WA34" s="128"/>
      <c r="WB34" s="128"/>
      <c r="WC34" s="128"/>
      <c r="WD34" s="128"/>
      <c r="WE34" s="128"/>
      <c r="WF34" s="128"/>
      <c r="WG34" s="128"/>
      <c r="WH34" s="128"/>
      <c r="WI34" s="128"/>
      <c r="WJ34" s="128"/>
      <c r="WK34" s="128"/>
      <c r="WL34" s="128"/>
      <c r="WM34" s="128"/>
      <c r="WN34" s="128"/>
      <c r="WO34" s="128"/>
      <c r="WP34" s="128"/>
      <c r="WQ34" s="128"/>
      <c r="WR34" s="128"/>
      <c r="WS34" s="128"/>
      <c r="WT34" s="128"/>
      <c r="WU34" s="128"/>
      <c r="WV34" s="128"/>
      <c r="WW34" s="128"/>
      <c r="WX34" s="128"/>
      <c r="WY34" s="128"/>
      <c r="WZ34" s="128"/>
      <c r="XA34" s="128"/>
      <c r="XB34" s="128"/>
      <c r="XC34" s="128"/>
      <c r="XD34" s="128"/>
      <c r="XE34" s="128"/>
      <c r="XF34" s="128"/>
      <c r="XG34" s="128"/>
      <c r="XH34" s="128"/>
      <c r="XI34" s="128"/>
      <c r="XJ34" s="128"/>
      <c r="XK34" s="128"/>
      <c r="XL34" s="128"/>
      <c r="XM34" s="128"/>
      <c r="XN34" s="128"/>
      <c r="XO34" s="128"/>
      <c r="XP34" s="128"/>
      <c r="XQ34" s="128"/>
      <c r="XR34" s="128"/>
      <c r="XS34" s="128"/>
      <c r="XT34" s="128"/>
      <c r="XU34" s="128"/>
      <c r="XV34" s="128"/>
      <c r="XW34" s="128"/>
      <c r="XX34" s="128"/>
      <c r="XY34" s="128"/>
      <c r="XZ34" s="128"/>
      <c r="YA34" s="128"/>
      <c r="YB34" s="128"/>
      <c r="YC34" s="128"/>
      <c r="YD34" s="128"/>
      <c r="YE34" s="128"/>
      <c r="YF34" s="128"/>
      <c r="YG34" s="128"/>
      <c r="YH34" s="128"/>
      <c r="YI34" s="128"/>
      <c r="YJ34" s="128"/>
      <c r="YK34" s="128"/>
      <c r="YL34" s="128"/>
      <c r="YM34" s="128"/>
      <c r="YN34" s="128"/>
      <c r="YO34" s="128"/>
      <c r="YP34" s="128"/>
      <c r="YQ34" s="128"/>
      <c r="YR34" s="128"/>
      <c r="YS34" s="128"/>
      <c r="YT34" s="128"/>
      <c r="YU34" s="128"/>
      <c r="YV34" s="128"/>
      <c r="YW34" s="128"/>
      <c r="YX34" s="128"/>
      <c r="YY34" s="128"/>
      <c r="YZ34" s="128"/>
      <c r="ZA34" s="128"/>
      <c r="ZB34" s="128"/>
      <c r="ZC34" s="128"/>
      <c r="ZD34" s="128"/>
      <c r="ZE34" s="128"/>
      <c r="ZF34" s="128"/>
      <c r="ZG34" s="128"/>
      <c r="ZH34" s="128"/>
      <c r="ZI34" s="128"/>
      <c r="ZJ34" s="128"/>
      <c r="ZK34" s="128"/>
      <c r="ZL34" s="128"/>
      <c r="ZM34" s="128"/>
      <c r="ZN34" s="128"/>
      <c r="ZO34" s="128"/>
      <c r="ZP34" s="128"/>
      <c r="ZQ34" s="128"/>
      <c r="ZR34" s="128"/>
      <c r="ZS34" s="128"/>
      <c r="ZT34" s="128"/>
      <c r="ZU34" s="128"/>
      <c r="ZV34" s="128"/>
      <c r="ZW34" s="128"/>
      <c r="ZX34" s="128"/>
      <c r="ZY34" s="128"/>
      <c r="ZZ34" s="128"/>
    </row>
    <row r="35" spans="1:702" hidden="1" outlineLevel="1">
      <c r="A35" s="8">
        <v>41275</v>
      </c>
      <c r="B35" s="128">
        <v>2222.1658506799999</v>
      </c>
      <c r="C35" s="128">
        <v>158.62147768</v>
      </c>
      <c r="D35" s="128">
        <v>2.3356059400000002</v>
      </c>
      <c r="E35" s="128">
        <v>502.08502554</v>
      </c>
      <c r="F35" s="128">
        <v>24.804558</v>
      </c>
      <c r="G35" s="128">
        <v>6.8642668100000002</v>
      </c>
      <c r="H35" s="128">
        <v>60.914318950000002</v>
      </c>
      <c r="I35" s="128">
        <v>1186.9568857100001</v>
      </c>
      <c r="J35" s="128">
        <v>32.611999369999999</v>
      </c>
      <c r="K35" s="128">
        <v>6.8841034399999996</v>
      </c>
      <c r="L35" s="128">
        <v>2.8671901100000001</v>
      </c>
      <c r="M35" s="165" t="s">
        <v>189</v>
      </c>
      <c r="N35" s="128">
        <v>221.62089893999999</v>
      </c>
      <c r="O35" s="128">
        <v>0.85557320000000003</v>
      </c>
      <c r="P35" s="128">
        <v>1.24837826</v>
      </c>
      <c r="Q35" s="128">
        <v>2.9498859999999998E-2</v>
      </c>
      <c r="R35" s="128">
        <v>5.6504800000000003E-3</v>
      </c>
      <c r="S35" s="128">
        <v>5.5729999999999997E-5</v>
      </c>
      <c r="T35" s="128">
        <v>13.460363660000001</v>
      </c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  <c r="IW35" s="128"/>
      <c r="IX35" s="128"/>
      <c r="IY35" s="128"/>
      <c r="IZ35" s="128"/>
      <c r="JA35" s="128"/>
      <c r="JB35" s="128"/>
      <c r="JC35" s="128"/>
      <c r="JD35" s="128"/>
      <c r="JE35" s="128"/>
      <c r="JF35" s="128"/>
      <c r="JG35" s="128"/>
      <c r="JH35" s="128"/>
      <c r="JI35" s="128"/>
      <c r="JJ35" s="128"/>
      <c r="JK35" s="128"/>
      <c r="JL35" s="128"/>
      <c r="JM35" s="128"/>
      <c r="JN35" s="128"/>
      <c r="JO35" s="128"/>
      <c r="JP35" s="128"/>
      <c r="JQ35" s="128"/>
      <c r="JR35" s="128"/>
      <c r="JS35" s="128"/>
      <c r="JT35" s="128"/>
      <c r="JU35" s="128"/>
      <c r="JV35" s="128"/>
      <c r="JW35" s="128"/>
      <c r="JX35" s="128"/>
      <c r="JY35" s="128"/>
      <c r="JZ35" s="128"/>
      <c r="KA35" s="128"/>
      <c r="KB35" s="128"/>
      <c r="KC35" s="128"/>
      <c r="KD35" s="128"/>
      <c r="KE35" s="128"/>
      <c r="KF35" s="128"/>
      <c r="KG35" s="128"/>
      <c r="KH35" s="128"/>
      <c r="KI35" s="128"/>
      <c r="KJ35" s="128"/>
      <c r="KK35" s="128"/>
      <c r="KL35" s="128"/>
      <c r="KM35" s="128"/>
      <c r="KN35" s="128"/>
      <c r="KO35" s="128"/>
      <c r="KP35" s="128"/>
      <c r="KQ35" s="128"/>
      <c r="KR35" s="128"/>
      <c r="KS35" s="128"/>
      <c r="KT35" s="128"/>
      <c r="KU35" s="128"/>
      <c r="KV35" s="128"/>
      <c r="KW35" s="128"/>
      <c r="KX35" s="128"/>
      <c r="KY35" s="128"/>
      <c r="KZ35" s="128"/>
      <c r="LA35" s="128"/>
      <c r="LB35" s="128"/>
      <c r="LC35" s="128"/>
      <c r="LD35" s="128"/>
      <c r="LE35" s="128"/>
      <c r="LF35" s="128"/>
      <c r="LG35" s="128"/>
      <c r="LH35" s="128"/>
      <c r="LI35" s="128"/>
      <c r="LJ35" s="128"/>
      <c r="LK35" s="128"/>
      <c r="LL35" s="128"/>
      <c r="LM35" s="128"/>
      <c r="LN35" s="128"/>
      <c r="LO35" s="128"/>
      <c r="LP35" s="128"/>
      <c r="LQ35" s="128"/>
      <c r="LR35" s="128"/>
      <c r="LS35" s="128"/>
      <c r="LT35" s="128"/>
      <c r="LU35" s="128"/>
      <c r="LV35" s="128"/>
      <c r="LW35" s="128"/>
      <c r="LX35" s="128"/>
      <c r="LY35" s="128"/>
      <c r="LZ35" s="128"/>
      <c r="MA35" s="128"/>
      <c r="MB35" s="128"/>
      <c r="MC35" s="128"/>
      <c r="MD35" s="128"/>
      <c r="ME35" s="128"/>
      <c r="MF35" s="128"/>
      <c r="MG35" s="128"/>
      <c r="MH35" s="128"/>
      <c r="MI35" s="128"/>
      <c r="MJ35" s="128"/>
      <c r="MK35" s="128"/>
      <c r="ML35" s="128"/>
      <c r="MM35" s="128"/>
      <c r="MN35" s="128"/>
      <c r="MO35" s="128"/>
      <c r="MP35" s="128"/>
      <c r="MQ35" s="128"/>
      <c r="MR35" s="128"/>
      <c r="MS35" s="128"/>
      <c r="MT35" s="128"/>
      <c r="MU35" s="128"/>
      <c r="MV35" s="128"/>
      <c r="MW35" s="128"/>
      <c r="MX35" s="128"/>
      <c r="MY35" s="128"/>
      <c r="MZ35" s="128"/>
      <c r="NA35" s="128"/>
      <c r="NB35" s="128"/>
      <c r="NC35" s="128"/>
      <c r="ND35" s="128"/>
      <c r="NE35" s="128"/>
      <c r="NF35" s="128"/>
      <c r="NG35" s="128"/>
      <c r="NH35" s="128"/>
      <c r="NI35" s="128"/>
      <c r="NJ35" s="128"/>
      <c r="NK35" s="128"/>
      <c r="NL35" s="128"/>
      <c r="NM35" s="128"/>
      <c r="NN35" s="128"/>
      <c r="NO35" s="128"/>
      <c r="NP35" s="128"/>
      <c r="NQ35" s="128"/>
      <c r="NR35" s="128"/>
      <c r="NS35" s="128"/>
      <c r="NT35" s="128"/>
      <c r="NU35" s="128"/>
      <c r="NV35" s="128"/>
      <c r="NW35" s="128"/>
      <c r="NX35" s="128"/>
      <c r="NY35" s="128"/>
      <c r="NZ35" s="128"/>
      <c r="OA35" s="128"/>
      <c r="OB35" s="128"/>
      <c r="OC35" s="128"/>
      <c r="OD35" s="128"/>
      <c r="OE35" s="128"/>
      <c r="OF35" s="128"/>
      <c r="OG35" s="128"/>
      <c r="OH35" s="128"/>
      <c r="OI35" s="128"/>
      <c r="OJ35" s="128"/>
      <c r="OK35" s="128"/>
      <c r="OL35" s="128"/>
      <c r="OM35" s="128"/>
      <c r="ON35" s="128"/>
      <c r="OO35" s="128"/>
      <c r="OP35" s="128"/>
      <c r="OQ35" s="128"/>
      <c r="OR35" s="128"/>
      <c r="OS35" s="128"/>
      <c r="OT35" s="128"/>
      <c r="OU35" s="128"/>
      <c r="OV35" s="128"/>
      <c r="OW35" s="128"/>
      <c r="OX35" s="128"/>
      <c r="OY35" s="128"/>
      <c r="OZ35" s="128"/>
      <c r="PA35" s="128"/>
      <c r="PB35" s="128"/>
      <c r="PC35" s="128"/>
      <c r="PD35" s="128"/>
      <c r="PE35" s="128"/>
      <c r="PF35" s="128"/>
      <c r="PG35" s="128"/>
      <c r="PH35" s="128"/>
      <c r="PI35" s="128"/>
      <c r="PJ35" s="128"/>
      <c r="PK35" s="128"/>
      <c r="PL35" s="128"/>
      <c r="PM35" s="128"/>
      <c r="PN35" s="128"/>
      <c r="PO35" s="128"/>
      <c r="PP35" s="128"/>
      <c r="PQ35" s="128"/>
      <c r="PR35" s="128"/>
      <c r="PS35" s="128"/>
      <c r="PT35" s="128"/>
      <c r="PU35" s="128"/>
      <c r="PV35" s="128"/>
      <c r="PW35" s="128"/>
      <c r="PX35" s="128"/>
      <c r="PY35" s="128"/>
      <c r="PZ35" s="128"/>
      <c r="QA35" s="128"/>
      <c r="QB35" s="128"/>
      <c r="QC35" s="128"/>
      <c r="QD35" s="128"/>
      <c r="QE35" s="128"/>
      <c r="QF35" s="128"/>
      <c r="QG35" s="128"/>
      <c r="QH35" s="128"/>
      <c r="QI35" s="128"/>
      <c r="QJ35" s="128"/>
      <c r="QK35" s="128"/>
      <c r="QL35" s="128"/>
      <c r="QM35" s="128"/>
      <c r="QN35" s="128"/>
      <c r="QO35" s="128"/>
      <c r="QP35" s="128"/>
      <c r="QQ35" s="128"/>
      <c r="QR35" s="128"/>
      <c r="QS35" s="128"/>
      <c r="QT35" s="128"/>
      <c r="QU35" s="128"/>
      <c r="QV35" s="128"/>
      <c r="QW35" s="128"/>
      <c r="QX35" s="128"/>
      <c r="QY35" s="128"/>
      <c r="QZ35" s="128"/>
      <c r="RA35" s="128"/>
      <c r="RB35" s="128"/>
      <c r="RC35" s="128"/>
      <c r="RD35" s="128"/>
      <c r="RE35" s="128"/>
      <c r="RF35" s="128"/>
      <c r="RG35" s="128"/>
      <c r="RH35" s="128"/>
      <c r="RI35" s="128"/>
      <c r="RJ35" s="128"/>
      <c r="RK35" s="128"/>
      <c r="RL35" s="128"/>
      <c r="RM35" s="128"/>
      <c r="RN35" s="128"/>
      <c r="RO35" s="128"/>
      <c r="RP35" s="128"/>
      <c r="RQ35" s="128"/>
      <c r="RR35" s="128"/>
      <c r="RS35" s="128"/>
      <c r="RT35" s="128"/>
      <c r="RU35" s="128"/>
      <c r="RV35" s="128"/>
      <c r="RW35" s="128"/>
      <c r="RX35" s="128"/>
      <c r="RY35" s="128"/>
      <c r="RZ35" s="128"/>
      <c r="SA35" s="128"/>
      <c r="SB35" s="128"/>
      <c r="SC35" s="128"/>
      <c r="SD35" s="128"/>
      <c r="SE35" s="128"/>
      <c r="SF35" s="128"/>
      <c r="SG35" s="128"/>
      <c r="SH35" s="128"/>
      <c r="SI35" s="128"/>
      <c r="SJ35" s="128"/>
      <c r="SK35" s="128"/>
      <c r="SL35" s="128"/>
      <c r="SM35" s="128"/>
      <c r="SN35" s="128"/>
      <c r="SO35" s="128"/>
      <c r="SP35" s="128"/>
      <c r="SQ35" s="128"/>
      <c r="SR35" s="128"/>
      <c r="SS35" s="128"/>
      <c r="ST35" s="128"/>
      <c r="SU35" s="128"/>
      <c r="SV35" s="128"/>
      <c r="SW35" s="128"/>
      <c r="SX35" s="128"/>
      <c r="SY35" s="128"/>
      <c r="SZ35" s="128"/>
      <c r="TA35" s="128"/>
      <c r="TB35" s="128"/>
      <c r="TC35" s="128"/>
      <c r="TD35" s="128"/>
      <c r="TE35" s="128"/>
      <c r="TF35" s="128"/>
      <c r="TG35" s="128"/>
      <c r="TH35" s="128"/>
      <c r="TI35" s="128"/>
      <c r="TJ35" s="128"/>
      <c r="TK35" s="128"/>
      <c r="TL35" s="128"/>
      <c r="TM35" s="128"/>
      <c r="TN35" s="128"/>
      <c r="TO35" s="128"/>
      <c r="TP35" s="128"/>
      <c r="TQ35" s="128"/>
      <c r="TR35" s="128"/>
      <c r="TS35" s="128"/>
      <c r="TT35" s="128"/>
      <c r="TU35" s="128"/>
      <c r="TV35" s="128"/>
      <c r="TW35" s="128"/>
      <c r="TX35" s="128"/>
      <c r="TY35" s="128"/>
      <c r="TZ35" s="128"/>
      <c r="UA35" s="128"/>
      <c r="UB35" s="128"/>
      <c r="UC35" s="128"/>
      <c r="UD35" s="128"/>
      <c r="UE35" s="128"/>
      <c r="UF35" s="128"/>
      <c r="UG35" s="128"/>
      <c r="UH35" s="128"/>
      <c r="UI35" s="128"/>
      <c r="UJ35" s="128"/>
      <c r="UK35" s="128"/>
      <c r="UL35" s="128"/>
      <c r="UM35" s="128"/>
      <c r="UN35" s="128"/>
      <c r="UO35" s="128"/>
      <c r="UP35" s="128"/>
      <c r="UQ35" s="128"/>
      <c r="UR35" s="128"/>
      <c r="US35" s="128"/>
      <c r="UT35" s="128"/>
      <c r="UU35" s="128"/>
      <c r="UV35" s="128"/>
      <c r="UW35" s="128"/>
      <c r="UX35" s="128"/>
      <c r="UY35" s="128"/>
      <c r="UZ35" s="128"/>
      <c r="VA35" s="128"/>
      <c r="VB35" s="128"/>
      <c r="VC35" s="128"/>
      <c r="VD35" s="128"/>
      <c r="VE35" s="128"/>
      <c r="VF35" s="128"/>
      <c r="VG35" s="128"/>
      <c r="VH35" s="128"/>
      <c r="VI35" s="128"/>
      <c r="VJ35" s="128"/>
      <c r="VK35" s="128"/>
      <c r="VL35" s="128"/>
      <c r="VM35" s="128"/>
      <c r="VN35" s="128"/>
      <c r="VO35" s="128"/>
      <c r="VP35" s="128"/>
      <c r="VQ35" s="128"/>
      <c r="VR35" s="128"/>
      <c r="VS35" s="128"/>
      <c r="VT35" s="128"/>
      <c r="VU35" s="128"/>
      <c r="VV35" s="128"/>
      <c r="VW35" s="128"/>
      <c r="VX35" s="128"/>
      <c r="VY35" s="128"/>
      <c r="VZ35" s="128"/>
      <c r="WA35" s="128"/>
      <c r="WB35" s="128"/>
      <c r="WC35" s="128"/>
      <c r="WD35" s="128"/>
      <c r="WE35" s="128"/>
      <c r="WF35" s="128"/>
      <c r="WG35" s="128"/>
      <c r="WH35" s="128"/>
      <c r="WI35" s="128"/>
      <c r="WJ35" s="128"/>
      <c r="WK35" s="128"/>
      <c r="WL35" s="128"/>
      <c r="WM35" s="128"/>
      <c r="WN35" s="128"/>
      <c r="WO35" s="128"/>
      <c r="WP35" s="128"/>
      <c r="WQ35" s="128"/>
      <c r="WR35" s="128"/>
      <c r="WS35" s="128"/>
      <c r="WT35" s="128"/>
      <c r="WU35" s="128"/>
      <c r="WV35" s="128"/>
      <c r="WW35" s="128"/>
      <c r="WX35" s="128"/>
      <c r="WY35" s="128"/>
      <c r="WZ35" s="128"/>
      <c r="XA35" s="128"/>
      <c r="XB35" s="128"/>
      <c r="XC35" s="128"/>
      <c r="XD35" s="128"/>
      <c r="XE35" s="128"/>
      <c r="XF35" s="128"/>
      <c r="XG35" s="128"/>
      <c r="XH35" s="128"/>
      <c r="XI35" s="128"/>
      <c r="XJ35" s="128"/>
      <c r="XK35" s="128"/>
      <c r="XL35" s="128"/>
      <c r="XM35" s="128"/>
      <c r="XN35" s="128"/>
      <c r="XO35" s="128"/>
      <c r="XP35" s="128"/>
      <c r="XQ35" s="128"/>
      <c r="XR35" s="128"/>
      <c r="XS35" s="128"/>
      <c r="XT35" s="128"/>
      <c r="XU35" s="128"/>
      <c r="XV35" s="128"/>
      <c r="XW35" s="128"/>
      <c r="XX35" s="128"/>
      <c r="XY35" s="128"/>
      <c r="XZ35" s="128"/>
      <c r="YA35" s="128"/>
      <c r="YB35" s="128"/>
      <c r="YC35" s="128"/>
      <c r="YD35" s="128"/>
      <c r="YE35" s="128"/>
      <c r="YF35" s="128"/>
      <c r="YG35" s="128"/>
      <c r="YH35" s="128"/>
      <c r="YI35" s="128"/>
      <c r="YJ35" s="128"/>
      <c r="YK35" s="128"/>
      <c r="YL35" s="128"/>
      <c r="YM35" s="128"/>
      <c r="YN35" s="128"/>
      <c r="YO35" s="128"/>
      <c r="YP35" s="128"/>
      <c r="YQ35" s="128"/>
      <c r="YR35" s="128"/>
      <c r="YS35" s="128"/>
      <c r="YT35" s="128"/>
      <c r="YU35" s="128"/>
      <c r="YV35" s="128"/>
      <c r="YW35" s="128"/>
      <c r="YX35" s="128"/>
      <c r="YY35" s="128"/>
      <c r="YZ35" s="128"/>
      <c r="ZA35" s="128"/>
      <c r="ZB35" s="128"/>
      <c r="ZC35" s="128"/>
      <c r="ZD35" s="128"/>
      <c r="ZE35" s="128"/>
      <c r="ZF35" s="128"/>
      <c r="ZG35" s="128"/>
      <c r="ZH35" s="128"/>
      <c r="ZI35" s="128"/>
      <c r="ZJ35" s="128"/>
      <c r="ZK35" s="128"/>
      <c r="ZL35" s="128"/>
      <c r="ZM35" s="128"/>
      <c r="ZN35" s="128"/>
      <c r="ZO35" s="128"/>
      <c r="ZP35" s="128"/>
      <c r="ZQ35" s="128"/>
      <c r="ZR35" s="128"/>
      <c r="ZS35" s="128"/>
      <c r="ZT35" s="128"/>
      <c r="ZU35" s="128"/>
      <c r="ZV35" s="128"/>
      <c r="ZW35" s="128"/>
      <c r="ZX35" s="128"/>
      <c r="ZY35" s="128"/>
      <c r="ZZ35" s="128"/>
    </row>
    <row r="36" spans="1:702" hidden="1" outlineLevel="1">
      <c r="A36" s="8">
        <v>41306</v>
      </c>
      <c r="B36" s="128">
        <v>2128.4562203800001</v>
      </c>
      <c r="C36" s="128">
        <v>152.75315277000001</v>
      </c>
      <c r="D36" s="128">
        <v>2.3161965900000001</v>
      </c>
      <c r="E36" s="128">
        <v>528.11751332999995</v>
      </c>
      <c r="F36" s="128">
        <v>18.66108045</v>
      </c>
      <c r="G36" s="128">
        <v>6.6024198700000003</v>
      </c>
      <c r="H36" s="128">
        <v>61.69310548</v>
      </c>
      <c r="I36" s="128">
        <v>1080.04349542</v>
      </c>
      <c r="J36" s="128">
        <v>32.407024890000002</v>
      </c>
      <c r="K36" s="128">
        <v>6.8061166699999998</v>
      </c>
      <c r="L36" s="128">
        <v>3.1662299100000002</v>
      </c>
      <c r="M36" s="165" t="s">
        <v>189</v>
      </c>
      <c r="N36" s="128">
        <v>220.38975031000001</v>
      </c>
      <c r="O36" s="128">
        <v>0.78572799000000004</v>
      </c>
      <c r="P36" s="128">
        <v>1.23317532</v>
      </c>
      <c r="Q36" s="128">
        <v>2.8976740000000001E-2</v>
      </c>
      <c r="R36" s="128">
        <v>2.2570000000000001E-4</v>
      </c>
      <c r="S36" s="128">
        <v>5.647E-5</v>
      </c>
      <c r="T36" s="128">
        <v>13.451972469999999</v>
      </c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128"/>
      <c r="JA36" s="128"/>
      <c r="JB36" s="128"/>
      <c r="JC36" s="128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128"/>
      <c r="JO36" s="128"/>
      <c r="JP36" s="128"/>
      <c r="JQ36" s="128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128"/>
      <c r="KC36" s="128"/>
      <c r="KD36" s="128"/>
      <c r="KE36" s="128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128"/>
      <c r="KQ36" s="128"/>
      <c r="KR36" s="128"/>
      <c r="KS36" s="128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128"/>
      <c r="LE36" s="128"/>
      <c r="LF36" s="128"/>
      <c r="LG36" s="128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128"/>
      <c r="LS36" s="128"/>
      <c r="LT36" s="128"/>
      <c r="LU36" s="128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128"/>
      <c r="MG36" s="128"/>
      <c r="MH36" s="128"/>
      <c r="MI36" s="128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128"/>
      <c r="MU36" s="128"/>
      <c r="MV36" s="128"/>
      <c r="MW36" s="128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128"/>
      <c r="NI36" s="128"/>
      <c r="NJ36" s="128"/>
      <c r="NK36" s="128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128"/>
      <c r="NW36" s="128"/>
      <c r="NX36" s="128"/>
      <c r="NY36" s="128"/>
      <c r="NZ36" s="128"/>
      <c r="OA36" s="128"/>
      <c r="OB36" s="128"/>
      <c r="OC36" s="128"/>
      <c r="OD36" s="128"/>
      <c r="OE36" s="128"/>
      <c r="OF36" s="128"/>
      <c r="OG36" s="128"/>
      <c r="OH36" s="128"/>
      <c r="OI36" s="128"/>
      <c r="OJ36" s="128"/>
      <c r="OK36" s="128"/>
      <c r="OL36" s="128"/>
      <c r="OM36" s="128"/>
      <c r="ON36" s="128"/>
      <c r="OO36" s="128"/>
      <c r="OP36" s="128"/>
      <c r="OQ36" s="128"/>
      <c r="OR36" s="128"/>
      <c r="OS36" s="128"/>
      <c r="OT36" s="128"/>
      <c r="OU36" s="128"/>
      <c r="OV36" s="128"/>
      <c r="OW36" s="128"/>
      <c r="OX36" s="128"/>
      <c r="OY36" s="128"/>
      <c r="OZ36" s="128"/>
      <c r="PA36" s="128"/>
      <c r="PB36" s="128"/>
      <c r="PC36" s="128"/>
      <c r="PD36" s="128"/>
      <c r="PE36" s="128"/>
      <c r="PF36" s="128"/>
      <c r="PG36" s="128"/>
      <c r="PH36" s="128"/>
      <c r="PI36" s="128"/>
      <c r="PJ36" s="128"/>
      <c r="PK36" s="128"/>
      <c r="PL36" s="128"/>
      <c r="PM36" s="128"/>
      <c r="PN36" s="128"/>
      <c r="PO36" s="128"/>
      <c r="PP36" s="128"/>
      <c r="PQ36" s="128"/>
      <c r="PR36" s="128"/>
      <c r="PS36" s="128"/>
      <c r="PT36" s="128"/>
      <c r="PU36" s="128"/>
      <c r="PV36" s="128"/>
      <c r="PW36" s="128"/>
      <c r="PX36" s="128"/>
      <c r="PY36" s="128"/>
      <c r="PZ36" s="128"/>
      <c r="QA36" s="128"/>
      <c r="QB36" s="128"/>
      <c r="QC36" s="128"/>
      <c r="QD36" s="128"/>
      <c r="QE36" s="128"/>
      <c r="QF36" s="128"/>
      <c r="QG36" s="128"/>
      <c r="QH36" s="128"/>
      <c r="QI36" s="128"/>
      <c r="QJ36" s="128"/>
      <c r="QK36" s="128"/>
      <c r="QL36" s="128"/>
      <c r="QM36" s="128"/>
      <c r="QN36" s="128"/>
      <c r="QO36" s="128"/>
      <c r="QP36" s="128"/>
      <c r="QQ36" s="128"/>
      <c r="QR36" s="128"/>
      <c r="QS36" s="128"/>
      <c r="QT36" s="128"/>
      <c r="QU36" s="128"/>
      <c r="QV36" s="128"/>
      <c r="QW36" s="128"/>
      <c r="QX36" s="128"/>
      <c r="QY36" s="128"/>
      <c r="QZ36" s="128"/>
      <c r="RA36" s="128"/>
      <c r="RB36" s="128"/>
      <c r="RC36" s="128"/>
      <c r="RD36" s="128"/>
      <c r="RE36" s="128"/>
      <c r="RF36" s="128"/>
      <c r="RG36" s="128"/>
      <c r="RH36" s="128"/>
      <c r="RI36" s="128"/>
      <c r="RJ36" s="128"/>
      <c r="RK36" s="128"/>
      <c r="RL36" s="128"/>
      <c r="RM36" s="128"/>
      <c r="RN36" s="128"/>
      <c r="RO36" s="128"/>
      <c r="RP36" s="128"/>
      <c r="RQ36" s="128"/>
      <c r="RR36" s="128"/>
      <c r="RS36" s="128"/>
      <c r="RT36" s="128"/>
      <c r="RU36" s="128"/>
      <c r="RV36" s="128"/>
      <c r="RW36" s="128"/>
      <c r="RX36" s="128"/>
      <c r="RY36" s="128"/>
      <c r="RZ36" s="128"/>
      <c r="SA36" s="128"/>
      <c r="SB36" s="128"/>
      <c r="SC36" s="128"/>
      <c r="SD36" s="128"/>
      <c r="SE36" s="128"/>
      <c r="SF36" s="128"/>
      <c r="SG36" s="128"/>
      <c r="SH36" s="128"/>
      <c r="SI36" s="128"/>
      <c r="SJ36" s="128"/>
      <c r="SK36" s="128"/>
      <c r="SL36" s="128"/>
      <c r="SM36" s="128"/>
      <c r="SN36" s="128"/>
      <c r="SO36" s="128"/>
      <c r="SP36" s="128"/>
      <c r="SQ36" s="128"/>
      <c r="SR36" s="128"/>
      <c r="SS36" s="128"/>
      <c r="ST36" s="128"/>
      <c r="SU36" s="128"/>
      <c r="SV36" s="128"/>
      <c r="SW36" s="128"/>
      <c r="SX36" s="128"/>
      <c r="SY36" s="128"/>
      <c r="SZ36" s="128"/>
      <c r="TA36" s="128"/>
      <c r="TB36" s="128"/>
      <c r="TC36" s="128"/>
      <c r="TD36" s="128"/>
      <c r="TE36" s="128"/>
      <c r="TF36" s="128"/>
      <c r="TG36" s="128"/>
      <c r="TH36" s="128"/>
      <c r="TI36" s="128"/>
      <c r="TJ36" s="128"/>
      <c r="TK36" s="128"/>
      <c r="TL36" s="128"/>
      <c r="TM36" s="128"/>
      <c r="TN36" s="128"/>
      <c r="TO36" s="128"/>
      <c r="TP36" s="128"/>
      <c r="TQ36" s="128"/>
      <c r="TR36" s="128"/>
      <c r="TS36" s="128"/>
      <c r="TT36" s="128"/>
      <c r="TU36" s="128"/>
      <c r="TV36" s="128"/>
      <c r="TW36" s="128"/>
      <c r="TX36" s="128"/>
      <c r="TY36" s="128"/>
      <c r="TZ36" s="128"/>
      <c r="UA36" s="128"/>
      <c r="UB36" s="128"/>
      <c r="UC36" s="128"/>
      <c r="UD36" s="128"/>
      <c r="UE36" s="128"/>
      <c r="UF36" s="128"/>
      <c r="UG36" s="128"/>
      <c r="UH36" s="128"/>
      <c r="UI36" s="128"/>
      <c r="UJ36" s="128"/>
      <c r="UK36" s="128"/>
      <c r="UL36" s="128"/>
      <c r="UM36" s="128"/>
      <c r="UN36" s="128"/>
      <c r="UO36" s="128"/>
      <c r="UP36" s="128"/>
      <c r="UQ36" s="128"/>
      <c r="UR36" s="128"/>
      <c r="US36" s="128"/>
      <c r="UT36" s="128"/>
      <c r="UU36" s="128"/>
      <c r="UV36" s="128"/>
      <c r="UW36" s="128"/>
      <c r="UX36" s="128"/>
      <c r="UY36" s="128"/>
      <c r="UZ36" s="128"/>
      <c r="VA36" s="128"/>
      <c r="VB36" s="128"/>
      <c r="VC36" s="128"/>
      <c r="VD36" s="128"/>
      <c r="VE36" s="128"/>
      <c r="VF36" s="128"/>
      <c r="VG36" s="128"/>
      <c r="VH36" s="128"/>
      <c r="VI36" s="128"/>
      <c r="VJ36" s="128"/>
      <c r="VK36" s="128"/>
      <c r="VL36" s="128"/>
      <c r="VM36" s="128"/>
      <c r="VN36" s="128"/>
      <c r="VO36" s="128"/>
      <c r="VP36" s="128"/>
      <c r="VQ36" s="128"/>
      <c r="VR36" s="128"/>
      <c r="VS36" s="128"/>
      <c r="VT36" s="128"/>
      <c r="VU36" s="128"/>
      <c r="VV36" s="128"/>
      <c r="VW36" s="128"/>
      <c r="VX36" s="128"/>
      <c r="VY36" s="128"/>
      <c r="VZ36" s="128"/>
      <c r="WA36" s="128"/>
      <c r="WB36" s="128"/>
      <c r="WC36" s="128"/>
      <c r="WD36" s="128"/>
      <c r="WE36" s="128"/>
      <c r="WF36" s="128"/>
      <c r="WG36" s="128"/>
      <c r="WH36" s="128"/>
      <c r="WI36" s="128"/>
      <c r="WJ36" s="128"/>
      <c r="WK36" s="128"/>
      <c r="WL36" s="128"/>
      <c r="WM36" s="128"/>
      <c r="WN36" s="128"/>
      <c r="WO36" s="128"/>
      <c r="WP36" s="128"/>
      <c r="WQ36" s="128"/>
      <c r="WR36" s="128"/>
      <c r="WS36" s="128"/>
      <c r="WT36" s="128"/>
      <c r="WU36" s="128"/>
      <c r="WV36" s="128"/>
      <c r="WW36" s="128"/>
      <c r="WX36" s="128"/>
      <c r="WY36" s="128"/>
      <c r="WZ36" s="128"/>
      <c r="XA36" s="128"/>
      <c r="XB36" s="128"/>
      <c r="XC36" s="128"/>
      <c r="XD36" s="128"/>
      <c r="XE36" s="128"/>
      <c r="XF36" s="128"/>
      <c r="XG36" s="128"/>
      <c r="XH36" s="128"/>
      <c r="XI36" s="128"/>
      <c r="XJ36" s="128"/>
      <c r="XK36" s="128"/>
      <c r="XL36" s="128"/>
      <c r="XM36" s="128"/>
      <c r="XN36" s="128"/>
      <c r="XO36" s="128"/>
      <c r="XP36" s="128"/>
      <c r="XQ36" s="128"/>
      <c r="XR36" s="128"/>
      <c r="XS36" s="128"/>
      <c r="XT36" s="128"/>
      <c r="XU36" s="128"/>
      <c r="XV36" s="128"/>
      <c r="XW36" s="128"/>
      <c r="XX36" s="128"/>
      <c r="XY36" s="128"/>
      <c r="XZ36" s="128"/>
      <c r="YA36" s="128"/>
      <c r="YB36" s="128"/>
      <c r="YC36" s="128"/>
      <c r="YD36" s="128"/>
      <c r="YE36" s="128"/>
      <c r="YF36" s="128"/>
      <c r="YG36" s="128"/>
      <c r="YH36" s="128"/>
      <c r="YI36" s="128"/>
      <c r="YJ36" s="128"/>
      <c r="YK36" s="128"/>
      <c r="YL36" s="128"/>
      <c r="YM36" s="128"/>
      <c r="YN36" s="128"/>
      <c r="YO36" s="128"/>
      <c r="YP36" s="128"/>
      <c r="YQ36" s="128"/>
      <c r="YR36" s="128"/>
      <c r="YS36" s="128"/>
      <c r="YT36" s="128"/>
      <c r="YU36" s="128"/>
      <c r="YV36" s="128"/>
      <c r="YW36" s="128"/>
      <c r="YX36" s="128"/>
      <c r="YY36" s="128"/>
      <c r="YZ36" s="128"/>
      <c r="ZA36" s="128"/>
      <c r="ZB36" s="128"/>
      <c r="ZC36" s="128"/>
      <c r="ZD36" s="128"/>
      <c r="ZE36" s="128"/>
      <c r="ZF36" s="128"/>
      <c r="ZG36" s="128"/>
      <c r="ZH36" s="128"/>
      <c r="ZI36" s="128"/>
      <c r="ZJ36" s="128"/>
      <c r="ZK36" s="128"/>
      <c r="ZL36" s="128"/>
      <c r="ZM36" s="128"/>
      <c r="ZN36" s="128"/>
      <c r="ZO36" s="128"/>
      <c r="ZP36" s="128"/>
      <c r="ZQ36" s="128"/>
      <c r="ZR36" s="128"/>
      <c r="ZS36" s="128"/>
      <c r="ZT36" s="128"/>
      <c r="ZU36" s="128"/>
      <c r="ZV36" s="128"/>
      <c r="ZW36" s="128"/>
      <c r="ZX36" s="128"/>
      <c r="ZY36" s="128"/>
      <c r="ZZ36" s="128"/>
    </row>
    <row r="37" spans="1:702" hidden="1" outlineLevel="1">
      <c r="A37" s="8">
        <v>41334</v>
      </c>
      <c r="B37" s="128">
        <v>2388.2752725700002</v>
      </c>
      <c r="C37" s="128">
        <v>167.11627497000001</v>
      </c>
      <c r="D37" s="128">
        <v>2.3780697200000001</v>
      </c>
      <c r="E37" s="128">
        <v>561.16160685</v>
      </c>
      <c r="F37" s="128">
        <v>20.142839219999999</v>
      </c>
      <c r="G37" s="128">
        <v>6.0690313099999997</v>
      </c>
      <c r="H37" s="128">
        <v>61.947317560000002</v>
      </c>
      <c r="I37" s="128">
        <v>1292.1719836300001</v>
      </c>
      <c r="J37" s="128">
        <v>31.835570409999999</v>
      </c>
      <c r="K37" s="128">
        <v>6.5756804500000001</v>
      </c>
      <c r="L37" s="128">
        <v>3.47922179</v>
      </c>
      <c r="M37" s="165" t="s">
        <v>189</v>
      </c>
      <c r="N37" s="128">
        <v>219.99482868000001</v>
      </c>
      <c r="O37" s="128">
        <v>0.74391220000000002</v>
      </c>
      <c r="P37" s="128">
        <v>1.18177143</v>
      </c>
      <c r="Q37" s="128">
        <v>3.0509399999999999E-2</v>
      </c>
      <c r="R37" s="128">
        <v>3.9159999999999998E-5</v>
      </c>
      <c r="S37" s="128">
        <v>5.7229999999999999E-5</v>
      </c>
      <c r="T37" s="128">
        <v>13.44655856</v>
      </c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128"/>
      <c r="JA37" s="128"/>
      <c r="JB37" s="128"/>
      <c r="JC37" s="128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128"/>
      <c r="JO37" s="128"/>
      <c r="JP37" s="128"/>
      <c r="JQ37" s="128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128"/>
      <c r="KC37" s="128"/>
      <c r="KD37" s="128"/>
      <c r="KE37" s="128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128"/>
      <c r="KQ37" s="128"/>
      <c r="KR37" s="128"/>
      <c r="KS37" s="128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128"/>
      <c r="LE37" s="128"/>
      <c r="LF37" s="128"/>
      <c r="LG37" s="128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128"/>
      <c r="LS37" s="128"/>
      <c r="LT37" s="128"/>
      <c r="LU37" s="128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128"/>
      <c r="MG37" s="128"/>
      <c r="MH37" s="128"/>
      <c r="MI37" s="128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128"/>
      <c r="MU37" s="128"/>
      <c r="MV37" s="128"/>
      <c r="MW37" s="128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128"/>
      <c r="NI37" s="128"/>
      <c r="NJ37" s="128"/>
      <c r="NK37" s="128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128"/>
      <c r="NW37" s="128"/>
      <c r="NX37" s="128"/>
      <c r="NY37" s="128"/>
      <c r="NZ37" s="128"/>
      <c r="OA37" s="128"/>
      <c r="OB37" s="128"/>
      <c r="OC37" s="128"/>
      <c r="OD37" s="128"/>
      <c r="OE37" s="128"/>
      <c r="OF37" s="128"/>
      <c r="OG37" s="128"/>
      <c r="OH37" s="128"/>
      <c r="OI37" s="128"/>
      <c r="OJ37" s="128"/>
      <c r="OK37" s="128"/>
      <c r="OL37" s="128"/>
      <c r="OM37" s="128"/>
      <c r="ON37" s="128"/>
      <c r="OO37" s="128"/>
      <c r="OP37" s="128"/>
      <c r="OQ37" s="128"/>
      <c r="OR37" s="128"/>
      <c r="OS37" s="128"/>
      <c r="OT37" s="128"/>
      <c r="OU37" s="128"/>
      <c r="OV37" s="128"/>
      <c r="OW37" s="128"/>
      <c r="OX37" s="128"/>
      <c r="OY37" s="128"/>
      <c r="OZ37" s="128"/>
      <c r="PA37" s="128"/>
      <c r="PB37" s="128"/>
      <c r="PC37" s="128"/>
      <c r="PD37" s="128"/>
      <c r="PE37" s="128"/>
      <c r="PF37" s="128"/>
      <c r="PG37" s="128"/>
      <c r="PH37" s="128"/>
      <c r="PI37" s="128"/>
      <c r="PJ37" s="128"/>
      <c r="PK37" s="128"/>
      <c r="PL37" s="128"/>
      <c r="PM37" s="128"/>
      <c r="PN37" s="128"/>
      <c r="PO37" s="128"/>
      <c r="PP37" s="128"/>
      <c r="PQ37" s="128"/>
      <c r="PR37" s="128"/>
      <c r="PS37" s="128"/>
      <c r="PT37" s="128"/>
      <c r="PU37" s="128"/>
      <c r="PV37" s="128"/>
      <c r="PW37" s="128"/>
      <c r="PX37" s="128"/>
      <c r="PY37" s="128"/>
      <c r="PZ37" s="128"/>
      <c r="QA37" s="128"/>
      <c r="QB37" s="128"/>
      <c r="QC37" s="128"/>
      <c r="QD37" s="128"/>
      <c r="QE37" s="128"/>
      <c r="QF37" s="128"/>
      <c r="QG37" s="128"/>
      <c r="QH37" s="128"/>
      <c r="QI37" s="128"/>
      <c r="QJ37" s="128"/>
      <c r="QK37" s="128"/>
      <c r="QL37" s="128"/>
      <c r="QM37" s="128"/>
      <c r="QN37" s="128"/>
      <c r="QO37" s="128"/>
      <c r="QP37" s="128"/>
      <c r="QQ37" s="128"/>
      <c r="QR37" s="128"/>
      <c r="QS37" s="128"/>
      <c r="QT37" s="128"/>
      <c r="QU37" s="128"/>
      <c r="QV37" s="128"/>
      <c r="QW37" s="128"/>
      <c r="QX37" s="128"/>
      <c r="QY37" s="128"/>
      <c r="QZ37" s="128"/>
      <c r="RA37" s="128"/>
      <c r="RB37" s="128"/>
      <c r="RC37" s="128"/>
      <c r="RD37" s="128"/>
      <c r="RE37" s="128"/>
      <c r="RF37" s="128"/>
      <c r="RG37" s="128"/>
      <c r="RH37" s="128"/>
      <c r="RI37" s="128"/>
      <c r="RJ37" s="128"/>
      <c r="RK37" s="128"/>
      <c r="RL37" s="128"/>
      <c r="RM37" s="128"/>
      <c r="RN37" s="128"/>
      <c r="RO37" s="128"/>
      <c r="RP37" s="128"/>
      <c r="RQ37" s="128"/>
      <c r="RR37" s="128"/>
      <c r="RS37" s="128"/>
      <c r="RT37" s="128"/>
      <c r="RU37" s="128"/>
      <c r="RV37" s="128"/>
      <c r="RW37" s="128"/>
      <c r="RX37" s="128"/>
      <c r="RY37" s="128"/>
      <c r="RZ37" s="128"/>
      <c r="SA37" s="128"/>
      <c r="SB37" s="128"/>
      <c r="SC37" s="128"/>
      <c r="SD37" s="128"/>
      <c r="SE37" s="128"/>
      <c r="SF37" s="128"/>
      <c r="SG37" s="128"/>
      <c r="SH37" s="128"/>
      <c r="SI37" s="128"/>
      <c r="SJ37" s="128"/>
      <c r="SK37" s="128"/>
      <c r="SL37" s="128"/>
      <c r="SM37" s="128"/>
      <c r="SN37" s="128"/>
      <c r="SO37" s="128"/>
      <c r="SP37" s="128"/>
      <c r="SQ37" s="128"/>
      <c r="SR37" s="128"/>
      <c r="SS37" s="128"/>
      <c r="ST37" s="128"/>
      <c r="SU37" s="128"/>
      <c r="SV37" s="128"/>
      <c r="SW37" s="128"/>
      <c r="SX37" s="128"/>
      <c r="SY37" s="128"/>
      <c r="SZ37" s="128"/>
      <c r="TA37" s="128"/>
      <c r="TB37" s="128"/>
      <c r="TC37" s="128"/>
      <c r="TD37" s="128"/>
      <c r="TE37" s="128"/>
      <c r="TF37" s="128"/>
      <c r="TG37" s="128"/>
      <c r="TH37" s="128"/>
      <c r="TI37" s="128"/>
      <c r="TJ37" s="128"/>
      <c r="TK37" s="128"/>
      <c r="TL37" s="128"/>
      <c r="TM37" s="128"/>
      <c r="TN37" s="128"/>
      <c r="TO37" s="128"/>
      <c r="TP37" s="128"/>
      <c r="TQ37" s="128"/>
      <c r="TR37" s="128"/>
      <c r="TS37" s="128"/>
      <c r="TT37" s="128"/>
      <c r="TU37" s="128"/>
      <c r="TV37" s="128"/>
      <c r="TW37" s="128"/>
      <c r="TX37" s="128"/>
      <c r="TY37" s="128"/>
      <c r="TZ37" s="128"/>
      <c r="UA37" s="128"/>
      <c r="UB37" s="128"/>
      <c r="UC37" s="128"/>
      <c r="UD37" s="128"/>
      <c r="UE37" s="128"/>
      <c r="UF37" s="128"/>
      <c r="UG37" s="128"/>
      <c r="UH37" s="128"/>
      <c r="UI37" s="128"/>
      <c r="UJ37" s="128"/>
      <c r="UK37" s="128"/>
      <c r="UL37" s="128"/>
      <c r="UM37" s="128"/>
      <c r="UN37" s="128"/>
      <c r="UO37" s="128"/>
      <c r="UP37" s="128"/>
      <c r="UQ37" s="128"/>
      <c r="UR37" s="128"/>
      <c r="US37" s="128"/>
      <c r="UT37" s="128"/>
      <c r="UU37" s="128"/>
      <c r="UV37" s="128"/>
      <c r="UW37" s="128"/>
      <c r="UX37" s="128"/>
      <c r="UY37" s="128"/>
      <c r="UZ37" s="128"/>
      <c r="VA37" s="128"/>
      <c r="VB37" s="128"/>
      <c r="VC37" s="128"/>
      <c r="VD37" s="128"/>
      <c r="VE37" s="128"/>
      <c r="VF37" s="128"/>
      <c r="VG37" s="128"/>
      <c r="VH37" s="128"/>
      <c r="VI37" s="128"/>
      <c r="VJ37" s="128"/>
      <c r="VK37" s="128"/>
      <c r="VL37" s="128"/>
      <c r="VM37" s="128"/>
      <c r="VN37" s="128"/>
      <c r="VO37" s="128"/>
      <c r="VP37" s="128"/>
      <c r="VQ37" s="128"/>
      <c r="VR37" s="128"/>
      <c r="VS37" s="128"/>
      <c r="VT37" s="128"/>
      <c r="VU37" s="128"/>
      <c r="VV37" s="128"/>
      <c r="VW37" s="128"/>
      <c r="VX37" s="128"/>
      <c r="VY37" s="128"/>
      <c r="VZ37" s="128"/>
      <c r="WA37" s="128"/>
      <c r="WB37" s="128"/>
      <c r="WC37" s="128"/>
      <c r="WD37" s="128"/>
      <c r="WE37" s="128"/>
      <c r="WF37" s="128"/>
      <c r="WG37" s="128"/>
      <c r="WH37" s="128"/>
      <c r="WI37" s="128"/>
      <c r="WJ37" s="128"/>
      <c r="WK37" s="128"/>
      <c r="WL37" s="128"/>
      <c r="WM37" s="128"/>
      <c r="WN37" s="128"/>
      <c r="WO37" s="128"/>
      <c r="WP37" s="128"/>
      <c r="WQ37" s="128"/>
      <c r="WR37" s="128"/>
      <c r="WS37" s="128"/>
      <c r="WT37" s="128"/>
      <c r="WU37" s="128"/>
      <c r="WV37" s="128"/>
      <c r="WW37" s="128"/>
      <c r="WX37" s="128"/>
      <c r="WY37" s="128"/>
      <c r="WZ37" s="128"/>
      <c r="XA37" s="128"/>
      <c r="XB37" s="128"/>
      <c r="XC37" s="128"/>
      <c r="XD37" s="128"/>
      <c r="XE37" s="128"/>
      <c r="XF37" s="128"/>
      <c r="XG37" s="128"/>
      <c r="XH37" s="128"/>
      <c r="XI37" s="128"/>
      <c r="XJ37" s="128"/>
      <c r="XK37" s="128"/>
      <c r="XL37" s="128"/>
      <c r="XM37" s="128"/>
      <c r="XN37" s="128"/>
      <c r="XO37" s="128"/>
      <c r="XP37" s="128"/>
      <c r="XQ37" s="128"/>
      <c r="XR37" s="128"/>
      <c r="XS37" s="128"/>
      <c r="XT37" s="128"/>
      <c r="XU37" s="128"/>
      <c r="XV37" s="128"/>
      <c r="XW37" s="128"/>
      <c r="XX37" s="128"/>
      <c r="XY37" s="128"/>
      <c r="XZ37" s="128"/>
      <c r="YA37" s="128"/>
      <c r="YB37" s="128"/>
      <c r="YC37" s="128"/>
      <c r="YD37" s="128"/>
      <c r="YE37" s="128"/>
      <c r="YF37" s="128"/>
      <c r="YG37" s="128"/>
      <c r="YH37" s="128"/>
      <c r="YI37" s="128"/>
      <c r="YJ37" s="128"/>
      <c r="YK37" s="128"/>
      <c r="YL37" s="128"/>
      <c r="YM37" s="128"/>
      <c r="YN37" s="128"/>
      <c r="YO37" s="128"/>
      <c r="YP37" s="128"/>
      <c r="YQ37" s="128"/>
      <c r="YR37" s="128"/>
      <c r="YS37" s="128"/>
      <c r="YT37" s="128"/>
      <c r="YU37" s="128"/>
      <c r="YV37" s="128"/>
      <c r="YW37" s="128"/>
      <c r="YX37" s="128"/>
      <c r="YY37" s="128"/>
      <c r="YZ37" s="128"/>
      <c r="ZA37" s="128"/>
      <c r="ZB37" s="128"/>
      <c r="ZC37" s="128"/>
      <c r="ZD37" s="128"/>
      <c r="ZE37" s="128"/>
      <c r="ZF37" s="128"/>
      <c r="ZG37" s="128"/>
      <c r="ZH37" s="128"/>
      <c r="ZI37" s="128"/>
      <c r="ZJ37" s="128"/>
      <c r="ZK37" s="128"/>
      <c r="ZL37" s="128"/>
      <c r="ZM37" s="128"/>
      <c r="ZN37" s="128"/>
      <c r="ZO37" s="128"/>
      <c r="ZP37" s="128"/>
      <c r="ZQ37" s="128"/>
      <c r="ZR37" s="128"/>
      <c r="ZS37" s="128"/>
      <c r="ZT37" s="128"/>
      <c r="ZU37" s="128"/>
      <c r="ZV37" s="128"/>
      <c r="ZW37" s="128"/>
      <c r="ZX37" s="128"/>
      <c r="ZY37" s="128"/>
      <c r="ZZ37" s="128"/>
    </row>
    <row r="38" spans="1:702" hidden="1" outlineLevel="1">
      <c r="A38" s="8">
        <v>41365</v>
      </c>
      <c r="B38" s="128">
        <v>2585.90982394</v>
      </c>
      <c r="C38" s="128">
        <v>197.46330230999999</v>
      </c>
      <c r="D38" s="128">
        <v>2.31437866</v>
      </c>
      <c r="E38" s="128">
        <v>583.03335286000004</v>
      </c>
      <c r="F38" s="128">
        <v>26.0561331</v>
      </c>
      <c r="G38" s="128">
        <v>6.1247178399999997</v>
      </c>
      <c r="H38" s="128">
        <v>62.172682330000001</v>
      </c>
      <c r="I38" s="128">
        <v>1428.05547217</v>
      </c>
      <c r="J38" s="128">
        <v>27.58369677</v>
      </c>
      <c r="K38" s="128">
        <v>10.971431020000001</v>
      </c>
      <c r="L38" s="128">
        <v>3.7648699699999999</v>
      </c>
      <c r="M38" s="165" t="s">
        <v>189</v>
      </c>
      <c r="N38" s="128">
        <v>222.87089141000001</v>
      </c>
      <c r="O38" s="128">
        <v>0.90667874999999998</v>
      </c>
      <c r="P38" s="128">
        <v>1.1397222600000001</v>
      </c>
      <c r="Q38" s="128">
        <v>3.1714010000000001E-2</v>
      </c>
      <c r="R38" s="128">
        <v>3.9159999999999998E-5</v>
      </c>
      <c r="S38" s="128">
        <v>5.8060000000000003E-5</v>
      </c>
      <c r="T38" s="128">
        <v>13.420683260000001</v>
      </c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  <c r="GY38" s="128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128"/>
      <c r="IM38" s="128"/>
      <c r="IN38" s="128"/>
      <c r="IO38" s="128"/>
      <c r="IP38" s="128"/>
      <c r="IQ38" s="128"/>
      <c r="IR38" s="128"/>
      <c r="IS38" s="128"/>
      <c r="IT38" s="128"/>
      <c r="IU38" s="128"/>
      <c r="IV38" s="128"/>
      <c r="IW38" s="128"/>
      <c r="IX38" s="128"/>
      <c r="IY38" s="128"/>
      <c r="IZ38" s="128"/>
      <c r="JA38" s="128"/>
      <c r="JB38" s="128"/>
      <c r="JC38" s="128"/>
      <c r="JD38" s="128"/>
      <c r="JE38" s="128"/>
      <c r="JF38" s="128"/>
      <c r="JG38" s="128"/>
      <c r="JH38" s="128"/>
      <c r="JI38" s="128"/>
      <c r="JJ38" s="128"/>
      <c r="JK38" s="128"/>
      <c r="JL38" s="128"/>
      <c r="JM38" s="128"/>
      <c r="JN38" s="128"/>
      <c r="JO38" s="128"/>
      <c r="JP38" s="128"/>
      <c r="JQ38" s="128"/>
      <c r="JR38" s="128"/>
      <c r="JS38" s="128"/>
      <c r="JT38" s="128"/>
      <c r="JU38" s="128"/>
      <c r="JV38" s="128"/>
      <c r="JW38" s="128"/>
      <c r="JX38" s="128"/>
      <c r="JY38" s="128"/>
      <c r="JZ38" s="128"/>
      <c r="KA38" s="128"/>
      <c r="KB38" s="128"/>
      <c r="KC38" s="128"/>
      <c r="KD38" s="128"/>
      <c r="KE38" s="128"/>
      <c r="KF38" s="128"/>
      <c r="KG38" s="128"/>
      <c r="KH38" s="128"/>
      <c r="KI38" s="128"/>
      <c r="KJ38" s="128"/>
      <c r="KK38" s="128"/>
      <c r="KL38" s="128"/>
      <c r="KM38" s="128"/>
      <c r="KN38" s="128"/>
      <c r="KO38" s="128"/>
      <c r="KP38" s="128"/>
      <c r="KQ38" s="128"/>
      <c r="KR38" s="128"/>
      <c r="KS38" s="128"/>
      <c r="KT38" s="128"/>
      <c r="KU38" s="128"/>
      <c r="KV38" s="128"/>
      <c r="KW38" s="128"/>
      <c r="KX38" s="128"/>
      <c r="KY38" s="128"/>
      <c r="KZ38" s="128"/>
      <c r="LA38" s="128"/>
      <c r="LB38" s="128"/>
      <c r="LC38" s="128"/>
      <c r="LD38" s="128"/>
      <c r="LE38" s="128"/>
      <c r="LF38" s="128"/>
      <c r="LG38" s="128"/>
      <c r="LH38" s="128"/>
      <c r="LI38" s="128"/>
      <c r="LJ38" s="128"/>
      <c r="LK38" s="128"/>
      <c r="LL38" s="128"/>
      <c r="LM38" s="128"/>
      <c r="LN38" s="128"/>
      <c r="LO38" s="128"/>
      <c r="LP38" s="128"/>
      <c r="LQ38" s="128"/>
      <c r="LR38" s="128"/>
      <c r="LS38" s="128"/>
      <c r="LT38" s="128"/>
      <c r="LU38" s="128"/>
      <c r="LV38" s="128"/>
      <c r="LW38" s="128"/>
      <c r="LX38" s="128"/>
      <c r="LY38" s="128"/>
      <c r="LZ38" s="128"/>
      <c r="MA38" s="128"/>
      <c r="MB38" s="128"/>
      <c r="MC38" s="128"/>
      <c r="MD38" s="128"/>
      <c r="ME38" s="128"/>
      <c r="MF38" s="128"/>
      <c r="MG38" s="128"/>
      <c r="MH38" s="128"/>
      <c r="MI38" s="128"/>
      <c r="MJ38" s="128"/>
      <c r="MK38" s="128"/>
      <c r="ML38" s="128"/>
      <c r="MM38" s="128"/>
      <c r="MN38" s="128"/>
      <c r="MO38" s="128"/>
      <c r="MP38" s="128"/>
      <c r="MQ38" s="128"/>
      <c r="MR38" s="128"/>
      <c r="MS38" s="128"/>
      <c r="MT38" s="128"/>
      <c r="MU38" s="128"/>
      <c r="MV38" s="128"/>
      <c r="MW38" s="128"/>
      <c r="MX38" s="128"/>
      <c r="MY38" s="128"/>
      <c r="MZ38" s="128"/>
      <c r="NA38" s="128"/>
      <c r="NB38" s="128"/>
      <c r="NC38" s="128"/>
      <c r="ND38" s="128"/>
      <c r="NE38" s="128"/>
      <c r="NF38" s="128"/>
      <c r="NG38" s="128"/>
      <c r="NH38" s="128"/>
      <c r="NI38" s="128"/>
      <c r="NJ38" s="128"/>
      <c r="NK38" s="128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128"/>
      <c r="NW38" s="128"/>
      <c r="NX38" s="128"/>
      <c r="NY38" s="128"/>
      <c r="NZ38" s="128"/>
      <c r="OA38" s="128"/>
      <c r="OB38" s="128"/>
      <c r="OC38" s="128"/>
      <c r="OD38" s="128"/>
      <c r="OE38" s="128"/>
      <c r="OF38" s="128"/>
      <c r="OG38" s="128"/>
      <c r="OH38" s="128"/>
      <c r="OI38" s="128"/>
      <c r="OJ38" s="128"/>
      <c r="OK38" s="128"/>
      <c r="OL38" s="128"/>
      <c r="OM38" s="128"/>
      <c r="ON38" s="128"/>
      <c r="OO38" s="128"/>
      <c r="OP38" s="128"/>
      <c r="OQ38" s="128"/>
      <c r="OR38" s="128"/>
      <c r="OS38" s="128"/>
      <c r="OT38" s="128"/>
      <c r="OU38" s="128"/>
      <c r="OV38" s="128"/>
      <c r="OW38" s="128"/>
      <c r="OX38" s="128"/>
      <c r="OY38" s="128"/>
      <c r="OZ38" s="128"/>
      <c r="PA38" s="128"/>
      <c r="PB38" s="128"/>
      <c r="PC38" s="128"/>
      <c r="PD38" s="128"/>
      <c r="PE38" s="128"/>
      <c r="PF38" s="128"/>
      <c r="PG38" s="128"/>
      <c r="PH38" s="128"/>
      <c r="PI38" s="128"/>
      <c r="PJ38" s="128"/>
      <c r="PK38" s="128"/>
      <c r="PL38" s="128"/>
      <c r="PM38" s="128"/>
      <c r="PN38" s="128"/>
      <c r="PO38" s="128"/>
      <c r="PP38" s="128"/>
      <c r="PQ38" s="128"/>
      <c r="PR38" s="128"/>
      <c r="PS38" s="128"/>
      <c r="PT38" s="128"/>
      <c r="PU38" s="128"/>
      <c r="PV38" s="128"/>
      <c r="PW38" s="128"/>
      <c r="PX38" s="128"/>
      <c r="PY38" s="128"/>
      <c r="PZ38" s="128"/>
      <c r="QA38" s="128"/>
      <c r="QB38" s="128"/>
      <c r="QC38" s="128"/>
      <c r="QD38" s="128"/>
      <c r="QE38" s="128"/>
      <c r="QF38" s="128"/>
      <c r="QG38" s="128"/>
      <c r="QH38" s="128"/>
      <c r="QI38" s="128"/>
      <c r="QJ38" s="128"/>
      <c r="QK38" s="128"/>
      <c r="QL38" s="128"/>
      <c r="QM38" s="128"/>
      <c r="QN38" s="128"/>
      <c r="QO38" s="128"/>
      <c r="QP38" s="128"/>
      <c r="QQ38" s="128"/>
      <c r="QR38" s="128"/>
      <c r="QS38" s="128"/>
      <c r="QT38" s="128"/>
      <c r="QU38" s="128"/>
      <c r="QV38" s="128"/>
      <c r="QW38" s="128"/>
      <c r="QX38" s="128"/>
      <c r="QY38" s="128"/>
      <c r="QZ38" s="128"/>
      <c r="RA38" s="128"/>
      <c r="RB38" s="128"/>
      <c r="RC38" s="128"/>
      <c r="RD38" s="128"/>
      <c r="RE38" s="128"/>
      <c r="RF38" s="128"/>
      <c r="RG38" s="128"/>
      <c r="RH38" s="128"/>
      <c r="RI38" s="128"/>
      <c r="RJ38" s="128"/>
      <c r="RK38" s="128"/>
      <c r="RL38" s="128"/>
      <c r="RM38" s="128"/>
      <c r="RN38" s="128"/>
      <c r="RO38" s="128"/>
      <c r="RP38" s="128"/>
      <c r="RQ38" s="128"/>
      <c r="RR38" s="128"/>
      <c r="RS38" s="128"/>
      <c r="RT38" s="128"/>
      <c r="RU38" s="128"/>
      <c r="RV38" s="128"/>
      <c r="RW38" s="128"/>
      <c r="RX38" s="128"/>
      <c r="RY38" s="128"/>
      <c r="RZ38" s="128"/>
      <c r="SA38" s="128"/>
      <c r="SB38" s="128"/>
      <c r="SC38" s="128"/>
      <c r="SD38" s="128"/>
      <c r="SE38" s="128"/>
      <c r="SF38" s="128"/>
      <c r="SG38" s="128"/>
      <c r="SH38" s="128"/>
      <c r="SI38" s="128"/>
      <c r="SJ38" s="128"/>
      <c r="SK38" s="128"/>
      <c r="SL38" s="128"/>
      <c r="SM38" s="128"/>
      <c r="SN38" s="128"/>
      <c r="SO38" s="128"/>
      <c r="SP38" s="128"/>
      <c r="SQ38" s="128"/>
      <c r="SR38" s="128"/>
      <c r="SS38" s="128"/>
      <c r="ST38" s="128"/>
      <c r="SU38" s="128"/>
      <c r="SV38" s="128"/>
      <c r="SW38" s="128"/>
      <c r="SX38" s="128"/>
      <c r="SY38" s="128"/>
      <c r="SZ38" s="128"/>
      <c r="TA38" s="128"/>
      <c r="TB38" s="128"/>
      <c r="TC38" s="128"/>
      <c r="TD38" s="128"/>
      <c r="TE38" s="128"/>
      <c r="TF38" s="128"/>
      <c r="TG38" s="128"/>
      <c r="TH38" s="128"/>
      <c r="TI38" s="128"/>
      <c r="TJ38" s="128"/>
      <c r="TK38" s="128"/>
      <c r="TL38" s="128"/>
      <c r="TM38" s="128"/>
      <c r="TN38" s="128"/>
      <c r="TO38" s="128"/>
      <c r="TP38" s="128"/>
      <c r="TQ38" s="128"/>
      <c r="TR38" s="128"/>
      <c r="TS38" s="128"/>
      <c r="TT38" s="128"/>
      <c r="TU38" s="128"/>
      <c r="TV38" s="128"/>
      <c r="TW38" s="128"/>
      <c r="TX38" s="128"/>
      <c r="TY38" s="128"/>
      <c r="TZ38" s="128"/>
      <c r="UA38" s="128"/>
      <c r="UB38" s="128"/>
      <c r="UC38" s="128"/>
      <c r="UD38" s="128"/>
      <c r="UE38" s="128"/>
      <c r="UF38" s="128"/>
      <c r="UG38" s="128"/>
      <c r="UH38" s="128"/>
      <c r="UI38" s="128"/>
      <c r="UJ38" s="128"/>
      <c r="UK38" s="128"/>
      <c r="UL38" s="128"/>
      <c r="UM38" s="128"/>
      <c r="UN38" s="128"/>
      <c r="UO38" s="128"/>
      <c r="UP38" s="128"/>
      <c r="UQ38" s="128"/>
      <c r="UR38" s="128"/>
      <c r="US38" s="128"/>
      <c r="UT38" s="128"/>
      <c r="UU38" s="128"/>
      <c r="UV38" s="128"/>
      <c r="UW38" s="128"/>
      <c r="UX38" s="128"/>
      <c r="UY38" s="128"/>
      <c r="UZ38" s="128"/>
      <c r="VA38" s="128"/>
      <c r="VB38" s="128"/>
      <c r="VC38" s="128"/>
      <c r="VD38" s="128"/>
      <c r="VE38" s="128"/>
      <c r="VF38" s="128"/>
      <c r="VG38" s="128"/>
      <c r="VH38" s="128"/>
      <c r="VI38" s="128"/>
      <c r="VJ38" s="128"/>
      <c r="VK38" s="128"/>
      <c r="VL38" s="128"/>
      <c r="VM38" s="128"/>
      <c r="VN38" s="128"/>
      <c r="VO38" s="128"/>
      <c r="VP38" s="128"/>
      <c r="VQ38" s="128"/>
      <c r="VR38" s="128"/>
      <c r="VS38" s="128"/>
      <c r="VT38" s="128"/>
      <c r="VU38" s="128"/>
      <c r="VV38" s="128"/>
      <c r="VW38" s="128"/>
      <c r="VX38" s="128"/>
      <c r="VY38" s="128"/>
      <c r="VZ38" s="128"/>
      <c r="WA38" s="128"/>
      <c r="WB38" s="128"/>
      <c r="WC38" s="128"/>
      <c r="WD38" s="128"/>
      <c r="WE38" s="128"/>
      <c r="WF38" s="128"/>
      <c r="WG38" s="128"/>
      <c r="WH38" s="128"/>
      <c r="WI38" s="128"/>
      <c r="WJ38" s="128"/>
      <c r="WK38" s="128"/>
      <c r="WL38" s="128"/>
      <c r="WM38" s="128"/>
      <c r="WN38" s="128"/>
      <c r="WO38" s="128"/>
      <c r="WP38" s="128"/>
      <c r="WQ38" s="128"/>
      <c r="WR38" s="128"/>
      <c r="WS38" s="128"/>
      <c r="WT38" s="128"/>
      <c r="WU38" s="128"/>
      <c r="WV38" s="128"/>
      <c r="WW38" s="128"/>
      <c r="WX38" s="128"/>
      <c r="WY38" s="128"/>
      <c r="WZ38" s="128"/>
      <c r="XA38" s="128"/>
      <c r="XB38" s="128"/>
      <c r="XC38" s="128"/>
      <c r="XD38" s="128"/>
      <c r="XE38" s="128"/>
      <c r="XF38" s="128"/>
      <c r="XG38" s="128"/>
      <c r="XH38" s="128"/>
      <c r="XI38" s="128"/>
      <c r="XJ38" s="128"/>
      <c r="XK38" s="128"/>
      <c r="XL38" s="128"/>
      <c r="XM38" s="128"/>
      <c r="XN38" s="128"/>
      <c r="XO38" s="128"/>
      <c r="XP38" s="128"/>
      <c r="XQ38" s="128"/>
      <c r="XR38" s="128"/>
      <c r="XS38" s="128"/>
      <c r="XT38" s="128"/>
      <c r="XU38" s="128"/>
      <c r="XV38" s="128"/>
      <c r="XW38" s="128"/>
      <c r="XX38" s="128"/>
      <c r="XY38" s="128"/>
      <c r="XZ38" s="128"/>
      <c r="YA38" s="128"/>
      <c r="YB38" s="128"/>
      <c r="YC38" s="128"/>
      <c r="YD38" s="128"/>
      <c r="YE38" s="128"/>
      <c r="YF38" s="128"/>
      <c r="YG38" s="128"/>
      <c r="YH38" s="128"/>
      <c r="YI38" s="128"/>
      <c r="YJ38" s="128"/>
      <c r="YK38" s="128"/>
      <c r="YL38" s="128"/>
      <c r="YM38" s="128"/>
      <c r="YN38" s="128"/>
      <c r="YO38" s="128"/>
      <c r="YP38" s="128"/>
      <c r="YQ38" s="128"/>
      <c r="YR38" s="128"/>
      <c r="YS38" s="128"/>
      <c r="YT38" s="128"/>
      <c r="YU38" s="128"/>
      <c r="YV38" s="128"/>
      <c r="YW38" s="128"/>
      <c r="YX38" s="128"/>
      <c r="YY38" s="128"/>
      <c r="YZ38" s="128"/>
      <c r="ZA38" s="128"/>
      <c r="ZB38" s="128"/>
      <c r="ZC38" s="128"/>
      <c r="ZD38" s="128"/>
      <c r="ZE38" s="128"/>
      <c r="ZF38" s="128"/>
      <c r="ZG38" s="128"/>
      <c r="ZH38" s="128"/>
      <c r="ZI38" s="128"/>
      <c r="ZJ38" s="128"/>
      <c r="ZK38" s="128"/>
      <c r="ZL38" s="128"/>
      <c r="ZM38" s="128"/>
      <c r="ZN38" s="128"/>
      <c r="ZO38" s="128"/>
      <c r="ZP38" s="128"/>
      <c r="ZQ38" s="128"/>
      <c r="ZR38" s="128"/>
      <c r="ZS38" s="128"/>
      <c r="ZT38" s="128"/>
      <c r="ZU38" s="128"/>
      <c r="ZV38" s="128"/>
      <c r="ZW38" s="128"/>
      <c r="ZX38" s="128"/>
      <c r="ZY38" s="128"/>
      <c r="ZZ38" s="128"/>
    </row>
    <row r="39" spans="1:702" hidden="1" outlineLevel="1">
      <c r="A39" s="8">
        <v>41395</v>
      </c>
      <c r="B39" s="128">
        <v>2753.9511497899998</v>
      </c>
      <c r="C39" s="128">
        <v>213.71185477</v>
      </c>
      <c r="D39" s="128">
        <v>1.95276154</v>
      </c>
      <c r="E39" s="128">
        <v>560.69853765000005</v>
      </c>
      <c r="F39" s="128">
        <v>27.753675560000001</v>
      </c>
      <c r="G39" s="128">
        <v>6.0572069300000004</v>
      </c>
      <c r="H39" s="128">
        <v>57.353408219999999</v>
      </c>
      <c r="I39" s="128">
        <v>1619.5136454599999</v>
      </c>
      <c r="J39" s="128">
        <v>26.633585610000001</v>
      </c>
      <c r="K39" s="128">
        <v>10.9193435</v>
      </c>
      <c r="L39" s="128">
        <v>3.6833942500000001</v>
      </c>
      <c r="M39" s="165" t="s">
        <v>189</v>
      </c>
      <c r="N39" s="128">
        <v>223.29891591000001</v>
      </c>
      <c r="O39" s="128">
        <v>0.85117016999999995</v>
      </c>
      <c r="P39" s="128">
        <v>1.10312532</v>
      </c>
      <c r="Q39" s="128">
        <v>3.5135659999999999E-2</v>
      </c>
      <c r="R39" s="128">
        <v>3.9159999999999998E-5</v>
      </c>
      <c r="S39" s="128">
        <v>5.8860000000000002E-5</v>
      </c>
      <c r="T39" s="128">
        <v>0.38529121999999999</v>
      </c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128"/>
      <c r="HY39" s="128"/>
      <c r="HZ39" s="128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128"/>
      <c r="JA39" s="128"/>
      <c r="JB39" s="128"/>
      <c r="JC39" s="128"/>
      <c r="JD39" s="128"/>
      <c r="JE39" s="128"/>
      <c r="JF39" s="128"/>
      <c r="JG39" s="128"/>
      <c r="JH39" s="128"/>
      <c r="JI39" s="128"/>
      <c r="JJ39" s="128"/>
      <c r="JK39" s="128"/>
      <c r="JL39" s="128"/>
      <c r="JM39" s="128"/>
      <c r="JN39" s="128"/>
      <c r="JO39" s="128"/>
      <c r="JP39" s="128"/>
      <c r="JQ39" s="128"/>
      <c r="JR39" s="128"/>
      <c r="JS39" s="128"/>
      <c r="JT39" s="128"/>
      <c r="JU39" s="128"/>
      <c r="JV39" s="128"/>
      <c r="JW39" s="128"/>
      <c r="JX39" s="128"/>
      <c r="JY39" s="128"/>
      <c r="JZ39" s="128"/>
      <c r="KA39" s="128"/>
      <c r="KB39" s="128"/>
      <c r="KC39" s="128"/>
      <c r="KD39" s="128"/>
      <c r="KE39" s="128"/>
      <c r="KF39" s="128"/>
      <c r="KG39" s="128"/>
      <c r="KH39" s="128"/>
      <c r="KI39" s="128"/>
      <c r="KJ39" s="128"/>
      <c r="KK39" s="128"/>
      <c r="KL39" s="128"/>
      <c r="KM39" s="128"/>
      <c r="KN39" s="128"/>
      <c r="KO39" s="128"/>
      <c r="KP39" s="128"/>
      <c r="KQ39" s="128"/>
      <c r="KR39" s="128"/>
      <c r="KS39" s="128"/>
      <c r="KT39" s="128"/>
      <c r="KU39" s="128"/>
      <c r="KV39" s="128"/>
      <c r="KW39" s="128"/>
      <c r="KX39" s="128"/>
      <c r="KY39" s="128"/>
      <c r="KZ39" s="128"/>
      <c r="LA39" s="128"/>
      <c r="LB39" s="128"/>
      <c r="LC39" s="128"/>
      <c r="LD39" s="128"/>
      <c r="LE39" s="128"/>
      <c r="LF39" s="128"/>
      <c r="LG39" s="128"/>
      <c r="LH39" s="128"/>
      <c r="LI39" s="128"/>
      <c r="LJ39" s="128"/>
      <c r="LK39" s="128"/>
      <c r="LL39" s="128"/>
      <c r="LM39" s="128"/>
      <c r="LN39" s="128"/>
      <c r="LO39" s="128"/>
      <c r="LP39" s="128"/>
      <c r="LQ39" s="128"/>
      <c r="LR39" s="128"/>
      <c r="LS39" s="128"/>
      <c r="LT39" s="128"/>
      <c r="LU39" s="128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128"/>
      <c r="MG39" s="128"/>
      <c r="MH39" s="128"/>
      <c r="MI39" s="128"/>
      <c r="MJ39" s="128"/>
      <c r="MK39" s="128"/>
      <c r="ML39" s="128"/>
      <c r="MM39" s="128"/>
      <c r="MN39" s="128"/>
      <c r="MO39" s="128"/>
      <c r="MP39" s="128"/>
      <c r="MQ39" s="128"/>
      <c r="MR39" s="128"/>
      <c r="MS39" s="128"/>
      <c r="MT39" s="128"/>
      <c r="MU39" s="128"/>
      <c r="MV39" s="128"/>
      <c r="MW39" s="128"/>
      <c r="MX39" s="128"/>
      <c r="MY39" s="128"/>
      <c r="MZ39" s="128"/>
      <c r="NA39" s="128"/>
      <c r="NB39" s="128"/>
      <c r="NC39" s="128"/>
      <c r="ND39" s="128"/>
      <c r="NE39" s="128"/>
      <c r="NF39" s="128"/>
      <c r="NG39" s="128"/>
      <c r="NH39" s="128"/>
      <c r="NI39" s="128"/>
      <c r="NJ39" s="128"/>
      <c r="NK39" s="128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128"/>
      <c r="NW39" s="128"/>
      <c r="NX39" s="128"/>
      <c r="NY39" s="128"/>
      <c r="NZ39" s="128"/>
      <c r="OA39" s="128"/>
      <c r="OB39" s="128"/>
      <c r="OC39" s="128"/>
      <c r="OD39" s="128"/>
      <c r="OE39" s="128"/>
      <c r="OF39" s="128"/>
      <c r="OG39" s="128"/>
      <c r="OH39" s="128"/>
      <c r="OI39" s="128"/>
      <c r="OJ39" s="128"/>
      <c r="OK39" s="128"/>
      <c r="OL39" s="128"/>
      <c r="OM39" s="128"/>
      <c r="ON39" s="128"/>
      <c r="OO39" s="128"/>
      <c r="OP39" s="128"/>
      <c r="OQ39" s="128"/>
      <c r="OR39" s="128"/>
      <c r="OS39" s="128"/>
      <c r="OT39" s="128"/>
      <c r="OU39" s="128"/>
      <c r="OV39" s="128"/>
      <c r="OW39" s="128"/>
      <c r="OX39" s="128"/>
      <c r="OY39" s="128"/>
      <c r="OZ39" s="128"/>
      <c r="PA39" s="128"/>
      <c r="PB39" s="128"/>
      <c r="PC39" s="128"/>
      <c r="PD39" s="128"/>
      <c r="PE39" s="128"/>
      <c r="PF39" s="128"/>
      <c r="PG39" s="128"/>
      <c r="PH39" s="128"/>
      <c r="PI39" s="128"/>
      <c r="PJ39" s="128"/>
      <c r="PK39" s="128"/>
      <c r="PL39" s="128"/>
      <c r="PM39" s="128"/>
      <c r="PN39" s="128"/>
      <c r="PO39" s="128"/>
      <c r="PP39" s="128"/>
      <c r="PQ39" s="128"/>
      <c r="PR39" s="128"/>
      <c r="PS39" s="128"/>
      <c r="PT39" s="128"/>
      <c r="PU39" s="128"/>
      <c r="PV39" s="128"/>
      <c r="PW39" s="128"/>
      <c r="PX39" s="128"/>
      <c r="PY39" s="128"/>
      <c r="PZ39" s="128"/>
      <c r="QA39" s="128"/>
      <c r="QB39" s="128"/>
      <c r="QC39" s="128"/>
      <c r="QD39" s="128"/>
      <c r="QE39" s="128"/>
      <c r="QF39" s="128"/>
      <c r="QG39" s="128"/>
      <c r="QH39" s="128"/>
      <c r="QI39" s="128"/>
      <c r="QJ39" s="128"/>
      <c r="QK39" s="128"/>
      <c r="QL39" s="128"/>
      <c r="QM39" s="128"/>
      <c r="QN39" s="128"/>
      <c r="QO39" s="128"/>
      <c r="QP39" s="128"/>
      <c r="QQ39" s="128"/>
      <c r="QR39" s="128"/>
      <c r="QS39" s="128"/>
      <c r="QT39" s="128"/>
      <c r="QU39" s="128"/>
      <c r="QV39" s="128"/>
      <c r="QW39" s="128"/>
      <c r="QX39" s="128"/>
      <c r="QY39" s="128"/>
      <c r="QZ39" s="128"/>
      <c r="RA39" s="128"/>
      <c r="RB39" s="128"/>
      <c r="RC39" s="128"/>
      <c r="RD39" s="128"/>
      <c r="RE39" s="128"/>
      <c r="RF39" s="128"/>
      <c r="RG39" s="128"/>
      <c r="RH39" s="128"/>
      <c r="RI39" s="128"/>
      <c r="RJ39" s="128"/>
      <c r="RK39" s="128"/>
      <c r="RL39" s="128"/>
      <c r="RM39" s="128"/>
      <c r="RN39" s="128"/>
      <c r="RO39" s="128"/>
      <c r="RP39" s="128"/>
      <c r="RQ39" s="128"/>
      <c r="RR39" s="128"/>
      <c r="RS39" s="128"/>
      <c r="RT39" s="128"/>
      <c r="RU39" s="128"/>
      <c r="RV39" s="128"/>
      <c r="RW39" s="128"/>
      <c r="RX39" s="128"/>
      <c r="RY39" s="128"/>
      <c r="RZ39" s="128"/>
      <c r="SA39" s="128"/>
      <c r="SB39" s="128"/>
      <c r="SC39" s="128"/>
      <c r="SD39" s="128"/>
      <c r="SE39" s="128"/>
      <c r="SF39" s="128"/>
      <c r="SG39" s="128"/>
      <c r="SH39" s="128"/>
      <c r="SI39" s="128"/>
      <c r="SJ39" s="128"/>
      <c r="SK39" s="128"/>
      <c r="SL39" s="128"/>
      <c r="SM39" s="128"/>
      <c r="SN39" s="128"/>
      <c r="SO39" s="128"/>
      <c r="SP39" s="128"/>
      <c r="SQ39" s="128"/>
      <c r="SR39" s="128"/>
      <c r="SS39" s="128"/>
      <c r="ST39" s="128"/>
      <c r="SU39" s="128"/>
      <c r="SV39" s="128"/>
      <c r="SW39" s="128"/>
      <c r="SX39" s="128"/>
      <c r="SY39" s="128"/>
      <c r="SZ39" s="128"/>
      <c r="TA39" s="128"/>
      <c r="TB39" s="128"/>
      <c r="TC39" s="128"/>
      <c r="TD39" s="128"/>
      <c r="TE39" s="128"/>
      <c r="TF39" s="128"/>
      <c r="TG39" s="128"/>
      <c r="TH39" s="128"/>
      <c r="TI39" s="128"/>
      <c r="TJ39" s="128"/>
      <c r="TK39" s="128"/>
      <c r="TL39" s="128"/>
      <c r="TM39" s="128"/>
      <c r="TN39" s="128"/>
      <c r="TO39" s="128"/>
      <c r="TP39" s="128"/>
      <c r="TQ39" s="128"/>
      <c r="TR39" s="128"/>
      <c r="TS39" s="128"/>
      <c r="TT39" s="128"/>
      <c r="TU39" s="128"/>
      <c r="TV39" s="128"/>
      <c r="TW39" s="128"/>
      <c r="TX39" s="128"/>
      <c r="TY39" s="128"/>
      <c r="TZ39" s="128"/>
      <c r="UA39" s="128"/>
      <c r="UB39" s="128"/>
      <c r="UC39" s="128"/>
      <c r="UD39" s="128"/>
      <c r="UE39" s="128"/>
      <c r="UF39" s="128"/>
      <c r="UG39" s="128"/>
      <c r="UH39" s="128"/>
      <c r="UI39" s="128"/>
      <c r="UJ39" s="128"/>
      <c r="UK39" s="128"/>
      <c r="UL39" s="128"/>
      <c r="UM39" s="128"/>
      <c r="UN39" s="128"/>
      <c r="UO39" s="128"/>
      <c r="UP39" s="128"/>
      <c r="UQ39" s="128"/>
      <c r="UR39" s="128"/>
      <c r="US39" s="128"/>
      <c r="UT39" s="128"/>
      <c r="UU39" s="128"/>
      <c r="UV39" s="128"/>
      <c r="UW39" s="128"/>
      <c r="UX39" s="128"/>
      <c r="UY39" s="128"/>
      <c r="UZ39" s="128"/>
      <c r="VA39" s="128"/>
      <c r="VB39" s="128"/>
      <c r="VC39" s="128"/>
      <c r="VD39" s="128"/>
      <c r="VE39" s="128"/>
      <c r="VF39" s="128"/>
      <c r="VG39" s="128"/>
      <c r="VH39" s="128"/>
      <c r="VI39" s="128"/>
      <c r="VJ39" s="128"/>
      <c r="VK39" s="128"/>
      <c r="VL39" s="128"/>
      <c r="VM39" s="128"/>
      <c r="VN39" s="128"/>
      <c r="VO39" s="128"/>
      <c r="VP39" s="128"/>
      <c r="VQ39" s="128"/>
      <c r="VR39" s="128"/>
      <c r="VS39" s="128"/>
      <c r="VT39" s="128"/>
      <c r="VU39" s="128"/>
      <c r="VV39" s="128"/>
      <c r="VW39" s="128"/>
      <c r="VX39" s="128"/>
      <c r="VY39" s="128"/>
      <c r="VZ39" s="128"/>
      <c r="WA39" s="128"/>
      <c r="WB39" s="128"/>
      <c r="WC39" s="128"/>
      <c r="WD39" s="128"/>
      <c r="WE39" s="128"/>
      <c r="WF39" s="128"/>
      <c r="WG39" s="128"/>
      <c r="WH39" s="128"/>
      <c r="WI39" s="128"/>
      <c r="WJ39" s="128"/>
      <c r="WK39" s="128"/>
      <c r="WL39" s="128"/>
      <c r="WM39" s="128"/>
      <c r="WN39" s="128"/>
      <c r="WO39" s="128"/>
      <c r="WP39" s="128"/>
      <c r="WQ39" s="128"/>
      <c r="WR39" s="128"/>
      <c r="WS39" s="128"/>
      <c r="WT39" s="128"/>
      <c r="WU39" s="128"/>
      <c r="WV39" s="128"/>
      <c r="WW39" s="128"/>
      <c r="WX39" s="128"/>
      <c r="WY39" s="128"/>
      <c r="WZ39" s="128"/>
      <c r="XA39" s="128"/>
      <c r="XB39" s="128"/>
      <c r="XC39" s="128"/>
      <c r="XD39" s="128"/>
      <c r="XE39" s="128"/>
      <c r="XF39" s="128"/>
      <c r="XG39" s="128"/>
      <c r="XH39" s="128"/>
      <c r="XI39" s="128"/>
      <c r="XJ39" s="128"/>
      <c r="XK39" s="128"/>
      <c r="XL39" s="128"/>
      <c r="XM39" s="128"/>
      <c r="XN39" s="128"/>
      <c r="XO39" s="128"/>
      <c r="XP39" s="128"/>
      <c r="XQ39" s="128"/>
      <c r="XR39" s="128"/>
      <c r="XS39" s="128"/>
      <c r="XT39" s="128"/>
      <c r="XU39" s="128"/>
      <c r="XV39" s="128"/>
      <c r="XW39" s="128"/>
      <c r="XX39" s="128"/>
      <c r="XY39" s="128"/>
      <c r="XZ39" s="128"/>
      <c r="YA39" s="128"/>
      <c r="YB39" s="128"/>
      <c r="YC39" s="128"/>
      <c r="YD39" s="128"/>
      <c r="YE39" s="128"/>
      <c r="YF39" s="128"/>
      <c r="YG39" s="128"/>
      <c r="YH39" s="128"/>
      <c r="YI39" s="128"/>
      <c r="YJ39" s="128"/>
      <c r="YK39" s="128"/>
      <c r="YL39" s="128"/>
      <c r="YM39" s="128"/>
      <c r="YN39" s="128"/>
      <c r="YO39" s="128"/>
      <c r="YP39" s="128"/>
      <c r="YQ39" s="128"/>
      <c r="YR39" s="128"/>
      <c r="YS39" s="128"/>
      <c r="YT39" s="128"/>
      <c r="YU39" s="128"/>
      <c r="YV39" s="128"/>
      <c r="YW39" s="128"/>
      <c r="YX39" s="128"/>
      <c r="YY39" s="128"/>
      <c r="YZ39" s="128"/>
      <c r="ZA39" s="128"/>
      <c r="ZB39" s="128"/>
      <c r="ZC39" s="128"/>
      <c r="ZD39" s="128"/>
      <c r="ZE39" s="128"/>
      <c r="ZF39" s="128"/>
      <c r="ZG39" s="128"/>
      <c r="ZH39" s="128"/>
      <c r="ZI39" s="128"/>
      <c r="ZJ39" s="128"/>
      <c r="ZK39" s="128"/>
      <c r="ZL39" s="128"/>
      <c r="ZM39" s="128"/>
      <c r="ZN39" s="128"/>
      <c r="ZO39" s="128"/>
      <c r="ZP39" s="128"/>
      <c r="ZQ39" s="128"/>
      <c r="ZR39" s="128"/>
      <c r="ZS39" s="128"/>
      <c r="ZT39" s="128"/>
      <c r="ZU39" s="128"/>
      <c r="ZV39" s="128"/>
      <c r="ZW39" s="128"/>
      <c r="ZX39" s="128"/>
      <c r="ZY39" s="128"/>
      <c r="ZZ39" s="128"/>
    </row>
    <row r="40" spans="1:702" hidden="1" outlineLevel="1">
      <c r="A40" s="8">
        <v>41426</v>
      </c>
      <c r="B40" s="128">
        <v>2879.6120792800002</v>
      </c>
      <c r="C40" s="128">
        <v>220.56496401000001</v>
      </c>
      <c r="D40" s="128">
        <v>1.9377692399999999</v>
      </c>
      <c r="E40" s="128">
        <v>564.80299143000002</v>
      </c>
      <c r="F40" s="128">
        <v>38.923291689999999</v>
      </c>
      <c r="G40" s="128">
        <v>6.1173997900000003</v>
      </c>
      <c r="H40" s="128">
        <v>59.209414049999999</v>
      </c>
      <c r="I40" s="128">
        <v>1719.43549214</v>
      </c>
      <c r="J40" s="128">
        <v>26.93046541</v>
      </c>
      <c r="K40" s="128">
        <v>10.613478300000001</v>
      </c>
      <c r="L40" s="128">
        <v>3.6942398600000002</v>
      </c>
      <c r="M40" s="165" t="s">
        <v>189</v>
      </c>
      <c r="N40" s="128">
        <v>225.42018916999999</v>
      </c>
      <c r="O40" s="128">
        <v>0.59488213999999995</v>
      </c>
      <c r="P40" s="128">
        <v>1.10001134</v>
      </c>
      <c r="Q40" s="128">
        <v>3.1799239999999999E-2</v>
      </c>
      <c r="R40" s="128">
        <v>3.4884899999999999E-3</v>
      </c>
      <c r="S40" s="128">
        <v>5.9580000000000002E-5</v>
      </c>
      <c r="T40" s="128">
        <v>0.2321434</v>
      </c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  <c r="IV40" s="128"/>
      <c r="IW40" s="128"/>
      <c r="IX40" s="128"/>
      <c r="IY40" s="128"/>
      <c r="IZ40" s="128"/>
      <c r="JA40" s="128"/>
      <c r="JB40" s="128"/>
      <c r="JC40" s="128"/>
      <c r="JD40" s="128"/>
      <c r="JE40" s="128"/>
      <c r="JF40" s="128"/>
      <c r="JG40" s="128"/>
      <c r="JH40" s="128"/>
      <c r="JI40" s="128"/>
      <c r="JJ40" s="128"/>
      <c r="JK40" s="128"/>
      <c r="JL40" s="128"/>
      <c r="JM40" s="128"/>
      <c r="JN40" s="128"/>
      <c r="JO40" s="128"/>
      <c r="JP40" s="128"/>
      <c r="JQ40" s="128"/>
      <c r="JR40" s="128"/>
      <c r="JS40" s="128"/>
      <c r="JT40" s="128"/>
      <c r="JU40" s="128"/>
      <c r="JV40" s="128"/>
      <c r="JW40" s="128"/>
      <c r="JX40" s="128"/>
      <c r="JY40" s="128"/>
      <c r="JZ40" s="128"/>
      <c r="KA40" s="128"/>
      <c r="KB40" s="128"/>
      <c r="KC40" s="128"/>
      <c r="KD40" s="128"/>
      <c r="KE40" s="128"/>
      <c r="KF40" s="128"/>
      <c r="KG40" s="128"/>
      <c r="KH40" s="128"/>
      <c r="KI40" s="128"/>
      <c r="KJ40" s="128"/>
      <c r="KK40" s="128"/>
      <c r="KL40" s="128"/>
      <c r="KM40" s="128"/>
      <c r="KN40" s="128"/>
      <c r="KO40" s="128"/>
      <c r="KP40" s="128"/>
      <c r="KQ40" s="128"/>
      <c r="KR40" s="128"/>
      <c r="KS40" s="128"/>
      <c r="KT40" s="128"/>
      <c r="KU40" s="128"/>
      <c r="KV40" s="128"/>
      <c r="KW40" s="128"/>
      <c r="KX40" s="128"/>
      <c r="KY40" s="128"/>
      <c r="KZ40" s="128"/>
      <c r="LA40" s="128"/>
      <c r="LB40" s="128"/>
      <c r="LC40" s="128"/>
      <c r="LD40" s="128"/>
      <c r="LE40" s="128"/>
      <c r="LF40" s="128"/>
      <c r="LG40" s="128"/>
      <c r="LH40" s="128"/>
      <c r="LI40" s="128"/>
      <c r="LJ40" s="128"/>
      <c r="LK40" s="128"/>
      <c r="LL40" s="128"/>
      <c r="LM40" s="128"/>
      <c r="LN40" s="128"/>
      <c r="LO40" s="128"/>
      <c r="LP40" s="128"/>
      <c r="LQ40" s="128"/>
      <c r="LR40" s="128"/>
      <c r="LS40" s="128"/>
      <c r="LT40" s="128"/>
      <c r="LU40" s="128"/>
      <c r="LV40" s="128"/>
      <c r="LW40" s="128"/>
      <c r="LX40" s="128"/>
      <c r="LY40" s="128"/>
      <c r="LZ40" s="128"/>
      <c r="MA40" s="128"/>
      <c r="MB40" s="128"/>
      <c r="MC40" s="128"/>
      <c r="MD40" s="128"/>
      <c r="ME40" s="128"/>
      <c r="MF40" s="128"/>
      <c r="MG40" s="128"/>
      <c r="MH40" s="128"/>
      <c r="MI40" s="128"/>
      <c r="MJ40" s="128"/>
      <c r="MK40" s="128"/>
      <c r="ML40" s="128"/>
      <c r="MM40" s="128"/>
      <c r="MN40" s="128"/>
      <c r="MO40" s="128"/>
      <c r="MP40" s="128"/>
      <c r="MQ40" s="128"/>
      <c r="MR40" s="128"/>
      <c r="MS40" s="128"/>
      <c r="MT40" s="128"/>
      <c r="MU40" s="128"/>
      <c r="MV40" s="128"/>
      <c r="MW40" s="128"/>
      <c r="MX40" s="128"/>
      <c r="MY40" s="128"/>
      <c r="MZ40" s="128"/>
      <c r="NA40" s="128"/>
      <c r="NB40" s="128"/>
      <c r="NC40" s="128"/>
      <c r="ND40" s="128"/>
      <c r="NE40" s="128"/>
      <c r="NF40" s="128"/>
      <c r="NG40" s="128"/>
      <c r="NH40" s="128"/>
      <c r="NI40" s="128"/>
      <c r="NJ40" s="128"/>
      <c r="NK40" s="128"/>
      <c r="NL40" s="128"/>
      <c r="NM40" s="128"/>
      <c r="NN40" s="128"/>
      <c r="NO40" s="128"/>
      <c r="NP40" s="128"/>
      <c r="NQ40" s="128"/>
      <c r="NR40" s="128"/>
      <c r="NS40" s="128"/>
      <c r="NT40" s="128"/>
      <c r="NU40" s="128"/>
      <c r="NV40" s="128"/>
      <c r="NW40" s="128"/>
      <c r="NX40" s="128"/>
      <c r="NY40" s="128"/>
      <c r="NZ40" s="128"/>
      <c r="OA40" s="128"/>
      <c r="OB40" s="128"/>
      <c r="OC40" s="128"/>
      <c r="OD40" s="128"/>
      <c r="OE40" s="128"/>
      <c r="OF40" s="128"/>
      <c r="OG40" s="128"/>
      <c r="OH40" s="128"/>
      <c r="OI40" s="128"/>
      <c r="OJ40" s="128"/>
      <c r="OK40" s="128"/>
      <c r="OL40" s="128"/>
      <c r="OM40" s="128"/>
      <c r="ON40" s="128"/>
      <c r="OO40" s="128"/>
      <c r="OP40" s="128"/>
      <c r="OQ40" s="128"/>
      <c r="OR40" s="128"/>
      <c r="OS40" s="128"/>
      <c r="OT40" s="128"/>
      <c r="OU40" s="128"/>
      <c r="OV40" s="128"/>
      <c r="OW40" s="128"/>
      <c r="OX40" s="128"/>
      <c r="OY40" s="128"/>
      <c r="OZ40" s="128"/>
      <c r="PA40" s="128"/>
      <c r="PB40" s="128"/>
      <c r="PC40" s="128"/>
      <c r="PD40" s="128"/>
      <c r="PE40" s="128"/>
      <c r="PF40" s="128"/>
      <c r="PG40" s="128"/>
      <c r="PH40" s="128"/>
      <c r="PI40" s="128"/>
      <c r="PJ40" s="128"/>
      <c r="PK40" s="128"/>
      <c r="PL40" s="128"/>
      <c r="PM40" s="128"/>
      <c r="PN40" s="128"/>
      <c r="PO40" s="128"/>
      <c r="PP40" s="128"/>
      <c r="PQ40" s="128"/>
      <c r="PR40" s="128"/>
      <c r="PS40" s="128"/>
      <c r="PT40" s="128"/>
      <c r="PU40" s="128"/>
      <c r="PV40" s="128"/>
      <c r="PW40" s="128"/>
      <c r="PX40" s="128"/>
      <c r="PY40" s="128"/>
      <c r="PZ40" s="128"/>
      <c r="QA40" s="128"/>
      <c r="QB40" s="128"/>
      <c r="QC40" s="128"/>
      <c r="QD40" s="128"/>
      <c r="QE40" s="128"/>
      <c r="QF40" s="128"/>
      <c r="QG40" s="128"/>
      <c r="QH40" s="128"/>
      <c r="QI40" s="128"/>
      <c r="QJ40" s="128"/>
      <c r="QK40" s="128"/>
      <c r="QL40" s="128"/>
      <c r="QM40" s="128"/>
      <c r="QN40" s="128"/>
      <c r="QO40" s="128"/>
      <c r="QP40" s="128"/>
      <c r="QQ40" s="128"/>
      <c r="QR40" s="128"/>
      <c r="QS40" s="128"/>
      <c r="QT40" s="128"/>
      <c r="QU40" s="128"/>
      <c r="QV40" s="128"/>
      <c r="QW40" s="128"/>
      <c r="QX40" s="128"/>
      <c r="QY40" s="128"/>
      <c r="QZ40" s="128"/>
      <c r="RA40" s="128"/>
      <c r="RB40" s="128"/>
      <c r="RC40" s="128"/>
      <c r="RD40" s="128"/>
      <c r="RE40" s="128"/>
      <c r="RF40" s="128"/>
      <c r="RG40" s="128"/>
      <c r="RH40" s="128"/>
      <c r="RI40" s="128"/>
      <c r="RJ40" s="128"/>
      <c r="RK40" s="128"/>
      <c r="RL40" s="128"/>
      <c r="RM40" s="128"/>
      <c r="RN40" s="128"/>
      <c r="RO40" s="128"/>
      <c r="RP40" s="128"/>
      <c r="RQ40" s="128"/>
      <c r="RR40" s="128"/>
      <c r="RS40" s="128"/>
      <c r="RT40" s="128"/>
      <c r="RU40" s="128"/>
      <c r="RV40" s="128"/>
      <c r="RW40" s="128"/>
      <c r="RX40" s="128"/>
      <c r="RY40" s="128"/>
      <c r="RZ40" s="128"/>
      <c r="SA40" s="128"/>
      <c r="SB40" s="128"/>
      <c r="SC40" s="128"/>
      <c r="SD40" s="128"/>
      <c r="SE40" s="128"/>
      <c r="SF40" s="128"/>
      <c r="SG40" s="128"/>
      <c r="SH40" s="128"/>
      <c r="SI40" s="128"/>
      <c r="SJ40" s="128"/>
      <c r="SK40" s="128"/>
      <c r="SL40" s="128"/>
      <c r="SM40" s="128"/>
      <c r="SN40" s="128"/>
      <c r="SO40" s="128"/>
      <c r="SP40" s="128"/>
      <c r="SQ40" s="128"/>
      <c r="SR40" s="128"/>
      <c r="SS40" s="128"/>
      <c r="ST40" s="128"/>
      <c r="SU40" s="128"/>
      <c r="SV40" s="128"/>
      <c r="SW40" s="128"/>
      <c r="SX40" s="128"/>
      <c r="SY40" s="128"/>
      <c r="SZ40" s="128"/>
      <c r="TA40" s="128"/>
      <c r="TB40" s="128"/>
      <c r="TC40" s="128"/>
      <c r="TD40" s="128"/>
      <c r="TE40" s="128"/>
      <c r="TF40" s="128"/>
      <c r="TG40" s="128"/>
      <c r="TH40" s="128"/>
      <c r="TI40" s="128"/>
      <c r="TJ40" s="128"/>
      <c r="TK40" s="128"/>
      <c r="TL40" s="128"/>
      <c r="TM40" s="128"/>
      <c r="TN40" s="128"/>
      <c r="TO40" s="128"/>
      <c r="TP40" s="128"/>
      <c r="TQ40" s="128"/>
      <c r="TR40" s="128"/>
      <c r="TS40" s="128"/>
      <c r="TT40" s="128"/>
      <c r="TU40" s="128"/>
      <c r="TV40" s="128"/>
      <c r="TW40" s="128"/>
      <c r="TX40" s="128"/>
      <c r="TY40" s="128"/>
      <c r="TZ40" s="128"/>
      <c r="UA40" s="128"/>
      <c r="UB40" s="128"/>
      <c r="UC40" s="128"/>
      <c r="UD40" s="128"/>
      <c r="UE40" s="128"/>
      <c r="UF40" s="128"/>
      <c r="UG40" s="128"/>
      <c r="UH40" s="128"/>
      <c r="UI40" s="128"/>
      <c r="UJ40" s="128"/>
      <c r="UK40" s="128"/>
      <c r="UL40" s="128"/>
      <c r="UM40" s="128"/>
      <c r="UN40" s="128"/>
      <c r="UO40" s="128"/>
      <c r="UP40" s="128"/>
      <c r="UQ40" s="128"/>
      <c r="UR40" s="128"/>
      <c r="US40" s="128"/>
      <c r="UT40" s="128"/>
      <c r="UU40" s="128"/>
      <c r="UV40" s="128"/>
      <c r="UW40" s="128"/>
      <c r="UX40" s="128"/>
      <c r="UY40" s="128"/>
      <c r="UZ40" s="128"/>
      <c r="VA40" s="128"/>
      <c r="VB40" s="128"/>
      <c r="VC40" s="128"/>
      <c r="VD40" s="128"/>
      <c r="VE40" s="128"/>
      <c r="VF40" s="128"/>
      <c r="VG40" s="128"/>
      <c r="VH40" s="128"/>
      <c r="VI40" s="128"/>
      <c r="VJ40" s="128"/>
      <c r="VK40" s="128"/>
      <c r="VL40" s="128"/>
      <c r="VM40" s="128"/>
      <c r="VN40" s="128"/>
      <c r="VO40" s="128"/>
      <c r="VP40" s="128"/>
      <c r="VQ40" s="128"/>
      <c r="VR40" s="128"/>
      <c r="VS40" s="128"/>
      <c r="VT40" s="128"/>
      <c r="VU40" s="128"/>
      <c r="VV40" s="128"/>
      <c r="VW40" s="128"/>
      <c r="VX40" s="128"/>
      <c r="VY40" s="128"/>
      <c r="VZ40" s="128"/>
      <c r="WA40" s="128"/>
      <c r="WB40" s="128"/>
      <c r="WC40" s="128"/>
      <c r="WD40" s="128"/>
      <c r="WE40" s="128"/>
      <c r="WF40" s="128"/>
      <c r="WG40" s="128"/>
      <c r="WH40" s="128"/>
      <c r="WI40" s="128"/>
      <c r="WJ40" s="128"/>
      <c r="WK40" s="128"/>
      <c r="WL40" s="128"/>
      <c r="WM40" s="128"/>
      <c r="WN40" s="128"/>
      <c r="WO40" s="128"/>
      <c r="WP40" s="128"/>
      <c r="WQ40" s="128"/>
      <c r="WR40" s="128"/>
      <c r="WS40" s="128"/>
      <c r="WT40" s="128"/>
      <c r="WU40" s="128"/>
      <c r="WV40" s="128"/>
      <c r="WW40" s="128"/>
      <c r="WX40" s="128"/>
      <c r="WY40" s="128"/>
      <c r="WZ40" s="128"/>
      <c r="XA40" s="128"/>
      <c r="XB40" s="128"/>
      <c r="XC40" s="128"/>
      <c r="XD40" s="128"/>
      <c r="XE40" s="128"/>
      <c r="XF40" s="128"/>
      <c r="XG40" s="128"/>
      <c r="XH40" s="128"/>
      <c r="XI40" s="128"/>
      <c r="XJ40" s="128"/>
      <c r="XK40" s="128"/>
      <c r="XL40" s="128"/>
      <c r="XM40" s="128"/>
      <c r="XN40" s="128"/>
      <c r="XO40" s="128"/>
      <c r="XP40" s="128"/>
      <c r="XQ40" s="128"/>
      <c r="XR40" s="128"/>
      <c r="XS40" s="128"/>
      <c r="XT40" s="128"/>
      <c r="XU40" s="128"/>
      <c r="XV40" s="128"/>
      <c r="XW40" s="128"/>
      <c r="XX40" s="128"/>
      <c r="XY40" s="128"/>
      <c r="XZ40" s="128"/>
      <c r="YA40" s="128"/>
      <c r="YB40" s="128"/>
      <c r="YC40" s="128"/>
      <c r="YD40" s="128"/>
      <c r="YE40" s="128"/>
      <c r="YF40" s="128"/>
      <c r="YG40" s="128"/>
      <c r="YH40" s="128"/>
      <c r="YI40" s="128"/>
      <c r="YJ40" s="128"/>
      <c r="YK40" s="128"/>
      <c r="YL40" s="128"/>
      <c r="YM40" s="128"/>
      <c r="YN40" s="128"/>
      <c r="YO40" s="128"/>
      <c r="YP40" s="128"/>
      <c r="YQ40" s="128"/>
      <c r="YR40" s="128"/>
      <c r="YS40" s="128"/>
      <c r="YT40" s="128"/>
      <c r="YU40" s="128"/>
      <c r="YV40" s="128"/>
      <c r="YW40" s="128"/>
      <c r="YX40" s="128"/>
      <c r="YY40" s="128"/>
      <c r="YZ40" s="128"/>
      <c r="ZA40" s="128"/>
      <c r="ZB40" s="128"/>
      <c r="ZC40" s="128"/>
      <c r="ZD40" s="128"/>
      <c r="ZE40" s="128"/>
      <c r="ZF40" s="128"/>
      <c r="ZG40" s="128"/>
      <c r="ZH40" s="128"/>
      <c r="ZI40" s="128"/>
      <c r="ZJ40" s="128"/>
      <c r="ZK40" s="128"/>
      <c r="ZL40" s="128"/>
      <c r="ZM40" s="128"/>
      <c r="ZN40" s="128"/>
      <c r="ZO40" s="128"/>
      <c r="ZP40" s="128"/>
      <c r="ZQ40" s="128"/>
      <c r="ZR40" s="128"/>
      <c r="ZS40" s="128"/>
      <c r="ZT40" s="128"/>
      <c r="ZU40" s="128"/>
      <c r="ZV40" s="128"/>
      <c r="ZW40" s="128"/>
      <c r="ZX40" s="128"/>
      <c r="ZY40" s="128"/>
      <c r="ZZ40" s="128"/>
    </row>
    <row r="41" spans="1:702" hidden="1" outlineLevel="1">
      <c r="A41" s="8">
        <v>41456</v>
      </c>
      <c r="B41" s="128">
        <v>3067.9769964699999</v>
      </c>
      <c r="C41" s="128">
        <v>258.95403957000002</v>
      </c>
      <c r="D41" s="128">
        <v>3.81875381</v>
      </c>
      <c r="E41" s="128">
        <v>577.07688951</v>
      </c>
      <c r="F41" s="128">
        <v>40.287560589999998</v>
      </c>
      <c r="G41" s="128">
        <v>5.27808162</v>
      </c>
      <c r="H41" s="128">
        <v>59.637830659999999</v>
      </c>
      <c r="I41" s="128">
        <v>1850.68564079</v>
      </c>
      <c r="J41" s="128">
        <v>26.970328439999999</v>
      </c>
      <c r="K41" s="128">
        <v>10.572964989999999</v>
      </c>
      <c r="L41" s="128">
        <v>4.5549084999999998</v>
      </c>
      <c r="M41" s="165" t="s">
        <v>189</v>
      </c>
      <c r="N41" s="128">
        <v>228.53160016000001</v>
      </c>
      <c r="O41" s="128">
        <v>0.26769744000000001</v>
      </c>
      <c r="P41" s="128">
        <v>0.98905452999999999</v>
      </c>
      <c r="Q41" s="128">
        <v>6.6743659999999996E-2</v>
      </c>
      <c r="R41" s="128">
        <v>5.0454000000000004E-4</v>
      </c>
      <c r="S41" s="128">
        <v>6.0449999999999999E-5</v>
      </c>
      <c r="T41" s="128">
        <v>0.28433721000000001</v>
      </c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  <c r="IS41" s="128"/>
      <c r="IT41" s="128"/>
      <c r="IU41" s="128"/>
      <c r="IV41" s="128"/>
      <c r="IW41" s="128"/>
      <c r="IX41" s="128"/>
      <c r="IY41" s="128"/>
      <c r="IZ41" s="128"/>
      <c r="JA41" s="128"/>
      <c r="JB41" s="128"/>
      <c r="JC41" s="128"/>
      <c r="JD41" s="128"/>
      <c r="JE41" s="128"/>
      <c r="JF41" s="128"/>
      <c r="JG41" s="128"/>
      <c r="JH41" s="128"/>
      <c r="JI41" s="128"/>
      <c r="JJ41" s="128"/>
      <c r="JK41" s="128"/>
      <c r="JL41" s="128"/>
      <c r="JM41" s="128"/>
      <c r="JN41" s="128"/>
      <c r="JO41" s="128"/>
      <c r="JP41" s="128"/>
      <c r="JQ41" s="128"/>
      <c r="JR41" s="128"/>
      <c r="JS41" s="128"/>
      <c r="JT41" s="128"/>
      <c r="JU41" s="128"/>
      <c r="JV41" s="128"/>
      <c r="JW41" s="128"/>
      <c r="JX41" s="128"/>
      <c r="JY41" s="128"/>
      <c r="JZ41" s="128"/>
      <c r="KA41" s="128"/>
      <c r="KB41" s="128"/>
      <c r="KC41" s="128"/>
      <c r="KD41" s="128"/>
      <c r="KE41" s="128"/>
      <c r="KF41" s="128"/>
      <c r="KG41" s="128"/>
      <c r="KH41" s="128"/>
      <c r="KI41" s="128"/>
      <c r="KJ41" s="128"/>
      <c r="KK41" s="128"/>
      <c r="KL41" s="128"/>
      <c r="KM41" s="128"/>
      <c r="KN41" s="128"/>
      <c r="KO41" s="128"/>
      <c r="KP41" s="128"/>
      <c r="KQ41" s="128"/>
      <c r="KR41" s="128"/>
      <c r="KS41" s="128"/>
      <c r="KT41" s="128"/>
      <c r="KU41" s="128"/>
      <c r="KV41" s="128"/>
      <c r="KW41" s="128"/>
      <c r="KX41" s="128"/>
      <c r="KY41" s="128"/>
      <c r="KZ41" s="128"/>
      <c r="LA41" s="128"/>
      <c r="LB41" s="128"/>
      <c r="LC41" s="128"/>
      <c r="LD41" s="128"/>
      <c r="LE41" s="128"/>
      <c r="LF41" s="128"/>
      <c r="LG41" s="128"/>
      <c r="LH41" s="128"/>
      <c r="LI41" s="128"/>
      <c r="LJ41" s="128"/>
      <c r="LK41" s="128"/>
      <c r="LL41" s="128"/>
      <c r="LM41" s="128"/>
      <c r="LN41" s="128"/>
      <c r="LO41" s="128"/>
      <c r="LP41" s="128"/>
      <c r="LQ41" s="128"/>
      <c r="LR41" s="128"/>
      <c r="LS41" s="128"/>
      <c r="LT41" s="128"/>
      <c r="LU41" s="128"/>
      <c r="LV41" s="128"/>
      <c r="LW41" s="128"/>
      <c r="LX41" s="128"/>
      <c r="LY41" s="128"/>
      <c r="LZ41" s="128"/>
      <c r="MA41" s="128"/>
      <c r="MB41" s="128"/>
      <c r="MC41" s="128"/>
      <c r="MD41" s="128"/>
      <c r="ME41" s="128"/>
      <c r="MF41" s="128"/>
      <c r="MG41" s="128"/>
      <c r="MH41" s="128"/>
      <c r="MI41" s="128"/>
      <c r="MJ41" s="128"/>
      <c r="MK41" s="128"/>
      <c r="ML41" s="128"/>
      <c r="MM41" s="128"/>
      <c r="MN41" s="128"/>
      <c r="MO41" s="128"/>
      <c r="MP41" s="128"/>
      <c r="MQ41" s="128"/>
      <c r="MR41" s="128"/>
      <c r="MS41" s="128"/>
      <c r="MT41" s="128"/>
      <c r="MU41" s="128"/>
      <c r="MV41" s="128"/>
      <c r="MW41" s="128"/>
      <c r="MX41" s="128"/>
      <c r="MY41" s="128"/>
      <c r="MZ41" s="128"/>
      <c r="NA41" s="128"/>
      <c r="NB41" s="128"/>
      <c r="NC41" s="128"/>
      <c r="ND41" s="128"/>
      <c r="NE41" s="128"/>
      <c r="NF41" s="128"/>
      <c r="NG41" s="128"/>
      <c r="NH41" s="128"/>
      <c r="NI41" s="128"/>
      <c r="NJ41" s="128"/>
      <c r="NK41" s="128"/>
      <c r="NL41" s="128"/>
      <c r="NM41" s="128"/>
      <c r="NN41" s="128"/>
      <c r="NO41" s="128"/>
      <c r="NP41" s="128"/>
      <c r="NQ41" s="128"/>
      <c r="NR41" s="128"/>
      <c r="NS41" s="128"/>
      <c r="NT41" s="128"/>
      <c r="NU41" s="128"/>
      <c r="NV41" s="128"/>
      <c r="NW41" s="128"/>
      <c r="NX41" s="128"/>
      <c r="NY41" s="128"/>
      <c r="NZ41" s="128"/>
      <c r="OA41" s="128"/>
      <c r="OB41" s="128"/>
      <c r="OC41" s="128"/>
      <c r="OD41" s="128"/>
      <c r="OE41" s="128"/>
      <c r="OF41" s="128"/>
      <c r="OG41" s="128"/>
      <c r="OH41" s="128"/>
      <c r="OI41" s="128"/>
      <c r="OJ41" s="128"/>
      <c r="OK41" s="128"/>
      <c r="OL41" s="128"/>
      <c r="OM41" s="128"/>
      <c r="ON41" s="128"/>
      <c r="OO41" s="128"/>
      <c r="OP41" s="128"/>
      <c r="OQ41" s="128"/>
      <c r="OR41" s="128"/>
      <c r="OS41" s="128"/>
      <c r="OT41" s="128"/>
      <c r="OU41" s="128"/>
      <c r="OV41" s="128"/>
      <c r="OW41" s="128"/>
      <c r="OX41" s="128"/>
      <c r="OY41" s="128"/>
      <c r="OZ41" s="128"/>
      <c r="PA41" s="128"/>
      <c r="PB41" s="128"/>
      <c r="PC41" s="128"/>
      <c r="PD41" s="128"/>
      <c r="PE41" s="128"/>
      <c r="PF41" s="128"/>
      <c r="PG41" s="128"/>
      <c r="PH41" s="128"/>
      <c r="PI41" s="128"/>
      <c r="PJ41" s="128"/>
      <c r="PK41" s="128"/>
      <c r="PL41" s="128"/>
      <c r="PM41" s="128"/>
      <c r="PN41" s="128"/>
      <c r="PO41" s="128"/>
      <c r="PP41" s="128"/>
      <c r="PQ41" s="128"/>
      <c r="PR41" s="128"/>
      <c r="PS41" s="128"/>
      <c r="PT41" s="128"/>
      <c r="PU41" s="128"/>
      <c r="PV41" s="128"/>
      <c r="PW41" s="128"/>
      <c r="PX41" s="128"/>
      <c r="PY41" s="128"/>
      <c r="PZ41" s="128"/>
      <c r="QA41" s="128"/>
      <c r="QB41" s="128"/>
      <c r="QC41" s="128"/>
      <c r="QD41" s="128"/>
      <c r="QE41" s="128"/>
      <c r="QF41" s="128"/>
      <c r="QG41" s="128"/>
      <c r="QH41" s="128"/>
      <c r="QI41" s="128"/>
      <c r="QJ41" s="128"/>
      <c r="QK41" s="128"/>
      <c r="QL41" s="128"/>
      <c r="QM41" s="128"/>
      <c r="QN41" s="128"/>
      <c r="QO41" s="128"/>
      <c r="QP41" s="128"/>
      <c r="QQ41" s="128"/>
      <c r="QR41" s="128"/>
      <c r="QS41" s="128"/>
      <c r="QT41" s="128"/>
      <c r="QU41" s="128"/>
      <c r="QV41" s="128"/>
      <c r="QW41" s="128"/>
      <c r="QX41" s="128"/>
      <c r="QY41" s="128"/>
      <c r="QZ41" s="128"/>
      <c r="RA41" s="128"/>
      <c r="RB41" s="128"/>
      <c r="RC41" s="128"/>
      <c r="RD41" s="128"/>
      <c r="RE41" s="128"/>
      <c r="RF41" s="128"/>
      <c r="RG41" s="128"/>
      <c r="RH41" s="128"/>
      <c r="RI41" s="128"/>
      <c r="RJ41" s="128"/>
      <c r="RK41" s="128"/>
      <c r="RL41" s="128"/>
      <c r="RM41" s="128"/>
      <c r="RN41" s="128"/>
      <c r="RO41" s="128"/>
      <c r="RP41" s="128"/>
      <c r="RQ41" s="128"/>
      <c r="RR41" s="128"/>
      <c r="RS41" s="128"/>
      <c r="RT41" s="128"/>
      <c r="RU41" s="128"/>
      <c r="RV41" s="128"/>
      <c r="RW41" s="128"/>
      <c r="RX41" s="128"/>
      <c r="RY41" s="128"/>
      <c r="RZ41" s="128"/>
      <c r="SA41" s="128"/>
      <c r="SB41" s="128"/>
      <c r="SC41" s="128"/>
      <c r="SD41" s="128"/>
      <c r="SE41" s="128"/>
      <c r="SF41" s="128"/>
      <c r="SG41" s="128"/>
      <c r="SH41" s="128"/>
      <c r="SI41" s="128"/>
      <c r="SJ41" s="128"/>
      <c r="SK41" s="128"/>
      <c r="SL41" s="128"/>
      <c r="SM41" s="128"/>
      <c r="SN41" s="128"/>
      <c r="SO41" s="128"/>
      <c r="SP41" s="128"/>
      <c r="SQ41" s="128"/>
      <c r="SR41" s="128"/>
      <c r="SS41" s="128"/>
      <c r="ST41" s="128"/>
      <c r="SU41" s="128"/>
      <c r="SV41" s="128"/>
      <c r="SW41" s="128"/>
      <c r="SX41" s="128"/>
      <c r="SY41" s="128"/>
      <c r="SZ41" s="128"/>
      <c r="TA41" s="128"/>
      <c r="TB41" s="128"/>
      <c r="TC41" s="128"/>
      <c r="TD41" s="128"/>
      <c r="TE41" s="128"/>
      <c r="TF41" s="128"/>
      <c r="TG41" s="128"/>
      <c r="TH41" s="128"/>
      <c r="TI41" s="128"/>
      <c r="TJ41" s="128"/>
      <c r="TK41" s="128"/>
      <c r="TL41" s="128"/>
      <c r="TM41" s="128"/>
      <c r="TN41" s="128"/>
      <c r="TO41" s="128"/>
      <c r="TP41" s="128"/>
      <c r="TQ41" s="128"/>
      <c r="TR41" s="128"/>
      <c r="TS41" s="128"/>
      <c r="TT41" s="128"/>
      <c r="TU41" s="128"/>
      <c r="TV41" s="128"/>
      <c r="TW41" s="128"/>
      <c r="TX41" s="128"/>
      <c r="TY41" s="128"/>
      <c r="TZ41" s="128"/>
      <c r="UA41" s="128"/>
      <c r="UB41" s="128"/>
      <c r="UC41" s="128"/>
      <c r="UD41" s="128"/>
      <c r="UE41" s="128"/>
      <c r="UF41" s="128"/>
      <c r="UG41" s="128"/>
      <c r="UH41" s="128"/>
      <c r="UI41" s="128"/>
      <c r="UJ41" s="128"/>
      <c r="UK41" s="128"/>
      <c r="UL41" s="128"/>
      <c r="UM41" s="128"/>
      <c r="UN41" s="128"/>
      <c r="UO41" s="128"/>
      <c r="UP41" s="128"/>
      <c r="UQ41" s="128"/>
      <c r="UR41" s="128"/>
      <c r="US41" s="128"/>
      <c r="UT41" s="128"/>
      <c r="UU41" s="128"/>
      <c r="UV41" s="128"/>
      <c r="UW41" s="128"/>
      <c r="UX41" s="128"/>
      <c r="UY41" s="128"/>
      <c r="UZ41" s="128"/>
      <c r="VA41" s="128"/>
      <c r="VB41" s="128"/>
      <c r="VC41" s="128"/>
      <c r="VD41" s="128"/>
      <c r="VE41" s="128"/>
      <c r="VF41" s="128"/>
      <c r="VG41" s="128"/>
      <c r="VH41" s="128"/>
      <c r="VI41" s="128"/>
      <c r="VJ41" s="128"/>
      <c r="VK41" s="128"/>
      <c r="VL41" s="128"/>
      <c r="VM41" s="128"/>
      <c r="VN41" s="128"/>
      <c r="VO41" s="128"/>
      <c r="VP41" s="128"/>
      <c r="VQ41" s="128"/>
      <c r="VR41" s="128"/>
      <c r="VS41" s="128"/>
      <c r="VT41" s="128"/>
      <c r="VU41" s="128"/>
      <c r="VV41" s="128"/>
      <c r="VW41" s="128"/>
      <c r="VX41" s="128"/>
      <c r="VY41" s="128"/>
      <c r="VZ41" s="128"/>
      <c r="WA41" s="128"/>
      <c r="WB41" s="128"/>
      <c r="WC41" s="128"/>
      <c r="WD41" s="128"/>
      <c r="WE41" s="128"/>
      <c r="WF41" s="128"/>
      <c r="WG41" s="128"/>
      <c r="WH41" s="128"/>
      <c r="WI41" s="128"/>
      <c r="WJ41" s="128"/>
      <c r="WK41" s="128"/>
      <c r="WL41" s="128"/>
      <c r="WM41" s="128"/>
      <c r="WN41" s="128"/>
      <c r="WO41" s="128"/>
      <c r="WP41" s="128"/>
      <c r="WQ41" s="128"/>
      <c r="WR41" s="128"/>
      <c r="WS41" s="128"/>
      <c r="WT41" s="128"/>
      <c r="WU41" s="128"/>
      <c r="WV41" s="128"/>
      <c r="WW41" s="128"/>
      <c r="WX41" s="128"/>
      <c r="WY41" s="128"/>
      <c r="WZ41" s="128"/>
      <c r="XA41" s="128"/>
      <c r="XB41" s="128"/>
      <c r="XC41" s="128"/>
      <c r="XD41" s="128"/>
      <c r="XE41" s="128"/>
      <c r="XF41" s="128"/>
      <c r="XG41" s="128"/>
      <c r="XH41" s="128"/>
      <c r="XI41" s="128"/>
      <c r="XJ41" s="128"/>
      <c r="XK41" s="128"/>
      <c r="XL41" s="128"/>
      <c r="XM41" s="128"/>
      <c r="XN41" s="128"/>
      <c r="XO41" s="128"/>
      <c r="XP41" s="128"/>
      <c r="XQ41" s="128"/>
      <c r="XR41" s="128"/>
      <c r="XS41" s="128"/>
      <c r="XT41" s="128"/>
      <c r="XU41" s="128"/>
      <c r="XV41" s="128"/>
      <c r="XW41" s="128"/>
      <c r="XX41" s="128"/>
      <c r="XY41" s="128"/>
      <c r="XZ41" s="128"/>
      <c r="YA41" s="128"/>
      <c r="YB41" s="128"/>
      <c r="YC41" s="128"/>
      <c r="YD41" s="128"/>
      <c r="YE41" s="128"/>
      <c r="YF41" s="128"/>
      <c r="YG41" s="128"/>
      <c r="YH41" s="128"/>
      <c r="YI41" s="128"/>
      <c r="YJ41" s="128"/>
      <c r="YK41" s="128"/>
      <c r="YL41" s="128"/>
      <c r="YM41" s="128"/>
      <c r="YN41" s="128"/>
      <c r="YO41" s="128"/>
      <c r="YP41" s="128"/>
      <c r="YQ41" s="128"/>
      <c r="YR41" s="128"/>
      <c r="YS41" s="128"/>
      <c r="YT41" s="128"/>
      <c r="YU41" s="128"/>
      <c r="YV41" s="128"/>
      <c r="YW41" s="128"/>
      <c r="YX41" s="128"/>
      <c r="YY41" s="128"/>
      <c r="YZ41" s="128"/>
      <c r="ZA41" s="128"/>
      <c r="ZB41" s="128"/>
      <c r="ZC41" s="128"/>
      <c r="ZD41" s="128"/>
      <c r="ZE41" s="128"/>
      <c r="ZF41" s="128"/>
      <c r="ZG41" s="128"/>
      <c r="ZH41" s="128"/>
      <c r="ZI41" s="128"/>
      <c r="ZJ41" s="128"/>
      <c r="ZK41" s="128"/>
      <c r="ZL41" s="128"/>
      <c r="ZM41" s="128"/>
      <c r="ZN41" s="128"/>
      <c r="ZO41" s="128"/>
      <c r="ZP41" s="128"/>
      <c r="ZQ41" s="128"/>
      <c r="ZR41" s="128"/>
      <c r="ZS41" s="128"/>
      <c r="ZT41" s="128"/>
      <c r="ZU41" s="128"/>
      <c r="ZV41" s="128"/>
      <c r="ZW41" s="128"/>
      <c r="ZX41" s="128"/>
      <c r="ZY41" s="128"/>
      <c r="ZZ41" s="128"/>
    </row>
    <row r="42" spans="1:702" hidden="1" outlineLevel="1">
      <c r="A42" s="8">
        <v>41487</v>
      </c>
      <c r="B42" s="128">
        <v>3427.1474189800001</v>
      </c>
      <c r="C42" s="128">
        <v>300.56489830999999</v>
      </c>
      <c r="D42" s="128">
        <v>3.8079222700000002</v>
      </c>
      <c r="E42" s="128">
        <v>631.88759988000004</v>
      </c>
      <c r="F42" s="128">
        <v>47.596705300000004</v>
      </c>
      <c r="G42" s="128">
        <v>4.9251242800000004</v>
      </c>
      <c r="H42" s="128">
        <v>59.082102130000003</v>
      </c>
      <c r="I42" s="128">
        <v>2102.08962311</v>
      </c>
      <c r="J42" s="128">
        <v>28.312280600000001</v>
      </c>
      <c r="K42" s="128">
        <v>10.263277710000001</v>
      </c>
      <c r="L42" s="128">
        <v>5.6873739499999996</v>
      </c>
      <c r="M42" s="165" t="s">
        <v>189</v>
      </c>
      <c r="N42" s="128">
        <v>231.29396525999999</v>
      </c>
      <c r="O42" s="128">
        <v>0.34636060000000002</v>
      </c>
      <c r="P42" s="128">
        <v>1.0344065499999999</v>
      </c>
      <c r="Q42" s="128">
        <v>7.3829560000000002E-2</v>
      </c>
      <c r="R42" s="128">
        <v>0</v>
      </c>
      <c r="S42" s="128">
        <v>4.7332329999999999E-2</v>
      </c>
      <c r="T42" s="128">
        <v>0.13461714</v>
      </c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128"/>
      <c r="JA42" s="128"/>
      <c r="JB42" s="128"/>
      <c r="JC42" s="128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128"/>
      <c r="JO42" s="128"/>
      <c r="JP42" s="128"/>
      <c r="JQ42" s="128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128"/>
      <c r="KC42" s="128"/>
      <c r="KD42" s="128"/>
      <c r="KE42" s="128"/>
      <c r="KF42" s="128"/>
      <c r="KG42" s="128"/>
      <c r="KH42" s="128"/>
      <c r="KI42" s="128"/>
      <c r="KJ42" s="128"/>
      <c r="KK42" s="128"/>
      <c r="KL42" s="128"/>
      <c r="KM42" s="128"/>
      <c r="KN42" s="128"/>
      <c r="KO42" s="128"/>
      <c r="KP42" s="128"/>
      <c r="KQ42" s="128"/>
      <c r="KR42" s="128"/>
      <c r="KS42" s="128"/>
      <c r="KT42" s="128"/>
      <c r="KU42" s="128"/>
      <c r="KV42" s="128"/>
      <c r="KW42" s="128"/>
      <c r="KX42" s="128"/>
      <c r="KY42" s="128"/>
      <c r="KZ42" s="128"/>
      <c r="LA42" s="128"/>
      <c r="LB42" s="128"/>
      <c r="LC42" s="128"/>
      <c r="LD42" s="128"/>
      <c r="LE42" s="128"/>
      <c r="LF42" s="128"/>
      <c r="LG42" s="128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128"/>
      <c r="LS42" s="128"/>
      <c r="LT42" s="128"/>
      <c r="LU42" s="128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128"/>
      <c r="MG42" s="128"/>
      <c r="MH42" s="128"/>
      <c r="MI42" s="128"/>
      <c r="MJ42" s="128"/>
      <c r="MK42" s="128"/>
      <c r="ML42" s="128"/>
      <c r="MM42" s="128"/>
      <c r="MN42" s="128"/>
      <c r="MO42" s="128"/>
      <c r="MP42" s="128"/>
      <c r="MQ42" s="128"/>
      <c r="MR42" s="128"/>
      <c r="MS42" s="128"/>
      <c r="MT42" s="128"/>
      <c r="MU42" s="128"/>
      <c r="MV42" s="128"/>
      <c r="MW42" s="128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128"/>
      <c r="NI42" s="128"/>
      <c r="NJ42" s="128"/>
      <c r="NK42" s="128"/>
      <c r="NL42" s="128"/>
      <c r="NM42" s="128"/>
      <c r="NN42" s="128"/>
      <c r="NO42" s="128"/>
      <c r="NP42" s="128"/>
      <c r="NQ42" s="128"/>
      <c r="NR42" s="128"/>
      <c r="NS42" s="128"/>
      <c r="NT42" s="128"/>
      <c r="NU42" s="128"/>
      <c r="NV42" s="128"/>
      <c r="NW42" s="128"/>
      <c r="NX42" s="128"/>
      <c r="NY42" s="128"/>
      <c r="NZ42" s="128"/>
      <c r="OA42" s="128"/>
      <c r="OB42" s="128"/>
      <c r="OC42" s="128"/>
      <c r="OD42" s="128"/>
      <c r="OE42" s="128"/>
      <c r="OF42" s="128"/>
      <c r="OG42" s="128"/>
      <c r="OH42" s="128"/>
      <c r="OI42" s="128"/>
      <c r="OJ42" s="128"/>
      <c r="OK42" s="128"/>
      <c r="OL42" s="128"/>
      <c r="OM42" s="128"/>
      <c r="ON42" s="128"/>
      <c r="OO42" s="128"/>
      <c r="OP42" s="128"/>
      <c r="OQ42" s="128"/>
      <c r="OR42" s="128"/>
      <c r="OS42" s="128"/>
      <c r="OT42" s="128"/>
      <c r="OU42" s="128"/>
      <c r="OV42" s="128"/>
      <c r="OW42" s="128"/>
      <c r="OX42" s="128"/>
      <c r="OY42" s="128"/>
      <c r="OZ42" s="128"/>
      <c r="PA42" s="128"/>
      <c r="PB42" s="128"/>
      <c r="PC42" s="128"/>
      <c r="PD42" s="128"/>
      <c r="PE42" s="128"/>
      <c r="PF42" s="128"/>
      <c r="PG42" s="128"/>
      <c r="PH42" s="128"/>
      <c r="PI42" s="128"/>
      <c r="PJ42" s="128"/>
      <c r="PK42" s="128"/>
      <c r="PL42" s="128"/>
      <c r="PM42" s="128"/>
      <c r="PN42" s="128"/>
      <c r="PO42" s="128"/>
      <c r="PP42" s="128"/>
      <c r="PQ42" s="128"/>
      <c r="PR42" s="128"/>
      <c r="PS42" s="128"/>
      <c r="PT42" s="128"/>
      <c r="PU42" s="128"/>
      <c r="PV42" s="128"/>
      <c r="PW42" s="128"/>
      <c r="PX42" s="128"/>
      <c r="PY42" s="128"/>
      <c r="PZ42" s="128"/>
      <c r="QA42" s="128"/>
      <c r="QB42" s="128"/>
      <c r="QC42" s="128"/>
      <c r="QD42" s="128"/>
      <c r="QE42" s="128"/>
      <c r="QF42" s="128"/>
      <c r="QG42" s="128"/>
      <c r="QH42" s="128"/>
      <c r="QI42" s="128"/>
      <c r="QJ42" s="128"/>
      <c r="QK42" s="128"/>
      <c r="QL42" s="128"/>
      <c r="QM42" s="128"/>
      <c r="QN42" s="128"/>
      <c r="QO42" s="128"/>
      <c r="QP42" s="128"/>
      <c r="QQ42" s="128"/>
      <c r="QR42" s="128"/>
      <c r="QS42" s="128"/>
      <c r="QT42" s="128"/>
      <c r="QU42" s="128"/>
      <c r="QV42" s="128"/>
      <c r="QW42" s="128"/>
      <c r="QX42" s="128"/>
      <c r="QY42" s="128"/>
      <c r="QZ42" s="128"/>
      <c r="RA42" s="128"/>
      <c r="RB42" s="128"/>
      <c r="RC42" s="128"/>
      <c r="RD42" s="128"/>
      <c r="RE42" s="128"/>
      <c r="RF42" s="128"/>
      <c r="RG42" s="128"/>
      <c r="RH42" s="128"/>
      <c r="RI42" s="128"/>
      <c r="RJ42" s="128"/>
      <c r="RK42" s="128"/>
      <c r="RL42" s="128"/>
      <c r="RM42" s="128"/>
      <c r="RN42" s="128"/>
      <c r="RO42" s="128"/>
      <c r="RP42" s="128"/>
      <c r="RQ42" s="128"/>
      <c r="RR42" s="128"/>
      <c r="RS42" s="128"/>
      <c r="RT42" s="128"/>
      <c r="RU42" s="128"/>
      <c r="RV42" s="128"/>
      <c r="RW42" s="128"/>
      <c r="RX42" s="128"/>
      <c r="RY42" s="128"/>
      <c r="RZ42" s="128"/>
      <c r="SA42" s="128"/>
      <c r="SB42" s="128"/>
      <c r="SC42" s="128"/>
      <c r="SD42" s="128"/>
      <c r="SE42" s="128"/>
      <c r="SF42" s="128"/>
      <c r="SG42" s="128"/>
      <c r="SH42" s="128"/>
      <c r="SI42" s="128"/>
      <c r="SJ42" s="128"/>
      <c r="SK42" s="128"/>
      <c r="SL42" s="128"/>
      <c r="SM42" s="128"/>
      <c r="SN42" s="128"/>
      <c r="SO42" s="128"/>
      <c r="SP42" s="128"/>
      <c r="SQ42" s="128"/>
      <c r="SR42" s="128"/>
      <c r="SS42" s="128"/>
      <c r="ST42" s="128"/>
      <c r="SU42" s="128"/>
      <c r="SV42" s="128"/>
      <c r="SW42" s="128"/>
      <c r="SX42" s="128"/>
      <c r="SY42" s="128"/>
      <c r="SZ42" s="128"/>
      <c r="TA42" s="128"/>
      <c r="TB42" s="128"/>
      <c r="TC42" s="128"/>
      <c r="TD42" s="128"/>
      <c r="TE42" s="128"/>
      <c r="TF42" s="128"/>
      <c r="TG42" s="128"/>
      <c r="TH42" s="128"/>
      <c r="TI42" s="128"/>
      <c r="TJ42" s="128"/>
      <c r="TK42" s="128"/>
      <c r="TL42" s="128"/>
      <c r="TM42" s="128"/>
      <c r="TN42" s="128"/>
      <c r="TO42" s="128"/>
      <c r="TP42" s="128"/>
      <c r="TQ42" s="128"/>
      <c r="TR42" s="128"/>
      <c r="TS42" s="128"/>
      <c r="TT42" s="128"/>
      <c r="TU42" s="128"/>
      <c r="TV42" s="128"/>
      <c r="TW42" s="128"/>
      <c r="TX42" s="128"/>
      <c r="TY42" s="128"/>
      <c r="TZ42" s="128"/>
      <c r="UA42" s="128"/>
      <c r="UB42" s="128"/>
      <c r="UC42" s="128"/>
      <c r="UD42" s="128"/>
      <c r="UE42" s="128"/>
      <c r="UF42" s="128"/>
      <c r="UG42" s="128"/>
      <c r="UH42" s="128"/>
      <c r="UI42" s="128"/>
      <c r="UJ42" s="128"/>
      <c r="UK42" s="128"/>
      <c r="UL42" s="128"/>
      <c r="UM42" s="128"/>
      <c r="UN42" s="128"/>
      <c r="UO42" s="128"/>
      <c r="UP42" s="128"/>
      <c r="UQ42" s="128"/>
      <c r="UR42" s="128"/>
      <c r="US42" s="128"/>
      <c r="UT42" s="128"/>
      <c r="UU42" s="128"/>
      <c r="UV42" s="128"/>
      <c r="UW42" s="128"/>
      <c r="UX42" s="128"/>
      <c r="UY42" s="128"/>
      <c r="UZ42" s="128"/>
      <c r="VA42" s="128"/>
      <c r="VB42" s="128"/>
      <c r="VC42" s="128"/>
      <c r="VD42" s="128"/>
      <c r="VE42" s="128"/>
      <c r="VF42" s="128"/>
      <c r="VG42" s="128"/>
      <c r="VH42" s="128"/>
      <c r="VI42" s="128"/>
      <c r="VJ42" s="128"/>
      <c r="VK42" s="128"/>
      <c r="VL42" s="128"/>
      <c r="VM42" s="128"/>
      <c r="VN42" s="128"/>
      <c r="VO42" s="128"/>
      <c r="VP42" s="128"/>
      <c r="VQ42" s="128"/>
      <c r="VR42" s="128"/>
      <c r="VS42" s="128"/>
      <c r="VT42" s="128"/>
      <c r="VU42" s="128"/>
      <c r="VV42" s="128"/>
      <c r="VW42" s="128"/>
      <c r="VX42" s="128"/>
      <c r="VY42" s="128"/>
      <c r="VZ42" s="128"/>
      <c r="WA42" s="128"/>
      <c r="WB42" s="128"/>
      <c r="WC42" s="128"/>
      <c r="WD42" s="128"/>
      <c r="WE42" s="128"/>
      <c r="WF42" s="128"/>
      <c r="WG42" s="128"/>
      <c r="WH42" s="128"/>
      <c r="WI42" s="128"/>
      <c r="WJ42" s="128"/>
      <c r="WK42" s="128"/>
      <c r="WL42" s="128"/>
      <c r="WM42" s="128"/>
      <c r="WN42" s="128"/>
      <c r="WO42" s="128"/>
      <c r="WP42" s="128"/>
      <c r="WQ42" s="128"/>
      <c r="WR42" s="128"/>
      <c r="WS42" s="128"/>
      <c r="WT42" s="128"/>
      <c r="WU42" s="128"/>
      <c r="WV42" s="128"/>
      <c r="WW42" s="128"/>
      <c r="WX42" s="128"/>
      <c r="WY42" s="128"/>
      <c r="WZ42" s="128"/>
      <c r="XA42" s="128"/>
      <c r="XB42" s="128"/>
      <c r="XC42" s="128"/>
      <c r="XD42" s="128"/>
      <c r="XE42" s="128"/>
      <c r="XF42" s="128"/>
      <c r="XG42" s="128"/>
      <c r="XH42" s="128"/>
      <c r="XI42" s="128"/>
      <c r="XJ42" s="128"/>
      <c r="XK42" s="128"/>
      <c r="XL42" s="128"/>
      <c r="XM42" s="128"/>
      <c r="XN42" s="128"/>
      <c r="XO42" s="128"/>
      <c r="XP42" s="128"/>
      <c r="XQ42" s="128"/>
      <c r="XR42" s="128"/>
      <c r="XS42" s="128"/>
      <c r="XT42" s="128"/>
      <c r="XU42" s="128"/>
      <c r="XV42" s="128"/>
      <c r="XW42" s="128"/>
      <c r="XX42" s="128"/>
      <c r="XY42" s="128"/>
      <c r="XZ42" s="128"/>
      <c r="YA42" s="128"/>
      <c r="YB42" s="128"/>
      <c r="YC42" s="128"/>
      <c r="YD42" s="128"/>
      <c r="YE42" s="128"/>
      <c r="YF42" s="128"/>
      <c r="YG42" s="128"/>
      <c r="YH42" s="128"/>
      <c r="YI42" s="128"/>
      <c r="YJ42" s="128"/>
      <c r="YK42" s="128"/>
      <c r="YL42" s="128"/>
      <c r="YM42" s="128"/>
      <c r="YN42" s="128"/>
      <c r="YO42" s="128"/>
      <c r="YP42" s="128"/>
      <c r="YQ42" s="128"/>
      <c r="YR42" s="128"/>
      <c r="YS42" s="128"/>
      <c r="YT42" s="128"/>
      <c r="YU42" s="128"/>
      <c r="YV42" s="128"/>
      <c r="YW42" s="128"/>
      <c r="YX42" s="128"/>
      <c r="YY42" s="128"/>
      <c r="YZ42" s="128"/>
      <c r="ZA42" s="128"/>
      <c r="ZB42" s="128"/>
      <c r="ZC42" s="128"/>
      <c r="ZD42" s="128"/>
      <c r="ZE42" s="128"/>
      <c r="ZF42" s="128"/>
      <c r="ZG42" s="128"/>
      <c r="ZH42" s="128"/>
      <c r="ZI42" s="128"/>
      <c r="ZJ42" s="128"/>
      <c r="ZK42" s="128"/>
      <c r="ZL42" s="128"/>
      <c r="ZM42" s="128"/>
      <c r="ZN42" s="128"/>
      <c r="ZO42" s="128"/>
      <c r="ZP42" s="128"/>
      <c r="ZQ42" s="128"/>
      <c r="ZR42" s="128"/>
      <c r="ZS42" s="128"/>
      <c r="ZT42" s="128"/>
      <c r="ZU42" s="128"/>
      <c r="ZV42" s="128"/>
      <c r="ZW42" s="128"/>
      <c r="ZX42" s="128"/>
      <c r="ZY42" s="128"/>
      <c r="ZZ42" s="128"/>
    </row>
    <row r="43" spans="1:702" hidden="1" outlineLevel="1">
      <c r="A43" s="8">
        <v>41518</v>
      </c>
      <c r="B43" s="128">
        <v>3349.40745057</v>
      </c>
      <c r="C43" s="128">
        <v>262.38329306000003</v>
      </c>
      <c r="D43" s="128">
        <v>5.0413817099999996</v>
      </c>
      <c r="E43" s="128">
        <v>633.47723556999995</v>
      </c>
      <c r="F43" s="128">
        <v>50.359202760000002</v>
      </c>
      <c r="G43" s="128">
        <v>5.8196249299999998</v>
      </c>
      <c r="H43" s="128">
        <v>52.640726829999998</v>
      </c>
      <c r="I43" s="128">
        <v>2068.2224545099998</v>
      </c>
      <c r="J43" s="128">
        <v>26.209329990000001</v>
      </c>
      <c r="K43" s="128">
        <v>12.235267909999999</v>
      </c>
      <c r="L43" s="128">
        <v>4.2991920400000003</v>
      </c>
      <c r="M43" s="165" t="s">
        <v>189</v>
      </c>
      <c r="N43" s="128">
        <v>227.18469085999999</v>
      </c>
      <c r="O43" s="128">
        <v>0.31149314</v>
      </c>
      <c r="P43" s="128">
        <v>0.96625833999999999</v>
      </c>
      <c r="Q43" s="128">
        <v>7.5055940000000002E-2</v>
      </c>
      <c r="R43" s="128">
        <v>0</v>
      </c>
      <c r="S43" s="128">
        <v>4.5974380000000002E-2</v>
      </c>
      <c r="T43" s="128">
        <v>0.13626859999999999</v>
      </c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  <c r="IR43" s="128"/>
      <c r="IS43" s="128"/>
      <c r="IT43" s="128"/>
      <c r="IU43" s="128"/>
      <c r="IV43" s="128"/>
      <c r="IW43" s="128"/>
      <c r="IX43" s="128"/>
      <c r="IY43" s="128"/>
      <c r="IZ43" s="128"/>
      <c r="JA43" s="128"/>
      <c r="JB43" s="128"/>
      <c r="JC43" s="128"/>
      <c r="JD43" s="128"/>
      <c r="JE43" s="128"/>
      <c r="JF43" s="128"/>
      <c r="JG43" s="128"/>
      <c r="JH43" s="128"/>
      <c r="JI43" s="128"/>
      <c r="JJ43" s="128"/>
      <c r="JK43" s="128"/>
      <c r="JL43" s="128"/>
      <c r="JM43" s="128"/>
      <c r="JN43" s="128"/>
      <c r="JO43" s="128"/>
      <c r="JP43" s="128"/>
      <c r="JQ43" s="128"/>
      <c r="JR43" s="128"/>
      <c r="JS43" s="128"/>
      <c r="JT43" s="128"/>
      <c r="JU43" s="128"/>
      <c r="JV43" s="128"/>
      <c r="JW43" s="128"/>
      <c r="JX43" s="128"/>
      <c r="JY43" s="128"/>
      <c r="JZ43" s="128"/>
      <c r="KA43" s="128"/>
      <c r="KB43" s="128"/>
      <c r="KC43" s="128"/>
      <c r="KD43" s="128"/>
      <c r="KE43" s="128"/>
      <c r="KF43" s="128"/>
      <c r="KG43" s="128"/>
      <c r="KH43" s="128"/>
      <c r="KI43" s="128"/>
      <c r="KJ43" s="128"/>
      <c r="KK43" s="128"/>
      <c r="KL43" s="128"/>
      <c r="KM43" s="128"/>
      <c r="KN43" s="128"/>
      <c r="KO43" s="128"/>
      <c r="KP43" s="128"/>
      <c r="KQ43" s="128"/>
      <c r="KR43" s="128"/>
      <c r="KS43" s="128"/>
      <c r="KT43" s="128"/>
      <c r="KU43" s="128"/>
      <c r="KV43" s="128"/>
      <c r="KW43" s="128"/>
      <c r="KX43" s="128"/>
      <c r="KY43" s="128"/>
      <c r="KZ43" s="128"/>
      <c r="LA43" s="128"/>
      <c r="LB43" s="128"/>
      <c r="LC43" s="128"/>
      <c r="LD43" s="128"/>
      <c r="LE43" s="128"/>
      <c r="LF43" s="128"/>
      <c r="LG43" s="128"/>
      <c r="LH43" s="128"/>
      <c r="LI43" s="128"/>
      <c r="LJ43" s="128"/>
      <c r="LK43" s="128"/>
      <c r="LL43" s="128"/>
      <c r="LM43" s="128"/>
      <c r="LN43" s="128"/>
      <c r="LO43" s="128"/>
      <c r="LP43" s="128"/>
      <c r="LQ43" s="128"/>
      <c r="LR43" s="128"/>
      <c r="LS43" s="128"/>
      <c r="LT43" s="128"/>
      <c r="LU43" s="128"/>
      <c r="LV43" s="128"/>
      <c r="LW43" s="128"/>
      <c r="LX43" s="128"/>
      <c r="LY43" s="128"/>
      <c r="LZ43" s="128"/>
      <c r="MA43" s="128"/>
      <c r="MB43" s="128"/>
      <c r="MC43" s="128"/>
      <c r="MD43" s="128"/>
      <c r="ME43" s="128"/>
      <c r="MF43" s="128"/>
      <c r="MG43" s="128"/>
      <c r="MH43" s="128"/>
      <c r="MI43" s="128"/>
      <c r="MJ43" s="128"/>
      <c r="MK43" s="128"/>
      <c r="ML43" s="128"/>
      <c r="MM43" s="128"/>
      <c r="MN43" s="128"/>
      <c r="MO43" s="128"/>
      <c r="MP43" s="128"/>
      <c r="MQ43" s="128"/>
      <c r="MR43" s="128"/>
      <c r="MS43" s="128"/>
      <c r="MT43" s="128"/>
      <c r="MU43" s="128"/>
      <c r="MV43" s="128"/>
      <c r="MW43" s="128"/>
      <c r="MX43" s="128"/>
      <c r="MY43" s="128"/>
      <c r="MZ43" s="128"/>
      <c r="NA43" s="128"/>
      <c r="NB43" s="128"/>
      <c r="NC43" s="128"/>
      <c r="ND43" s="128"/>
      <c r="NE43" s="128"/>
      <c r="NF43" s="128"/>
      <c r="NG43" s="128"/>
      <c r="NH43" s="128"/>
      <c r="NI43" s="128"/>
      <c r="NJ43" s="128"/>
      <c r="NK43" s="128"/>
      <c r="NL43" s="128"/>
      <c r="NM43" s="128"/>
      <c r="NN43" s="128"/>
      <c r="NO43" s="128"/>
      <c r="NP43" s="128"/>
      <c r="NQ43" s="128"/>
      <c r="NR43" s="128"/>
      <c r="NS43" s="128"/>
      <c r="NT43" s="128"/>
      <c r="NU43" s="128"/>
      <c r="NV43" s="128"/>
      <c r="NW43" s="128"/>
      <c r="NX43" s="128"/>
      <c r="NY43" s="128"/>
      <c r="NZ43" s="128"/>
      <c r="OA43" s="128"/>
      <c r="OB43" s="128"/>
      <c r="OC43" s="128"/>
      <c r="OD43" s="128"/>
      <c r="OE43" s="128"/>
      <c r="OF43" s="128"/>
      <c r="OG43" s="128"/>
      <c r="OH43" s="128"/>
      <c r="OI43" s="128"/>
      <c r="OJ43" s="128"/>
      <c r="OK43" s="128"/>
      <c r="OL43" s="128"/>
      <c r="OM43" s="128"/>
      <c r="ON43" s="128"/>
      <c r="OO43" s="128"/>
      <c r="OP43" s="128"/>
      <c r="OQ43" s="128"/>
      <c r="OR43" s="128"/>
      <c r="OS43" s="128"/>
      <c r="OT43" s="128"/>
      <c r="OU43" s="128"/>
      <c r="OV43" s="128"/>
      <c r="OW43" s="128"/>
      <c r="OX43" s="128"/>
      <c r="OY43" s="128"/>
      <c r="OZ43" s="128"/>
      <c r="PA43" s="128"/>
      <c r="PB43" s="128"/>
      <c r="PC43" s="128"/>
      <c r="PD43" s="128"/>
      <c r="PE43" s="128"/>
      <c r="PF43" s="128"/>
      <c r="PG43" s="128"/>
      <c r="PH43" s="128"/>
      <c r="PI43" s="128"/>
      <c r="PJ43" s="128"/>
      <c r="PK43" s="128"/>
      <c r="PL43" s="128"/>
      <c r="PM43" s="128"/>
      <c r="PN43" s="128"/>
      <c r="PO43" s="128"/>
      <c r="PP43" s="128"/>
      <c r="PQ43" s="128"/>
      <c r="PR43" s="128"/>
      <c r="PS43" s="128"/>
      <c r="PT43" s="128"/>
      <c r="PU43" s="128"/>
      <c r="PV43" s="128"/>
      <c r="PW43" s="128"/>
      <c r="PX43" s="128"/>
      <c r="PY43" s="128"/>
      <c r="PZ43" s="128"/>
      <c r="QA43" s="128"/>
      <c r="QB43" s="128"/>
      <c r="QC43" s="128"/>
      <c r="QD43" s="128"/>
      <c r="QE43" s="128"/>
      <c r="QF43" s="128"/>
      <c r="QG43" s="128"/>
      <c r="QH43" s="128"/>
      <c r="QI43" s="128"/>
      <c r="QJ43" s="128"/>
      <c r="QK43" s="128"/>
      <c r="QL43" s="128"/>
      <c r="QM43" s="128"/>
      <c r="QN43" s="128"/>
      <c r="QO43" s="128"/>
      <c r="QP43" s="128"/>
      <c r="QQ43" s="128"/>
      <c r="QR43" s="128"/>
      <c r="QS43" s="128"/>
      <c r="QT43" s="128"/>
      <c r="QU43" s="128"/>
      <c r="QV43" s="128"/>
      <c r="QW43" s="128"/>
      <c r="QX43" s="128"/>
      <c r="QY43" s="128"/>
      <c r="QZ43" s="128"/>
      <c r="RA43" s="128"/>
      <c r="RB43" s="128"/>
      <c r="RC43" s="128"/>
      <c r="RD43" s="128"/>
      <c r="RE43" s="128"/>
      <c r="RF43" s="128"/>
      <c r="RG43" s="128"/>
      <c r="RH43" s="128"/>
      <c r="RI43" s="128"/>
      <c r="RJ43" s="128"/>
      <c r="RK43" s="128"/>
      <c r="RL43" s="128"/>
      <c r="RM43" s="128"/>
      <c r="RN43" s="128"/>
      <c r="RO43" s="128"/>
      <c r="RP43" s="128"/>
      <c r="RQ43" s="128"/>
      <c r="RR43" s="128"/>
      <c r="RS43" s="128"/>
      <c r="RT43" s="128"/>
      <c r="RU43" s="128"/>
      <c r="RV43" s="128"/>
      <c r="RW43" s="128"/>
      <c r="RX43" s="128"/>
      <c r="RY43" s="128"/>
      <c r="RZ43" s="128"/>
      <c r="SA43" s="128"/>
      <c r="SB43" s="128"/>
      <c r="SC43" s="128"/>
      <c r="SD43" s="128"/>
      <c r="SE43" s="128"/>
      <c r="SF43" s="128"/>
      <c r="SG43" s="128"/>
      <c r="SH43" s="128"/>
      <c r="SI43" s="128"/>
      <c r="SJ43" s="128"/>
      <c r="SK43" s="128"/>
      <c r="SL43" s="128"/>
      <c r="SM43" s="128"/>
      <c r="SN43" s="128"/>
      <c r="SO43" s="128"/>
      <c r="SP43" s="128"/>
      <c r="SQ43" s="128"/>
      <c r="SR43" s="128"/>
      <c r="SS43" s="128"/>
      <c r="ST43" s="128"/>
      <c r="SU43" s="128"/>
      <c r="SV43" s="128"/>
      <c r="SW43" s="128"/>
      <c r="SX43" s="128"/>
      <c r="SY43" s="128"/>
      <c r="SZ43" s="128"/>
      <c r="TA43" s="128"/>
      <c r="TB43" s="128"/>
      <c r="TC43" s="128"/>
      <c r="TD43" s="128"/>
      <c r="TE43" s="128"/>
      <c r="TF43" s="128"/>
      <c r="TG43" s="128"/>
      <c r="TH43" s="128"/>
      <c r="TI43" s="128"/>
      <c r="TJ43" s="128"/>
      <c r="TK43" s="128"/>
      <c r="TL43" s="128"/>
      <c r="TM43" s="128"/>
      <c r="TN43" s="128"/>
      <c r="TO43" s="128"/>
      <c r="TP43" s="128"/>
      <c r="TQ43" s="128"/>
      <c r="TR43" s="128"/>
      <c r="TS43" s="128"/>
      <c r="TT43" s="128"/>
      <c r="TU43" s="128"/>
      <c r="TV43" s="128"/>
      <c r="TW43" s="128"/>
      <c r="TX43" s="128"/>
      <c r="TY43" s="128"/>
      <c r="TZ43" s="128"/>
      <c r="UA43" s="128"/>
      <c r="UB43" s="128"/>
      <c r="UC43" s="128"/>
      <c r="UD43" s="128"/>
      <c r="UE43" s="128"/>
      <c r="UF43" s="128"/>
      <c r="UG43" s="128"/>
      <c r="UH43" s="128"/>
      <c r="UI43" s="128"/>
      <c r="UJ43" s="128"/>
      <c r="UK43" s="128"/>
      <c r="UL43" s="128"/>
      <c r="UM43" s="128"/>
      <c r="UN43" s="128"/>
      <c r="UO43" s="128"/>
      <c r="UP43" s="128"/>
      <c r="UQ43" s="128"/>
      <c r="UR43" s="128"/>
      <c r="US43" s="128"/>
      <c r="UT43" s="128"/>
      <c r="UU43" s="128"/>
      <c r="UV43" s="128"/>
      <c r="UW43" s="128"/>
      <c r="UX43" s="128"/>
      <c r="UY43" s="128"/>
      <c r="UZ43" s="128"/>
      <c r="VA43" s="128"/>
      <c r="VB43" s="128"/>
      <c r="VC43" s="128"/>
      <c r="VD43" s="128"/>
      <c r="VE43" s="128"/>
      <c r="VF43" s="128"/>
      <c r="VG43" s="128"/>
      <c r="VH43" s="128"/>
      <c r="VI43" s="128"/>
      <c r="VJ43" s="128"/>
      <c r="VK43" s="128"/>
      <c r="VL43" s="128"/>
      <c r="VM43" s="128"/>
      <c r="VN43" s="128"/>
      <c r="VO43" s="128"/>
      <c r="VP43" s="128"/>
      <c r="VQ43" s="128"/>
      <c r="VR43" s="128"/>
      <c r="VS43" s="128"/>
      <c r="VT43" s="128"/>
      <c r="VU43" s="128"/>
      <c r="VV43" s="128"/>
      <c r="VW43" s="128"/>
      <c r="VX43" s="128"/>
      <c r="VY43" s="128"/>
      <c r="VZ43" s="128"/>
      <c r="WA43" s="128"/>
      <c r="WB43" s="128"/>
      <c r="WC43" s="128"/>
      <c r="WD43" s="128"/>
      <c r="WE43" s="128"/>
      <c r="WF43" s="128"/>
      <c r="WG43" s="128"/>
      <c r="WH43" s="128"/>
      <c r="WI43" s="128"/>
      <c r="WJ43" s="128"/>
      <c r="WK43" s="128"/>
      <c r="WL43" s="128"/>
      <c r="WM43" s="128"/>
      <c r="WN43" s="128"/>
      <c r="WO43" s="128"/>
      <c r="WP43" s="128"/>
      <c r="WQ43" s="128"/>
      <c r="WR43" s="128"/>
      <c r="WS43" s="128"/>
      <c r="WT43" s="128"/>
      <c r="WU43" s="128"/>
      <c r="WV43" s="128"/>
      <c r="WW43" s="128"/>
      <c r="WX43" s="128"/>
      <c r="WY43" s="128"/>
      <c r="WZ43" s="128"/>
      <c r="XA43" s="128"/>
      <c r="XB43" s="128"/>
      <c r="XC43" s="128"/>
      <c r="XD43" s="128"/>
      <c r="XE43" s="128"/>
      <c r="XF43" s="128"/>
      <c r="XG43" s="128"/>
      <c r="XH43" s="128"/>
      <c r="XI43" s="128"/>
      <c r="XJ43" s="128"/>
      <c r="XK43" s="128"/>
      <c r="XL43" s="128"/>
      <c r="XM43" s="128"/>
      <c r="XN43" s="128"/>
      <c r="XO43" s="128"/>
      <c r="XP43" s="128"/>
      <c r="XQ43" s="128"/>
      <c r="XR43" s="128"/>
      <c r="XS43" s="128"/>
      <c r="XT43" s="128"/>
      <c r="XU43" s="128"/>
      <c r="XV43" s="128"/>
      <c r="XW43" s="128"/>
      <c r="XX43" s="128"/>
      <c r="XY43" s="128"/>
      <c r="XZ43" s="128"/>
      <c r="YA43" s="128"/>
      <c r="YB43" s="128"/>
      <c r="YC43" s="128"/>
      <c r="YD43" s="128"/>
      <c r="YE43" s="128"/>
      <c r="YF43" s="128"/>
      <c r="YG43" s="128"/>
      <c r="YH43" s="128"/>
      <c r="YI43" s="128"/>
      <c r="YJ43" s="128"/>
      <c r="YK43" s="128"/>
      <c r="YL43" s="128"/>
      <c r="YM43" s="128"/>
      <c r="YN43" s="128"/>
      <c r="YO43" s="128"/>
      <c r="YP43" s="128"/>
      <c r="YQ43" s="128"/>
      <c r="YR43" s="128"/>
      <c r="YS43" s="128"/>
      <c r="YT43" s="128"/>
      <c r="YU43" s="128"/>
      <c r="YV43" s="128"/>
      <c r="YW43" s="128"/>
      <c r="YX43" s="128"/>
      <c r="YY43" s="128"/>
      <c r="YZ43" s="128"/>
      <c r="ZA43" s="128"/>
      <c r="ZB43" s="128"/>
      <c r="ZC43" s="128"/>
      <c r="ZD43" s="128"/>
      <c r="ZE43" s="128"/>
      <c r="ZF43" s="128"/>
      <c r="ZG43" s="128"/>
      <c r="ZH43" s="128"/>
      <c r="ZI43" s="128"/>
      <c r="ZJ43" s="128"/>
      <c r="ZK43" s="128"/>
      <c r="ZL43" s="128"/>
      <c r="ZM43" s="128"/>
      <c r="ZN43" s="128"/>
      <c r="ZO43" s="128"/>
      <c r="ZP43" s="128"/>
      <c r="ZQ43" s="128"/>
      <c r="ZR43" s="128"/>
      <c r="ZS43" s="128"/>
      <c r="ZT43" s="128"/>
      <c r="ZU43" s="128"/>
      <c r="ZV43" s="128"/>
      <c r="ZW43" s="128"/>
      <c r="ZX43" s="128"/>
      <c r="ZY43" s="128"/>
      <c r="ZZ43" s="128"/>
    </row>
    <row r="44" spans="1:702" hidden="1" outlineLevel="1">
      <c r="A44" s="8">
        <v>41548</v>
      </c>
      <c r="B44" s="128">
        <v>3351.0134140499999</v>
      </c>
      <c r="C44" s="128">
        <v>282.72768649</v>
      </c>
      <c r="D44" s="128">
        <v>4.5734314200000004</v>
      </c>
      <c r="E44" s="128">
        <v>629.49952490999999</v>
      </c>
      <c r="F44" s="128">
        <v>43.319309779999998</v>
      </c>
      <c r="G44" s="128">
        <v>5.3027237400000002</v>
      </c>
      <c r="H44" s="128">
        <v>53.707489289999998</v>
      </c>
      <c r="I44" s="128">
        <v>2059.7172974</v>
      </c>
      <c r="J44" s="128">
        <v>27.772121210000002</v>
      </c>
      <c r="K44" s="128">
        <v>12.2288736</v>
      </c>
      <c r="L44" s="128">
        <v>3.8215854399999998</v>
      </c>
      <c r="M44" s="165" t="s">
        <v>189</v>
      </c>
      <c r="N44" s="128">
        <v>226.67756134000001</v>
      </c>
      <c r="O44" s="128">
        <v>0.37488480000000002</v>
      </c>
      <c r="P44" s="128">
        <v>0.99091119000000005</v>
      </c>
      <c r="Q44" s="128">
        <v>7.4296639999999997E-2</v>
      </c>
      <c r="R44" s="128">
        <v>0</v>
      </c>
      <c r="S44" s="128">
        <v>4.8142839999999999E-2</v>
      </c>
      <c r="T44" s="128">
        <v>0.17757396</v>
      </c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  <c r="IO44" s="128"/>
      <c r="IP44" s="128"/>
      <c r="IQ44" s="128"/>
      <c r="IR44" s="128"/>
      <c r="IS44" s="128"/>
      <c r="IT44" s="128"/>
      <c r="IU44" s="128"/>
      <c r="IV44" s="128"/>
      <c r="IW44" s="128"/>
      <c r="IX44" s="128"/>
      <c r="IY44" s="128"/>
      <c r="IZ44" s="128"/>
      <c r="JA44" s="128"/>
      <c r="JB44" s="128"/>
      <c r="JC44" s="128"/>
      <c r="JD44" s="128"/>
      <c r="JE44" s="128"/>
      <c r="JF44" s="128"/>
      <c r="JG44" s="128"/>
      <c r="JH44" s="128"/>
      <c r="JI44" s="128"/>
      <c r="JJ44" s="128"/>
      <c r="JK44" s="128"/>
      <c r="JL44" s="128"/>
      <c r="JM44" s="128"/>
      <c r="JN44" s="128"/>
      <c r="JO44" s="128"/>
      <c r="JP44" s="128"/>
      <c r="JQ44" s="128"/>
      <c r="JR44" s="128"/>
      <c r="JS44" s="128"/>
      <c r="JT44" s="128"/>
      <c r="JU44" s="128"/>
      <c r="JV44" s="128"/>
      <c r="JW44" s="128"/>
      <c r="JX44" s="128"/>
      <c r="JY44" s="128"/>
      <c r="JZ44" s="128"/>
      <c r="KA44" s="128"/>
      <c r="KB44" s="128"/>
      <c r="KC44" s="128"/>
      <c r="KD44" s="128"/>
      <c r="KE44" s="128"/>
      <c r="KF44" s="128"/>
      <c r="KG44" s="128"/>
      <c r="KH44" s="128"/>
      <c r="KI44" s="128"/>
      <c r="KJ44" s="128"/>
      <c r="KK44" s="128"/>
      <c r="KL44" s="128"/>
      <c r="KM44" s="128"/>
      <c r="KN44" s="128"/>
      <c r="KO44" s="128"/>
      <c r="KP44" s="128"/>
      <c r="KQ44" s="128"/>
      <c r="KR44" s="128"/>
      <c r="KS44" s="128"/>
      <c r="KT44" s="128"/>
      <c r="KU44" s="128"/>
      <c r="KV44" s="128"/>
      <c r="KW44" s="128"/>
      <c r="KX44" s="128"/>
      <c r="KY44" s="128"/>
      <c r="KZ44" s="128"/>
      <c r="LA44" s="128"/>
      <c r="LB44" s="128"/>
      <c r="LC44" s="128"/>
      <c r="LD44" s="128"/>
      <c r="LE44" s="128"/>
      <c r="LF44" s="128"/>
      <c r="LG44" s="128"/>
      <c r="LH44" s="128"/>
      <c r="LI44" s="128"/>
      <c r="LJ44" s="128"/>
      <c r="LK44" s="128"/>
      <c r="LL44" s="128"/>
      <c r="LM44" s="128"/>
      <c r="LN44" s="128"/>
      <c r="LO44" s="128"/>
      <c r="LP44" s="128"/>
      <c r="LQ44" s="128"/>
      <c r="LR44" s="128"/>
      <c r="LS44" s="128"/>
      <c r="LT44" s="128"/>
      <c r="LU44" s="128"/>
      <c r="LV44" s="128"/>
      <c r="LW44" s="128"/>
      <c r="LX44" s="128"/>
      <c r="LY44" s="128"/>
      <c r="LZ44" s="128"/>
      <c r="MA44" s="128"/>
      <c r="MB44" s="128"/>
      <c r="MC44" s="128"/>
      <c r="MD44" s="128"/>
      <c r="ME44" s="128"/>
      <c r="MF44" s="128"/>
      <c r="MG44" s="128"/>
      <c r="MH44" s="128"/>
      <c r="MI44" s="128"/>
      <c r="MJ44" s="128"/>
      <c r="MK44" s="128"/>
      <c r="ML44" s="128"/>
      <c r="MM44" s="128"/>
      <c r="MN44" s="128"/>
      <c r="MO44" s="128"/>
      <c r="MP44" s="128"/>
      <c r="MQ44" s="128"/>
      <c r="MR44" s="128"/>
      <c r="MS44" s="128"/>
      <c r="MT44" s="128"/>
      <c r="MU44" s="128"/>
      <c r="MV44" s="128"/>
      <c r="MW44" s="128"/>
      <c r="MX44" s="128"/>
      <c r="MY44" s="128"/>
      <c r="MZ44" s="128"/>
      <c r="NA44" s="128"/>
      <c r="NB44" s="128"/>
      <c r="NC44" s="128"/>
      <c r="ND44" s="128"/>
      <c r="NE44" s="128"/>
      <c r="NF44" s="128"/>
      <c r="NG44" s="128"/>
      <c r="NH44" s="128"/>
      <c r="NI44" s="128"/>
      <c r="NJ44" s="128"/>
      <c r="NK44" s="128"/>
      <c r="NL44" s="128"/>
      <c r="NM44" s="128"/>
      <c r="NN44" s="128"/>
      <c r="NO44" s="128"/>
      <c r="NP44" s="128"/>
      <c r="NQ44" s="128"/>
      <c r="NR44" s="128"/>
      <c r="NS44" s="128"/>
      <c r="NT44" s="128"/>
      <c r="NU44" s="128"/>
      <c r="NV44" s="128"/>
      <c r="NW44" s="128"/>
      <c r="NX44" s="128"/>
      <c r="NY44" s="128"/>
      <c r="NZ44" s="128"/>
      <c r="OA44" s="128"/>
      <c r="OB44" s="128"/>
      <c r="OC44" s="128"/>
      <c r="OD44" s="128"/>
      <c r="OE44" s="128"/>
      <c r="OF44" s="128"/>
      <c r="OG44" s="128"/>
      <c r="OH44" s="128"/>
      <c r="OI44" s="128"/>
      <c r="OJ44" s="128"/>
      <c r="OK44" s="128"/>
      <c r="OL44" s="128"/>
      <c r="OM44" s="128"/>
      <c r="ON44" s="128"/>
      <c r="OO44" s="128"/>
      <c r="OP44" s="128"/>
      <c r="OQ44" s="128"/>
      <c r="OR44" s="128"/>
      <c r="OS44" s="128"/>
      <c r="OT44" s="128"/>
      <c r="OU44" s="128"/>
      <c r="OV44" s="128"/>
      <c r="OW44" s="128"/>
      <c r="OX44" s="128"/>
      <c r="OY44" s="128"/>
      <c r="OZ44" s="128"/>
      <c r="PA44" s="128"/>
      <c r="PB44" s="128"/>
      <c r="PC44" s="128"/>
      <c r="PD44" s="128"/>
      <c r="PE44" s="128"/>
      <c r="PF44" s="128"/>
      <c r="PG44" s="128"/>
      <c r="PH44" s="128"/>
      <c r="PI44" s="128"/>
      <c r="PJ44" s="128"/>
      <c r="PK44" s="128"/>
      <c r="PL44" s="128"/>
      <c r="PM44" s="128"/>
      <c r="PN44" s="128"/>
      <c r="PO44" s="128"/>
      <c r="PP44" s="128"/>
      <c r="PQ44" s="128"/>
      <c r="PR44" s="128"/>
      <c r="PS44" s="128"/>
      <c r="PT44" s="128"/>
      <c r="PU44" s="128"/>
      <c r="PV44" s="128"/>
      <c r="PW44" s="128"/>
      <c r="PX44" s="128"/>
      <c r="PY44" s="128"/>
      <c r="PZ44" s="128"/>
      <c r="QA44" s="128"/>
      <c r="QB44" s="128"/>
      <c r="QC44" s="128"/>
      <c r="QD44" s="128"/>
      <c r="QE44" s="128"/>
      <c r="QF44" s="128"/>
      <c r="QG44" s="128"/>
      <c r="QH44" s="128"/>
      <c r="QI44" s="128"/>
      <c r="QJ44" s="128"/>
      <c r="QK44" s="128"/>
      <c r="QL44" s="128"/>
      <c r="QM44" s="128"/>
      <c r="QN44" s="128"/>
      <c r="QO44" s="128"/>
      <c r="QP44" s="128"/>
      <c r="QQ44" s="128"/>
      <c r="QR44" s="128"/>
      <c r="QS44" s="128"/>
      <c r="QT44" s="128"/>
      <c r="QU44" s="128"/>
      <c r="QV44" s="128"/>
      <c r="QW44" s="128"/>
      <c r="QX44" s="128"/>
      <c r="QY44" s="128"/>
      <c r="QZ44" s="128"/>
      <c r="RA44" s="128"/>
      <c r="RB44" s="128"/>
      <c r="RC44" s="128"/>
      <c r="RD44" s="128"/>
      <c r="RE44" s="128"/>
      <c r="RF44" s="128"/>
      <c r="RG44" s="128"/>
      <c r="RH44" s="128"/>
      <c r="RI44" s="128"/>
      <c r="RJ44" s="128"/>
      <c r="RK44" s="128"/>
      <c r="RL44" s="128"/>
      <c r="RM44" s="128"/>
      <c r="RN44" s="128"/>
      <c r="RO44" s="128"/>
      <c r="RP44" s="128"/>
      <c r="RQ44" s="128"/>
      <c r="RR44" s="128"/>
      <c r="RS44" s="128"/>
      <c r="RT44" s="128"/>
      <c r="RU44" s="128"/>
      <c r="RV44" s="128"/>
      <c r="RW44" s="128"/>
      <c r="RX44" s="128"/>
      <c r="RY44" s="128"/>
      <c r="RZ44" s="128"/>
      <c r="SA44" s="128"/>
      <c r="SB44" s="128"/>
      <c r="SC44" s="128"/>
      <c r="SD44" s="128"/>
      <c r="SE44" s="128"/>
      <c r="SF44" s="128"/>
      <c r="SG44" s="128"/>
      <c r="SH44" s="128"/>
      <c r="SI44" s="128"/>
      <c r="SJ44" s="128"/>
      <c r="SK44" s="128"/>
      <c r="SL44" s="128"/>
      <c r="SM44" s="128"/>
      <c r="SN44" s="128"/>
      <c r="SO44" s="128"/>
      <c r="SP44" s="128"/>
      <c r="SQ44" s="128"/>
      <c r="SR44" s="128"/>
      <c r="SS44" s="128"/>
      <c r="ST44" s="128"/>
      <c r="SU44" s="128"/>
      <c r="SV44" s="128"/>
      <c r="SW44" s="128"/>
      <c r="SX44" s="128"/>
      <c r="SY44" s="128"/>
      <c r="SZ44" s="128"/>
      <c r="TA44" s="128"/>
      <c r="TB44" s="128"/>
      <c r="TC44" s="128"/>
      <c r="TD44" s="128"/>
      <c r="TE44" s="128"/>
      <c r="TF44" s="128"/>
      <c r="TG44" s="128"/>
      <c r="TH44" s="128"/>
      <c r="TI44" s="128"/>
      <c r="TJ44" s="128"/>
      <c r="TK44" s="128"/>
      <c r="TL44" s="128"/>
      <c r="TM44" s="128"/>
      <c r="TN44" s="128"/>
      <c r="TO44" s="128"/>
      <c r="TP44" s="128"/>
      <c r="TQ44" s="128"/>
      <c r="TR44" s="128"/>
      <c r="TS44" s="128"/>
      <c r="TT44" s="128"/>
      <c r="TU44" s="128"/>
      <c r="TV44" s="128"/>
      <c r="TW44" s="128"/>
      <c r="TX44" s="128"/>
      <c r="TY44" s="128"/>
      <c r="TZ44" s="128"/>
      <c r="UA44" s="128"/>
      <c r="UB44" s="128"/>
      <c r="UC44" s="128"/>
      <c r="UD44" s="128"/>
      <c r="UE44" s="128"/>
      <c r="UF44" s="128"/>
      <c r="UG44" s="128"/>
      <c r="UH44" s="128"/>
      <c r="UI44" s="128"/>
      <c r="UJ44" s="128"/>
      <c r="UK44" s="128"/>
      <c r="UL44" s="128"/>
      <c r="UM44" s="128"/>
      <c r="UN44" s="128"/>
      <c r="UO44" s="128"/>
      <c r="UP44" s="128"/>
      <c r="UQ44" s="128"/>
      <c r="UR44" s="128"/>
      <c r="US44" s="128"/>
      <c r="UT44" s="128"/>
      <c r="UU44" s="128"/>
      <c r="UV44" s="128"/>
      <c r="UW44" s="128"/>
      <c r="UX44" s="128"/>
      <c r="UY44" s="128"/>
      <c r="UZ44" s="128"/>
      <c r="VA44" s="128"/>
      <c r="VB44" s="128"/>
      <c r="VC44" s="128"/>
      <c r="VD44" s="128"/>
      <c r="VE44" s="128"/>
      <c r="VF44" s="128"/>
      <c r="VG44" s="128"/>
      <c r="VH44" s="128"/>
      <c r="VI44" s="128"/>
      <c r="VJ44" s="128"/>
      <c r="VK44" s="128"/>
      <c r="VL44" s="128"/>
      <c r="VM44" s="128"/>
      <c r="VN44" s="128"/>
      <c r="VO44" s="128"/>
      <c r="VP44" s="128"/>
      <c r="VQ44" s="128"/>
      <c r="VR44" s="128"/>
      <c r="VS44" s="128"/>
      <c r="VT44" s="128"/>
      <c r="VU44" s="128"/>
      <c r="VV44" s="128"/>
      <c r="VW44" s="128"/>
      <c r="VX44" s="128"/>
      <c r="VY44" s="128"/>
      <c r="VZ44" s="128"/>
      <c r="WA44" s="128"/>
      <c r="WB44" s="128"/>
      <c r="WC44" s="128"/>
      <c r="WD44" s="128"/>
      <c r="WE44" s="128"/>
      <c r="WF44" s="128"/>
      <c r="WG44" s="128"/>
      <c r="WH44" s="128"/>
      <c r="WI44" s="128"/>
      <c r="WJ44" s="128"/>
      <c r="WK44" s="128"/>
      <c r="WL44" s="128"/>
      <c r="WM44" s="128"/>
      <c r="WN44" s="128"/>
      <c r="WO44" s="128"/>
      <c r="WP44" s="128"/>
      <c r="WQ44" s="128"/>
      <c r="WR44" s="128"/>
      <c r="WS44" s="128"/>
      <c r="WT44" s="128"/>
      <c r="WU44" s="128"/>
      <c r="WV44" s="128"/>
      <c r="WW44" s="128"/>
      <c r="WX44" s="128"/>
      <c r="WY44" s="128"/>
      <c r="WZ44" s="128"/>
      <c r="XA44" s="128"/>
      <c r="XB44" s="128"/>
      <c r="XC44" s="128"/>
      <c r="XD44" s="128"/>
      <c r="XE44" s="128"/>
      <c r="XF44" s="128"/>
      <c r="XG44" s="128"/>
      <c r="XH44" s="128"/>
      <c r="XI44" s="128"/>
      <c r="XJ44" s="128"/>
      <c r="XK44" s="128"/>
      <c r="XL44" s="128"/>
      <c r="XM44" s="128"/>
      <c r="XN44" s="128"/>
      <c r="XO44" s="128"/>
      <c r="XP44" s="128"/>
      <c r="XQ44" s="128"/>
      <c r="XR44" s="128"/>
      <c r="XS44" s="128"/>
      <c r="XT44" s="128"/>
      <c r="XU44" s="128"/>
      <c r="XV44" s="128"/>
      <c r="XW44" s="128"/>
      <c r="XX44" s="128"/>
      <c r="XY44" s="128"/>
      <c r="XZ44" s="128"/>
      <c r="YA44" s="128"/>
      <c r="YB44" s="128"/>
      <c r="YC44" s="128"/>
      <c r="YD44" s="128"/>
      <c r="YE44" s="128"/>
      <c r="YF44" s="128"/>
      <c r="YG44" s="128"/>
      <c r="YH44" s="128"/>
      <c r="YI44" s="128"/>
      <c r="YJ44" s="128"/>
      <c r="YK44" s="128"/>
      <c r="YL44" s="128"/>
      <c r="YM44" s="128"/>
      <c r="YN44" s="128"/>
      <c r="YO44" s="128"/>
      <c r="YP44" s="128"/>
      <c r="YQ44" s="128"/>
      <c r="YR44" s="128"/>
      <c r="YS44" s="128"/>
      <c r="YT44" s="128"/>
      <c r="YU44" s="128"/>
      <c r="YV44" s="128"/>
      <c r="YW44" s="128"/>
      <c r="YX44" s="128"/>
      <c r="YY44" s="128"/>
      <c r="YZ44" s="128"/>
      <c r="ZA44" s="128"/>
      <c r="ZB44" s="128"/>
      <c r="ZC44" s="128"/>
      <c r="ZD44" s="128"/>
      <c r="ZE44" s="128"/>
      <c r="ZF44" s="128"/>
      <c r="ZG44" s="128"/>
      <c r="ZH44" s="128"/>
      <c r="ZI44" s="128"/>
      <c r="ZJ44" s="128"/>
      <c r="ZK44" s="128"/>
      <c r="ZL44" s="128"/>
      <c r="ZM44" s="128"/>
      <c r="ZN44" s="128"/>
      <c r="ZO44" s="128"/>
      <c r="ZP44" s="128"/>
      <c r="ZQ44" s="128"/>
      <c r="ZR44" s="128"/>
      <c r="ZS44" s="128"/>
      <c r="ZT44" s="128"/>
      <c r="ZU44" s="128"/>
      <c r="ZV44" s="128"/>
      <c r="ZW44" s="128"/>
      <c r="ZX44" s="128"/>
      <c r="ZY44" s="128"/>
      <c r="ZZ44" s="128"/>
    </row>
    <row r="45" spans="1:702" hidden="1" outlineLevel="1">
      <c r="A45" s="8">
        <v>41579</v>
      </c>
      <c r="B45" s="128">
        <v>3606.4426440500001</v>
      </c>
      <c r="C45" s="128">
        <v>350.57463382999998</v>
      </c>
      <c r="D45" s="128">
        <v>4.1398220099999996</v>
      </c>
      <c r="E45" s="128">
        <v>627.07192787999998</v>
      </c>
      <c r="F45" s="128">
        <v>39.11062527</v>
      </c>
      <c r="G45" s="128">
        <v>45.421071670000003</v>
      </c>
      <c r="H45" s="128">
        <v>54.253026269999999</v>
      </c>
      <c r="I45" s="128">
        <v>2216.18168487</v>
      </c>
      <c r="J45" s="128">
        <v>26.722482970000002</v>
      </c>
      <c r="K45" s="128">
        <v>12.21843468</v>
      </c>
      <c r="L45" s="128">
        <v>3.64825241</v>
      </c>
      <c r="M45" s="165" t="s">
        <v>189</v>
      </c>
      <c r="N45" s="128">
        <v>225.45581132999999</v>
      </c>
      <c r="O45" s="128">
        <v>0.42736879999999999</v>
      </c>
      <c r="P45" s="128">
        <v>0.94544722000000003</v>
      </c>
      <c r="Q45" s="128">
        <v>0.11606843999999999</v>
      </c>
      <c r="R45" s="128">
        <v>6.5054109999999998E-2</v>
      </c>
      <c r="S45" s="128">
        <v>3.3268850000000003E-2</v>
      </c>
      <c r="T45" s="128">
        <v>5.7663440000000003E-2</v>
      </c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128"/>
      <c r="JA45" s="128"/>
      <c r="JB45" s="128"/>
      <c r="JC45" s="128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128"/>
      <c r="JO45" s="128"/>
      <c r="JP45" s="128"/>
      <c r="JQ45" s="128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128"/>
      <c r="KC45" s="128"/>
      <c r="KD45" s="128"/>
      <c r="KE45" s="128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128"/>
      <c r="KQ45" s="128"/>
      <c r="KR45" s="128"/>
      <c r="KS45" s="128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128"/>
      <c r="LE45" s="128"/>
      <c r="LF45" s="128"/>
      <c r="LG45" s="128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128"/>
      <c r="LS45" s="128"/>
      <c r="LT45" s="128"/>
      <c r="LU45" s="128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128"/>
      <c r="MG45" s="128"/>
      <c r="MH45" s="128"/>
      <c r="MI45" s="128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128"/>
      <c r="MU45" s="128"/>
      <c r="MV45" s="128"/>
      <c r="MW45" s="128"/>
      <c r="MX45" s="128"/>
      <c r="MY45" s="128"/>
      <c r="MZ45" s="128"/>
      <c r="NA45" s="128"/>
      <c r="NB45" s="128"/>
      <c r="NC45" s="128"/>
      <c r="ND45" s="128"/>
      <c r="NE45" s="128"/>
      <c r="NF45" s="128"/>
      <c r="NG45" s="128"/>
      <c r="NH45" s="128"/>
      <c r="NI45" s="128"/>
      <c r="NJ45" s="128"/>
      <c r="NK45" s="128"/>
      <c r="NL45" s="128"/>
      <c r="NM45" s="128"/>
      <c r="NN45" s="128"/>
      <c r="NO45" s="128"/>
      <c r="NP45" s="128"/>
      <c r="NQ45" s="128"/>
      <c r="NR45" s="128"/>
      <c r="NS45" s="128"/>
      <c r="NT45" s="128"/>
      <c r="NU45" s="128"/>
      <c r="NV45" s="128"/>
      <c r="NW45" s="128"/>
      <c r="NX45" s="128"/>
      <c r="NY45" s="128"/>
      <c r="NZ45" s="128"/>
      <c r="OA45" s="128"/>
      <c r="OB45" s="128"/>
      <c r="OC45" s="128"/>
      <c r="OD45" s="128"/>
      <c r="OE45" s="128"/>
      <c r="OF45" s="128"/>
      <c r="OG45" s="128"/>
      <c r="OH45" s="128"/>
      <c r="OI45" s="128"/>
      <c r="OJ45" s="128"/>
      <c r="OK45" s="128"/>
      <c r="OL45" s="128"/>
      <c r="OM45" s="128"/>
      <c r="ON45" s="128"/>
      <c r="OO45" s="128"/>
      <c r="OP45" s="128"/>
      <c r="OQ45" s="128"/>
      <c r="OR45" s="128"/>
      <c r="OS45" s="128"/>
      <c r="OT45" s="128"/>
      <c r="OU45" s="128"/>
      <c r="OV45" s="128"/>
      <c r="OW45" s="128"/>
      <c r="OX45" s="128"/>
      <c r="OY45" s="128"/>
      <c r="OZ45" s="128"/>
      <c r="PA45" s="128"/>
      <c r="PB45" s="128"/>
      <c r="PC45" s="128"/>
      <c r="PD45" s="128"/>
      <c r="PE45" s="128"/>
      <c r="PF45" s="128"/>
      <c r="PG45" s="128"/>
      <c r="PH45" s="128"/>
      <c r="PI45" s="128"/>
      <c r="PJ45" s="128"/>
      <c r="PK45" s="128"/>
      <c r="PL45" s="128"/>
      <c r="PM45" s="128"/>
      <c r="PN45" s="128"/>
      <c r="PO45" s="128"/>
      <c r="PP45" s="128"/>
      <c r="PQ45" s="128"/>
      <c r="PR45" s="128"/>
      <c r="PS45" s="128"/>
      <c r="PT45" s="128"/>
      <c r="PU45" s="128"/>
      <c r="PV45" s="128"/>
      <c r="PW45" s="128"/>
      <c r="PX45" s="128"/>
      <c r="PY45" s="128"/>
      <c r="PZ45" s="128"/>
      <c r="QA45" s="128"/>
      <c r="QB45" s="128"/>
      <c r="QC45" s="128"/>
      <c r="QD45" s="128"/>
      <c r="QE45" s="128"/>
      <c r="QF45" s="128"/>
      <c r="QG45" s="128"/>
      <c r="QH45" s="128"/>
      <c r="QI45" s="128"/>
      <c r="QJ45" s="128"/>
      <c r="QK45" s="128"/>
      <c r="QL45" s="128"/>
      <c r="QM45" s="128"/>
      <c r="QN45" s="128"/>
      <c r="QO45" s="128"/>
      <c r="QP45" s="128"/>
      <c r="QQ45" s="128"/>
      <c r="QR45" s="128"/>
      <c r="QS45" s="128"/>
      <c r="QT45" s="128"/>
      <c r="QU45" s="128"/>
      <c r="QV45" s="128"/>
      <c r="QW45" s="128"/>
      <c r="QX45" s="128"/>
      <c r="QY45" s="128"/>
      <c r="QZ45" s="128"/>
      <c r="RA45" s="128"/>
      <c r="RB45" s="128"/>
      <c r="RC45" s="128"/>
      <c r="RD45" s="128"/>
      <c r="RE45" s="128"/>
      <c r="RF45" s="128"/>
      <c r="RG45" s="128"/>
      <c r="RH45" s="128"/>
      <c r="RI45" s="128"/>
      <c r="RJ45" s="128"/>
      <c r="RK45" s="128"/>
      <c r="RL45" s="128"/>
      <c r="RM45" s="128"/>
      <c r="RN45" s="128"/>
      <c r="RO45" s="128"/>
      <c r="RP45" s="128"/>
      <c r="RQ45" s="128"/>
      <c r="RR45" s="128"/>
      <c r="RS45" s="128"/>
      <c r="RT45" s="128"/>
      <c r="RU45" s="128"/>
      <c r="RV45" s="128"/>
      <c r="RW45" s="128"/>
      <c r="RX45" s="128"/>
      <c r="RY45" s="128"/>
      <c r="RZ45" s="128"/>
      <c r="SA45" s="128"/>
      <c r="SB45" s="128"/>
      <c r="SC45" s="128"/>
      <c r="SD45" s="128"/>
      <c r="SE45" s="128"/>
      <c r="SF45" s="128"/>
      <c r="SG45" s="128"/>
      <c r="SH45" s="128"/>
      <c r="SI45" s="128"/>
      <c r="SJ45" s="128"/>
      <c r="SK45" s="128"/>
      <c r="SL45" s="128"/>
      <c r="SM45" s="128"/>
      <c r="SN45" s="128"/>
      <c r="SO45" s="128"/>
      <c r="SP45" s="128"/>
      <c r="SQ45" s="128"/>
      <c r="SR45" s="128"/>
      <c r="SS45" s="128"/>
      <c r="ST45" s="128"/>
      <c r="SU45" s="128"/>
      <c r="SV45" s="128"/>
      <c r="SW45" s="128"/>
      <c r="SX45" s="128"/>
      <c r="SY45" s="128"/>
      <c r="SZ45" s="128"/>
      <c r="TA45" s="128"/>
      <c r="TB45" s="128"/>
      <c r="TC45" s="128"/>
      <c r="TD45" s="128"/>
      <c r="TE45" s="128"/>
      <c r="TF45" s="128"/>
      <c r="TG45" s="128"/>
      <c r="TH45" s="128"/>
      <c r="TI45" s="128"/>
      <c r="TJ45" s="128"/>
      <c r="TK45" s="128"/>
      <c r="TL45" s="128"/>
      <c r="TM45" s="128"/>
      <c r="TN45" s="128"/>
      <c r="TO45" s="128"/>
      <c r="TP45" s="128"/>
      <c r="TQ45" s="128"/>
      <c r="TR45" s="128"/>
      <c r="TS45" s="128"/>
      <c r="TT45" s="128"/>
      <c r="TU45" s="128"/>
      <c r="TV45" s="128"/>
      <c r="TW45" s="128"/>
      <c r="TX45" s="128"/>
      <c r="TY45" s="128"/>
      <c r="TZ45" s="128"/>
      <c r="UA45" s="128"/>
      <c r="UB45" s="128"/>
      <c r="UC45" s="128"/>
      <c r="UD45" s="128"/>
      <c r="UE45" s="128"/>
      <c r="UF45" s="128"/>
      <c r="UG45" s="128"/>
      <c r="UH45" s="128"/>
      <c r="UI45" s="128"/>
      <c r="UJ45" s="128"/>
      <c r="UK45" s="128"/>
      <c r="UL45" s="128"/>
      <c r="UM45" s="128"/>
      <c r="UN45" s="128"/>
      <c r="UO45" s="128"/>
      <c r="UP45" s="128"/>
      <c r="UQ45" s="128"/>
      <c r="UR45" s="128"/>
      <c r="US45" s="128"/>
      <c r="UT45" s="128"/>
      <c r="UU45" s="128"/>
      <c r="UV45" s="128"/>
      <c r="UW45" s="128"/>
      <c r="UX45" s="128"/>
      <c r="UY45" s="128"/>
      <c r="UZ45" s="128"/>
      <c r="VA45" s="128"/>
      <c r="VB45" s="128"/>
      <c r="VC45" s="128"/>
      <c r="VD45" s="128"/>
      <c r="VE45" s="128"/>
      <c r="VF45" s="128"/>
      <c r="VG45" s="128"/>
      <c r="VH45" s="128"/>
      <c r="VI45" s="128"/>
      <c r="VJ45" s="128"/>
      <c r="VK45" s="128"/>
      <c r="VL45" s="128"/>
      <c r="VM45" s="128"/>
      <c r="VN45" s="128"/>
      <c r="VO45" s="128"/>
      <c r="VP45" s="128"/>
      <c r="VQ45" s="128"/>
      <c r="VR45" s="128"/>
      <c r="VS45" s="128"/>
      <c r="VT45" s="128"/>
      <c r="VU45" s="128"/>
      <c r="VV45" s="128"/>
      <c r="VW45" s="128"/>
      <c r="VX45" s="128"/>
      <c r="VY45" s="128"/>
      <c r="VZ45" s="128"/>
      <c r="WA45" s="128"/>
      <c r="WB45" s="128"/>
      <c r="WC45" s="128"/>
      <c r="WD45" s="128"/>
      <c r="WE45" s="128"/>
      <c r="WF45" s="128"/>
      <c r="WG45" s="128"/>
      <c r="WH45" s="128"/>
      <c r="WI45" s="128"/>
      <c r="WJ45" s="128"/>
      <c r="WK45" s="128"/>
      <c r="WL45" s="128"/>
      <c r="WM45" s="128"/>
      <c r="WN45" s="128"/>
      <c r="WO45" s="128"/>
      <c r="WP45" s="128"/>
      <c r="WQ45" s="128"/>
      <c r="WR45" s="128"/>
      <c r="WS45" s="128"/>
      <c r="WT45" s="128"/>
      <c r="WU45" s="128"/>
      <c r="WV45" s="128"/>
      <c r="WW45" s="128"/>
      <c r="WX45" s="128"/>
      <c r="WY45" s="128"/>
      <c r="WZ45" s="128"/>
      <c r="XA45" s="128"/>
      <c r="XB45" s="128"/>
      <c r="XC45" s="128"/>
      <c r="XD45" s="128"/>
      <c r="XE45" s="128"/>
      <c r="XF45" s="128"/>
      <c r="XG45" s="128"/>
      <c r="XH45" s="128"/>
      <c r="XI45" s="128"/>
      <c r="XJ45" s="128"/>
      <c r="XK45" s="128"/>
      <c r="XL45" s="128"/>
      <c r="XM45" s="128"/>
      <c r="XN45" s="128"/>
      <c r="XO45" s="128"/>
      <c r="XP45" s="128"/>
      <c r="XQ45" s="128"/>
      <c r="XR45" s="128"/>
      <c r="XS45" s="128"/>
      <c r="XT45" s="128"/>
      <c r="XU45" s="128"/>
      <c r="XV45" s="128"/>
      <c r="XW45" s="128"/>
      <c r="XX45" s="128"/>
      <c r="XY45" s="128"/>
      <c r="XZ45" s="128"/>
      <c r="YA45" s="128"/>
      <c r="YB45" s="128"/>
      <c r="YC45" s="128"/>
      <c r="YD45" s="128"/>
      <c r="YE45" s="128"/>
      <c r="YF45" s="128"/>
      <c r="YG45" s="128"/>
      <c r="YH45" s="128"/>
      <c r="YI45" s="128"/>
      <c r="YJ45" s="128"/>
      <c r="YK45" s="128"/>
      <c r="YL45" s="128"/>
      <c r="YM45" s="128"/>
      <c r="YN45" s="128"/>
      <c r="YO45" s="128"/>
      <c r="YP45" s="128"/>
      <c r="YQ45" s="128"/>
      <c r="YR45" s="128"/>
      <c r="YS45" s="128"/>
      <c r="YT45" s="128"/>
      <c r="YU45" s="128"/>
      <c r="YV45" s="128"/>
      <c r="YW45" s="128"/>
      <c r="YX45" s="128"/>
      <c r="YY45" s="128"/>
      <c r="YZ45" s="128"/>
      <c r="ZA45" s="128"/>
      <c r="ZB45" s="128"/>
      <c r="ZC45" s="128"/>
      <c r="ZD45" s="128"/>
      <c r="ZE45" s="128"/>
      <c r="ZF45" s="128"/>
      <c r="ZG45" s="128"/>
      <c r="ZH45" s="128"/>
      <c r="ZI45" s="128"/>
      <c r="ZJ45" s="128"/>
      <c r="ZK45" s="128"/>
      <c r="ZL45" s="128"/>
      <c r="ZM45" s="128"/>
      <c r="ZN45" s="128"/>
      <c r="ZO45" s="128"/>
      <c r="ZP45" s="128"/>
      <c r="ZQ45" s="128"/>
      <c r="ZR45" s="128"/>
      <c r="ZS45" s="128"/>
      <c r="ZT45" s="128"/>
      <c r="ZU45" s="128"/>
      <c r="ZV45" s="128"/>
      <c r="ZW45" s="128"/>
      <c r="ZX45" s="128"/>
      <c r="ZY45" s="128"/>
      <c r="ZZ45" s="128"/>
    </row>
    <row r="46" spans="1:702" hidden="1" outlineLevel="1">
      <c r="A46" s="8">
        <v>41609</v>
      </c>
      <c r="B46" s="128">
        <v>3690.3526185199999</v>
      </c>
      <c r="C46" s="128">
        <v>355.05577235999999</v>
      </c>
      <c r="D46" s="128">
        <v>3.6215910999999998</v>
      </c>
      <c r="E46" s="128">
        <v>651.23597881000001</v>
      </c>
      <c r="F46" s="128">
        <v>48.398544940000001</v>
      </c>
      <c r="G46" s="128">
        <v>45.200295070000003</v>
      </c>
      <c r="H46" s="128">
        <v>53.918631560000001</v>
      </c>
      <c r="I46" s="128">
        <v>2263.90979664</v>
      </c>
      <c r="J46" s="128">
        <v>27.099050120000001</v>
      </c>
      <c r="K46" s="128">
        <v>13.0048262</v>
      </c>
      <c r="L46" s="128">
        <v>3.6986056999999999</v>
      </c>
      <c r="M46" s="165" t="s">
        <v>189</v>
      </c>
      <c r="N46" s="128">
        <v>223.47214994000001</v>
      </c>
      <c r="O46" s="128">
        <v>0.38033956000000002</v>
      </c>
      <c r="P46" s="128">
        <v>1.0433132899999999</v>
      </c>
      <c r="Q46" s="128">
        <v>0.12469689</v>
      </c>
      <c r="R46" s="128">
        <v>2.44386E-3</v>
      </c>
      <c r="S46" s="128">
        <v>2.2173140000000001E-2</v>
      </c>
      <c r="T46" s="128">
        <v>0.16440933999999999</v>
      </c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128"/>
      <c r="GW46" s="128"/>
      <c r="GX46" s="128"/>
      <c r="GY46" s="128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128"/>
      <c r="HY46" s="128"/>
      <c r="HZ46" s="128"/>
      <c r="IA46" s="128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128"/>
      <c r="IM46" s="128"/>
      <c r="IN46" s="128"/>
      <c r="IO46" s="128"/>
      <c r="IP46" s="128"/>
      <c r="IQ46" s="128"/>
      <c r="IR46" s="128"/>
      <c r="IS46" s="128"/>
      <c r="IT46" s="128"/>
      <c r="IU46" s="128"/>
      <c r="IV46" s="128"/>
      <c r="IW46" s="128"/>
      <c r="IX46" s="128"/>
      <c r="IY46" s="128"/>
      <c r="IZ46" s="128"/>
      <c r="JA46" s="128"/>
      <c r="JB46" s="128"/>
      <c r="JC46" s="128"/>
      <c r="JD46" s="128"/>
      <c r="JE46" s="128"/>
      <c r="JF46" s="128"/>
      <c r="JG46" s="128"/>
      <c r="JH46" s="128"/>
      <c r="JI46" s="128"/>
      <c r="JJ46" s="128"/>
      <c r="JK46" s="128"/>
      <c r="JL46" s="128"/>
      <c r="JM46" s="128"/>
      <c r="JN46" s="128"/>
      <c r="JO46" s="128"/>
      <c r="JP46" s="128"/>
      <c r="JQ46" s="128"/>
      <c r="JR46" s="128"/>
      <c r="JS46" s="128"/>
      <c r="JT46" s="128"/>
      <c r="JU46" s="128"/>
      <c r="JV46" s="128"/>
      <c r="JW46" s="128"/>
      <c r="JX46" s="128"/>
      <c r="JY46" s="128"/>
      <c r="JZ46" s="128"/>
      <c r="KA46" s="128"/>
      <c r="KB46" s="128"/>
      <c r="KC46" s="128"/>
      <c r="KD46" s="128"/>
      <c r="KE46" s="128"/>
      <c r="KF46" s="128"/>
      <c r="KG46" s="128"/>
      <c r="KH46" s="128"/>
      <c r="KI46" s="128"/>
      <c r="KJ46" s="128"/>
      <c r="KK46" s="128"/>
      <c r="KL46" s="128"/>
      <c r="KM46" s="128"/>
      <c r="KN46" s="128"/>
      <c r="KO46" s="128"/>
      <c r="KP46" s="128"/>
      <c r="KQ46" s="128"/>
      <c r="KR46" s="128"/>
      <c r="KS46" s="128"/>
      <c r="KT46" s="128"/>
      <c r="KU46" s="128"/>
      <c r="KV46" s="128"/>
      <c r="KW46" s="128"/>
      <c r="KX46" s="128"/>
      <c r="KY46" s="128"/>
      <c r="KZ46" s="128"/>
      <c r="LA46" s="128"/>
      <c r="LB46" s="128"/>
      <c r="LC46" s="128"/>
      <c r="LD46" s="128"/>
      <c r="LE46" s="128"/>
      <c r="LF46" s="128"/>
      <c r="LG46" s="128"/>
      <c r="LH46" s="128"/>
      <c r="LI46" s="128"/>
      <c r="LJ46" s="128"/>
      <c r="LK46" s="128"/>
      <c r="LL46" s="128"/>
      <c r="LM46" s="128"/>
      <c r="LN46" s="128"/>
      <c r="LO46" s="128"/>
      <c r="LP46" s="128"/>
      <c r="LQ46" s="128"/>
      <c r="LR46" s="128"/>
      <c r="LS46" s="128"/>
      <c r="LT46" s="128"/>
      <c r="LU46" s="128"/>
      <c r="LV46" s="128"/>
      <c r="LW46" s="128"/>
      <c r="LX46" s="128"/>
      <c r="LY46" s="128"/>
      <c r="LZ46" s="128"/>
      <c r="MA46" s="128"/>
      <c r="MB46" s="128"/>
      <c r="MC46" s="128"/>
      <c r="MD46" s="128"/>
      <c r="ME46" s="128"/>
      <c r="MF46" s="128"/>
      <c r="MG46" s="128"/>
      <c r="MH46" s="128"/>
      <c r="MI46" s="128"/>
      <c r="MJ46" s="128"/>
      <c r="MK46" s="128"/>
      <c r="ML46" s="128"/>
      <c r="MM46" s="128"/>
      <c r="MN46" s="128"/>
      <c r="MO46" s="128"/>
      <c r="MP46" s="128"/>
      <c r="MQ46" s="128"/>
      <c r="MR46" s="128"/>
      <c r="MS46" s="128"/>
      <c r="MT46" s="128"/>
      <c r="MU46" s="128"/>
      <c r="MV46" s="128"/>
      <c r="MW46" s="128"/>
      <c r="MX46" s="128"/>
      <c r="MY46" s="128"/>
      <c r="MZ46" s="128"/>
      <c r="NA46" s="128"/>
      <c r="NB46" s="128"/>
      <c r="NC46" s="128"/>
      <c r="ND46" s="128"/>
      <c r="NE46" s="128"/>
      <c r="NF46" s="128"/>
      <c r="NG46" s="128"/>
      <c r="NH46" s="128"/>
      <c r="NI46" s="128"/>
      <c r="NJ46" s="128"/>
      <c r="NK46" s="128"/>
      <c r="NL46" s="128"/>
      <c r="NM46" s="128"/>
      <c r="NN46" s="128"/>
      <c r="NO46" s="128"/>
      <c r="NP46" s="128"/>
      <c r="NQ46" s="128"/>
      <c r="NR46" s="128"/>
      <c r="NS46" s="128"/>
      <c r="NT46" s="128"/>
      <c r="NU46" s="128"/>
      <c r="NV46" s="128"/>
      <c r="NW46" s="128"/>
      <c r="NX46" s="128"/>
      <c r="NY46" s="128"/>
      <c r="NZ46" s="128"/>
      <c r="OA46" s="128"/>
      <c r="OB46" s="128"/>
      <c r="OC46" s="128"/>
      <c r="OD46" s="128"/>
      <c r="OE46" s="128"/>
      <c r="OF46" s="128"/>
      <c r="OG46" s="128"/>
      <c r="OH46" s="128"/>
      <c r="OI46" s="128"/>
      <c r="OJ46" s="128"/>
      <c r="OK46" s="128"/>
      <c r="OL46" s="128"/>
      <c r="OM46" s="128"/>
      <c r="ON46" s="128"/>
      <c r="OO46" s="128"/>
      <c r="OP46" s="128"/>
      <c r="OQ46" s="128"/>
      <c r="OR46" s="128"/>
      <c r="OS46" s="128"/>
      <c r="OT46" s="128"/>
      <c r="OU46" s="128"/>
      <c r="OV46" s="128"/>
      <c r="OW46" s="128"/>
      <c r="OX46" s="128"/>
      <c r="OY46" s="128"/>
      <c r="OZ46" s="128"/>
      <c r="PA46" s="128"/>
      <c r="PB46" s="128"/>
      <c r="PC46" s="128"/>
      <c r="PD46" s="128"/>
      <c r="PE46" s="128"/>
      <c r="PF46" s="128"/>
      <c r="PG46" s="128"/>
      <c r="PH46" s="128"/>
      <c r="PI46" s="128"/>
      <c r="PJ46" s="128"/>
      <c r="PK46" s="128"/>
      <c r="PL46" s="128"/>
      <c r="PM46" s="128"/>
      <c r="PN46" s="128"/>
      <c r="PO46" s="128"/>
      <c r="PP46" s="128"/>
      <c r="PQ46" s="128"/>
      <c r="PR46" s="128"/>
      <c r="PS46" s="128"/>
      <c r="PT46" s="128"/>
      <c r="PU46" s="128"/>
      <c r="PV46" s="128"/>
      <c r="PW46" s="128"/>
      <c r="PX46" s="128"/>
      <c r="PY46" s="128"/>
      <c r="PZ46" s="128"/>
      <c r="QA46" s="128"/>
      <c r="QB46" s="128"/>
      <c r="QC46" s="128"/>
      <c r="QD46" s="128"/>
      <c r="QE46" s="128"/>
      <c r="QF46" s="128"/>
      <c r="QG46" s="128"/>
      <c r="QH46" s="128"/>
      <c r="QI46" s="128"/>
      <c r="QJ46" s="128"/>
      <c r="QK46" s="128"/>
      <c r="QL46" s="128"/>
      <c r="QM46" s="128"/>
      <c r="QN46" s="128"/>
      <c r="QO46" s="128"/>
      <c r="QP46" s="128"/>
      <c r="QQ46" s="128"/>
      <c r="QR46" s="128"/>
      <c r="QS46" s="128"/>
      <c r="QT46" s="128"/>
      <c r="QU46" s="128"/>
      <c r="QV46" s="128"/>
      <c r="QW46" s="128"/>
      <c r="QX46" s="128"/>
      <c r="QY46" s="128"/>
      <c r="QZ46" s="128"/>
      <c r="RA46" s="128"/>
      <c r="RB46" s="128"/>
      <c r="RC46" s="128"/>
      <c r="RD46" s="128"/>
      <c r="RE46" s="128"/>
      <c r="RF46" s="128"/>
      <c r="RG46" s="128"/>
      <c r="RH46" s="128"/>
      <c r="RI46" s="128"/>
      <c r="RJ46" s="128"/>
      <c r="RK46" s="128"/>
      <c r="RL46" s="128"/>
      <c r="RM46" s="128"/>
      <c r="RN46" s="128"/>
      <c r="RO46" s="128"/>
      <c r="RP46" s="128"/>
      <c r="RQ46" s="128"/>
      <c r="RR46" s="128"/>
      <c r="RS46" s="128"/>
      <c r="RT46" s="128"/>
      <c r="RU46" s="128"/>
      <c r="RV46" s="128"/>
      <c r="RW46" s="128"/>
      <c r="RX46" s="128"/>
      <c r="RY46" s="128"/>
      <c r="RZ46" s="128"/>
      <c r="SA46" s="128"/>
      <c r="SB46" s="128"/>
      <c r="SC46" s="128"/>
      <c r="SD46" s="128"/>
      <c r="SE46" s="128"/>
      <c r="SF46" s="128"/>
      <c r="SG46" s="128"/>
      <c r="SH46" s="128"/>
      <c r="SI46" s="128"/>
      <c r="SJ46" s="128"/>
      <c r="SK46" s="128"/>
      <c r="SL46" s="128"/>
      <c r="SM46" s="128"/>
      <c r="SN46" s="128"/>
      <c r="SO46" s="128"/>
      <c r="SP46" s="128"/>
      <c r="SQ46" s="128"/>
      <c r="SR46" s="128"/>
      <c r="SS46" s="128"/>
      <c r="ST46" s="128"/>
      <c r="SU46" s="128"/>
      <c r="SV46" s="128"/>
      <c r="SW46" s="128"/>
      <c r="SX46" s="128"/>
      <c r="SY46" s="128"/>
      <c r="SZ46" s="128"/>
      <c r="TA46" s="128"/>
      <c r="TB46" s="128"/>
      <c r="TC46" s="128"/>
      <c r="TD46" s="128"/>
      <c r="TE46" s="128"/>
      <c r="TF46" s="128"/>
      <c r="TG46" s="128"/>
      <c r="TH46" s="128"/>
      <c r="TI46" s="128"/>
      <c r="TJ46" s="128"/>
      <c r="TK46" s="128"/>
      <c r="TL46" s="128"/>
      <c r="TM46" s="128"/>
      <c r="TN46" s="128"/>
      <c r="TO46" s="128"/>
      <c r="TP46" s="128"/>
      <c r="TQ46" s="128"/>
      <c r="TR46" s="128"/>
      <c r="TS46" s="128"/>
      <c r="TT46" s="128"/>
      <c r="TU46" s="128"/>
      <c r="TV46" s="128"/>
      <c r="TW46" s="128"/>
      <c r="TX46" s="128"/>
      <c r="TY46" s="128"/>
      <c r="TZ46" s="128"/>
      <c r="UA46" s="128"/>
      <c r="UB46" s="128"/>
      <c r="UC46" s="128"/>
      <c r="UD46" s="128"/>
      <c r="UE46" s="128"/>
      <c r="UF46" s="128"/>
      <c r="UG46" s="128"/>
      <c r="UH46" s="128"/>
      <c r="UI46" s="128"/>
      <c r="UJ46" s="128"/>
      <c r="UK46" s="128"/>
      <c r="UL46" s="128"/>
      <c r="UM46" s="128"/>
      <c r="UN46" s="128"/>
      <c r="UO46" s="128"/>
      <c r="UP46" s="128"/>
      <c r="UQ46" s="128"/>
      <c r="UR46" s="128"/>
      <c r="US46" s="128"/>
      <c r="UT46" s="128"/>
      <c r="UU46" s="128"/>
      <c r="UV46" s="128"/>
      <c r="UW46" s="128"/>
      <c r="UX46" s="128"/>
      <c r="UY46" s="128"/>
      <c r="UZ46" s="128"/>
      <c r="VA46" s="128"/>
      <c r="VB46" s="128"/>
      <c r="VC46" s="128"/>
      <c r="VD46" s="128"/>
      <c r="VE46" s="128"/>
      <c r="VF46" s="128"/>
      <c r="VG46" s="128"/>
      <c r="VH46" s="128"/>
      <c r="VI46" s="128"/>
      <c r="VJ46" s="128"/>
      <c r="VK46" s="128"/>
      <c r="VL46" s="128"/>
      <c r="VM46" s="128"/>
      <c r="VN46" s="128"/>
      <c r="VO46" s="128"/>
      <c r="VP46" s="128"/>
      <c r="VQ46" s="128"/>
      <c r="VR46" s="128"/>
      <c r="VS46" s="128"/>
      <c r="VT46" s="128"/>
      <c r="VU46" s="128"/>
      <c r="VV46" s="128"/>
      <c r="VW46" s="128"/>
      <c r="VX46" s="128"/>
      <c r="VY46" s="128"/>
      <c r="VZ46" s="128"/>
      <c r="WA46" s="128"/>
      <c r="WB46" s="128"/>
      <c r="WC46" s="128"/>
      <c r="WD46" s="128"/>
      <c r="WE46" s="128"/>
      <c r="WF46" s="128"/>
      <c r="WG46" s="128"/>
      <c r="WH46" s="128"/>
      <c r="WI46" s="128"/>
      <c r="WJ46" s="128"/>
      <c r="WK46" s="128"/>
      <c r="WL46" s="128"/>
      <c r="WM46" s="128"/>
      <c r="WN46" s="128"/>
      <c r="WO46" s="128"/>
      <c r="WP46" s="128"/>
      <c r="WQ46" s="128"/>
      <c r="WR46" s="128"/>
      <c r="WS46" s="128"/>
      <c r="WT46" s="128"/>
      <c r="WU46" s="128"/>
      <c r="WV46" s="128"/>
      <c r="WW46" s="128"/>
      <c r="WX46" s="128"/>
      <c r="WY46" s="128"/>
      <c r="WZ46" s="128"/>
      <c r="XA46" s="128"/>
      <c r="XB46" s="128"/>
      <c r="XC46" s="128"/>
      <c r="XD46" s="128"/>
      <c r="XE46" s="128"/>
      <c r="XF46" s="128"/>
      <c r="XG46" s="128"/>
      <c r="XH46" s="128"/>
      <c r="XI46" s="128"/>
      <c r="XJ46" s="128"/>
      <c r="XK46" s="128"/>
      <c r="XL46" s="128"/>
      <c r="XM46" s="128"/>
      <c r="XN46" s="128"/>
      <c r="XO46" s="128"/>
      <c r="XP46" s="128"/>
      <c r="XQ46" s="128"/>
      <c r="XR46" s="128"/>
      <c r="XS46" s="128"/>
      <c r="XT46" s="128"/>
      <c r="XU46" s="128"/>
      <c r="XV46" s="128"/>
      <c r="XW46" s="128"/>
      <c r="XX46" s="128"/>
      <c r="XY46" s="128"/>
      <c r="XZ46" s="128"/>
      <c r="YA46" s="128"/>
      <c r="YB46" s="128"/>
      <c r="YC46" s="128"/>
      <c r="YD46" s="128"/>
      <c r="YE46" s="128"/>
      <c r="YF46" s="128"/>
      <c r="YG46" s="128"/>
      <c r="YH46" s="128"/>
      <c r="YI46" s="128"/>
      <c r="YJ46" s="128"/>
      <c r="YK46" s="128"/>
      <c r="YL46" s="128"/>
      <c r="YM46" s="128"/>
      <c r="YN46" s="128"/>
      <c r="YO46" s="128"/>
      <c r="YP46" s="128"/>
      <c r="YQ46" s="128"/>
      <c r="YR46" s="128"/>
      <c r="YS46" s="128"/>
      <c r="YT46" s="128"/>
      <c r="YU46" s="128"/>
      <c r="YV46" s="128"/>
      <c r="YW46" s="128"/>
      <c r="YX46" s="128"/>
      <c r="YY46" s="128"/>
      <c r="YZ46" s="128"/>
      <c r="ZA46" s="128"/>
      <c r="ZB46" s="128"/>
      <c r="ZC46" s="128"/>
      <c r="ZD46" s="128"/>
      <c r="ZE46" s="128"/>
      <c r="ZF46" s="128"/>
      <c r="ZG46" s="128"/>
      <c r="ZH46" s="128"/>
      <c r="ZI46" s="128"/>
      <c r="ZJ46" s="128"/>
      <c r="ZK46" s="128"/>
      <c r="ZL46" s="128"/>
      <c r="ZM46" s="128"/>
      <c r="ZN46" s="128"/>
      <c r="ZO46" s="128"/>
      <c r="ZP46" s="128"/>
      <c r="ZQ46" s="128"/>
      <c r="ZR46" s="128"/>
      <c r="ZS46" s="128"/>
      <c r="ZT46" s="128"/>
      <c r="ZU46" s="128"/>
      <c r="ZV46" s="128"/>
      <c r="ZW46" s="128"/>
      <c r="ZX46" s="128"/>
      <c r="ZY46" s="128"/>
      <c r="ZZ46" s="128"/>
    </row>
    <row r="47" spans="1:702" hidden="1" outlineLevel="1">
      <c r="A47" s="8">
        <v>41640</v>
      </c>
      <c r="B47" s="128">
        <v>3697.78956204</v>
      </c>
      <c r="C47" s="128">
        <v>475.88299568000002</v>
      </c>
      <c r="D47" s="128">
        <v>3.4926114500000001</v>
      </c>
      <c r="E47" s="128">
        <v>643.87167481999995</v>
      </c>
      <c r="F47" s="128">
        <v>45.79940938</v>
      </c>
      <c r="G47" s="128">
        <v>45.08039599</v>
      </c>
      <c r="H47" s="128">
        <v>53.840902980000003</v>
      </c>
      <c r="I47" s="128">
        <v>2161.8992060199998</v>
      </c>
      <c r="J47" s="128">
        <v>26.79070475</v>
      </c>
      <c r="K47" s="128">
        <v>12.931389879999999</v>
      </c>
      <c r="L47" s="128">
        <v>4.1064655200000004</v>
      </c>
      <c r="M47" s="165" t="s">
        <v>189</v>
      </c>
      <c r="N47" s="128">
        <v>222.24674217</v>
      </c>
      <c r="O47" s="128">
        <v>0.39141909000000003</v>
      </c>
      <c r="P47" s="128">
        <v>1.1011825799999999</v>
      </c>
      <c r="Q47" s="128">
        <v>0.12321543</v>
      </c>
      <c r="R47" s="128">
        <v>8.5490000000000002E-4</v>
      </c>
      <c r="S47" s="128">
        <v>1.780636E-2</v>
      </c>
      <c r="T47" s="128">
        <v>0.21258504</v>
      </c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  <c r="FY47" s="128"/>
      <c r="FZ47" s="128"/>
      <c r="GA47" s="128"/>
      <c r="GB47" s="128"/>
      <c r="GC47" s="128"/>
      <c r="GD47" s="128"/>
      <c r="GE47" s="128"/>
      <c r="GF47" s="128"/>
      <c r="GG47" s="128"/>
      <c r="GH47" s="128"/>
      <c r="GI47" s="128"/>
      <c r="GJ47" s="128"/>
      <c r="GK47" s="128"/>
      <c r="GL47" s="128"/>
      <c r="GM47" s="128"/>
      <c r="GN47" s="128"/>
      <c r="GO47" s="128"/>
      <c r="GP47" s="128"/>
      <c r="GQ47" s="128"/>
      <c r="GR47" s="128"/>
      <c r="GS47" s="128"/>
      <c r="GT47" s="128"/>
      <c r="GU47" s="128"/>
      <c r="GV47" s="128"/>
      <c r="GW47" s="128"/>
      <c r="GX47" s="128"/>
      <c r="GY47" s="128"/>
      <c r="GZ47" s="128"/>
      <c r="HA47" s="128"/>
      <c r="HB47" s="128"/>
      <c r="HC47" s="128"/>
      <c r="HD47" s="128"/>
      <c r="HE47" s="128"/>
      <c r="HF47" s="128"/>
      <c r="HG47" s="128"/>
      <c r="HH47" s="128"/>
      <c r="HI47" s="128"/>
      <c r="HJ47" s="128"/>
      <c r="HK47" s="128"/>
      <c r="HL47" s="128"/>
      <c r="HM47" s="128"/>
      <c r="HN47" s="128"/>
      <c r="HO47" s="128"/>
      <c r="HP47" s="128"/>
      <c r="HQ47" s="128"/>
      <c r="HR47" s="128"/>
      <c r="HS47" s="128"/>
      <c r="HT47" s="128"/>
      <c r="HU47" s="128"/>
      <c r="HV47" s="128"/>
      <c r="HW47" s="128"/>
      <c r="HX47" s="128"/>
      <c r="HY47" s="128"/>
      <c r="HZ47" s="128"/>
      <c r="IA47" s="128"/>
      <c r="IB47" s="128"/>
      <c r="IC47" s="128"/>
      <c r="ID47" s="128"/>
      <c r="IE47" s="128"/>
      <c r="IF47" s="128"/>
      <c r="IG47" s="128"/>
      <c r="IH47" s="128"/>
      <c r="II47" s="128"/>
      <c r="IJ47" s="128"/>
      <c r="IK47" s="128"/>
      <c r="IL47" s="128"/>
      <c r="IM47" s="128"/>
      <c r="IN47" s="128"/>
      <c r="IO47" s="128"/>
      <c r="IP47" s="128"/>
      <c r="IQ47" s="128"/>
      <c r="IR47" s="128"/>
      <c r="IS47" s="128"/>
      <c r="IT47" s="128"/>
      <c r="IU47" s="128"/>
      <c r="IV47" s="128"/>
      <c r="IW47" s="128"/>
      <c r="IX47" s="128"/>
      <c r="IY47" s="128"/>
      <c r="IZ47" s="128"/>
      <c r="JA47" s="128"/>
      <c r="JB47" s="128"/>
      <c r="JC47" s="128"/>
      <c r="JD47" s="128"/>
      <c r="JE47" s="128"/>
      <c r="JF47" s="128"/>
      <c r="JG47" s="128"/>
      <c r="JH47" s="128"/>
      <c r="JI47" s="128"/>
      <c r="JJ47" s="128"/>
      <c r="JK47" s="128"/>
      <c r="JL47" s="128"/>
      <c r="JM47" s="128"/>
      <c r="JN47" s="128"/>
      <c r="JO47" s="128"/>
      <c r="JP47" s="128"/>
      <c r="JQ47" s="128"/>
      <c r="JR47" s="128"/>
      <c r="JS47" s="128"/>
      <c r="JT47" s="128"/>
      <c r="JU47" s="128"/>
      <c r="JV47" s="128"/>
      <c r="JW47" s="128"/>
      <c r="JX47" s="128"/>
      <c r="JY47" s="128"/>
      <c r="JZ47" s="128"/>
      <c r="KA47" s="128"/>
      <c r="KB47" s="128"/>
      <c r="KC47" s="128"/>
      <c r="KD47" s="128"/>
      <c r="KE47" s="128"/>
      <c r="KF47" s="128"/>
      <c r="KG47" s="128"/>
      <c r="KH47" s="128"/>
      <c r="KI47" s="128"/>
      <c r="KJ47" s="128"/>
      <c r="KK47" s="128"/>
      <c r="KL47" s="128"/>
      <c r="KM47" s="128"/>
      <c r="KN47" s="128"/>
      <c r="KO47" s="128"/>
      <c r="KP47" s="128"/>
      <c r="KQ47" s="128"/>
      <c r="KR47" s="128"/>
      <c r="KS47" s="128"/>
      <c r="KT47" s="128"/>
      <c r="KU47" s="128"/>
      <c r="KV47" s="128"/>
      <c r="KW47" s="128"/>
      <c r="KX47" s="128"/>
      <c r="KY47" s="128"/>
      <c r="KZ47" s="128"/>
      <c r="LA47" s="128"/>
      <c r="LB47" s="128"/>
      <c r="LC47" s="128"/>
      <c r="LD47" s="128"/>
      <c r="LE47" s="128"/>
      <c r="LF47" s="128"/>
      <c r="LG47" s="128"/>
      <c r="LH47" s="128"/>
      <c r="LI47" s="128"/>
      <c r="LJ47" s="128"/>
      <c r="LK47" s="128"/>
      <c r="LL47" s="128"/>
      <c r="LM47" s="128"/>
      <c r="LN47" s="128"/>
      <c r="LO47" s="128"/>
      <c r="LP47" s="128"/>
      <c r="LQ47" s="128"/>
      <c r="LR47" s="128"/>
      <c r="LS47" s="128"/>
      <c r="LT47" s="128"/>
      <c r="LU47" s="128"/>
      <c r="LV47" s="128"/>
      <c r="LW47" s="128"/>
      <c r="LX47" s="128"/>
      <c r="LY47" s="128"/>
      <c r="LZ47" s="128"/>
      <c r="MA47" s="128"/>
      <c r="MB47" s="128"/>
      <c r="MC47" s="128"/>
      <c r="MD47" s="128"/>
      <c r="ME47" s="128"/>
      <c r="MF47" s="128"/>
      <c r="MG47" s="128"/>
      <c r="MH47" s="128"/>
      <c r="MI47" s="128"/>
      <c r="MJ47" s="128"/>
      <c r="MK47" s="128"/>
      <c r="ML47" s="128"/>
      <c r="MM47" s="128"/>
      <c r="MN47" s="128"/>
      <c r="MO47" s="128"/>
      <c r="MP47" s="128"/>
      <c r="MQ47" s="128"/>
      <c r="MR47" s="128"/>
      <c r="MS47" s="128"/>
      <c r="MT47" s="128"/>
      <c r="MU47" s="128"/>
      <c r="MV47" s="128"/>
      <c r="MW47" s="128"/>
      <c r="MX47" s="128"/>
      <c r="MY47" s="128"/>
      <c r="MZ47" s="128"/>
      <c r="NA47" s="128"/>
      <c r="NB47" s="128"/>
      <c r="NC47" s="128"/>
      <c r="ND47" s="128"/>
      <c r="NE47" s="128"/>
      <c r="NF47" s="128"/>
      <c r="NG47" s="128"/>
      <c r="NH47" s="128"/>
      <c r="NI47" s="128"/>
      <c r="NJ47" s="128"/>
      <c r="NK47" s="128"/>
      <c r="NL47" s="128"/>
      <c r="NM47" s="128"/>
      <c r="NN47" s="128"/>
      <c r="NO47" s="128"/>
      <c r="NP47" s="128"/>
      <c r="NQ47" s="128"/>
      <c r="NR47" s="128"/>
      <c r="NS47" s="128"/>
      <c r="NT47" s="128"/>
      <c r="NU47" s="128"/>
      <c r="NV47" s="128"/>
      <c r="NW47" s="128"/>
      <c r="NX47" s="128"/>
      <c r="NY47" s="128"/>
      <c r="NZ47" s="128"/>
      <c r="OA47" s="128"/>
      <c r="OB47" s="128"/>
      <c r="OC47" s="128"/>
      <c r="OD47" s="128"/>
      <c r="OE47" s="128"/>
      <c r="OF47" s="128"/>
      <c r="OG47" s="128"/>
      <c r="OH47" s="128"/>
      <c r="OI47" s="128"/>
      <c r="OJ47" s="128"/>
      <c r="OK47" s="128"/>
      <c r="OL47" s="128"/>
      <c r="OM47" s="128"/>
      <c r="ON47" s="128"/>
      <c r="OO47" s="128"/>
      <c r="OP47" s="128"/>
      <c r="OQ47" s="128"/>
      <c r="OR47" s="128"/>
      <c r="OS47" s="128"/>
      <c r="OT47" s="128"/>
      <c r="OU47" s="128"/>
      <c r="OV47" s="128"/>
      <c r="OW47" s="128"/>
      <c r="OX47" s="128"/>
      <c r="OY47" s="128"/>
      <c r="OZ47" s="128"/>
      <c r="PA47" s="128"/>
      <c r="PB47" s="128"/>
      <c r="PC47" s="128"/>
      <c r="PD47" s="128"/>
      <c r="PE47" s="128"/>
      <c r="PF47" s="128"/>
      <c r="PG47" s="128"/>
      <c r="PH47" s="128"/>
      <c r="PI47" s="128"/>
      <c r="PJ47" s="128"/>
      <c r="PK47" s="128"/>
      <c r="PL47" s="128"/>
      <c r="PM47" s="128"/>
      <c r="PN47" s="128"/>
      <c r="PO47" s="128"/>
      <c r="PP47" s="128"/>
      <c r="PQ47" s="128"/>
      <c r="PR47" s="128"/>
      <c r="PS47" s="128"/>
      <c r="PT47" s="128"/>
      <c r="PU47" s="128"/>
      <c r="PV47" s="128"/>
      <c r="PW47" s="128"/>
      <c r="PX47" s="128"/>
      <c r="PY47" s="128"/>
      <c r="PZ47" s="128"/>
      <c r="QA47" s="128"/>
      <c r="QB47" s="128"/>
      <c r="QC47" s="128"/>
      <c r="QD47" s="128"/>
      <c r="QE47" s="128"/>
      <c r="QF47" s="128"/>
      <c r="QG47" s="128"/>
      <c r="QH47" s="128"/>
      <c r="QI47" s="128"/>
      <c r="QJ47" s="128"/>
      <c r="QK47" s="128"/>
      <c r="QL47" s="128"/>
      <c r="QM47" s="128"/>
      <c r="QN47" s="128"/>
      <c r="QO47" s="128"/>
      <c r="QP47" s="128"/>
      <c r="QQ47" s="128"/>
      <c r="QR47" s="128"/>
      <c r="QS47" s="128"/>
      <c r="QT47" s="128"/>
      <c r="QU47" s="128"/>
      <c r="QV47" s="128"/>
      <c r="QW47" s="128"/>
      <c r="QX47" s="128"/>
      <c r="QY47" s="128"/>
      <c r="QZ47" s="128"/>
      <c r="RA47" s="128"/>
      <c r="RB47" s="128"/>
      <c r="RC47" s="128"/>
      <c r="RD47" s="128"/>
      <c r="RE47" s="128"/>
      <c r="RF47" s="128"/>
      <c r="RG47" s="128"/>
      <c r="RH47" s="128"/>
      <c r="RI47" s="128"/>
      <c r="RJ47" s="128"/>
      <c r="RK47" s="128"/>
      <c r="RL47" s="128"/>
      <c r="RM47" s="128"/>
      <c r="RN47" s="128"/>
      <c r="RO47" s="128"/>
      <c r="RP47" s="128"/>
      <c r="RQ47" s="128"/>
      <c r="RR47" s="128"/>
      <c r="RS47" s="128"/>
      <c r="RT47" s="128"/>
      <c r="RU47" s="128"/>
      <c r="RV47" s="128"/>
      <c r="RW47" s="128"/>
      <c r="RX47" s="128"/>
      <c r="RY47" s="128"/>
      <c r="RZ47" s="128"/>
      <c r="SA47" s="128"/>
      <c r="SB47" s="128"/>
      <c r="SC47" s="128"/>
      <c r="SD47" s="128"/>
      <c r="SE47" s="128"/>
      <c r="SF47" s="128"/>
      <c r="SG47" s="128"/>
      <c r="SH47" s="128"/>
      <c r="SI47" s="128"/>
      <c r="SJ47" s="128"/>
      <c r="SK47" s="128"/>
      <c r="SL47" s="128"/>
      <c r="SM47" s="128"/>
      <c r="SN47" s="128"/>
      <c r="SO47" s="128"/>
      <c r="SP47" s="128"/>
      <c r="SQ47" s="128"/>
      <c r="SR47" s="128"/>
      <c r="SS47" s="128"/>
      <c r="ST47" s="128"/>
      <c r="SU47" s="128"/>
      <c r="SV47" s="128"/>
      <c r="SW47" s="128"/>
      <c r="SX47" s="128"/>
      <c r="SY47" s="128"/>
      <c r="SZ47" s="128"/>
      <c r="TA47" s="128"/>
      <c r="TB47" s="128"/>
      <c r="TC47" s="128"/>
      <c r="TD47" s="128"/>
      <c r="TE47" s="128"/>
      <c r="TF47" s="128"/>
      <c r="TG47" s="128"/>
      <c r="TH47" s="128"/>
      <c r="TI47" s="128"/>
      <c r="TJ47" s="128"/>
      <c r="TK47" s="128"/>
      <c r="TL47" s="128"/>
      <c r="TM47" s="128"/>
      <c r="TN47" s="128"/>
      <c r="TO47" s="128"/>
      <c r="TP47" s="128"/>
      <c r="TQ47" s="128"/>
      <c r="TR47" s="128"/>
      <c r="TS47" s="128"/>
      <c r="TT47" s="128"/>
      <c r="TU47" s="128"/>
      <c r="TV47" s="128"/>
      <c r="TW47" s="128"/>
      <c r="TX47" s="128"/>
      <c r="TY47" s="128"/>
      <c r="TZ47" s="128"/>
      <c r="UA47" s="128"/>
      <c r="UB47" s="128"/>
      <c r="UC47" s="128"/>
      <c r="UD47" s="128"/>
      <c r="UE47" s="128"/>
      <c r="UF47" s="128"/>
      <c r="UG47" s="128"/>
      <c r="UH47" s="128"/>
      <c r="UI47" s="128"/>
      <c r="UJ47" s="128"/>
      <c r="UK47" s="128"/>
      <c r="UL47" s="128"/>
      <c r="UM47" s="128"/>
      <c r="UN47" s="128"/>
      <c r="UO47" s="128"/>
      <c r="UP47" s="128"/>
      <c r="UQ47" s="128"/>
      <c r="UR47" s="128"/>
      <c r="US47" s="128"/>
      <c r="UT47" s="128"/>
      <c r="UU47" s="128"/>
      <c r="UV47" s="128"/>
      <c r="UW47" s="128"/>
      <c r="UX47" s="128"/>
      <c r="UY47" s="128"/>
      <c r="UZ47" s="128"/>
      <c r="VA47" s="128"/>
      <c r="VB47" s="128"/>
      <c r="VC47" s="128"/>
      <c r="VD47" s="128"/>
      <c r="VE47" s="128"/>
      <c r="VF47" s="128"/>
      <c r="VG47" s="128"/>
      <c r="VH47" s="128"/>
      <c r="VI47" s="128"/>
      <c r="VJ47" s="128"/>
      <c r="VK47" s="128"/>
      <c r="VL47" s="128"/>
      <c r="VM47" s="128"/>
      <c r="VN47" s="128"/>
      <c r="VO47" s="128"/>
      <c r="VP47" s="128"/>
      <c r="VQ47" s="128"/>
      <c r="VR47" s="128"/>
      <c r="VS47" s="128"/>
      <c r="VT47" s="128"/>
      <c r="VU47" s="128"/>
      <c r="VV47" s="128"/>
      <c r="VW47" s="128"/>
      <c r="VX47" s="128"/>
      <c r="VY47" s="128"/>
      <c r="VZ47" s="128"/>
      <c r="WA47" s="128"/>
      <c r="WB47" s="128"/>
      <c r="WC47" s="128"/>
      <c r="WD47" s="128"/>
      <c r="WE47" s="128"/>
      <c r="WF47" s="128"/>
      <c r="WG47" s="128"/>
      <c r="WH47" s="128"/>
      <c r="WI47" s="128"/>
      <c r="WJ47" s="128"/>
      <c r="WK47" s="128"/>
      <c r="WL47" s="128"/>
      <c r="WM47" s="128"/>
      <c r="WN47" s="128"/>
      <c r="WO47" s="128"/>
      <c r="WP47" s="128"/>
      <c r="WQ47" s="128"/>
      <c r="WR47" s="128"/>
      <c r="WS47" s="128"/>
      <c r="WT47" s="128"/>
      <c r="WU47" s="128"/>
      <c r="WV47" s="128"/>
      <c r="WW47" s="128"/>
      <c r="WX47" s="128"/>
      <c r="WY47" s="128"/>
      <c r="WZ47" s="128"/>
      <c r="XA47" s="128"/>
      <c r="XB47" s="128"/>
      <c r="XC47" s="128"/>
      <c r="XD47" s="128"/>
      <c r="XE47" s="128"/>
      <c r="XF47" s="128"/>
      <c r="XG47" s="128"/>
      <c r="XH47" s="128"/>
      <c r="XI47" s="128"/>
      <c r="XJ47" s="128"/>
      <c r="XK47" s="128"/>
      <c r="XL47" s="128"/>
      <c r="XM47" s="128"/>
      <c r="XN47" s="128"/>
      <c r="XO47" s="128"/>
      <c r="XP47" s="128"/>
      <c r="XQ47" s="128"/>
      <c r="XR47" s="128"/>
      <c r="XS47" s="128"/>
      <c r="XT47" s="128"/>
      <c r="XU47" s="128"/>
      <c r="XV47" s="128"/>
      <c r="XW47" s="128"/>
      <c r="XX47" s="128"/>
      <c r="XY47" s="128"/>
      <c r="XZ47" s="128"/>
      <c r="YA47" s="128"/>
      <c r="YB47" s="128"/>
      <c r="YC47" s="128"/>
      <c r="YD47" s="128"/>
      <c r="YE47" s="128"/>
      <c r="YF47" s="128"/>
      <c r="YG47" s="128"/>
      <c r="YH47" s="128"/>
      <c r="YI47" s="128"/>
      <c r="YJ47" s="128"/>
      <c r="YK47" s="128"/>
      <c r="YL47" s="128"/>
      <c r="YM47" s="128"/>
      <c r="YN47" s="128"/>
      <c r="YO47" s="128"/>
      <c r="YP47" s="128"/>
      <c r="YQ47" s="128"/>
      <c r="YR47" s="128"/>
      <c r="YS47" s="128"/>
      <c r="YT47" s="128"/>
      <c r="YU47" s="128"/>
      <c r="YV47" s="128"/>
      <c r="YW47" s="128"/>
      <c r="YX47" s="128"/>
      <c r="YY47" s="128"/>
      <c r="YZ47" s="128"/>
      <c r="ZA47" s="128"/>
      <c r="ZB47" s="128"/>
      <c r="ZC47" s="128"/>
      <c r="ZD47" s="128"/>
      <c r="ZE47" s="128"/>
      <c r="ZF47" s="128"/>
      <c r="ZG47" s="128"/>
      <c r="ZH47" s="128"/>
      <c r="ZI47" s="128"/>
      <c r="ZJ47" s="128"/>
      <c r="ZK47" s="128"/>
      <c r="ZL47" s="128"/>
      <c r="ZM47" s="128"/>
      <c r="ZN47" s="128"/>
      <c r="ZO47" s="128"/>
      <c r="ZP47" s="128"/>
      <c r="ZQ47" s="128"/>
      <c r="ZR47" s="128"/>
      <c r="ZS47" s="128"/>
      <c r="ZT47" s="128"/>
      <c r="ZU47" s="128"/>
      <c r="ZV47" s="128"/>
      <c r="ZW47" s="128"/>
      <c r="ZX47" s="128"/>
      <c r="ZY47" s="128"/>
      <c r="ZZ47" s="128"/>
    </row>
    <row r="48" spans="1:702" hidden="1" outlineLevel="1">
      <c r="A48" s="8">
        <v>41671</v>
      </c>
      <c r="B48" s="128">
        <v>3880.5045628500002</v>
      </c>
      <c r="C48" s="128">
        <v>532.15005925000003</v>
      </c>
      <c r="D48" s="128">
        <v>3.68407844</v>
      </c>
      <c r="E48" s="128">
        <v>671.12198534000004</v>
      </c>
      <c r="F48" s="128">
        <v>46.231657800000001</v>
      </c>
      <c r="G48" s="128">
        <v>55.352024890000003</v>
      </c>
      <c r="H48" s="128">
        <v>49.371754199999998</v>
      </c>
      <c r="I48" s="128">
        <v>2249.56827686</v>
      </c>
      <c r="J48" s="128">
        <v>28.12925628</v>
      </c>
      <c r="K48" s="128">
        <v>13.574553679999999</v>
      </c>
      <c r="L48" s="128">
        <v>4.8738343100000003</v>
      </c>
      <c r="M48" s="165" t="s">
        <v>189</v>
      </c>
      <c r="N48" s="128">
        <v>224.76230695999999</v>
      </c>
      <c r="O48" s="128">
        <v>0.38604611999999999</v>
      </c>
      <c r="P48" s="128">
        <v>1.0109511</v>
      </c>
      <c r="Q48" s="128">
        <v>0.11826182</v>
      </c>
      <c r="R48" s="128">
        <v>5.0025399999999998E-3</v>
      </c>
      <c r="S48" s="128">
        <v>1.4E-3</v>
      </c>
      <c r="T48" s="128">
        <v>0.16311326000000001</v>
      </c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  <c r="IF48" s="128"/>
      <c r="IG48" s="128"/>
      <c r="IH48" s="128"/>
      <c r="II48" s="128"/>
      <c r="IJ48" s="128"/>
      <c r="IK48" s="128"/>
      <c r="IL48" s="128"/>
      <c r="IM48" s="128"/>
      <c r="IN48" s="128"/>
      <c r="IO48" s="128"/>
      <c r="IP48" s="128"/>
      <c r="IQ48" s="128"/>
      <c r="IR48" s="128"/>
      <c r="IS48" s="128"/>
      <c r="IT48" s="128"/>
      <c r="IU48" s="128"/>
      <c r="IV48" s="128"/>
      <c r="IW48" s="128"/>
      <c r="IX48" s="128"/>
      <c r="IY48" s="128"/>
      <c r="IZ48" s="128"/>
      <c r="JA48" s="128"/>
      <c r="JB48" s="128"/>
      <c r="JC48" s="128"/>
      <c r="JD48" s="128"/>
      <c r="JE48" s="128"/>
      <c r="JF48" s="128"/>
      <c r="JG48" s="128"/>
      <c r="JH48" s="128"/>
      <c r="JI48" s="128"/>
      <c r="JJ48" s="128"/>
      <c r="JK48" s="128"/>
      <c r="JL48" s="128"/>
      <c r="JM48" s="128"/>
      <c r="JN48" s="128"/>
      <c r="JO48" s="128"/>
      <c r="JP48" s="128"/>
      <c r="JQ48" s="128"/>
      <c r="JR48" s="128"/>
      <c r="JS48" s="128"/>
      <c r="JT48" s="128"/>
      <c r="JU48" s="128"/>
      <c r="JV48" s="128"/>
      <c r="JW48" s="128"/>
      <c r="JX48" s="128"/>
      <c r="JY48" s="128"/>
      <c r="JZ48" s="128"/>
      <c r="KA48" s="128"/>
      <c r="KB48" s="128"/>
      <c r="KC48" s="128"/>
      <c r="KD48" s="128"/>
      <c r="KE48" s="128"/>
      <c r="KF48" s="128"/>
      <c r="KG48" s="128"/>
      <c r="KH48" s="128"/>
      <c r="KI48" s="128"/>
      <c r="KJ48" s="128"/>
      <c r="KK48" s="128"/>
      <c r="KL48" s="128"/>
      <c r="KM48" s="128"/>
      <c r="KN48" s="128"/>
      <c r="KO48" s="128"/>
      <c r="KP48" s="128"/>
      <c r="KQ48" s="128"/>
      <c r="KR48" s="128"/>
      <c r="KS48" s="128"/>
      <c r="KT48" s="128"/>
      <c r="KU48" s="128"/>
      <c r="KV48" s="128"/>
      <c r="KW48" s="128"/>
      <c r="KX48" s="128"/>
      <c r="KY48" s="128"/>
      <c r="KZ48" s="128"/>
      <c r="LA48" s="128"/>
      <c r="LB48" s="128"/>
      <c r="LC48" s="128"/>
      <c r="LD48" s="128"/>
      <c r="LE48" s="128"/>
      <c r="LF48" s="128"/>
      <c r="LG48" s="128"/>
      <c r="LH48" s="128"/>
      <c r="LI48" s="128"/>
      <c r="LJ48" s="128"/>
      <c r="LK48" s="128"/>
      <c r="LL48" s="128"/>
      <c r="LM48" s="128"/>
      <c r="LN48" s="128"/>
      <c r="LO48" s="128"/>
      <c r="LP48" s="128"/>
      <c r="LQ48" s="128"/>
      <c r="LR48" s="128"/>
      <c r="LS48" s="128"/>
      <c r="LT48" s="128"/>
      <c r="LU48" s="128"/>
      <c r="LV48" s="128"/>
      <c r="LW48" s="128"/>
      <c r="LX48" s="128"/>
      <c r="LY48" s="128"/>
      <c r="LZ48" s="128"/>
      <c r="MA48" s="128"/>
      <c r="MB48" s="128"/>
      <c r="MC48" s="128"/>
      <c r="MD48" s="128"/>
      <c r="ME48" s="128"/>
      <c r="MF48" s="128"/>
      <c r="MG48" s="128"/>
      <c r="MH48" s="128"/>
      <c r="MI48" s="128"/>
      <c r="MJ48" s="128"/>
      <c r="MK48" s="128"/>
      <c r="ML48" s="128"/>
      <c r="MM48" s="128"/>
      <c r="MN48" s="128"/>
      <c r="MO48" s="128"/>
      <c r="MP48" s="128"/>
      <c r="MQ48" s="128"/>
      <c r="MR48" s="128"/>
      <c r="MS48" s="128"/>
      <c r="MT48" s="128"/>
      <c r="MU48" s="128"/>
      <c r="MV48" s="128"/>
      <c r="MW48" s="128"/>
      <c r="MX48" s="128"/>
      <c r="MY48" s="128"/>
      <c r="MZ48" s="128"/>
      <c r="NA48" s="128"/>
      <c r="NB48" s="128"/>
      <c r="NC48" s="128"/>
      <c r="ND48" s="128"/>
      <c r="NE48" s="128"/>
      <c r="NF48" s="128"/>
      <c r="NG48" s="128"/>
      <c r="NH48" s="128"/>
      <c r="NI48" s="128"/>
      <c r="NJ48" s="128"/>
      <c r="NK48" s="128"/>
      <c r="NL48" s="128"/>
      <c r="NM48" s="128"/>
      <c r="NN48" s="128"/>
      <c r="NO48" s="128"/>
      <c r="NP48" s="128"/>
      <c r="NQ48" s="128"/>
      <c r="NR48" s="128"/>
      <c r="NS48" s="128"/>
      <c r="NT48" s="128"/>
      <c r="NU48" s="128"/>
      <c r="NV48" s="128"/>
      <c r="NW48" s="128"/>
      <c r="NX48" s="128"/>
      <c r="NY48" s="128"/>
      <c r="NZ48" s="128"/>
      <c r="OA48" s="128"/>
      <c r="OB48" s="128"/>
      <c r="OC48" s="128"/>
      <c r="OD48" s="128"/>
      <c r="OE48" s="128"/>
      <c r="OF48" s="128"/>
      <c r="OG48" s="128"/>
      <c r="OH48" s="128"/>
      <c r="OI48" s="128"/>
      <c r="OJ48" s="128"/>
      <c r="OK48" s="128"/>
      <c r="OL48" s="128"/>
      <c r="OM48" s="128"/>
      <c r="ON48" s="128"/>
      <c r="OO48" s="128"/>
      <c r="OP48" s="128"/>
      <c r="OQ48" s="128"/>
      <c r="OR48" s="128"/>
      <c r="OS48" s="128"/>
      <c r="OT48" s="128"/>
      <c r="OU48" s="128"/>
      <c r="OV48" s="128"/>
      <c r="OW48" s="128"/>
      <c r="OX48" s="128"/>
      <c r="OY48" s="128"/>
      <c r="OZ48" s="128"/>
      <c r="PA48" s="128"/>
      <c r="PB48" s="128"/>
      <c r="PC48" s="128"/>
      <c r="PD48" s="128"/>
      <c r="PE48" s="128"/>
      <c r="PF48" s="128"/>
      <c r="PG48" s="128"/>
      <c r="PH48" s="128"/>
      <c r="PI48" s="128"/>
      <c r="PJ48" s="128"/>
      <c r="PK48" s="128"/>
      <c r="PL48" s="128"/>
      <c r="PM48" s="128"/>
      <c r="PN48" s="128"/>
      <c r="PO48" s="128"/>
      <c r="PP48" s="128"/>
      <c r="PQ48" s="128"/>
      <c r="PR48" s="128"/>
      <c r="PS48" s="128"/>
      <c r="PT48" s="128"/>
      <c r="PU48" s="128"/>
      <c r="PV48" s="128"/>
      <c r="PW48" s="128"/>
      <c r="PX48" s="128"/>
      <c r="PY48" s="128"/>
      <c r="PZ48" s="128"/>
      <c r="QA48" s="128"/>
      <c r="QB48" s="128"/>
      <c r="QC48" s="128"/>
      <c r="QD48" s="128"/>
      <c r="QE48" s="128"/>
      <c r="QF48" s="128"/>
      <c r="QG48" s="128"/>
      <c r="QH48" s="128"/>
      <c r="QI48" s="128"/>
      <c r="QJ48" s="128"/>
      <c r="QK48" s="128"/>
      <c r="QL48" s="128"/>
      <c r="QM48" s="128"/>
      <c r="QN48" s="128"/>
      <c r="QO48" s="128"/>
      <c r="QP48" s="128"/>
      <c r="QQ48" s="128"/>
      <c r="QR48" s="128"/>
      <c r="QS48" s="128"/>
      <c r="QT48" s="128"/>
      <c r="QU48" s="128"/>
      <c r="QV48" s="128"/>
      <c r="QW48" s="128"/>
      <c r="QX48" s="128"/>
      <c r="QY48" s="128"/>
      <c r="QZ48" s="128"/>
      <c r="RA48" s="128"/>
      <c r="RB48" s="128"/>
      <c r="RC48" s="128"/>
      <c r="RD48" s="128"/>
      <c r="RE48" s="128"/>
      <c r="RF48" s="128"/>
      <c r="RG48" s="128"/>
      <c r="RH48" s="128"/>
      <c r="RI48" s="128"/>
      <c r="RJ48" s="128"/>
      <c r="RK48" s="128"/>
      <c r="RL48" s="128"/>
      <c r="RM48" s="128"/>
      <c r="RN48" s="128"/>
      <c r="RO48" s="128"/>
      <c r="RP48" s="128"/>
      <c r="RQ48" s="128"/>
      <c r="RR48" s="128"/>
      <c r="RS48" s="128"/>
      <c r="RT48" s="128"/>
      <c r="RU48" s="128"/>
      <c r="RV48" s="128"/>
      <c r="RW48" s="128"/>
      <c r="RX48" s="128"/>
      <c r="RY48" s="128"/>
      <c r="RZ48" s="128"/>
      <c r="SA48" s="128"/>
      <c r="SB48" s="128"/>
      <c r="SC48" s="128"/>
      <c r="SD48" s="128"/>
      <c r="SE48" s="128"/>
      <c r="SF48" s="128"/>
      <c r="SG48" s="128"/>
      <c r="SH48" s="128"/>
      <c r="SI48" s="128"/>
      <c r="SJ48" s="128"/>
      <c r="SK48" s="128"/>
      <c r="SL48" s="128"/>
      <c r="SM48" s="128"/>
      <c r="SN48" s="128"/>
      <c r="SO48" s="128"/>
      <c r="SP48" s="128"/>
      <c r="SQ48" s="128"/>
      <c r="SR48" s="128"/>
      <c r="SS48" s="128"/>
      <c r="ST48" s="128"/>
      <c r="SU48" s="128"/>
      <c r="SV48" s="128"/>
      <c r="SW48" s="128"/>
      <c r="SX48" s="128"/>
      <c r="SY48" s="128"/>
      <c r="SZ48" s="128"/>
      <c r="TA48" s="128"/>
      <c r="TB48" s="128"/>
      <c r="TC48" s="128"/>
      <c r="TD48" s="128"/>
      <c r="TE48" s="128"/>
      <c r="TF48" s="128"/>
      <c r="TG48" s="128"/>
      <c r="TH48" s="128"/>
      <c r="TI48" s="128"/>
      <c r="TJ48" s="128"/>
      <c r="TK48" s="128"/>
      <c r="TL48" s="128"/>
      <c r="TM48" s="128"/>
      <c r="TN48" s="128"/>
      <c r="TO48" s="128"/>
      <c r="TP48" s="128"/>
      <c r="TQ48" s="128"/>
      <c r="TR48" s="128"/>
      <c r="TS48" s="128"/>
      <c r="TT48" s="128"/>
      <c r="TU48" s="128"/>
      <c r="TV48" s="128"/>
      <c r="TW48" s="128"/>
      <c r="TX48" s="128"/>
      <c r="TY48" s="128"/>
      <c r="TZ48" s="128"/>
      <c r="UA48" s="128"/>
      <c r="UB48" s="128"/>
      <c r="UC48" s="128"/>
      <c r="UD48" s="128"/>
      <c r="UE48" s="128"/>
      <c r="UF48" s="128"/>
      <c r="UG48" s="128"/>
      <c r="UH48" s="128"/>
      <c r="UI48" s="128"/>
      <c r="UJ48" s="128"/>
      <c r="UK48" s="128"/>
      <c r="UL48" s="128"/>
      <c r="UM48" s="128"/>
      <c r="UN48" s="128"/>
      <c r="UO48" s="128"/>
      <c r="UP48" s="128"/>
      <c r="UQ48" s="128"/>
      <c r="UR48" s="128"/>
      <c r="US48" s="128"/>
      <c r="UT48" s="128"/>
      <c r="UU48" s="128"/>
      <c r="UV48" s="128"/>
      <c r="UW48" s="128"/>
      <c r="UX48" s="128"/>
      <c r="UY48" s="128"/>
      <c r="UZ48" s="128"/>
      <c r="VA48" s="128"/>
      <c r="VB48" s="128"/>
      <c r="VC48" s="128"/>
      <c r="VD48" s="128"/>
      <c r="VE48" s="128"/>
      <c r="VF48" s="128"/>
      <c r="VG48" s="128"/>
      <c r="VH48" s="128"/>
      <c r="VI48" s="128"/>
      <c r="VJ48" s="128"/>
      <c r="VK48" s="128"/>
      <c r="VL48" s="128"/>
      <c r="VM48" s="128"/>
      <c r="VN48" s="128"/>
      <c r="VO48" s="128"/>
      <c r="VP48" s="128"/>
      <c r="VQ48" s="128"/>
      <c r="VR48" s="128"/>
      <c r="VS48" s="128"/>
      <c r="VT48" s="128"/>
      <c r="VU48" s="128"/>
      <c r="VV48" s="128"/>
      <c r="VW48" s="128"/>
      <c r="VX48" s="128"/>
      <c r="VY48" s="128"/>
      <c r="VZ48" s="128"/>
      <c r="WA48" s="128"/>
      <c r="WB48" s="128"/>
      <c r="WC48" s="128"/>
      <c r="WD48" s="128"/>
      <c r="WE48" s="128"/>
      <c r="WF48" s="128"/>
      <c r="WG48" s="128"/>
      <c r="WH48" s="128"/>
      <c r="WI48" s="128"/>
      <c r="WJ48" s="128"/>
      <c r="WK48" s="128"/>
      <c r="WL48" s="128"/>
      <c r="WM48" s="128"/>
      <c r="WN48" s="128"/>
      <c r="WO48" s="128"/>
      <c r="WP48" s="128"/>
      <c r="WQ48" s="128"/>
      <c r="WR48" s="128"/>
      <c r="WS48" s="128"/>
      <c r="WT48" s="128"/>
      <c r="WU48" s="128"/>
      <c r="WV48" s="128"/>
      <c r="WW48" s="128"/>
      <c r="WX48" s="128"/>
      <c r="WY48" s="128"/>
      <c r="WZ48" s="128"/>
      <c r="XA48" s="128"/>
      <c r="XB48" s="128"/>
      <c r="XC48" s="128"/>
      <c r="XD48" s="128"/>
      <c r="XE48" s="128"/>
      <c r="XF48" s="128"/>
      <c r="XG48" s="128"/>
      <c r="XH48" s="128"/>
      <c r="XI48" s="128"/>
      <c r="XJ48" s="128"/>
      <c r="XK48" s="128"/>
      <c r="XL48" s="128"/>
      <c r="XM48" s="128"/>
      <c r="XN48" s="128"/>
      <c r="XO48" s="128"/>
      <c r="XP48" s="128"/>
      <c r="XQ48" s="128"/>
      <c r="XR48" s="128"/>
      <c r="XS48" s="128"/>
      <c r="XT48" s="128"/>
      <c r="XU48" s="128"/>
      <c r="XV48" s="128"/>
      <c r="XW48" s="128"/>
      <c r="XX48" s="128"/>
      <c r="XY48" s="128"/>
      <c r="XZ48" s="128"/>
      <c r="YA48" s="128"/>
      <c r="YB48" s="128"/>
      <c r="YC48" s="128"/>
      <c r="YD48" s="128"/>
      <c r="YE48" s="128"/>
      <c r="YF48" s="128"/>
      <c r="YG48" s="128"/>
      <c r="YH48" s="128"/>
      <c r="YI48" s="128"/>
      <c r="YJ48" s="128"/>
      <c r="YK48" s="128"/>
      <c r="YL48" s="128"/>
      <c r="YM48" s="128"/>
      <c r="YN48" s="128"/>
      <c r="YO48" s="128"/>
      <c r="YP48" s="128"/>
      <c r="YQ48" s="128"/>
      <c r="YR48" s="128"/>
      <c r="YS48" s="128"/>
      <c r="YT48" s="128"/>
      <c r="YU48" s="128"/>
      <c r="YV48" s="128"/>
      <c r="YW48" s="128"/>
      <c r="YX48" s="128"/>
      <c r="YY48" s="128"/>
      <c r="YZ48" s="128"/>
      <c r="ZA48" s="128"/>
      <c r="ZB48" s="128"/>
      <c r="ZC48" s="128"/>
      <c r="ZD48" s="128"/>
      <c r="ZE48" s="128"/>
      <c r="ZF48" s="128"/>
      <c r="ZG48" s="128"/>
      <c r="ZH48" s="128"/>
      <c r="ZI48" s="128"/>
      <c r="ZJ48" s="128"/>
      <c r="ZK48" s="128"/>
      <c r="ZL48" s="128"/>
      <c r="ZM48" s="128"/>
      <c r="ZN48" s="128"/>
      <c r="ZO48" s="128"/>
      <c r="ZP48" s="128"/>
      <c r="ZQ48" s="128"/>
      <c r="ZR48" s="128"/>
      <c r="ZS48" s="128"/>
      <c r="ZT48" s="128"/>
      <c r="ZU48" s="128"/>
      <c r="ZV48" s="128"/>
      <c r="ZW48" s="128"/>
      <c r="ZX48" s="128"/>
      <c r="ZY48" s="128"/>
      <c r="ZZ48" s="128"/>
    </row>
    <row r="49" spans="1:702" hidden="1" outlineLevel="1">
      <c r="A49" s="8">
        <v>41699</v>
      </c>
      <c r="B49" s="128">
        <v>3721.21124199</v>
      </c>
      <c r="C49" s="128">
        <v>475.62898100000001</v>
      </c>
      <c r="D49" s="128">
        <v>3.5437766499999999</v>
      </c>
      <c r="E49" s="128">
        <v>689.72402807000003</v>
      </c>
      <c r="F49" s="128">
        <v>51.556829389999997</v>
      </c>
      <c r="G49" s="128">
        <v>60.334896440000001</v>
      </c>
      <c r="H49" s="128">
        <v>50.687065199999999</v>
      </c>
      <c r="I49" s="128">
        <v>2112.0695172599999</v>
      </c>
      <c r="J49" s="128">
        <v>30.398592189999999</v>
      </c>
      <c r="K49" s="128">
        <v>13.976597330000001</v>
      </c>
      <c r="L49" s="128">
        <v>6.0621001400000001</v>
      </c>
      <c r="M49" s="165" t="s">
        <v>189</v>
      </c>
      <c r="N49" s="128">
        <v>225.54841406</v>
      </c>
      <c r="O49" s="128">
        <v>0.38967644000000001</v>
      </c>
      <c r="P49" s="128">
        <v>0.93085881999999998</v>
      </c>
      <c r="Q49" s="128">
        <v>0.11764824</v>
      </c>
      <c r="R49" s="128">
        <v>2.4377530000000001E-2</v>
      </c>
      <c r="S49" s="128">
        <v>1.6913049999999999E-2</v>
      </c>
      <c r="T49" s="128">
        <v>0.20097018</v>
      </c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8"/>
      <c r="HU49" s="128"/>
      <c r="HV49" s="128"/>
      <c r="HW49" s="128"/>
      <c r="HX49" s="128"/>
      <c r="HY49" s="128"/>
      <c r="HZ49" s="128"/>
      <c r="IA49" s="128"/>
      <c r="IB49" s="128"/>
      <c r="IC49" s="128"/>
      <c r="ID49" s="128"/>
      <c r="IE49" s="128"/>
      <c r="IF49" s="128"/>
      <c r="IG49" s="128"/>
      <c r="IH49" s="128"/>
      <c r="II49" s="128"/>
      <c r="IJ49" s="128"/>
      <c r="IK49" s="128"/>
      <c r="IL49" s="128"/>
      <c r="IM49" s="128"/>
      <c r="IN49" s="128"/>
      <c r="IO49" s="128"/>
      <c r="IP49" s="128"/>
      <c r="IQ49" s="128"/>
      <c r="IR49" s="128"/>
      <c r="IS49" s="128"/>
      <c r="IT49" s="128"/>
      <c r="IU49" s="128"/>
      <c r="IV49" s="128"/>
      <c r="IW49" s="128"/>
      <c r="IX49" s="128"/>
      <c r="IY49" s="128"/>
      <c r="IZ49" s="128"/>
      <c r="JA49" s="128"/>
      <c r="JB49" s="128"/>
      <c r="JC49" s="128"/>
      <c r="JD49" s="128"/>
      <c r="JE49" s="128"/>
      <c r="JF49" s="128"/>
      <c r="JG49" s="128"/>
      <c r="JH49" s="128"/>
      <c r="JI49" s="128"/>
      <c r="JJ49" s="128"/>
      <c r="JK49" s="128"/>
      <c r="JL49" s="128"/>
      <c r="JM49" s="128"/>
      <c r="JN49" s="128"/>
      <c r="JO49" s="128"/>
      <c r="JP49" s="128"/>
      <c r="JQ49" s="128"/>
      <c r="JR49" s="128"/>
      <c r="JS49" s="128"/>
      <c r="JT49" s="128"/>
      <c r="JU49" s="128"/>
      <c r="JV49" s="128"/>
      <c r="JW49" s="128"/>
      <c r="JX49" s="128"/>
      <c r="JY49" s="128"/>
      <c r="JZ49" s="128"/>
      <c r="KA49" s="128"/>
      <c r="KB49" s="128"/>
      <c r="KC49" s="128"/>
      <c r="KD49" s="128"/>
      <c r="KE49" s="128"/>
      <c r="KF49" s="128"/>
      <c r="KG49" s="128"/>
      <c r="KH49" s="128"/>
      <c r="KI49" s="128"/>
      <c r="KJ49" s="128"/>
      <c r="KK49" s="128"/>
      <c r="KL49" s="128"/>
      <c r="KM49" s="128"/>
      <c r="KN49" s="128"/>
      <c r="KO49" s="128"/>
      <c r="KP49" s="128"/>
      <c r="KQ49" s="128"/>
      <c r="KR49" s="128"/>
      <c r="KS49" s="128"/>
      <c r="KT49" s="128"/>
      <c r="KU49" s="128"/>
      <c r="KV49" s="128"/>
      <c r="KW49" s="128"/>
      <c r="KX49" s="128"/>
      <c r="KY49" s="128"/>
      <c r="KZ49" s="128"/>
      <c r="LA49" s="128"/>
      <c r="LB49" s="128"/>
      <c r="LC49" s="128"/>
      <c r="LD49" s="128"/>
      <c r="LE49" s="128"/>
      <c r="LF49" s="128"/>
      <c r="LG49" s="128"/>
      <c r="LH49" s="128"/>
      <c r="LI49" s="128"/>
      <c r="LJ49" s="128"/>
      <c r="LK49" s="128"/>
      <c r="LL49" s="128"/>
      <c r="LM49" s="128"/>
      <c r="LN49" s="128"/>
      <c r="LO49" s="128"/>
      <c r="LP49" s="128"/>
      <c r="LQ49" s="128"/>
      <c r="LR49" s="128"/>
      <c r="LS49" s="128"/>
      <c r="LT49" s="128"/>
      <c r="LU49" s="128"/>
      <c r="LV49" s="128"/>
      <c r="LW49" s="128"/>
      <c r="LX49" s="128"/>
      <c r="LY49" s="128"/>
      <c r="LZ49" s="128"/>
      <c r="MA49" s="128"/>
      <c r="MB49" s="128"/>
      <c r="MC49" s="128"/>
      <c r="MD49" s="128"/>
      <c r="ME49" s="128"/>
      <c r="MF49" s="128"/>
      <c r="MG49" s="128"/>
      <c r="MH49" s="128"/>
      <c r="MI49" s="128"/>
      <c r="MJ49" s="128"/>
      <c r="MK49" s="128"/>
      <c r="ML49" s="128"/>
      <c r="MM49" s="128"/>
      <c r="MN49" s="128"/>
      <c r="MO49" s="128"/>
      <c r="MP49" s="128"/>
      <c r="MQ49" s="128"/>
      <c r="MR49" s="128"/>
      <c r="MS49" s="128"/>
      <c r="MT49" s="128"/>
      <c r="MU49" s="128"/>
      <c r="MV49" s="128"/>
      <c r="MW49" s="128"/>
      <c r="MX49" s="128"/>
      <c r="MY49" s="128"/>
      <c r="MZ49" s="128"/>
      <c r="NA49" s="128"/>
      <c r="NB49" s="128"/>
      <c r="NC49" s="128"/>
      <c r="ND49" s="128"/>
      <c r="NE49" s="128"/>
      <c r="NF49" s="128"/>
      <c r="NG49" s="128"/>
      <c r="NH49" s="128"/>
      <c r="NI49" s="128"/>
      <c r="NJ49" s="128"/>
      <c r="NK49" s="128"/>
      <c r="NL49" s="128"/>
      <c r="NM49" s="128"/>
      <c r="NN49" s="128"/>
      <c r="NO49" s="128"/>
      <c r="NP49" s="128"/>
      <c r="NQ49" s="128"/>
      <c r="NR49" s="128"/>
      <c r="NS49" s="128"/>
      <c r="NT49" s="128"/>
      <c r="NU49" s="128"/>
      <c r="NV49" s="128"/>
      <c r="NW49" s="128"/>
      <c r="NX49" s="128"/>
      <c r="NY49" s="128"/>
      <c r="NZ49" s="128"/>
      <c r="OA49" s="128"/>
      <c r="OB49" s="128"/>
      <c r="OC49" s="128"/>
      <c r="OD49" s="128"/>
      <c r="OE49" s="128"/>
      <c r="OF49" s="128"/>
      <c r="OG49" s="128"/>
      <c r="OH49" s="128"/>
      <c r="OI49" s="128"/>
      <c r="OJ49" s="128"/>
      <c r="OK49" s="128"/>
      <c r="OL49" s="128"/>
      <c r="OM49" s="128"/>
      <c r="ON49" s="128"/>
      <c r="OO49" s="128"/>
      <c r="OP49" s="128"/>
      <c r="OQ49" s="128"/>
      <c r="OR49" s="128"/>
      <c r="OS49" s="128"/>
      <c r="OT49" s="128"/>
      <c r="OU49" s="128"/>
      <c r="OV49" s="128"/>
      <c r="OW49" s="128"/>
      <c r="OX49" s="128"/>
      <c r="OY49" s="128"/>
      <c r="OZ49" s="128"/>
      <c r="PA49" s="128"/>
      <c r="PB49" s="128"/>
      <c r="PC49" s="128"/>
      <c r="PD49" s="128"/>
      <c r="PE49" s="128"/>
      <c r="PF49" s="128"/>
      <c r="PG49" s="128"/>
      <c r="PH49" s="128"/>
      <c r="PI49" s="128"/>
      <c r="PJ49" s="128"/>
      <c r="PK49" s="128"/>
      <c r="PL49" s="128"/>
      <c r="PM49" s="128"/>
      <c r="PN49" s="128"/>
      <c r="PO49" s="128"/>
      <c r="PP49" s="128"/>
      <c r="PQ49" s="128"/>
      <c r="PR49" s="128"/>
      <c r="PS49" s="128"/>
      <c r="PT49" s="128"/>
      <c r="PU49" s="128"/>
      <c r="PV49" s="128"/>
      <c r="PW49" s="128"/>
      <c r="PX49" s="128"/>
      <c r="PY49" s="128"/>
      <c r="PZ49" s="128"/>
      <c r="QA49" s="128"/>
      <c r="QB49" s="128"/>
      <c r="QC49" s="128"/>
      <c r="QD49" s="128"/>
      <c r="QE49" s="128"/>
      <c r="QF49" s="128"/>
      <c r="QG49" s="128"/>
      <c r="QH49" s="128"/>
      <c r="QI49" s="128"/>
      <c r="QJ49" s="128"/>
      <c r="QK49" s="128"/>
      <c r="QL49" s="128"/>
      <c r="QM49" s="128"/>
      <c r="QN49" s="128"/>
      <c r="QO49" s="128"/>
      <c r="QP49" s="128"/>
      <c r="QQ49" s="128"/>
      <c r="QR49" s="128"/>
      <c r="QS49" s="128"/>
      <c r="QT49" s="128"/>
      <c r="QU49" s="128"/>
      <c r="QV49" s="128"/>
      <c r="QW49" s="128"/>
      <c r="QX49" s="128"/>
      <c r="QY49" s="128"/>
      <c r="QZ49" s="128"/>
      <c r="RA49" s="128"/>
      <c r="RB49" s="128"/>
      <c r="RC49" s="128"/>
      <c r="RD49" s="128"/>
      <c r="RE49" s="128"/>
      <c r="RF49" s="128"/>
      <c r="RG49" s="128"/>
      <c r="RH49" s="128"/>
      <c r="RI49" s="128"/>
      <c r="RJ49" s="128"/>
      <c r="RK49" s="128"/>
      <c r="RL49" s="128"/>
      <c r="RM49" s="128"/>
      <c r="RN49" s="128"/>
      <c r="RO49" s="128"/>
      <c r="RP49" s="128"/>
      <c r="RQ49" s="128"/>
      <c r="RR49" s="128"/>
      <c r="RS49" s="128"/>
      <c r="RT49" s="128"/>
      <c r="RU49" s="128"/>
      <c r="RV49" s="128"/>
      <c r="RW49" s="128"/>
      <c r="RX49" s="128"/>
      <c r="RY49" s="128"/>
      <c r="RZ49" s="128"/>
      <c r="SA49" s="128"/>
      <c r="SB49" s="128"/>
      <c r="SC49" s="128"/>
      <c r="SD49" s="128"/>
      <c r="SE49" s="128"/>
      <c r="SF49" s="128"/>
      <c r="SG49" s="128"/>
      <c r="SH49" s="128"/>
      <c r="SI49" s="128"/>
      <c r="SJ49" s="128"/>
      <c r="SK49" s="128"/>
      <c r="SL49" s="128"/>
      <c r="SM49" s="128"/>
      <c r="SN49" s="128"/>
      <c r="SO49" s="128"/>
      <c r="SP49" s="128"/>
      <c r="SQ49" s="128"/>
      <c r="SR49" s="128"/>
      <c r="SS49" s="128"/>
      <c r="ST49" s="128"/>
      <c r="SU49" s="128"/>
      <c r="SV49" s="128"/>
      <c r="SW49" s="128"/>
      <c r="SX49" s="128"/>
      <c r="SY49" s="128"/>
      <c r="SZ49" s="128"/>
      <c r="TA49" s="128"/>
      <c r="TB49" s="128"/>
      <c r="TC49" s="128"/>
      <c r="TD49" s="128"/>
      <c r="TE49" s="128"/>
      <c r="TF49" s="128"/>
      <c r="TG49" s="128"/>
      <c r="TH49" s="128"/>
      <c r="TI49" s="128"/>
      <c r="TJ49" s="128"/>
      <c r="TK49" s="128"/>
      <c r="TL49" s="128"/>
      <c r="TM49" s="128"/>
      <c r="TN49" s="128"/>
      <c r="TO49" s="128"/>
      <c r="TP49" s="128"/>
      <c r="TQ49" s="128"/>
      <c r="TR49" s="128"/>
      <c r="TS49" s="128"/>
      <c r="TT49" s="128"/>
      <c r="TU49" s="128"/>
      <c r="TV49" s="128"/>
      <c r="TW49" s="128"/>
      <c r="TX49" s="128"/>
      <c r="TY49" s="128"/>
      <c r="TZ49" s="128"/>
      <c r="UA49" s="128"/>
      <c r="UB49" s="128"/>
      <c r="UC49" s="128"/>
      <c r="UD49" s="128"/>
      <c r="UE49" s="128"/>
      <c r="UF49" s="128"/>
      <c r="UG49" s="128"/>
      <c r="UH49" s="128"/>
      <c r="UI49" s="128"/>
      <c r="UJ49" s="128"/>
      <c r="UK49" s="128"/>
      <c r="UL49" s="128"/>
      <c r="UM49" s="128"/>
      <c r="UN49" s="128"/>
      <c r="UO49" s="128"/>
      <c r="UP49" s="128"/>
      <c r="UQ49" s="128"/>
      <c r="UR49" s="128"/>
      <c r="US49" s="128"/>
      <c r="UT49" s="128"/>
      <c r="UU49" s="128"/>
      <c r="UV49" s="128"/>
      <c r="UW49" s="128"/>
      <c r="UX49" s="128"/>
      <c r="UY49" s="128"/>
      <c r="UZ49" s="128"/>
      <c r="VA49" s="128"/>
      <c r="VB49" s="128"/>
      <c r="VC49" s="128"/>
      <c r="VD49" s="128"/>
      <c r="VE49" s="128"/>
      <c r="VF49" s="128"/>
      <c r="VG49" s="128"/>
      <c r="VH49" s="128"/>
      <c r="VI49" s="128"/>
      <c r="VJ49" s="128"/>
      <c r="VK49" s="128"/>
      <c r="VL49" s="128"/>
      <c r="VM49" s="128"/>
      <c r="VN49" s="128"/>
      <c r="VO49" s="128"/>
      <c r="VP49" s="128"/>
      <c r="VQ49" s="128"/>
      <c r="VR49" s="128"/>
      <c r="VS49" s="128"/>
      <c r="VT49" s="128"/>
      <c r="VU49" s="128"/>
      <c r="VV49" s="128"/>
      <c r="VW49" s="128"/>
      <c r="VX49" s="128"/>
      <c r="VY49" s="128"/>
      <c r="VZ49" s="128"/>
      <c r="WA49" s="128"/>
      <c r="WB49" s="128"/>
      <c r="WC49" s="128"/>
      <c r="WD49" s="128"/>
      <c r="WE49" s="128"/>
      <c r="WF49" s="128"/>
      <c r="WG49" s="128"/>
      <c r="WH49" s="128"/>
      <c r="WI49" s="128"/>
      <c r="WJ49" s="128"/>
      <c r="WK49" s="128"/>
      <c r="WL49" s="128"/>
      <c r="WM49" s="128"/>
      <c r="WN49" s="128"/>
      <c r="WO49" s="128"/>
      <c r="WP49" s="128"/>
      <c r="WQ49" s="128"/>
      <c r="WR49" s="128"/>
      <c r="WS49" s="128"/>
      <c r="WT49" s="128"/>
      <c r="WU49" s="128"/>
      <c r="WV49" s="128"/>
      <c r="WW49" s="128"/>
      <c r="WX49" s="128"/>
      <c r="WY49" s="128"/>
      <c r="WZ49" s="128"/>
      <c r="XA49" s="128"/>
      <c r="XB49" s="128"/>
      <c r="XC49" s="128"/>
      <c r="XD49" s="128"/>
      <c r="XE49" s="128"/>
      <c r="XF49" s="128"/>
      <c r="XG49" s="128"/>
      <c r="XH49" s="128"/>
      <c r="XI49" s="128"/>
      <c r="XJ49" s="128"/>
      <c r="XK49" s="128"/>
      <c r="XL49" s="128"/>
      <c r="XM49" s="128"/>
      <c r="XN49" s="128"/>
      <c r="XO49" s="128"/>
      <c r="XP49" s="128"/>
      <c r="XQ49" s="128"/>
      <c r="XR49" s="128"/>
      <c r="XS49" s="128"/>
      <c r="XT49" s="128"/>
      <c r="XU49" s="128"/>
      <c r="XV49" s="128"/>
      <c r="XW49" s="128"/>
      <c r="XX49" s="128"/>
      <c r="XY49" s="128"/>
      <c r="XZ49" s="128"/>
      <c r="YA49" s="128"/>
      <c r="YB49" s="128"/>
      <c r="YC49" s="128"/>
      <c r="YD49" s="128"/>
      <c r="YE49" s="128"/>
      <c r="YF49" s="128"/>
      <c r="YG49" s="128"/>
      <c r="YH49" s="128"/>
      <c r="YI49" s="128"/>
      <c r="YJ49" s="128"/>
      <c r="YK49" s="128"/>
      <c r="YL49" s="128"/>
      <c r="YM49" s="128"/>
      <c r="YN49" s="128"/>
      <c r="YO49" s="128"/>
      <c r="YP49" s="128"/>
      <c r="YQ49" s="128"/>
      <c r="YR49" s="128"/>
      <c r="YS49" s="128"/>
      <c r="YT49" s="128"/>
      <c r="YU49" s="128"/>
      <c r="YV49" s="128"/>
      <c r="YW49" s="128"/>
      <c r="YX49" s="128"/>
      <c r="YY49" s="128"/>
      <c r="YZ49" s="128"/>
      <c r="ZA49" s="128"/>
      <c r="ZB49" s="128"/>
      <c r="ZC49" s="128"/>
      <c r="ZD49" s="128"/>
      <c r="ZE49" s="128"/>
      <c r="ZF49" s="128"/>
      <c r="ZG49" s="128"/>
      <c r="ZH49" s="128"/>
      <c r="ZI49" s="128"/>
      <c r="ZJ49" s="128"/>
      <c r="ZK49" s="128"/>
      <c r="ZL49" s="128"/>
      <c r="ZM49" s="128"/>
      <c r="ZN49" s="128"/>
      <c r="ZO49" s="128"/>
      <c r="ZP49" s="128"/>
      <c r="ZQ49" s="128"/>
      <c r="ZR49" s="128"/>
      <c r="ZS49" s="128"/>
      <c r="ZT49" s="128"/>
      <c r="ZU49" s="128"/>
      <c r="ZV49" s="128"/>
      <c r="ZW49" s="128"/>
      <c r="ZX49" s="128"/>
      <c r="ZY49" s="128"/>
      <c r="ZZ49" s="128"/>
    </row>
    <row r="50" spans="1:702" hidden="1" outlineLevel="1">
      <c r="A50" s="8">
        <v>41730</v>
      </c>
      <c r="B50" s="128">
        <v>3746.76146414</v>
      </c>
      <c r="C50" s="128">
        <v>480.56151574</v>
      </c>
      <c r="D50" s="128">
        <v>3.4418990599999999</v>
      </c>
      <c r="E50" s="128">
        <v>697.28203928999994</v>
      </c>
      <c r="F50" s="128">
        <v>47.538235399999998</v>
      </c>
      <c r="G50" s="128">
        <v>62.260927789999997</v>
      </c>
      <c r="H50" s="128">
        <v>47.620603520000003</v>
      </c>
      <c r="I50" s="128">
        <v>2136.5615652299998</v>
      </c>
      <c r="J50" s="128">
        <v>25.840942340000002</v>
      </c>
      <c r="K50" s="128">
        <v>13.65907848</v>
      </c>
      <c r="L50" s="128">
        <v>6.4271014900000001</v>
      </c>
      <c r="M50" s="165" t="s">
        <v>189</v>
      </c>
      <c r="N50" s="128">
        <v>223.98672999999999</v>
      </c>
      <c r="O50" s="128">
        <v>0.34900153</v>
      </c>
      <c r="P50" s="128">
        <v>0.87751815</v>
      </c>
      <c r="Q50" s="128">
        <v>0.1159784</v>
      </c>
      <c r="R50" s="128">
        <v>3.2025079999999997E-2</v>
      </c>
      <c r="S50" s="128">
        <v>2.1862409999999999E-2</v>
      </c>
      <c r="T50" s="128">
        <v>0.18444023000000001</v>
      </c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/>
      <c r="IL50" s="128"/>
      <c r="IM50" s="128"/>
      <c r="IN50" s="128"/>
      <c r="IO50" s="128"/>
      <c r="IP50" s="128"/>
      <c r="IQ50" s="128"/>
      <c r="IR50" s="128"/>
      <c r="IS50" s="128"/>
      <c r="IT50" s="128"/>
      <c r="IU50" s="128"/>
      <c r="IV50" s="128"/>
      <c r="IW50" s="128"/>
      <c r="IX50" s="128"/>
      <c r="IY50" s="128"/>
      <c r="IZ50" s="128"/>
      <c r="JA50" s="128"/>
      <c r="JB50" s="128"/>
      <c r="JC50" s="128"/>
      <c r="JD50" s="128"/>
      <c r="JE50" s="128"/>
      <c r="JF50" s="128"/>
      <c r="JG50" s="128"/>
      <c r="JH50" s="128"/>
      <c r="JI50" s="128"/>
      <c r="JJ50" s="128"/>
      <c r="JK50" s="128"/>
      <c r="JL50" s="128"/>
      <c r="JM50" s="128"/>
      <c r="JN50" s="128"/>
      <c r="JO50" s="128"/>
      <c r="JP50" s="128"/>
      <c r="JQ50" s="128"/>
      <c r="JR50" s="128"/>
      <c r="JS50" s="128"/>
      <c r="JT50" s="128"/>
      <c r="JU50" s="128"/>
      <c r="JV50" s="128"/>
      <c r="JW50" s="128"/>
      <c r="JX50" s="128"/>
      <c r="JY50" s="128"/>
      <c r="JZ50" s="128"/>
      <c r="KA50" s="128"/>
      <c r="KB50" s="128"/>
      <c r="KC50" s="128"/>
      <c r="KD50" s="128"/>
      <c r="KE50" s="128"/>
      <c r="KF50" s="128"/>
      <c r="KG50" s="128"/>
      <c r="KH50" s="128"/>
      <c r="KI50" s="128"/>
      <c r="KJ50" s="128"/>
      <c r="KK50" s="128"/>
      <c r="KL50" s="128"/>
      <c r="KM50" s="128"/>
      <c r="KN50" s="128"/>
      <c r="KO50" s="128"/>
      <c r="KP50" s="128"/>
      <c r="KQ50" s="128"/>
      <c r="KR50" s="128"/>
      <c r="KS50" s="128"/>
      <c r="KT50" s="128"/>
      <c r="KU50" s="128"/>
      <c r="KV50" s="128"/>
      <c r="KW50" s="128"/>
      <c r="KX50" s="128"/>
      <c r="KY50" s="128"/>
      <c r="KZ50" s="128"/>
      <c r="LA50" s="128"/>
      <c r="LB50" s="128"/>
      <c r="LC50" s="128"/>
      <c r="LD50" s="128"/>
      <c r="LE50" s="128"/>
      <c r="LF50" s="128"/>
      <c r="LG50" s="128"/>
      <c r="LH50" s="128"/>
      <c r="LI50" s="128"/>
      <c r="LJ50" s="128"/>
      <c r="LK50" s="128"/>
      <c r="LL50" s="128"/>
      <c r="LM50" s="128"/>
      <c r="LN50" s="128"/>
      <c r="LO50" s="128"/>
      <c r="LP50" s="128"/>
      <c r="LQ50" s="128"/>
      <c r="LR50" s="128"/>
      <c r="LS50" s="128"/>
      <c r="LT50" s="128"/>
      <c r="LU50" s="128"/>
      <c r="LV50" s="128"/>
      <c r="LW50" s="128"/>
      <c r="LX50" s="128"/>
      <c r="LY50" s="128"/>
      <c r="LZ50" s="128"/>
      <c r="MA50" s="128"/>
      <c r="MB50" s="128"/>
      <c r="MC50" s="128"/>
      <c r="MD50" s="128"/>
      <c r="ME50" s="128"/>
      <c r="MF50" s="128"/>
      <c r="MG50" s="128"/>
      <c r="MH50" s="128"/>
      <c r="MI50" s="128"/>
      <c r="MJ50" s="128"/>
      <c r="MK50" s="128"/>
      <c r="ML50" s="128"/>
      <c r="MM50" s="128"/>
      <c r="MN50" s="128"/>
      <c r="MO50" s="128"/>
      <c r="MP50" s="128"/>
      <c r="MQ50" s="128"/>
      <c r="MR50" s="128"/>
      <c r="MS50" s="128"/>
      <c r="MT50" s="128"/>
      <c r="MU50" s="128"/>
      <c r="MV50" s="128"/>
      <c r="MW50" s="128"/>
      <c r="MX50" s="128"/>
      <c r="MY50" s="128"/>
      <c r="MZ50" s="128"/>
      <c r="NA50" s="128"/>
      <c r="NB50" s="128"/>
      <c r="NC50" s="128"/>
      <c r="ND50" s="128"/>
      <c r="NE50" s="128"/>
      <c r="NF50" s="128"/>
      <c r="NG50" s="128"/>
      <c r="NH50" s="128"/>
      <c r="NI50" s="128"/>
      <c r="NJ50" s="128"/>
      <c r="NK50" s="128"/>
      <c r="NL50" s="128"/>
      <c r="NM50" s="128"/>
      <c r="NN50" s="128"/>
      <c r="NO50" s="128"/>
      <c r="NP50" s="128"/>
      <c r="NQ50" s="128"/>
      <c r="NR50" s="128"/>
      <c r="NS50" s="128"/>
      <c r="NT50" s="128"/>
      <c r="NU50" s="128"/>
      <c r="NV50" s="128"/>
      <c r="NW50" s="128"/>
      <c r="NX50" s="128"/>
      <c r="NY50" s="128"/>
      <c r="NZ50" s="128"/>
      <c r="OA50" s="128"/>
      <c r="OB50" s="128"/>
      <c r="OC50" s="128"/>
      <c r="OD50" s="128"/>
      <c r="OE50" s="128"/>
      <c r="OF50" s="128"/>
      <c r="OG50" s="128"/>
      <c r="OH50" s="128"/>
      <c r="OI50" s="128"/>
      <c r="OJ50" s="128"/>
      <c r="OK50" s="128"/>
      <c r="OL50" s="128"/>
      <c r="OM50" s="128"/>
      <c r="ON50" s="128"/>
      <c r="OO50" s="128"/>
      <c r="OP50" s="128"/>
      <c r="OQ50" s="128"/>
      <c r="OR50" s="128"/>
      <c r="OS50" s="128"/>
      <c r="OT50" s="128"/>
      <c r="OU50" s="128"/>
      <c r="OV50" s="128"/>
      <c r="OW50" s="128"/>
      <c r="OX50" s="128"/>
      <c r="OY50" s="128"/>
      <c r="OZ50" s="128"/>
      <c r="PA50" s="128"/>
      <c r="PB50" s="128"/>
      <c r="PC50" s="128"/>
      <c r="PD50" s="128"/>
      <c r="PE50" s="128"/>
      <c r="PF50" s="128"/>
      <c r="PG50" s="128"/>
      <c r="PH50" s="128"/>
      <c r="PI50" s="128"/>
      <c r="PJ50" s="128"/>
      <c r="PK50" s="128"/>
      <c r="PL50" s="128"/>
      <c r="PM50" s="128"/>
      <c r="PN50" s="128"/>
      <c r="PO50" s="128"/>
      <c r="PP50" s="128"/>
      <c r="PQ50" s="128"/>
      <c r="PR50" s="128"/>
      <c r="PS50" s="128"/>
      <c r="PT50" s="128"/>
      <c r="PU50" s="128"/>
      <c r="PV50" s="128"/>
      <c r="PW50" s="128"/>
      <c r="PX50" s="128"/>
      <c r="PY50" s="128"/>
      <c r="PZ50" s="128"/>
      <c r="QA50" s="128"/>
      <c r="QB50" s="128"/>
      <c r="QC50" s="128"/>
      <c r="QD50" s="128"/>
      <c r="QE50" s="128"/>
      <c r="QF50" s="128"/>
      <c r="QG50" s="128"/>
      <c r="QH50" s="128"/>
      <c r="QI50" s="128"/>
      <c r="QJ50" s="128"/>
      <c r="QK50" s="128"/>
      <c r="QL50" s="128"/>
      <c r="QM50" s="128"/>
      <c r="QN50" s="128"/>
      <c r="QO50" s="128"/>
      <c r="QP50" s="128"/>
      <c r="QQ50" s="128"/>
      <c r="QR50" s="128"/>
      <c r="QS50" s="128"/>
      <c r="QT50" s="128"/>
      <c r="QU50" s="128"/>
      <c r="QV50" s="128"/>
      <c r="QW50" s="128"/>
      <c r="QX50" s="128"/>
      <c r="QY50" s="128"/>
      <c r="QZ50" s="128"/>
      <c r="RA50" s="128"/>
      <c r="RB50" s="128"/>
      <c r="RC50" s="128"/>
      <c r="RD50" s="128"/>
      <c r="RE50" s="128"/>
      <c r="RF50" s="128"/>
      <c r="RG50" s="128"/>
      <c r="RH50" s="128"/>
      <c r="RI50" s="128"/>
      <c r="RJ50" s="128"/>
      <c r="RK50" s="128"/>
      <c r="RL50" s="128"/>
      <c r="RM50" s="128"/>
      <c r="RN50" s="128"/>
      <c r="RO50" s="128"/>
      <c r="RP50" s="128"/>
      <c r="RQ50" s="128"/>
      <c r="RR50" s="128"/>
      <c r="RS50" s="128"/>
      <c r="RT50" s="128"/>
      <c r="RU50" s="128"/>
      <c r="RV50" s="128"/>
      <c r="RW50" s="128"/>
      <c r="RX50" s="128"/>
      <c r="RY50" s="128"/>
      <c r="RZ50" s="128"/>
      <c r="SA50" s="128"/>
      <c r="SB50" s="128"/>
      <c r="SC50" s="128"/>
      <c r="SD50" s="128"/>
      <c r="SE50" s="128"/>
      <c r="SF50" s="128"/>
      <c r="SG50" s="128"/>
      <c r="SH50" s="128"/>
      <c r="SI50" s="128"/>
      <c r="SJ50" s="128"/>
      <c r="SK50" s="128"/>
      <c r="SL50" s="128"/>
      <c r="SM50" s="128"/>
      <c r="SN50" s="128"/>
      <c r="SO50" s="128"/>
      <c r="SP50" s="128"/>
      <c r="SQ50" s="128"/>
      <c r="SR50" s="128"/>
      <c r="SS50" s="128"/>
      <c r="ST50" s="128"/>
      <c r="SU50" s="128"/>
      <c r="SV50" s="128"/>
      <c r="SW50" s="128"/>
      <c r="SX50" s="128"/>
      <c r="SY50" s="128"/>
      <c r="SZ50" s="128"/>
      <c r="TA50" s="128"/>
      <c r="TB50" s="128"/>
      <c r="TC50" s="128"/>
      <c r="TD50" s="128"/>
      <c r="TE50" s="128"/>
      <c r="TF50" s="128"/>
      <c r="TG50" s="128"/>
      <c r="TH50" s="128"/>
      <c r="TI50" s="128"/>
      <c r="TJ50" s="128"/>
      <c r="TK50" s="128"/>
      <c r="TL50" s="128"/>
      <c r="TM50" s="128"/>
      <c r="TN50" s="128"/>
      <c r="TO50" s="128"/>
      <c r="TP50" s="128"/>
      <c r="TQ50" s="128"/>
      <c r="TR50" s="128"/>
      <c r="TS50" s="128"/>
      <c r="TT50" s="128"/>
      <c r="TU50" s="128"/>
      <c r="TV50" s="128"/>
      <c r="TW50" s="128"/>
      <c r="TX50" s="128"/>
      <c r="TY50" s="128"/>
      <c r="TZ50" s="128"/>
      <c r="UA50" s="128"/>
      <c r="UB50" s="128"/>
      <c r="UC50" s="128"/>
      <c r="UD50" s="128"/>
      <c r="UE50" s="128"/>
      <c r="UF50" s="128"/>
      <c r="UG50" s="128"/>
      <c r="UH50" s="128"/>
      <c r="UI50" s="128"/>
      <c r="UJ50" s="128"/>
      <c r="UK50" s="128"/>
      <c r="UL50" s="128"/>
      <c r="UM50" s="128"/>
      <c r="UN50" s="128"/>
      <c r="UO50" s="128"/>
      <c r="UP50" s="128"/>
      <c r="UQ50" s="128"/>
      <c r="UR50" s="128"/>
      <c r="US50" s="128"/>
      <c r="UT50" s="128"/>
      <c r="UU50" s="128"/>
      <c r="UV50" s="128"/>
      <c r="UW50" s="128"/>
      <c r="UX50" s="128"/>
      <c r="UY50" s="128"/>
      <c r="UZ50" s="128"/>
      <c r="VA50" s="128"/>
      <c r="VB50" s="128"/>
      <c r="VC50" s="128"/>
      <c r="VD50" s="128"/>
      <c r="VE50" s="128"/>
      <c r="VF50" s="128"/>
      <c r="VG50" s="128"/>
      <c r="VH50" s="128"/>
      <c r="VI50" s="128"/>
      <c r="VJ50" s="128"/>
      <c r="VK50" s="128"/>
      <c r="VL50" s="128"/>
      <c r="VM50" s="128"/>
      <c r="VN50" s="128"/>
      <c r="VO50" s="128"/>
      <c r="VP50" s="128"/>
      <c r="VQ50" s="128"/>
      <c r="VR50" s="128"/>
      <c r="VS50" s="128"/>
      <c r="VT50" s="128"/>
      <c r="VU50" s="128"/>
      <c r="VV50" s="128"/>
      <c r="VW50" s="128"/>
      <c r="VX50" s="128"/>
      <c r="VY50" s="128"/>
      <c r="VZ50" s="128"/>
      <c r="WA50" s="128"/>
      <c r="WB50" s="128"/>
      <c r="WC50" s="128"/>
      <c r="WD50" s="128"/>
      <c r="WE50" s="128"/>
      <c r="WF50" s="128"/>
      <c r="WG50" s="128"/>
      <c r="WH50" s="128"/>
      <c r="WI50" s="128"/>
      <c r="WJ50" s="128"/>
      <c r="WK50" s="128"/>
      <c r="WL50" s="128"/>
      <c r="WM50" s="128"/>
      <c r="WN50" s="128"/>
      <c r="WO50" s="128"/>
      <c r="WP50" s="128"/>
      <c r="WQ50" s="128"/>
      <c r="WR50" s="128"/>
      <c r="WS50" s="128"/>
      <c r="WT50" s="128"/>
      <c r="WU50" s="128"/>
      <c r="WV50" s="128"/>
      <c r="WW50" s="128"/>
      <c r="WX50" s="128"/>
      <c r="WY50" s="128"/>
      <c r="WZ50" s="128"/>
      <c r="XA50" s="128"/>
      <c r="XB50" s="128"/>
      <c r="XC50" s="128"/>
      <c r="XD50" s="128"/>
      <c r="XE50" s="128"/>
      <c r="XF50" s="128"/>
      <c r="XG50" s="128"/>
      <c r="XH50" s="128"/>
      <c r="XI50" s="128"/>
      <c r="XJ50" s="128"/>
      <c r="XK50" s="128"/>
      <c r="XL50" s="128"/>
      <c r="XM50" s="128"/>
      <c r="XN50" s="128"/>
      <c r="XO50" s="128"/>
      <c r="XP50" s="128"/>
      <c r="XQ50" s="128"/>
      <c r="XR50" s="128"/>
      <c r="XS50" s="128"/>
      <c r="XT50" s="128"/>
      <c r="XU50" s="128"/>
      <c r="XV50" s="128"/>
      <c r="XW50" s="128"/>
      <c r="XX50" s="128"/>
      <c r="XY50" s="128"/>
      <c r="XZ50" s="128"/>
      <c r="YA50" s="128"/>
      <c r="YB50" s="128"/>
      <c r="YC50" s="128"/>
      <c r="YD50" s="128"/>
      <c r="YE50" s="128"/>
      <c r="YF50" s="128"/>
      <c r="YG50" s="128"/>
      <c r="YH50" s="128"/>
      <c r="YI50" s="128"/>
      <c r="YJ50" s="128"/>
      <c r="YK50" s="128"/>
      <c r="YL50" s="128"/>
      <c r="YM50" s="128"/>
      <c r="YN50" s="128"/>
      <c r="YO50" s="128"/>
      <c r="YP50" s="128"/>
      <c r="YQ50" s="128"/>
      <c r="YR50" s="128"/>
      <c r="YS50" s="128"/>
      <c r="YT50" s="128"/>
      <c r="YU50" s="128"/>
      <c r="YV50" s="128"/>
      <c r="YW50" s="128"/>
      <c r="YX50" s="128"/>
      <c r="YY50" s="128"/>
      <c r="YZ50" s="128"/>
      <c r="ZA50" s="128"/>
      <c r="ZB50" s="128"/>
      <c r="ZC50" s="128"/>
      <c r="ZD50" s="128"/>
      <c r="ZE50" s="128"/>
      <c r="ZF50" s="128"/>
      <c r="ZG50" s="128"/>
      <c r="ZH50" s="128"/>
      <c r="ZI50" s="128"/>
      <c r="ZJ50" s="128"/>
      <c r="ZK50" s="128"/>
      <c r="ZL50" s="128"/>
      <c r="ZM50" s="128"/>
      <c r="ZN50" s="128"/>
      <c r="ZO50" s="128"/>
      <c r="ZP50" s="128"/>
      <c r="ZQ50" s="128"/>
      <c r="ZR50" s="128"/>
      <c r="ZS50" s="128"/>
      <c r="ZT50" s="128"/>
      <c r="ZU50" s="128"/>
      <c r="ZV50" s="128"/>
      <c r="ZW50" s="128"/>
      <c r="ZX50" s="128"/>
      <c r="ZY50" s="128"/>
      <c r="ZZ50" s="128"/>
    </row>
    <row r="51" spans="1:702" hidden="1" outlineLevel="1">
      <c r="A51" s="8">
        <v>41760</v>
      </c>
      <c r="B51" s="128">
        <v>3451.6065306</v>
      </c>
      <c r="C51" s="128">
        <v>403.41148814000002</v>
      </c>
      <c r="D51" s="128">
        <v>3.0142807199999999</v>
      </c>
      <c r="E51" s="128">
        <v>698.09604840999998</v>
      </c>
      <c r="F51" s="128">
        <v>45.916548630000001</v>
      </c>
      <c r="G51" s="128">
        <v>64.115884640000004</v>
      </c>
      <c r="H51" s="128">
        <v>46.371443110000001</v>
      </c>
      <c r="I51" s="128">
        <v>1873.3784853100001</v>
      </c>
      <c r="J51" s="128">
        <v>25.422103830000001</v>
      </c>
      <c r="K51" s="128">
        <v>13.53387399</v>
      </c>
      <c r="L51" s="128">
        <v>6.1591485800000001</v>
      </c>
      <c r="M51" s="165" t="s">
        <v>189</v>
      </c>
      <c r="N51" s="128">
        <v>270.68960756000001</v>
      </c>
      <c r="O51" s="128">
        <v>0.14831126</v>
      </c>
      <c r="P51" s="128">
        <v>0.98978356999999995</v>
      </c>
      <c r="Q51" s="128">
        <v>0.11531619</v>
      </c>
      <c r="R51" s="128">
        <v>3.1041050000000001E-2</v>
      </c>
      <c r="S51" s="128">
        <v>2.447059E-2</v>
      </c>
      <c r="T51" s="128">
        <v>0.18869501999999999</v>
      </c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  <c r="GY51" s="128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28"/>
      <c r="HK51" s="128"/>
      <c r="HL51" s="128"/>
      <c r="HM51" s="128"/>
      <c r="HN51" s="128"/>
      <c r="HO51" s="128"/>
      <c r="HP51" s="128"/>
      <c r="HQ51" s="128"/>
      <c r="HR51" s="128"/>
      <c r="HS51" s="128"/>
      <c r="HT51" s="128"/>
      <c r="HU51" s="128"/>
      <c r="HV51" s="128"/>
      <c r="HW51" s="128"/>
      <c r="HX51" s="128"/>
      <c r="HY51" s="128"/>
      <c r="HZ51" s="128"/>
      <c r="IA51" s="128"/>
      <c r="IB51" s="128"/>
      <c r="IC51" s="128"/>
      <c r="ID51" s="128"/>
      <c r="IE51" s="128"/>
      <c r="IF51" s="128"/>
      <c r="IG51" s="128"/>
      <c r="IH51" s="128"/>
      <c r="II51" s="128"/>
      <c r="IJ51" s="128"/>
      <c r="IK51" s="128"/>
      <c r="IL51" s="128"/>
      <c r="IM51" s="128"/>
      <c r="IN51" s="128"/>
      <c r="IO51" s="128"/>
      <c r="IP51" s="128"/>
      <c r="IQ51" s="128"/>
      <c r="IR51" s="128"/>
      <c r="IS51" s="128"/>
      <c r="IT51" s="128"/>
      <c r="IU51" s="128"/>
      <c r="IV51" s="128"/>
      <c r="IW51" s="128"/>
      <c r="IX51" s="128"/>
      <c r="IY51" s="128"/>
      <c r="IZ51" s="128"/>
      <c r="JA51" s="128"/>
      <c r="JB51" s="128"/>
      <c r="JC51" s="128"/>
      <c r="JD51" s="128"/>
      <c r="JE51" s="128"/>
      <c r="JF51" s="128"/>
      <c r="JG51" s="128"/>
      <c r="JH51" s="128"/>
      <c r="JI51" s="128"/>
      <c r="JJ51" s="128"/>
      <c r="JK51" s="128"/>
      <c r="JL51" s="128"/>
      <c r="JM51" s="128"/>
      <c r="JN51" s="128"/>
      <c r="JO51" s="128"/>
      <c r="JP51" s="128"/>
      <c r="JQ51" s="128"/>
      <c r="JR51" s="128"/>
      <c r="JS51" s="128"/>
      <c r="JT51" s="128"/>
      <c r="JU51" s="128"/>
      <c r="JV51" s="128"/>
      <c r="JW51" s="128"/>
      <c r="JX51" s="128"/>
      <c r="JY51" s="128"/>
      <c r="JZ51" s="128"/>
      <c r="KA51" s="128"/>
      <c r="KB51" s="128"/>
      <c r="KC51" s="128"/>
      <c r="KD51" s="128"/>
      <c r="KE51" s="128"/>
      <c r="KF51" s="128"/>
      <c r="KG51" s="128"/>
      <c r="KH51" s="128"/>
      <c r="KI51" s="128"/>
      <c r="KJ51" s="128"/>
      <c r="KK51" s="128"/>
      <c r="KL51" s="128"/>
      <c r="KM51" s="128"/>
      <c r="KN51" s="128"/>
      <c r="KO51" s="128"/>
      <c r="KP51" s="128"/>
      <c r="KQ51" s="128"/>
      <c r="KR51" s="128"/>
      <c r="KS51" s="128"/>
      <c r="KT51" s="128"/>
      <c r="KU51" s="128"/>
      <c r="KV51" s="128"/>
      <c r="KW51" s="128"/>
      <c r="KX51" s="128"/>
      <c r="KY51" s="128"/>
      <c r="KZ51" s="128"/>
      <c r="LA51" s="128"/>
      <c r="LB51" s="128"/>
      <c r="LC51" s="128"/>
      <c r="LD51" s="128"/>
      <c r="LE51" s="128"/>
      <c r="LF51" s="128"/>
      <c r="LG51" s="128"/>
      <c r="LH51" s="128"/>
      <c r="LI51" s="128"/>
      <c r="LJ51" s="128"/>
      <c r="LK51" s="128"/>
      <c r="LL51" s="128"/>
      <c r="LM51" s="128"/>
      <c r="LN51" s="128"/>
      <c r="LO51" s="128"/>
      <c r="LP51" s="128"/>
      <c r="LQ51" s="128"/>
      <c r="LR51" s="128"/>
      <c r="LS51" s="128"/>
      <c r="LT51" s="128"/>
      <c r="LU51" s="128"/>
      <c r="LV51" s="128"/>
      <c r="LW51" s="128"/>
      <c r="LX51" s="128"/>
      <c r="LY51" s="128"/>
      <c r="LZ51" s="128"/>
      <c r="MA51" s="128"/>
      <c r="MB51" s="128"/>
      <c r="MC51" s="128"/>
      <c r="MD51" s="128"/>
      <c r="ME51" s="128"/>
      <c r="MF51" s="128"/>
      <c r="MG51" s="128"/>
      <c r="MH51" s="128"/>
      <c r="MI51" s="128"/>
      <c r="MJ51" s="128"/>
      <c r="MK51" s="128"/>
      <c r="ML51" s="128"/>
      <c r="MM51" s="128"/>
      <c r="MN51" s="128"/>
      <c r="MO51" s="128"/>
      <c r="MP51" s="128"/>
      <c r="MQ51" s="128"/>
      <c r="MR51" s="128"/>
      <c r="MS51" s="128"/>
      <c r="MT51" s="128"/>
      <c r="MU51" s="128"/>
      <c r="MV51" s="128"/>
      <c r="MW51" s="128"/>
      <c r="MX51" s="128"/>
      <c r="MY51" s="128"/>
      <c r="MZ51" s="128"/>
      <c r="NA51" s="128"/>
      <c r="NB51" s="128"/>
      <c r="NC51" s="128"/>
      <c r="ND51" s="128"/>
      <c r="NE51" s="128"/>
      <c r="NF51" s="128"/>
      <c r="NG51" s="128"/>
      <c r="NH51" s="128"/>
      <c r="NI51" s="128"/>
      <c r="NJ51" s="128"/>
      <c r="NK51" s="128"/>
      <c r="NL51" s="128"/>
      <c r="NM51" s="128"/>
      <c r="NN51" s="128"/>
      <c r="NO51" s="128"/>
      <c r="NP51" s="128"/>
      <c r="NQ51" s="128"/>
      <c r="NR51" s="128"/>
      <c r="NS51" s="128"/>
      <c r="NT51" s="128"/>
      <c r="NU51" s="128"/>
      <c r="NV51" s="128"/>
      <c r="NW51" s="128"/>
      <c r="NX51" s="128"/>
      <c r="NY51" s="128"/>
      <c r="NZ51" s="128"/>
      <c r="OA51" s="128"/>
      <c r="OB51" s="128"/>
      <c r="OC51" s="128"/>
      <c r="OD51" s="128"/>
      <c r="OE51" s="128"/>
      <c r="OF51" s="128"/>
      <c r="OG51" s="128"/>
      <c r="OH51" s="128"/>
      <c r="OI51" s="128"/>
      <c r="OJ51" s="128"/>
      <c r="OK51" s="128"/>
      <c r="OL51" s="128"/>
      <c r="OM51" s="128"/>
      <c r="ON51" s="128"/>
      <c r="OO51" s="128"/>
      <c r="OP51" s="128"/>
      <c r="OQ51" s="128"/>
      <c r="OR51" s="128"/>
      <c r="OS51" s="128"/>
      <c r="OT51" s="128"/>
      <c r="OU51" s="128"/>
      <c r="OV51" s="128"/>
      <c r="OW51" s="128"/>
      <c r="OX51" s="128"/>
      <c r="OY51" s="128"/>
      <c r="OZ51" s="128"/>
      <c r="PA51" s="128"/>
      <c r="PB51" s="128"/>
      <c r="PC51" s="128"/>
      <c r="PD51" s="128"/>
      <c r="PE51" s="128"/>
      <c r="PF51" s="128"/>
      <c r="PG51" s="128"/>
      <c r="PH51" s="128"/>
      <c r="PI51" s="128"/>
      <c r="PJ51" s="128"/>
      <c r="PK51" s="128"/>
      <c r="PL51" s="128"/>
      <c r="PM51" s="128"/>
      <c r="PN51" s="128"/>
      <c r="PO51" s="128"/>
      <c r="PP51" s="128"/>
      <c r="PQ51" s="128"/>
      <c r="PR51" s="128"/>
      <c r="PS51" s="128"/>
      <c r="PT51" s="128"/>
      <c r="PU51" s="128"/>
      <c r="PV51" s="128"/>
      <c r="PW51" s="128"/>
      <c r="PX51" s="128"/>
      <c r="PY51" s="128"/>
      <c r="PZ51" s="128"/>
      <c r="QA51" s="128"/>
      <c r="QB51" s="128"/>
      <c r="QC51" s="128"/>
      <c r="QD51" s="128"/>
      <c r="QE51" s="128"/>
      <c r="QF51" s="128"/>
      <c r="QG51" s="128"/>
      <c r="QH51" s="128"/>
      <c r="QI51" s="128"/>
      <c r="QJ51" s="128"/>
      <c r="QK51" s="128"/>
      <c r="QL51" s="128"/>
      <c r="QM51" s="128"/>
      <c r="QN51" s="128"/>
      <c r="QO51" s="128"/>
      <c r="QP51" s="128"/>
      <c r="QQ51" s="128"/>
      <c r="QR51" s="128"/>
      <c r="QS51" s="128"/>
      <c r="QT51" s="128"/>
      <c r="QU51" s="128"/>
      <c r="QV51" s="128"/>
      <c r="QW51" s="128"/>
      <c r="QX51" s="128"/>
      <c r="QY51" s="128"/>
      <c r="QZ51" s="128"/>
      <c r="RA51" s="128"/>
      <c r="RB51" s="128"/>
      <c r="RC51" s="128"/>
      <c r="RD51" s="128"/>
      <c r="RE51" s="128"/>
      <c r="RF51" s="128"/>
      <c r="RG51" s="128"/>
      <c r="RH51" s="128"/>
      <c r="RI51" s="128"/>
      <c r="RJ51" s="128"/>
      <c r="RK51" s="128"/>
      <c r="RL51" s="128"/>
      <c r="RM51" s="128"/>
      <c r="RN51" s="128"/>
      <c r="RO51" s="128"/>
      <c r="RP51" s="128"/>
      <c r="RQ51" s="128"/>
      <c r="RR51" s="128"/>
      <c r="RS51" s="128"/>
      <c r="RT51" s="128"/>
      <c r="RU51" s="128"/>
      <c r="RV51" s="128"/>
      <c r="RW51" s="128"/>
      <c r="RX51" s="128"/>
      <c r="RY51" s="128"/>
      <c r="RZ51" s="128"/>
      <c r="SA51" s="128"/>
      <c r="SB51" s="128"/>
      <c r="SC51" s="128"/>
      <c r="SD51" s="128"/>
      <c r="SE51" s="128"/>
      <c r="SF51" s="128"/>
      <c r="SG51" s="128"/>
      <c r="SH51" s="128"/>
      <c r="SI51" s="128"/>
      <c r="SJ51" s="128"/>
      <c r="SK51" s="128"/>
      <c r="SL51" s="128"/>
      <c r="SM51" s="128"/>
      <c r="SN51" s="128"/>
      <c r="SO51" s="128"/>
      <c r="SP51" s="128"/>
      <c r="SQ51" s="128"/>
      <c r="SR51" s="128"/>
      <c r="SS51" s="128"/>
      <c r="ST51" s="128"/>
      <c r="SU51" s="128"/>
      <c r="SV51" s="128"/>
      <c r="SW51" s="128"/>
      <c r="SX51" s="128"/>
      <c r="SY51" s="128"/>
      <c r="SZ51" s="128"/>
      <c r="TA51" s="128"/>
      <c r="TB51" s="128"/>
      <c r="TC51" s="128"/>
      <c r="TD51" s="128"/>
      <c r="TE51" s="128"/>
      <c r="TF51" s="128"/>
      <c r="TG51" s="128"/>
      <c r="TH51" s="128"/>
      <c r="TI51" s="128"/>
      <c r="TJ51" s="128"/>
      <c r="TK51" s="128"/>
      <c r="TL51" s="128"/>
      <c r="TM51" s="128"/>
      <c r="TN51" s="128"/>
      <c r="TO51" s="128"/>
      <c r="TP51" s="128"/>
      <c r="TQ51" s="128"/>
      <c r="TR51" s="128"/>
      <c r="TS51" s="128"/>
      <c r="TT51" s="128"/>
      <c r="TU51" s="128"/>
      <c r="TV51" s="128"/>
      <c r="TW51" s="128"/>
      <c r="TX51" s="128"/>
      <c r="TY51" s="128"/>
      <c r="TZ51" s="128"/>
      <c r="UA51" s="128"/>
      <c r="UB51" s="128"/>
      <c r="UC51" s="128"/>
      <c r="UD51" s="128"/>
      <c r="UE51" s="128"/>
      <c r="UF51" s="128"/>
      <c r="UG51" s="128"/>
      <c r="UH51" s="128"/>
      <c r="UI51" s="128"/>
      <c r="UJ51" s="128"/>
      <c r="UK51" s="128"/>
      <c r="UL51" s="128"/>
      <c r="UM51" s="128"/>
      <c r="UN51" s="128"/>
      <c r="UO51" s="128"/>
      <c r="UP51" s="128"/>
      <c r="UQ51" s="128"/>
      <c r="UR51" s="128"/>
      <c r="US51" s="128"/>
      <c r="UT51" s="128"/>
      <c r="UU51" s="128"/>
      <c r="UV51" s="128"/>
      <c r="UW51" s="128"/>
      <c r="UX51" s="128"/>
      <c r="UY51" s="128"/>
      <c r="UZ51" s="128"/>
      <c r="VA51" s="128"/>
      <c r="VB51" s="128"/>
      <c r="VC51" s="128"/>
      <c r="VD51" s="128"/>
      <c r="VE51" s="128"/>
      <c r="VF51" s="128"/>
      <c r="VG51" s="128"/>
      <c r="VH51" s="128"/>
      <c r="VI51" s="128"/>
      <c r="VJ51" s="128"/>
      <c r="VK51" s="128"/>
      <c r="VL51" s="128"/>
      <c r="VM51" s="128"/>
      <c r="VN51" s="128"/>
      <c r="VO51" s="128"/>
      <c r="VP51" s="128"/>
      <c r="VQ51" s="128"/>
      <c r="VR51" s="128"/>
      <c r="VS51" s="128"/>
      <c r="VT51" s="128"/>
      <c r="VU51" s="128"/>
      <c r="VV51" s="128"/>
      <c r="VW51" s="128"/>
      <c r="VX51" s="128"/>
      <c r="VY51" s="128"/>
      <c r="VZ51" s="128"/>
      <c r="WA51" s="128"/>
      <c r="WB51" s="128"/>
      <c r="WC51" s="128"/>
      <c r="WD51" s="128"/>
      <c r="WE51" s="128"/>
      <c r="WF51" s="128"/>
      <c r="WG51" s="128"/>
      <c r="WH51" s="128"/>
      <c r="WI51" s="128"/>
      <c r="WJ51" s="128"/>
      <c r="WK51" s="128"/>
      <c r="WL51" s="128"/>
      <c r="WM51" s="128"/>
      <c r="WN51" s="128"/>
      <c r="WO51" s="128"/>
      <c r="WP51" s="128"/>
      <c r="WQ51" s="128"/>
      <c r="WR51" s="128"/>
      <c r="WS51" s="128"/>
      <c r="WT51" s="128"/>
      <c r="WU51" s="128"/>
      <c r="WV51" s="128"/>
      <c r="WW51" s="128"/>
      <c r="WX51" s="128"/>
      <c r="WY51" s="128"/>
      <c r="WZ51" s="128"/>
      <c r="XA51" s="128"/>
      <c r="XB51" s="128"/>
      <c r="XC51" s="128"/>
      <c r="XD51" s="128"/>
      <c r="XE51" s="128"/>
      <c r="XF51" s="128"/>
      <c r="XG51" s="128"/>
      <c r="XH51" s="128"/>
      <c r="XI51" s="128"/>
      <c r="XJ51" s="128"/>
      <c r="XK51" s="128"/>
      <c r="XL51" s="128"/>
      <c r="XM51" s="128"/>
      <c r="XN51" s="128"/>
      <c r="XO51" s="128"/>
      <c r="XP51" s="128"/>
      <c r="XQ51" s="128"/>
      <c r="XR51" s="128"/>
      <c r="XS51" s="128"/>
      <c r="XT51" s="128"/>
      <c r="XU51" s="128"/>
      <c r="XV51" s="128"/>
      <c r="XW51" s="128"/>
      <c r="XX51" s="128"/>
      <c r="XY51" s="128"/>
      <c r="XZ51" s="128"/>
      <c r="YA51" s="128"/>
      <c r="YB51" s="128"/>
      <c r="YC51" s="128"/>
      <c r="YD51" s="128"/>
      <c r="YE51" s="128"/>
      <c r="YF51" s="128"/>
      <c r="YG51" s="128"/>
      <c r="YH51" s="128"/>
      <c r="YI51" s="128"/>
      <c r="YJ51" s="128"/>
      <c r="YK51" s="128"/>
      <c r="YL51" s="128"/>
      <c r="YM51" s="128"/>
      <c r="YN51" s="128"/>
      <c r="YO51" s="128"/>
      <c r="YP51" s="128"/>
      <c r="YQ51" s="128"/>
      <c r="YR51" s="128"/>
      <c r="YS51" s="128"/>
      <c r="YT51" s="128"/>
      <c r="YU51" s="128"/>
      <c r="YV51" s="128"/>
      <c r="YW51" s="128"/>
      <c r="YX51" s="128"/>
      <c r="YY51" s="128"/>
      <c r="YZ51" s="128"/>
      <c r="ZA51" s="128"/>
      <c r="ZB51" s="128"/>
      <c r="ZC51" s="128"/>
      <c r="ZD51" s="128"/>
      <c r="ZE51" s="128"/>
      <c r="ZF51" s="128"/>
      <c r="ZG51" s="128"/>
      <c r="ZH51" s="128"/>
      <c r="ZI51" s="128"/>
      <c r="ZJ51" s="128"/>
      <c r="ZK51" s="128"/>
      <c r="ZL51" s="128"/>
      <c r="ZM51" s="128"/>
      <c r="ZN51" s="128"/>
      <c r="ZO51" s="128"/>
      <c r="ZP51" s="128"/>
      <c r="ZQ51" s="128"/>
      <c r="ZR51" s="128"/>
      <c r="ZS51" s="128"/>
      <c r="ZT51" s="128"/>
      <c r="ZU51" s="128"/>
      <c r="ZV51" s="128"/>
      <c r="ZW51" s="128"/>
      <c r="ZX51" s="128"/>
      <c r="ZY51" s="128"/>
      <c r="ZZ51" s="128"/>
    </row>
    <row r="52" spans="1:702" hidden="1" outlineLevel="1">
      <c r="A52" s="8">
        <v>41791</v>
      </c>
      <c r="B52" s="128">
        <v>2914.2345828299999</v>
      </c>
      <c r="C52" s="128">
        <v>417.02635120000002</v>
      </c>
      <c r="D52" s="128">
        <v>2.85498297</v>
      </c>
      <c r="E52" s="128">
        <v>697.87339854000004</v>
      </c>
      <c r="F52" s="128">
        <v>50.45536886</v>
      </c>
      <c r="G52" s="128">
        <v>64.265939639999999</v>
      </c>
      <c r="H52" s="128">
        <v>38.066968459999998</v>
      </c>
      <c r="I52" s="128">
        <v>1390.40813916</v>
      </c>
      <c r="J52" s="128">
        <v>24.454384220000001</v>
      </c>
      <c r="K52" s="128">
        <v>13.319606930000001</v>
      </c>
      <c r="L52" s="128">
        <v>6.5643489700000002</v>
      </c>
      <c r="M52" s="165" t="s">
        <v>189</v>
      </c>
      <c r="N52" s="128">
        <v>208.16020662</v>
      </c>
      <c r="O52" s="128">
        <v>0.15346195000000001</v>
      </c>
      <c r="P52" s="128">
        <v>0.34181745000000002</v>
      </c>
      <c r="Q52" s="128">
        <v>0.11404932</v>
      </c>
      <c r="R52" s="128">
        <v>7.22508E-3</v>
      </c>
      <c r="S52" s="128">
        <v>2.2409399999999999E-2</v>
      </c>
      <c r="T52" s="128">
        <v>0.14592405999999999</v>
      </c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28"/>
      <c r="HY52" s="128"/>
      <c r="HZ52" s="128"/>
      <c r="IA52" s="128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/>
      <c r="IL52" s="128"/>
      <c r="IM52" s="128"/>
      <c r="IN52" s="128"/>
      <c r="IO52" s="128"/>
      <c r="IP52" s="128"/>
      <c r="IQ52" s="128"/>
      <c r="IR52" s="128"/>
      <c r="IS52" s="128"/>
      <c r="IT52" s="128"/>
      <c r="IU52" s="128"/>
      <c r="IV52" s="128"/>
      <c r="IW52" s="128"/>
      <c r="IX52" s="128"/>
      <c r="IY52" s="128"/>
      <c r="IZ52" s="128"/>
      <c r="JA52" s="128"/>
      <c r="JB52" s="128"/>
      <c r="JC52" s="128"/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28"/>
      <c r="JO52" s="128"/>
      <c r="JP52" s="128"/>
      <c r="JQ52" s="128"/>
      <c r="JR52" s="128"/>
      <c r="JS52" s="128"/>
      <c r="JT52" s="128"/>
      <c r="JU52" s="128"/>
      <c r="JV52" s="128"/>
      <c r="JW52" s="128"/>
      <c r="JX52" s="128"/>
      <c r="JY52" s="128"/>
      <c r="JZ52" s="128"/>
      <c r="KA52" s="128"/>
      <c r="KB52" s="128"/>
      <c r="KC52" s="128"/>
      <c r="KD52" s="128"/>
      <c r="KE52" s="128"/>
      <c r="KF52" s="128"/>
      <c r="KG52" s="128"/>
      <c r="KH52" s="128"/>
      <c r="KI52" s="128"/>
      <c r="KJ52" s="128"/>
      <c r="KK52" s="128"/>
      <c r="KL52" s="128"/>
      <c r="KM52" s="128"/>
      <c r="KN52" s="128"/>
      <c r="KO52" s="128"/>
      <c r="KP52" s="128"/>
      <c r="KQ52" s="128"/>
      <c r="KR52" s="128"/>
      <c r="KS52" s="128"/>
      <c r="KT52" s="128"/>
      <c r="KU52" s="128"/>
      <c r="KV52" s="128"/>
      <c r="KW52" s="128"/>
      <c r="KX52" s="128"/>
      <c r="KY52" s="128"/>
      <c r="KZ52" s="128"/>
      <c r="LA52" s="128"/>
      <c r="LB52" s="128"/>
      <c r="LC52" s="128"/>
      <c r="LD52" s="128"/>
      <c r="LE52" s="128"/>
      <c r="LF52" s="128"/>
      <c r="LG52" s="128"/>
      <c r="LH52" s="128"/>
      <c r="LI52" s="128"/>
      <c r="LJ52" s="128"/>
      <c r="LK52" s="128"/>
      <c r="LL52" s="128"/>
      <c r="LM52" s="128"/>
      <c r="LN52" s="128"/>
      <c r="LO52" s="128"/>
      <c r="LP52" s="128"/>
      <c r="LQ52" s="128"/>
      <c r="LR52" s="128"/>
      <c r="LS52" s="128"/>
      <c r="LT52" s="128"/>
      <c r="LU52" s="128"/>
      <c r="LV52" s="128"/>
      <c r="LW52" s="128"/>
      <c r="LX52" s="128"/>
      <c r="LY52" s="128"/>
      <c r="LZ52" s="128"/>
      <c r="MA52" s="128"/>
      <c r="MB52" s="128"/>
      <c r="MC52" s="128"/>
      <c r="MD52" s="128"/>
      <c r="ME52" s="128"/>
      <c r="MF52" s="128"/>
      <c r="MG52" s="128"/>
      <c r="MH52" s="128"/>
      <c r="MI52" s="128"/>
      <c r="MJ52" s="128"/>
      <c r="MK52" s="128"/>
      <c r="ML52" s="128"/>
      <c r="MM52" s="128"/>
      <c r="MN52" s="128"/>
      <c r="MO52" s="128"/>
      <c r="MP52" s="128"/>
      <c r="MQ52" s="128"/>
      <c r="MR52" s="128"/>
      <c r="MS52" s="128"/>
      <c r="MT52" s="128"/>
      <c r="MU52" s="128"/>
      <c r="MV52" s="128"/>
      <c r="MW52" s="128"/>
      <c r="MX52" s="128"/>
      <c r="MY52" s="128"/>
      <c r="MZ52" s="128"/>
      <c r="NA52" s="128"/>
      <c r="NB52" s="128"/>
      <c r="NC52" s="128"/>
      <c r="ND52" s="128"/>
      <c r="NE52" s="128"/>
      <c r="NF52" s="128"/>
      <c r="NG52" s="128"/>
      <c r="NH52" s="128"/>
      <c r="NI52" s="128"/>
      <c r="NJ52" s="128"/>
      <c r="NK52" s="128"/>
      <c r="NL52" s="128"/>
      <c r="NM52" s="128"/>
      <c r="NN52" s="128"/>
      <c r="NO52" s="128"/>
      <c r="NP52" s="128"/>
      <c r="NQ52" s="128"/>
      <c r="NR52" s="128"/>
      <c r="NS52" s="128"/>
      <c r="NT52" s="128"/>
      <c r="NU52" s="128"/>
      <c r="NV52" s="128"/>
      <c r="NW52" s="128"/>
      <c r="NX52" s="128"/>
      <c r="NY52" s="128"/>
      <c r="NZ52" s="128"/>
      <c r="OA52" s="128"/>
      <c r="OB52" s="128"/>
      <c r="OC52" s="128"/>
      <c r="OD52" s="128"/>
      <c r="OE52" s="128"/>
      <c r="OF52" s="128"/>
      <c r="OG52" s="128"/>
      <c r="OH52" s="128"/>
      <c r="OI52" s="128"/>
      <c r="OJ52" s="128"/>
      <c r="OK52" s="128"/>
      <c r="OL52" s="128"/>
      <c r="OM52" s="128"/>
      <c r="ON52" s="128"/>
      <c r="OO52" s="128"/>
      <c r="OP52" s="128"/>
      <c r="OQ52" s="128"/>
      <c r="OR52" s="128"/>
      <c r="OS52" s="128"/>
      <c r="OT52" s="128"/>
      <c r="OU52" s="128"/>
      <c r="OV52" s="128"/>
      <c r="OW52" s="128"/>
      <c r="OX52" s="128"/>
      <c r="OY52" s="128"/>
      <c r="OZ52" s="128"/>
      <c r="PA52" s="128"/>
      <c r="PB52" s="128"/>
      <c r="PC52" s="128"/>
      <c r="PD52" s="128"/>
      <c r="PE52" s="128"/>
      <c r="PF52" s="128"/>
      <c r="PG52" s="128"/>
      <c r="PH52" s="128"/>
      <c r="PI52" s="128"/>
      <c r="PJ52" s="128"/>
      <c r="PK52" s="128"/>
      <c r="PL52" s="128"/>
      <c r="PM52" s="128"/>
      <c r="PN52" s="128"/>
      <c r="PO52" s="128"/>
      <c r="PP52" s="128"/>
      <c r="PQ52" s="128"/>
      <c r="PR52" s="128"/>
      <c r="PS52" s="128"/>
      <c r="PT52" s="128"/>
      <c r="PU52" s="128"/>
      <c r="PV52" s="128"/>
      <c r="PW52" s="128"/>
      <c r="PX52" s="128"/>
      <c r="PY52" s="128"/>
      <c r="PZ52" s="128"/>
      <c r="QA52" s="128"/>
      <c r="QB52" s="128"/>
      <c r="QC52" s="128"/>
      <c r="QD52" s="128"/>
      <c r="QE52" s="128"/>
      <c r="QF52" s="128"/>
      <c r="QG52" s="128"/>
      <c r="QH52" s="128"/>
      <c r="QI52" s="128"/>
      <c r="QJ52" s="128"/>
      <c r="QK52" s="128"/>
      <c r="QL52" s="128"/>
      <c r="QM52" s="128"/>
      <c r="QN52" s="128"/>
      <c r="QO52" s="128"/>
      <c r="QP52" s="128"/>
      <c r="QQ52" s="128"/>
      <c r="QR52" s="128"/>
      <c r="QS52" s="128"/>
      <c r="QT52" s="128"/>
      <c r="QU52" s="128"/>
      <c r="QV52" s="128"/>
      <c r="QW52" s="128"/>
      <c r="QX52" s="128"/>
      <c r="QY52" s="128"/>
      <c r="QZ52" s="128"/>
      <c r="RA52" s="128"/>
      <c r="RB52" s="128"/>
      <c r="RC52" s="128"/>
      <c r="RD52" s="128"/>
      <c r="RE52" s="128"/>
      <c r="RF52" s="128"/>
      <c r="RG52" s="128"/>
      <c r="RH52" s="128"/>
      <c r="RI52" s="128"/>
      <c r="RJ52" s="128"/>
      <c r="RK52" s="128"/>
      <c r="RL52" s="128"/>
      <c r="RM52" s="128"/>
      <c r="RN52" s="128"/>
      <c r="RO52" s="128"/>
      <c r="RP52" s="128"/>
      <c r="RQ52" s="128"/>
      <c r="RR52" s="128"/>
      <c r="RS52" s="128"/>
      <c r="RT52" s="128"/>
      <c r="RU52" s="128"/>
      <c r="RV52" s="128"/>
      <c r="RW52" s="128"/>
      <c r="RX52" s="128"/>
      <c r="RY52" s="128"/>
      <c r="RZ52" s="128"/>
      <c r="SA52" s="128"/>
      <c r="SB52" s="128"/>
      <c r="SC52" s="128"/>
      <c r="SD52" s="128"/>
      <c r="SE52" s="128"/>
      <c r="SF52" s="128"/>
      <c r="SG52" s="128"/>
      <c r="SH52" s="128"/>
      <c r="SI52" s="128"/>
      <c r="SJ52" s="128"/>
      <c r="SK52" s="128"/>
      <c r="SL52" s="128"/>
      <c r="SM52" s="128"/>
      <c r="SN52" s="128"/>
      <c r="SO52" s="128"/>
      <c r="SP52" s="128"/>
      <c r="SQ52" s="128"/>
      <c r="SR52" s="128"/>
      <c r="SS52" s="128"/>
      <c r="ST52" s="128"/>
      <c r="SU52" s="128"/>
      <c r="SV52" s="128"/>
      <c r="SW52" s="128"/>
      <c r="SX52" s="128"/>
      <c r="SY52" s="128"/>
      <c r="SZ52" s="128"/>
      <c r="TA52" s="128"/>
      <c r="TB52" s="128"/>
      <c r="TC52" s="128"/>
      <c r="TD52" s="128"/>
      <c r="TE52" s="128"/>
      <c r="TF52" s="128"/>
      <c r="TG52" s="128"/>
      <c r="TH52" s="128"/>
      <c r="TI52" s="128"/>
      <c r="TJ52" s="128"/>
      <c r="TK52" s="128"/>
      <c r="TL52" s="128"/>
      <c r="TM52" s="128"/>
      <c r="TN52" s="128"/>
      <c r="TO52" s="128"/>
      <c r="TP52" s="128"/>
      <c r="TQ52" s="128"/>
      <c r="TR52" s="128"/>
      <c r="TS52" s="128"/>
      <c r="TT52" s="128"/>
      <c r="TU52" s="128"/>
      <c r="TV52" s="128"/>
      <c r="TW52" s="128"/>
      <c r="TX52" s="128"/>
      <c r="TY52" s="128"/>
      <c r="TZ52" s="128"/>
      <c r="UA52" s="128"/>
      <c r="UB52" s="128"/>
      <c r="UC52" s="128"/>
      <c r="UD52" s="128"/>
      <c r="UE52" s="128"/>
      <c r="UF52" s="128"/>
      <c r="UG52" s="128"/>
      <c r="UH52" s="128"/>
      <c r="UI52" s="128"/>
      <c r="UJ52" s="128"/>
      <c r="UK52" s="128"/>
      <c r="UL52" s="128"/>
      <c r="UM52" s="128"/>
      <c r="UN52" s="128"/>
      <c r="UO52" s="128"/>
      <c r="UP52" s="128"/>
      <c r="UQ52" s="128"/>
      <c r="UR52" s="128"/>
      <c r="US52" s="128"/>
      <c r="UT52" s="128"/>
      <c r="UU52" s="128"/>
      <c r="UV52" s="128"/>
      <c r="UW52" s="128"/>
      <c r="UX52" s="128"/>
      <c r="UY52" s="128"/>
      <c r="UZ52" s="128"/>
      <c r="VA52" s="128"/>
      <c r="VB52" s="128"/>
      <c r="VC52" s="128"/>
      <c r="VD52" s="128"/>
      <c r="VE52" s="128"/>
      <c r="VF52" s="128"/>
      <c r="VG52" s="128"/>
      <c r="VH52" s="128"/>
      <c r="VI52" s="128"/>
      <c r="VJ52" s="128"/>
      <c r="VK52" s="128"/>
      <c r="VL52" s="128"/>
      <c r="VM52" s="128"/>
      <c r="VN52" s="128"/>
      <c r="VO52" s="128"/>
      <c r="VP52" s="128"/>
      <c r="VQ52" s="128"/>
      <c r="VR52" s="128"/>
      <c r="VS52" s="128"/>
      <c r="VT52" s="128"/>
      <c r="VU52" s="128"/>
      <c r="VV52" s="128"/>
      <c r="VW52" s="128"/>
      <c r="VX52" s="128"/>
      <c r="VY52" s="128"/>
      <c r="VZ52" s="128"/>
      <c r="WA52" s="128"/>
      <c r="WB52" s="128"/>
      <c r="WC52" s="128"/>
      <c r="WD52" s="128"/>
      <c r="WE52" s="128"/>
      <c r="WF52" s="128"/>
      <c r="WG52" s="128"/>
      <c r="WH52" s="128"/>
      <c r="WI52" s="128"/>
      <c r="WJ52" s="128"/>
      <c r="WK52" s="128"/>
      <c r="WL52" s="128"/>
      <c r="WM52" s="128"/>
      <c r="WN52" s="128"/>
      <c r="WO52" s="128"/>
      <c r="WP52" s="128"/>
      <c r="WQ52" s="128"/>
      <c r="WR52" s="128"/>
      <c r="WS52" s="128"/>
      <c r="WT52" s="128"/>
      <c r="WU52" s="128"/>
      <c r="WV52" s="128"/>
      <c r="WW52" s="128"/>
      <c r="WX52" s="128"/>
      <c r="WY52" s="128"/>
      <c r="WZ52" s="128"/>
      <c r="XA52" s="128"/>
      <c r="XB52" s="128"/>
      <c r="XC52" s="128"/>
      <c r="XD52" s="128"/>
      <c r="XE52" s="128"/>
      <c r="XF52" s="128"/>
      <c r="XG52" s="128"/>
      <c r="XH52" s="128"/>
      <c r="XI52" s="128"/>
      <c r="XJ52" s="128"/>
      <c r="XK52" s="128"/>
      <c r="XL52" s="128"/>
      <c r="XM52" s="128"/>
      <c r="XN52" s="128"/>
      <c r="XO52" s="128"/>
      <c r="XP52" s="128"/>
      <c r="XQ52" s="128"/>
      <c r="XR52" s="128"/>
      <c r="XS52" s="128"/>
      <c r="XT52" s="128"/>
      <c r="XU52" s="128"/>
      <c r="XV52" s="128"/>
      <c r="XW52" s="128"/>
      <c r="XX52" s="128"/>
      <c r="XY52" s="128"/>
      <c r="XZ52" s="128"/>
      <c r="YA52" s="128"/>
      <c r="YB52" s="128"/>
      <c r="YC52" s="128"/>
      <c r="YD52" s="128"/>
      <c r="YE52" s="128"/>
      <c r="YF52" s="128"/>
      <c r="YG52" s="128"/>
      <c r="YH52" s="128"/>
      <c r="YI52" s="128"/>
      <c r="YJ52" s="128"/>
      <c r="YK52" s="128"/>
      <c r="YL52" s="128"/>
      <c r="YM52" s="128"/>
      <c r="YN52" s="128"/>
      <c r="YO52" s="128"/>
      <c r="YP52" s="128"/>
      <c r="YQ52" s="128"/>
      <c r="YR52" s="128"/>
      <c r="YS52" s="128"/>
      <c r="YT52" s="128"/>
      <c r="YU52" s="128"/>
      <c r="YV52" s="128"/>
      <c r="YW52" s="128"/>
      <c r="YX52" s="128"/>
      <c r="YY52" s="128"/>
      <c r="YZ52" s="128"/>
      <c r="ZA52" s="128"/>
      <c r="ZB52" s="128"/>
      <c r="ZC52" s="128"/>
      <c r="ZD52" s="128"/>
      <c r="ZE52" s="128"/>
      <c r="ZF52" s="128"/>
      <c r="ZG52" s="128"/>
      <c r="ZH52" s="128"/>
      <c r="ZI52" s="128"/>
      <c r="ZJ52" s="128"/>
      <c r="ZK52" s="128"/>
      <c r="ZL52" s="128"/>
      <c r="ZM52" s="128"/>
      <c r="ZN52" s="128"/>
      <c r="ZO52" s="128"/>
      <c r="ZP52" s="128"/>
      <c r="ZQ52" s="128"/>
      <c r="ZR52" s="128"/>
      <c r="ZS52" s="128"/>
      <c r="ZT52" s="128"/>
      <c r="ZU52" s="128"/>
      <c r="ZV52" s="128"/>
      <c r="ZW52" s="128"/>
      <c r="ZX52" s="128"/>
      <c r="ZY52" s="128"/>
      <c r="ZZ52" s="128"/>
    </row>
    <row r="53" spans="1:702" hidden="1" outlineLevel="1">
      <c r="A53" s="8">
        <v>41821</v>
      </c>
      <c r="B53" s="128">
        <v>3050.0758839999999</v>
      </c>
      <c r="C53" s="128">
        <v>399.62587223999998</v>
      </c>
      <c r="D53" s="128">
        <v>2.9721176900000001</v>
      </c>
      <c r="E53" s="128">
        <v>708.04457734000005</v>
      </c>
      <c r="F53" s="128">
        <v>61.580841980000002</v>
      </c>
      <c r="G53" s="128">
        <v>65.585970079999996</v>
      </c>
      <c r="H53" s="128">
        <v>35.56460886</v>
      </c>
      <c r="I53" s="128">
        <v>1590.8039433199999</v>
      </c>
      <c r="J53" s="128">
        <v>136.62827236000001</v>
      </c>
      <c r="K53" s="128">
        <v>13.148356659999999</v>
      </c>
      <c r="L53" s="128">
        <v>6.7727207700000003</v>
      </c>
      <c r="M53" s="165" t="s">
        <v>189</v>
      </c>
      <c r="N53" s="128">
        <v>28.54188731</v>
      </c>
      <c r="O53" s="128">
        <v>0.15179234</v>
      </c>
      <c r="P53" s="128">
        <v>0.37275968999999998</v>
      </c>
      <c r="Q53" s="128">
        <v>0.10499841</v>
      </c>
      <c r="R53" s="128">
        <v>2.9717110000000001E-2</v>
      </c>
      <c r="S53" s="128">
        <v>2.10013E-3</v>
      </c>
      <c r="T53" s="128">
        <v>0.14534770999999999</v>
      </c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  <c r="IU53" s="128"/>
      <c r="IV53" s="128"/>
      <c r="IW53" s="128"/>
      <c r="IX53" s="128"/>
      <c r="IY53" s="128"/>
      <c r="IZ53" s="128"/>
      <c r="JA53" s="128"/>
      <c r="JB53" s="128"/>
      <c r="JC53" s="128"/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/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/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/>
      <c r="LI53" s="128"/>
      <c r="LJ53" s="128"/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/>
      <c r="LY53" s="128"/>
      <c r="LZ53" s="128"/>
      <c r="MA53" s="128"/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/>
      <c r="MM53" s="128"/>
      <c r="MN53" s="128"/>
      <c r="MO53" s="128"/>
      <c r="MP53" s="128"/>
      <c r="MQ53" s="128"/>
      <c r="MR53" s="128"/>
      <c r="MS53" s="128"/>
      <c r="MT53" s="128"/>
      <c r="MU53" s="128"/>
      <c r="MV53" s="128"/>
      <c r="MW53" s="128"/>
      <c r="MX53" s="128"/>
      <c r="MY53" s="128"/>
      <c r="MZ53" s="128"/>
      <c r="NA53" s="128"/>
      <c r="NB53" s="128"/>
      <c r="NC53" s="128"/>
      <c r="ND53" s="128"/>
      <c r="NE53" s="128"/>
      <c r="NF53" s="128"/>
      <c r="NG53" s="128"/>
      <c r="NH53" s="128"/>
      <c r="NI53" s="128"/>
      <c r="NJ53" s="128"/>
      <c r="NK53" s="128"/>
      <c r="NL53" s="128"/>
      <c r="NM53" s="128"/>
      <c r="NN53" s="128"/>
      <c r="NO53" s="128"/>
      <c r="NP53" s="128"/>
      <c r="NQ53" s="128"/>
      <c r="NR53" s="128"/>
      <c r="NS53" s="128"/>
      <c r="NT53" s="128"/>
      <c r="NU53" s="128"/>
      <c r="NV53" s="128"/>
      <c r="NW53" s="128"/>
      <c r="NX53" s="128"/>
      <c r="NY53" s="128"/>
      <c r="NZ53" s="128"/>
      <c r="OA53" s="128"/>
      <c r="OB53" s="128"/>
      <c r="OC53" s="128"/>
      <c r="OD53" s="128"/>
      <c r="OE53" s="128"/>
      <c r="OF53" s="128"/>
      <c r="OG53" s="128"/>
      <c r="OH53" s="128"/>
      <c r="OI53" s="128"/>
      <c r="OJ53" s="128"/>
      <c r="OK53" s="128"/>
      <c r="OL53" s="128"/>
      <c r="OM53" s="128"/>
      <c r="ON53" s="128"/>
      <c r="OO53" s="128"/>
      <c r="OP53" s="128"/>
      <c r="OQ53" s="128"/>
      <c r="OR53" s="128"/>
      <c r="OS53" s="128"/>
      <c r="OT53" s="128"/>
      <c r="OU53" s="128"/>
      <c r="OV53" s="128"/>
      <c r="OW53" s="128"/>
      <c r="OX53" s="128"/>
      <c r="OY53" s="128"/>
      <c r="OZ53" s="128"/>
      <c r="PA53" s="128"/>
      <c r="PB53" s="128"/>
      <c r="PC53" s="128"/>
      <c r="PD53" s="128"/>
      <c r="PE53" s="128"/>
      <c r="PF53" s="128"/>
      <c r="PG53" s="128"/>
      <c r="PH53" s="128"/>
      <c r="PI53" s="128"/>
      <c r="PJ53" s="128"/>
      <c r="PK53" s="128"/>
      <c r="PL53" s="128"/>
      <c r="PM53" s="128"/>
      <c r="PN53" s="128"/>
      <c r="PO53" s="128"/>
      <c r="PP53" s="128"/>
      <c r="PQ53" s="128"/>
      <c r="PR53" s="128"/>
      <c r="PS53" s="128"/>
      <c r="PT53" s="128"/>
      <c r="PU53" s="128"/>
      <c r="PV53" s="128"/>
      <c r="PW53" s="128"/>
      <c r="PX53" s="128"/>
      <c r="PY53" s="128"/>
      <c r="PZ53" s="128"/>
      <c r="QA53" s="128"/>
      <c r="QB53" s="128"/>
      <c r="QC53" s="128"/>
      <c r="QD53" s="128"/>
      <c r="QE53" s="128"/>
      <c r="QF53" s="128"/>
      <c r="QG53" s="128"/>
      <c r="QH53" s="128"/>
      <c r="QI53" s="128"/>
      <c r="QJ53" s="128"/>
      <c r="QK53" s="128"/>
      <c r="QL53" s="128"/>
      <c r="QM53" s="128"/>
      <c r="QN53" s="128"/>
      <c r="QO53" s="128"/>
      <c r="QP53" s="128"/>
      <c r="QQ53" s="128"/>
      <c r="QR53" s="128"/>
      <c r="QS53" s="128"/>
      <c r="QT53" s="128"/>
      <c r="QU53" s="128"/>
      <c r="QV53" s="128"/>
      <c r="QW53" s="128"/>
      <c r="QX53" s="128"/>
      <c r="QY53" s="128"/>
      <c r="QZ53" s="128"/>
      <c r="RA53" s="128"/>
      <c r="RB53" s="128"/>
      <c r="RC53" s="128"/>
      <c r="RD53" s="128"/>
      <c r="RE53" s="128"/>
      <c r="RF53" s="128"/>
      <c r="RG53" s="128"/>
      <c r="RH53" s="128"/>
      <c r="RI53" s="128"/>
      <c r="RJ53" s="128"/>
      <c r="RK53" s="128"/>
      <c r="RL53" s="128"/>
      <c r="RM53" s="128"/>
      <c r="RN53" s="128"/>
      <c r="RO53" s="128"/>
      <c r="RP53" s="128"/>
      <c r="RQ53" s="128"/>
      <c r="RR53" s="128"/>
      <c r="RS53" s="128"/>
      <c r="RT53" s="128"/>
      <c r="RU53" s="128"/>
      <c r="RV53" s="128"/>
      <c r="RW53" s="128"/>
      <c r="RX53" s="128"/>
      <c r="RY53" s="128"/>
      <c r="RZ53" s="128"/>
      <c r="SA53" s="128"/>
      <c r="SB53" s="128"/>
      <c r="SC53" s="128"/>
      <c r="SD53" s="128"/>
      <c r="SE53" s="128"/>
      <c r="SF53" s="128"/>
      <c r="SG53" s="128"/>
      <c r="SH53" s="128"/>
      <c r="SI53" s="128"/>
      <c r="SJ53" s="128"/>
      <c r="SK53" s="128"/>
      <c r="SL53" s="128"/>
      <c r="SM53" s="128"/>
      <c r="SN53" s="128"/>
      <c r="SO53" s="128"/>
      <c r="SP53" s="128"/>
      <c r="SQ53" s="128"/>
      <c r="SR53" s="128"/>
      <c r="SS53" s="128"/>
      <c r="ST53" s="128"/>
      <c r="SU53" s="128"/>
      <c r="SV53" s="128"/>
      <c r="SW53" s="128"/>
      <c r="SX53" s="128"/>
      <c r="SY53" s="128"/>
      <c r="SZ53" s="128"/>
      <c r="TA53" s="128"/>
      <c r="TB53" s="128"/>
      <c r="TC53" s="128"/>
      <c r="TD53" s="128"/>
      <c r="TE53" s="128"/>
      <c r="TF53" s="128"/>
      <c r="TG53" s="128"/>
      <c r="TH53" s="128"/>
      <c r="TI53" s="128"/>
      <c r="TJ53" s="128"/>
      <c r="TK53" s="128"/>
      <c r="TL53" s="128"/>
      <c r="TM53" s="128"/>
      <c r="TN53" s="128"/>
      <c r="TO53" s="128"/>
      <c r="TP53" s="128"/>
      <c r="TQ53" s="128"/>
      <c r="TR53" s="128"/>
      <c r="TS53" s="128"/>
      <c r="TT53" s="128"/>
      <c r="TU53" s="128"/>
      <c r="TV53" s="128"/>
      <c r="TW53" s="128"/>
      <c r="TX53" s="128"/>
      <c r="TY53" s="128"/>
      <c r="TZ53" s="128"/>
      <c r="UA53" s="128"/>
      <c r="UB53" s="128"/>
      <c r="UC53" s="128"/>
      <c r="UD53" s="128"/>
      <c r="UE53" s="128"/>
      <c r="UF53" s="128"/>
      <c r="UG53" s="128"/>
      <c r="UH53" s="128"/>
      <c r="UI53" s="128"/>
      <c r="UJ53" s="128"/>
      <c r="UK53" s="128"/>
      <c r="UL53" s="128"/>
      <c r="UM53" s="128"/>
      <c r="UN53" s="128"/>
      <c r="UO53" s="128"/>
      <c r="UP53" s="128"/>
      <c r="UQ53" s="128"/>
      <c r="UR53" s="128"/>
      <c r="US53" s="128"/>
      <c r="UT53" s="128"/>
      <c r="UU53" s="128"/>
      <c r="UV53" s="128"/>
      <c r="UW53" s="128"/>
      <c r="UX53" s="128"/>
      <c r="UY53" s="128"/>
      <c r="UZ53" s="128"/>
      <c r="VA53" s="128"/>
      <c r="VB53" s="128"/>
      <c r="VC53" s="128"/>
      <c r="VD53" s="128"/>
      <c r="VE53" s="128"/>
      <c r="VF53" s="128"/>
      <c r="VG53" s="128"/>
      <c r="VH53" s="128"/>
      <c r="VI53" s="128"/>
      <c r="VJ53" s="128"/>
      <c r="VK53" s="128"/>
      <c r="VL53" s="128"/>
      <c r="VM53" s="128"/>
      <c r="VN53" s="128"/>
      <c r="VO53" s="128"/>
      <c r="VP53" s="128"/>
      <c r="VQ53" s="128"/>
      <c r="VR53" s="128"/>
      <c r="VS53" s="128"/>
      <c r="VT53" s="128"/>
      <c r="VU53" s="128"/>
      <c r="VV53" s="128"/>
      <c r="VW53" s="128"/>
      <c r="VX53" s="128"/>
      <c r="VY53" s="128"/>
      <c r="VZ53" s="128"/>
      <c r="WA53" s="128"/>
      <c r="WB53" s="128"/>
      <c r="WC53" s="128"/>
      <c r="WD53" s="128"/>
      <c r="WE53" s="128"/>
      <c r="WF53" s="128"/>
      <c r="WG53" s="128"/>
      <c r="WH53" s="128"/>
      <c r="WI53" s="128"/>
      <c r="WJ53" s="128"/>
      <c r="WK53" s="128"/>
      <c r="WL53" s="128"/>
      <c r="WM53" s="128"/>
      <c r="WN53" s="128"/>
      <c r="WO53" s="128"/>
      <c r="WP53" s="128"/>
      <c r="WQ53" s="128"/>
      <c r="WR53" s="128"/>
      <c r="WS53" s="128"/>
      <c r="WT53" s="128"/>
      <c r="WU53" s="128"/>
      <c r="WV53" s="128"/>
      <c r="WW53" s="128"/>
      <c r="WX53" s="128"/>
      <c r="WY53" s="128"/>
      <c r="WZ53" s="128"/>
      <c r="XA53" s="128"/>
      <c r="XB53" s="128"/>
      <c r="XC53" s="128"/>
      <c r="XD53" s="128"/>
      <c r="XE53" s="128"/>
      <c r="XF53" s="128"/>
      <c r="XG53" s="128"/>
      <c r="XH53" s="128"/>
      <c r="XI53" s="128"/>
      <c r="XJ53" s="128"/>
      <c r="XK53" s="128"/>
      <c r="XL53" s="128"/>
      <c r="XM53" s="128"/>
      <c r="XN53" s="128"/>
      <c r="XO53" s="128"/>
      <c r="XP53" s="128"/>
      <c r="XQ53" s="128"/>
      <c r="XR53" s="128"/>
      <c r="XS53" s="128"/>
      <c r="XT53" s="128"/>
      <c r="XU53" s="128"/>
      <c r="XV53" s="128"/>
      <c r="XW53" s="128"/>
      <c r="XX53" s="128"/>
      <c r="XY53" s="128"/>
      <c r="XZ53" s="128"/>
      <c r="YA53" s="128"/>
      <c r="YB53" s="128"/>
      <c r="YC53" s="128"/>
      <c r="YD53" s="128"/>
      <c r="YE53" s="128"/>
      <c r="YF53" s="128"/>
      <c r="YG53" s="128"/>
      <c r="YH53" s="128"/>
      <c r="YI53" s="128"/>
      <c r="YJ53" s="128"/>
      <c r="YK53" s="128"/>
      <c r="YL53" s="128"/>
      <c r="YM53" s="128"/>
      <c r="YN53" s="128"/>
      <c r="YO53" s="128"/>
      <c r="YP53" s="128"/>
      <c r="YQ53" s="128"/>
      <c r="YR53" s="128"/>
      <c r="YS53" s="128"/>
      <c r="YT53" s="128"/>
      <c r="YU53" s="128"/>
      <c r="YV53" s="128"/>
      <c r="YW53" s="128"/>
      <c r="YX53" s="128"/>
      <c r="YY53" s="128"/>
      <c r="YZ53" s="128"/>
      <c r="ZA53" s="128"/>
      <c r="ZB53" s="128"/>
      <c r="ZC53" s="128"/>
      <c r="ZD53" s="128"/>
      <c r="ZE53" s="128"/>
      <c r="ZF53" s="128"/>
      <c r="ZG53" s="128"/>
      <c r="ZH53" s="128"/>
      <c r="ZI53" s="128"/>
      <c r="ZJ53" s="128"/>
      <c r="ZK53" s="128"/>
      <c r="ZL53" s="128"/>
      <c r="ZM53" s="128"/>
      <c r="ZN53" s="128"/>
      <c r="ZO53" s="128"/>
      <c r="ZP53" s="128"/>
      <c r="ZQ53" s="128"/>
      <c r="ZR53" s="128"/>
      <c r="ZS53" s="128"/>
      <c r="ZT53" s="128"/>
      <c r="ZU53" s="128"/>
      <c r="ZV53" s="128"/>
      <c r="ZW53" s="128"/>
      <c r="ZX53" s="128"/>
      <c r="ZY53" s="128"/>
      <c r="ZZ53" s="128"/>
    </row>
    <row r="54" spans="1:702" hidden="1" outlineLevel="1">
      <c r="A54" s="8">
        <v>41852</v>
      </c>
      <c r="B54" s="128">
        <v>3168.8883347199999</v>
      </c>
      <c r="C54" s="128">
        <v>382.46360012999997</v>
      </c>
      <c r="D54" s="128">
        <v>2.5096739100000001</v>
      </c>
      <c r="E54" s="128">
        <v>719.21644561000005</v>
      </c>
      <c r="F54" s="128">
        <v>64.991879990000001</v>
      </c>
      <c r="G54" s="128">
        <v>73.350056350000003</v>
      </c>
      <c r="H54" s="128">
        <v>31.80383939</v>
      </c>
      <c r="I54" s="128">
        <v>1608.5596575300001</v>
      </c>
      <c r="J54" s="128">
        <v>140.11576864</v>
      </c>
      <c r="K54" s="128">
        <v>13.002227270000001</v>
      </c>
      <c r="L54" s="128">
        <v>7.7258499799999996</v>
      </c>
      <c r="M54" s="165" t="s">
        <v>189</v>
      </c>
      <c r="N54" s="128">
        <v>124.3316075</v>
      </c>
      <c r="O54" s="128">
        <v>0.17206255000000001</v>
      </c>
      <c r="P54" s="128">
        <v>0.35880171</v>
      </c>
      <c r="Q54" s="128">
        <v>9.8312140000000006E-2</v>
      </c>
      <c r="R54" s="128">
        <v>2.0701529999999999E-2</v>
      </c>
      <c r="S54" s="128">
        <v>2.3742200000000001E-2</v>
      </c>
      <c r="T54" s="128">
        <v>0.14410829</v>
      </c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8"/>
      <c r="IZ54" s="128"/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8"/>
      <c r="JO54" s="128"/>
      <c r="JP54" s="128"/>
      <c r="JQ54" s="128"/>
      <c r="JR54" s="128"/>
      <c r="JS54" s="128"/>
      <c r="JT54" s="128"/>
      <c r="JU54" s="128"/>
      <c r="JV54" s="128"/>
      <c r="JW54" s="128"/>
      <c r="JX54" s="128"/>
      <c r="JY54" s="128"/>
      <c r="JZ54" s="128"/>
      <c r="KA54" s="128"/>
      <c r="KB54" s="128"/>
      <c r="KC54" s="128"/>
      <c r="KD54" s="128"/>
      <c r="KE54" s="128"/>
      <c r="KF54" s="128"/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8"/>
      <c r="KU54" s="128"/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8"/>
      <c r="LJ54" s="128"/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8"/>
      <c r="LY54" s="128"/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8"/>
      <c r="MN54" s="128"/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8"/>
      <c r="NC54" s="128"/>
      <c r="ND54" s="128"/>
      <c r="NE54" s="128"/>
      <c r="NF54" s="128"/>
      <c r="NG54" s="128"/>
      <c r="NH54" s="128"/>
      <c r="NI54" s="128"/>
      <c r="NJ54" s="128"/>
      <c r="NK54" s="128"/>
      <c r="NL54" s="128"/>
      <c r="NM54" s="128"/>
      <c r="NN54" s="128"/>
      <c r="NO54" s="128"/>
      <c r="NP54" s="128"/>
      <c r="NQ54" s="128"/>
      <c r="NR54" s="128"/>
      <c r="NS54" s="128"/>
      <c r="NT54" s="128"/>
      <c r="NU54" s="128"/>
      <c r="NV54" s="128"/>
      <c r="NW54" s="128"/>
      <c r="NX54" s="128"/>
      <c r="NY54" s="128"/>
      <c r="NZ54" s="128"/>
      <c r="OA54" s="128"/>
      <c r="OB54" s="128"/>
      <c r="OC54" s="128"/>
      <c r="OD54" s="128"/>
      <c r="OE54" s="128"/>
      <c r="OF54" s="128"/>
      <c r="OG54" s="128"/>
      <c r="OH54" s="128"/>
      <c r="OI54" s="128"/>
      <c r="OJ54" s="128"/>
      <c r="OK54" s="128"/>
      <c r="OL54" s="128"/>
      <c r="OM54" s="128"/>
      <c r="ON54" s="128"/>
      <c r="OO54" s="128"/>
      <c r="OP54" s="128"/>
      <c r="OQ54" s="128"/>
      <c r="OR54" s="128"/>
      <c r="OS54" s="128"/>
      <c r="OT54" s="128"/>
      <c r="OU54" s="128"/>
      <c r="OV54" s="128"/>
      <c r="OW54" s="128"/>
      <c r="OX54" s="128"/>
      <c r="OY54" s="128"/>
      <c r="OZ54" s="128"/>
      <c r="PA54" s="128"/>
      <c r="PB54" s="128"/>
      <c r="PC54" s="128"/>
      <c r="PD54" s="128"/>
      <c r="PE54" s="128"/>
      <c r="PF54" s="128"/>
      <c r="PG54" s="128"/>
      <c r="PH54" s="128"/>
      <c r="PI54" s="128"/>
      <c r="PJ54" s="128"/>
      <c r="PK54" s="128"/>
      <c r="PL54" s="128"/>
      <c r="PM54" s="128"/>
      <c r="PN54" s="128"/>
      <c r="PO54" s="128"/>
      <c r="PP54" s="128"/>
      <c r="PQ54" s="128"/>
      <c r="PR54" s="128"/>
      <c r="PS54" s="128"/>
      <c r="PT54" s="128"/>
      <c r="PU54" s="128"/>
      <c r="PV54" s="128"/>
      <c r="PW54" s="128"/>
      <c r="PX54" s="128"/>
      <c r="PY54" s="128"/>
      <c r="PZ54" s="128"/>
      <c r="QA54" s="128"/>
      <c r="QB54" s="128"/>
      <c r="QC54" s="128"/>
      <c r="QD54" s="128"/>
      <c r="QE54" s="128"/>
      <c r="QF54" s="128"/>
      <c r="QG54" s="128"/>
      <c r="QH54" s="128"/>
      <c r="QI54" s="128"/>
      <c r="QJ54" s="128"/>
      <c r="QK54" s="128"/>
      <c r="QL54" s="128"/>
      <c r="QM54" s="128"/>
      <c r="QN54" s="128"/>
      <c r="QO54" s="128"/>
      <c r="QP54" s="128"/>
      <c r="QQ54" s="128"/>
      <c r="QR54" s="128"/>
      <c r="QS54" s="128"/>
      <c r="QT54" s="128"/>
      <c r="QU54" s="128"/>
      <c r="QV54" s="128"/>
      <c r="QW54" s="128"/>
      <c r="QX54" s="128"/>
      <c r="QY54" s="128"/>
      <c r="QZ54" s="128"/>
      <c r="RA54" s="128"/>
      <c r="RB54" s="128"/>
      <c r="RC54" s="128"/>
      <c r="RD54" s="128"/>
      <c r="RE54" s="128"/>
      <c r="RF54" s="128"/>
      <c r="RG54" s="128"/>
      <c r="RH54" s="128"/>
      <c r="RI54" s="128"/>
      <c r="RJ54" s="128"/>
      <c r="RK54" s="128"/>
      <c r="RL54" s="128"/>
      <c r="RM54" s="128"/>
      <c r="RN54" s="128"/>
      <c r="RO54" s="128"/>
      <c r="RP54" s="128"/>
      <c r="RQ54" s="128"/>
      <c r="RR54" s="128"/>
      <c r="RS54" s="128"/>
      <c r="RT54" s="128"/>
      <c r="RU54" s="128"/>
      <c r="RV54" s="128"/>
      <c r="RW54" s="128"/>
      <c r="RX54" s="128"/>
      <c r="RY54" s="128"/>
      <c r="RZ54" s="128"/>
      <c r="SA54" s="128"/>
      <c r="SB54" s="128"/>
      <c r="SC54" s="128"/>
      <c r="SD54" s="128"/>
      <c r="SE54" s="128"/>
      <c r="SF54" s="128"/>
      <c r="SG54" s="128"/>
      <c r="SH54" s="128"/>
      <c r="SI54" s="128"/>
      <c r="SJ54" s="128"/>
      <c r="SK54" s="128"/>
      <c r="SL54" s="128"/>
      <c r="SM54" s="128"/>
      <c r="SN54" s="128"/>
      <c r="SO54" s="128"/>
      <c r="SP54" s="128"/>
      <c r="SQ54" s="128"/>
      <c r="SR54" s="128"/>
      <c r="SS54" s="128"/>
      <c r="ST54" s="128"/>
      <c r="SU54" s="128"/>
      <c r="SV54" s="128"/>
      <c r="SW54" s="128"/>
      <c r="SX54" s="128"/>
      <c r="SY54" s="128"/>
      <c r="SZ54" s="128"/>
      <c r="TA54" s="128"/>
      <c r="TB54" s="128"/>
      <c r="TC54" s="128"/>
      <c r="TD54" s="128"/>
      <c r="TE54" s="128"/>
      <c r="TF54" s="128"/>
      <c r="TG54" s="128"/>
      <c r="TH54" s="128"/>
      <c r="TI54" s="128"/>
      <c r="TJ54" s="128"/>
      <c r="TK54" s="128"/>
      <c r="TL54" s="128"/>
      <c r="TM54" s="128"/>
      <c r="TN54" s="128"/>
      <c r="TO54" s="128"/>
      <c r="TP54" s="128"/>
      <c r="TQ54" s="128"/>
      <c r="TR54" s="128"/>
      <c r="TS54" s="128"/>
      <c r="TT54" s="128"/>
      <c r="TU54" s="128"/>
      <c r="TV54" s="128"/>
      <c r="TW54" s="128"/>
      <c r="TX54" s="128"/>
      <c r="TY54" s="128"/>
      <c r="TZ54" s="128"/>
      <c r="UA54" s="128"/>
      <c r="UB54" s="128"/>
      <c r="UC54" s="128"/>
      <c r="UD54" s="128"/>
      <c r="UE54" s="128"/>
      <c r="UF54" s="128"/>
      <c r="UG54" s="128"/>
      <c r="UH54" s="128"/>
      <c r="UI54" s="128"/>
      <c r="UJ54" s="128"/>
      <c r="UK54" s="128"/>
      <c r="UL54" s="128"/>
      <c r="UM54" s="128"/>
      <c r="UN54" s="128"/>
      <c r="UO54" s="128"/>
      <c r="UP54" s="128"/>
      <c r="UQ54" s="128"/>
      <c r="UR54" s="128"/>
      <c r="US54" s="128"/>
      <c r="UT54" s="128"/>
      <c r="UU54" s="128"/>
      <c r="UV54" s="128"/>
      <c r="UW54" s="128"/>
      <c r="UX54" s="128"/>
      <c r="UY54" s="128"/>
      <c r="UZ54" s="128"/>
      <c r="VA54" s="128"/>
      <c r="VB54" s="128"/>
      <c r="VC54" s="128"/>
      <c r="VD54" s="128"/>
      <c r="VE54" s="128"/>
      <c r="VF54" s="128"/>
      <c r="VG54" s="128"/>
      <c r="VH54" s="128"/>
      <c r="VI54" s="128"/>
      <c r="VJ54" s="128"/>
      <c r="VK54" s="128"/>
      <c r="VL54" s="128"/>
      <c r="VM54" s="128"/>
      <c r="VN54" s="128"/>
      <c r="VO54" s="128"/>
      <c r="VP54" s="128"/>
      <c r="VQ54" s="128"/>
      <c r="VR54" s="128"/>
      <c r="VS54" s="128"/>
      <c r="VT54" s="128"/>
      <c r="VU54" s="128"/>
      <c r="VV54" s="128"/>
      <c r="VW54" s="128"/>
      <c r="VX54" s="128"/>
      <c r="VY54" s="128"/>
      <c r="VZ54" s="128"/>
      <c r="WA54" s="128"/>
      <c r="WB54" s="128"/>
      <c r="WC54" s="128"/>
      <c r="WD54" s="128"/>
      <c r="WE54" s="128"/>
      <c r="WF54" s="128"/>
      <c r="WG54" s="128"/>
      <c r="WH54" s="128"/>
      <c r="WI54" s="128"/>
      <c r="WJ54" s="128"/>
      <c r="WK54" s="128"/>
      <c r="WL54" s="128"/>
      <c r="WM54" s="128"/>
      <c r="WN54" s="128"/>
      <c r="WO54" s="128"/>
      <c r="WP54" s="128"/>
      <c r="WQ54" s="128"/>
      <c r="WR54" s="128"/>
      <c r="WS54" s="128"/>
      <c r="WT54" s="128"/>
      <c r="WU54" s="128"/>
      <c r="WV54" s="128"/>
      <c r="WW54" s="128"/>
      <c r="WX54" s="128"/>
      <c r="WY54" s="128"/>
      <c r="WZ54" s="128"/>
      <c r="XA54" s="128"/>
      <c r="XB54" s="128"/>
      <c r="XC54" s="128"/>
      <c r="XD54" s="128"/>
      <c r="XE54" s="128"/>
      <c r="XF54" s="128"/>
      <c r="XG54" s="128"/>
      <c r="XH54" s="128"/>
      <c r="XI54" s="128"/>
      <c r="XJ54" s="128"/>
      <c r="XK54" s="128"/>
      <c r="XL54" s="128"/>
      <c r="XM54" s="128"/>
      <c r="XN54" s="128"/>
      <c r="XO54" s="128"/>
      <c r="XP54" s="128"/>
      <c r="XQ54" s="128"/>
      <c r="XR54" s="128"/>
      <c r="XS54" s="128"/>
      <c r="XT54" s="128"/>
      <c r="XU54" s="128"/>
      <c r="XV54" s="128"/>
      <c r="XW54" s="128"/>
      <c r="XX54" s="128"/>
      <c r="XY54" s="128"/>
      <c r="XZ54" s="128"/>
      <c r="YA54" s="128"/>
      <c r="YB54" s="128"/>
      <c r="YC54" s="128"/>
      <c r="YD54" s="128"/>
      <c r="YE54" s="128"/>
      <c r="YF54" s="128"/>
      <c r="YG54" s="128"/>
      <c r="YH54" s="128"/>
      <c r="YI54" s="128"/>
      <c r="YJ54" s="128"/>
      <c r="YK54" s="128"/>
      <c r="YL54" s="128"/>
      <c r="YM54" s="128"/>
      <c r="YN54" s="128"/>
      <c r="YO54" s="128"/>
      <c r="YP54" s="128"/>
      <c r="YQ54" s="128"/>
      <c r="YR54" s="128"/>
      <c r="YS54" s="128"/>
      <c r="YT54" s="128"/>
      <c r="YU54" s="128"/>
      <c r="YV54" s="128"/>
      <c r="YW54" s="128"/>
      <c r="YX54" s="128"/>
      <c r="YY54" s="128"/>
      <c r="YZ54" s="128"/>
      <c r="ZA54" s="128"/>
      <c r="ZB54" s="128"/>
      <c r="ZC54" s="128"/>
      <c r="ZD54" s="128"/>
      <c r="ZE54" s="128"/>
      <c r="ZF54" s="128"/>
      <c r="ZG54" s="128"/>
      <c r="ZH54" s="128"/>
      <c r="ZI54" s="128"/>
      <c r="ZJ54" s="128"/>
      <c r="ZK54" s="128"/>
      <c r="ZL54" s="128"/>
      <c r="ZM54" s="128"/>
      <c r="ZN54" s="128"/>
      <c r="ZO54" s="128"/>
      <c r="ZP54" s="128"/>
      <c r="ZQ54" s="128"/>
      <c r="ZR54" s="128"/>
      <c r="ZS54" s="128"/>
      <c r="ZT54" s="128"/>
      <c r="ZU54" s="128"/>
      <c r="ZV54" s="128"/>
      <c r="ZW54" s="128"/>
      <c r="ZX54" s="128"/>
      <c r="ZY54" s="128"/>
      <c r="ZZ54" s="128"/>
    </row>
    <row r="55" spans="1:702" hidden="1" outlineLevel="1">
      <c r="A55" s="8">
        <v>41883</v>
      </c>
      <c r="B55" s="128">
        <v>3072.0478725600001</v>
      </c>
      <c r="C55" s="128">
        <v>373.56806961000001</v>
      </c>
      <c r="D55" s="128">
        <v>2.5669321900000002</v>
      </c>
      <c r="E55" s="128">
        <v>715.95997035000005</v>
      </c>
      <c r="F55" s="128">
        <v>63.325472349999998</v>
      </c>
      <c r="G55" s="128">
        <v>69.717934009999993</v>
      </c>
      <c r="H55" s="128">
        <v>16.462032749999999</v>
      </c>
      <c r="I55" s="128">
        <v>1465.6499124500001</v>
      </c>
      <c r="J55" s="128">
        <v>141.11111880000001</v>
      </c>
      <c r="K55" s="128">
        <v>12.77013694</v>
      </c>
      <c r="L55" s="128">
        <v>6.1945352800000002</v>
      </c>
      <c r="M55" s="165" t="s">
        <v>189</v>
      </c>
      <c r="N55" s="128">
        <v>203.94377836999999</v>
      </c>
      <c r="O55" s="128">
        <v>0.15602429000000001</v>
      </c>
      <c r="P55" s="128">
        <v>0.35370438999999998</v>
      </c>
      <c r="Q55" s="128">
        <v>0.10124485</v>
      </c>
      <c r="R55" s="128">
        <v>1.8210319999999999E-2</v>
      </c>
      <c r="S55" s="128">
        <v>3.1731000000000001E-4</v>
      </c>
      <c r="T55" s="128">
        <v>0.14847830000000001</v>
      </c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8"/>
      <c r="IN55" s="128"/>
      <c r="IO55" s="128"/>
      <c r="IP55" s="128"/>
      <c r="IQ55" s="128"/>
      <c r="IR55" s="128"/>
      <c r="IS55" s="128"/>
      <c r="IT55" s="128"/>
      <c r="IU55" s="128"/>
      <c r="IV55" s="128"/>
      <c r="IW55" s="128"/>
      <c r="IX55" s="128"/>
      <c r="IY55" s="128"/>
      <c r="IZ55" s="128"/>
      <c r="JA55" s="128"/>
      <c r="JB55" s="128"/>
      <c r="JC55" s="128"/>
      <c r="JD55" s="128"/>
      <c r="JE55" s="128"/>
      <c r="JF55" s="128"/>
      <c r="JG55" s="128"/>
      <c r="JH55" s="128"/>
      <c r="JI55" s="128"/>
      <c r="JJ55" s="128"/>
      <c r="JK55" s="128"/>
      <c r="JL55" s="128"/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8"/>
      <c r="KF55" s="128"/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8"/>
      <c r="KZ55" s="128"/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8"/>
      <c r="LT55" s="128"/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8"/>
      <c r="MN55" s="128"/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8"/>
      <c r="NH55" s="128"/>
      <c r="NI55" s="128"/>
      <c r="NJ55" s="128"/>
      <c r="NK55" s="128"/>
      <c r="NL55" s="128"/>
      <c r="NM55" s="128"/>
      <c r="NN55" s="128"/>
      <c r="NO55" s="128"/>
      <c r="NP55" s="128"/>
      <c r="NQ55" s="128"/>
      <c r="NR55" s="128"/>
      <c r="NS55" s="128"/>
      <c r="NT55" s="128"/>
      <c r="NU55" s="128"/>
      <c r="NV55" s="128"/>
      <c r="NW55" s="128"/>
      <c r="NX55" s="128"/>
      <c r="NY55" s="128"/>
      <c r="NZ55" s="128"/>
      <c r="OA55" s="128"/>
      <c r="OB55" s="128"/>
      <c r="OC55" s="128"/>
      <c r="OD55" s="128"/>
      <c r="OE55" s="128"/>
      <c r="OF55" s="128"/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8"/>
      <c r="OZ55" s="128"/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8"/>
      <c r="PT55" s="128"/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8"/>
      <c r="QN55" s="128"/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8"/>
      <c r="RH55" s="128"/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8"/>
      <c r="SB55" s="128"/>
      <c r="SC55" s="128"/>
      <c r="SD55" s="128"/>
      <c r="SE55" s="128"/>
      <c r="SF55" s="128"/>
      <c r="SG55" s="128"/>
      <c r="SH55" s="128"/>
      <c r="SI55" s="128"/>
      <c r="SJ55" s="128"/>
      <c r="SK55" s="128"/>
      <c r="SL55" s="128"/>
      <c r="SM55" s="128"/>
      <c r="SN55" s="128"/>
      <c r="SO55" s="128"/>
      <c r="SP55" s="128"/>
      <c r="SQ55" s="128"/>
      <c r="SR55" s="128"/>
      <c r="SS55" s="128"/>
      <c r="ST55" s="128"/>
      <c r="SU55" s="128"/>
      <c r="SV55" s="128"/>
      <c r="SW55" s="128"/>
      <c r="SX55" s="128"/>
      <c r="SY55" s="128"/>
      <c r="SZ55" s="128"/>
      <c r="TA55" s="128"/>
      <c r="TB55" s="128"/>
      <c r="TC55" s="128"/>
      <c r="TD55" s="128"/>
      <c r="TE55" s="128"/>
      <c r="TF55" s="128"/>
      <c r="TG55" s="128"/>
      <c r="TH55" s="128"/>
      <c r="TI55" s="128"/>
      <c r="TJ55" s="128"/>
      <c r="TK55" s="128"/>
      <c r="TL55" s="128"/>
      <c r="TM55" s="128"/>
      <c r="TN55" s="128"/>
      <c r="TO55" s="128"/>
      <c r="TP55" s="128"/>
      <c r="TQ55" s="128"/>
      <c r="TR55" s="128"/>
      <c r="TS55" s="128"/>
      <c r="TT55" s="128"/>
      <c r="TU55" s="128"/>
      <c r="TV55" s="128"/>
      <c r="TW55" s="128"/>
      <c r="TX55" s="128"/>
      <c r="TY55" s="128"/>
      <c r="TZ55" s="128"/>
      <c r="UA55" s="128"/>
      <c r="UB55" s="128"/>
      <c r="UC55" s="128"/>
      <c r="UD55" s="128"/>
      <c r="UE55" s="128"/>
      <c r="UF55" s="128"/>
      <c r="UG55" s="128"/>
      <c r="UH55" s="128"/>
      <c r="UI55" s="128"/>
      <c r="UJ55" s="128"/>
      <c r="UK55" s="128"/>
      <c r="UL55" s="128"/>
      <c r="UM55" s="128"/>
      <c r="UN55" s="128"/>
      <c r="UO55" s="128"/>
      <c r="UP55" s="128"/>
      <c r="UQ55" s="128"/>
      <c r="UR55" s="128"/>
      <c r="US55" s="128"/>
      <c r="UT55" s="128"/>
      <c r="UU55" s="128"/>
      <c r="UV55" s="128"/>
      <c r="UW55" s="128"/>
      <c r="UX55" s="128"/>
      <c r="UY55" s="128"/>
      <c r="UZ55" s="128"/>
      <c r="VA55" s="128"/>
      <c r="VB55" s="128"/>
      <c r="VC55" s="128"/>
      <c r="VD55" s="128"/>
      <c r="VE55" s="128"/>
      <c r="VF55" s="128"/>
      <c r="VG55" s="128"/>
      <c r="VH55" s="128"/>
      <c r="VI55" s="128"/>
      <c r="VJ55" s="128"/>
      <c r="VK55" s="128"/>
      <c r="VL55" s="128"/>
      <c r="VM55" s="128"/>
      <c r="VN55" s="128"/>
      <c r="VO55" s="128"/>
      <c r="VP55" s="128"/>
      <c r="VQ55" s="128"/>
      <c r="VR55" s="128"/>
      <c r="VS55" s="128"/>
      <c r="VT55" s="128"/>
      <c r="VU55" s="128"/>
      <c r="VV55" s="128"/>
      <c r="VW55" s="128"/>
      <c r="VX55" s="128"/>
      <c r="VY55" s="128"/>
      <c r="VZ55" s="128"/>
      <c r="WA55" s="128"/>
      <c r="WB55" s="128"/>
      <c r="WC55" s="128"/>
      <c r="WD55" s="128"/>
      <c r="WE55" s="128"/>
      <c r="WF55" s="128"/>
      <c r="WG55" s="128"/>
      <c r="WH55" s="128"/>
      <c r="WI55" s="128"/>
      <c r="WJ55" s="128"/>
      <c r="WK55" s="128"/>
      <c r="WL55" s="128"/>
      <c r="WM55" s="128"/>
      <c r="WN55" s="128"/>
      <c r="WO55" s="128"/>
      <c r="WP55" s="128"/>
      <c r="WQ55" s="128"/>
      <c r="WR55" s="128"/>
      <c r="WS55" s="128"/>
      <c r="WT55" s="128"/>
      <c r="WU55" s="128"/>
      <c r="WV55" s="128"/>
      <c r="WW55" s="128"/>
      <c r="WX55" s="128"/>
      <c r="WY55" s="128"/>
      <c r="WZ55" s="128"/>
      <c r="XA55" s="128"/>
      <c r="XB55" s="128"/>
      <c r="XC55" s="128"/>
      <c r="XD55" s="128"/>
      <c r="XE55" s="128"/>
      <c r="XF55" s="128"/>
      <c r="XG55" s="128"/>
      <c r="XH55" s="128"/>
      <c r="XI55" s="128"/>
      <c r="XJ55" s="128"/>
      <c r="XK55" s="128"/>
      <c r="XL55" s="128"/>
      <c r="XM55" s="128"/>
      <c r="XN55" s="128"/>
      <c r="XO55" s="128"/>
      <c r="XP55" s="128"/>
      <c r="XQ55" s="128"/>
      <c r="XR55" s="128"/>
      <c r="XS55" s="128"/>
      <c r="XT55" s="128"/>
      <c r="XU55" s="128"/>
      <c r="XV55" s="128"/>
      <c r="XW55" s="128"/>
      <c r="XX55" s="128"/>
      <c r="XY55" s="128"/>
      <c r="XZ55" s="128"/>
      <c r="YA55" s="128"/>
      <c r="YB55" s="128"/>
      <c r="YC55" s="128"/>
      <c r="YD55" s="128"/>
      <c r="YE55" s="128"/>
      <c r="YF55" s="128"/>
      <c r="YG55" s="128"/>
      <c r="YH55" s="128"/>
      <c r="YI55" s="128"/>
      <c r="YJ55" s="128"/>
      <c r="YK55" s="128"/>
      <c r="YL55" s="128"/>
      <c r="YM55" s="128"/>
      <c r="YN55" s="128"/>
      <c r="YO55" s="128"/>
      <c r="YP55" s="128"/>
      <c r="YQ55" s="128"/>
      <c r="YR55" s="128"/>
      <c r="YS55" s="128"/>
      <c r="YT55" s="128"/>
      <c r="YU55" s="128"/>
      <c r="YV55" s="128"/>
      <c r="YW55" s="128"/>
      <c r="YX55" s="128"/>
      <c r="YY55" s="128"/>
      <c r="YZ55" s="128"/>
      <c r="ZA55" s="128"/>
      <c r="ZB55" s="128"/>
      <c r="ZC55" s="128"/>
      <c r="ZD55" s="128"/>
      <c r="ZE55" s="128"/>
      <c r="ZF55" s="128"/>
      <c r="ZG55" s="128"/>
      <c r="ZH55" s="128"/>
      <c r="ZI55" s="128"/>
      <c r="ZJ55" s="128"/>
      <c r="ZK55" s="128"/>
      <c r="ZL55" s="128"/>
      <c r="ZM55" s="128"/>
      <c r="ZN55" s="128"/>
      <c r="ZO55" s="128"/>
      <c r="ZP55" s="128"/>
      <c r="ZQ55" s="128"/>
      <c r="ZR55" s="128"/>
      <c r="ZS55" s="128"/>
      <c r="ZT55" s="128"/>
      <c r="ZU55" s="128"/>
      <c r="ZV55" s="128"/>
      <c r="ZW55" s="128"/>
      <c r="ZX55" s="128"/>
      <c r="ZY55" s="128"/>
      <c r="ZZ55" s="128"/>
    </row>
    <row r="56" spans="1:702" hidden="1" outlineLevel="1">
      <c r="A56" s="8">
        <v>41913</v>
      </c>
      <c r="B56" s="128">
        <v>3106.9701320999998</v>
      </c>
      <c r="C56" s="128">
        <v>386.98699567</v>
      </c>
      <c r="D56" s="128">
        <v>2.1427438300000001</v>
      </c>
      <c r="E56" s="128">
        <v>742.77459436000004</v>
      </c>
      <c r="F56" s="128">
        <v>61.70026429</v>
      </c>
      <c r="G56" s="128">
        <v>69.894285449999998</v>
      </c>
      <c r="H56" s="128">
        <v>17.550131749999998</v>
      </c>
      <c r="I56" s="128">
        <v>1638.5513054</v>
      </c>
      <c r="J56" s="128">
        <v>143.09504891</v>
      </c>
      <c r="K56" s="128">
        <v>12.541537010000001</v>
      </c>
      <c r="L56" s="128">
        <v>4.7935417999999999</v>
      </c>
      <c r="M56" s="165" t="s">
        <v>189</v>
      </c>
      <c r="N56" s="128">
        <v>26.12941021</v>
      </c>
      <c r="O56" s="128">
        <v>0.13836949000000001</v>
      </c>
      <c r="P56" s="128">
        <v>0.41297298999999998</v>
      </c>
      <c r="Q56" s="128">
        <v>6.193688E-2</v>
      </c>
      <c r="R56" s="128">
        <v>2.320384E-2</v>
      </c>
      <c r="S56" s="128">
        <v>8.5683700000000005E-3</v>
      </c>
      <c r="T56" s="128">
        <v>0.16522185</v>
      </c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8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8"/>
      <c r="IN56" s="128"/>
      <c r="IO56" s="128"/>
      <c r="IP56" s="128"/>
      <c r="IQ56" s="128"/>
      <c r="IR56" s="128"/>
      <c r="IS56" s="128"/>
      <c r="IT56" s="128"/>
      <c r="IU56" s="128"/>
      <c r="IV56" s="128"/>
      <c r="IW56" s="128"/>
      <c r="IX56" s="128"/>
      <c r="IY56" s="128"/>
      <c r="IZ56" s="128"/>
      <c r="JA56" s="128"/>
      <c r="JB56" s="128"/>
      <c r="JC56" s="128"/>
      <c r="JD56" s="128"/>
      <c r="JE56" s="128"/>
      <c r="JF56" s="128"/>
      <c r="JG56" s="128"/>
      <c r="JH56" s="128"/>
      <c r="JI56" s="128"/>
      <c r="JJ56" s="128"/>
      <c r="JK56" s="128"/>
      <c r="JL56" s="128"/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8"/>
      <c r="KF56" s="128"/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8"/>
      <c r="KZ56" s="128"/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8"/>
      <c r="LT56" s="128"/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8"/>
      <c r="MN56" s="128"/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8"/>
      <c r="NH56" s="128"/>
      <c r="NI56" s="128"/>
      <c r="NJ56" s="128"/>
      <c r="NK56" s="128"/>
      <c r="NL56" s="128"/>
      <c r="NM56" s="128"/>
      <c r="NN56" s="128"/>
      <c r="NO56" s="128"/>
      <c r="NP56" s="128"/>
      <c r="NQ56" s="128"/>
      <c r="NR56" s="128"/>
      <c r="NS56" s="128"/>
      <c r="NT56" s="128"/>
      <c r="NU56" s="128"/>
      <c r="NV56" s="128"/>
      <c r="NW56" s="128"/>
      <c r="NX56" s="128"/>
      <c r="NY56" s="128"/>
      <c r="NZ56" s="128"/>
      <c r="OA56" s="128"/>
      <c r="OB56" s="128"/>
      <c r="OC56" s="128"/>
      <c r="OD56" s="128"/>
      <c r="OE56" s="128"/>
      <c r="OF56" s="128"/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8"/>
      <c r="OZ56" s="128"/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8"/>
      <c r="PT56" s="128"/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8"/>
      <c r="QN56" s="128"/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8"/>
      <c r="RH56" s="128"/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8"/>
      <c r="SB56" s="128"/>
      <c r="SC56" s="128"/>
      <c r="SD56" s="128"/>
      <c r="SE56" s="128"/>
      <c r="SF56" s="128"/>
      <c r="SG56" s="128"/>
      <c r="SH56" s="128"/>
      <c r="SI56" s="128"/>
      <c r="SJ56" s="128"/>
      <c r="SK56" s="128"/>
      <c r="SL56" s="128"/>
      <c r="SM56" s="128"/>
      <c r="SN56" s="128"/>
      <c r="SO56" s="128"/>
      <c r="SP56" s="128"/>
      <c r="SQ56" s="128"/>
      <c r="SR56" s="128"/>
      <c r="SS56" s="128"/>
      <c r="ST56" s="128"/>
      <c r="SU56" s="128"/>
      <c r="SV56" s="128"/>
      <c r="SW56" s="128"/>
      <c r="SX56" s="128"/>
      <c r="SY56" s="128"/>
      <c r="SZ56" s="128"/>
      <c r="TA56" s="128"/>
      <c r="TB56" s="128"/>
      <c r="TC56" s="128"/>
      <c r="TD56" s="128"/>
      <c r="TE56" s="128"/>
      <c r="TF56" s="128"/>
      <c r="TG56" s="128"/>
      <c r="TH56" s="128"/>
      <c r="TI56" s="128"/>
      <c r="TJ56" s="128"/>
      <c r="TK56" s="128"/>
      <c r="TL56" s="128"/>
      <c r="TM56" s="128"/>
      <c r="TN56" s="128"/>
      <c r="TO56" s="128"/>
      <c r="TP56" s="128"/>
      <c r="TQ56" s="128"/>
      <c r="TR56" s="128"/>
      <c r="TS56" s="128"/>
      <c r="TT56" s="128"/>
      <c r="TU56" s="128"/>
      <c r="TV56" s="128"/>
      <c r="TW56" s="128"/>
      <c r="TX56" s="128"/>
      <c r="TY56" s="128"/>
      <c r="TZ56" s="128"/>
      <c r="UA56" s="128"/>
      <c r="UB56" s="128"/>
      <c r="UC56" s="128"/>
      <c r="UD56" s="128"/>
      <c r="UE56" s="128"/>
      <c r="UF56" s="128"/>
      <c r="UG56" s="128"/>
      <c r="UH56" s="128"/>
      <c r="UI56" s="128"/>
      <c r="UJ56" s="128"/>
      <c r="UK56" s="128"/>
      <c r="UL56" s="128"/>
      <c r="UM56" s="128"/>
      <c r="UN56" s="128"/>
      <c r="UO56" s="128"/>
      <c r="UP56" s="128"/>
      <c r="UQ56" s="128"/>
      <c r="UR56" s="128"/>
      <c r="US56" s="128"/>
      <c r="UT56" s="128"/>
      <c r="UU56" s="128"/>
      <c r="UV56" s="128"/>
      <c r="UW56" s="128"/>
      <c r="UX56" s="128"/>
      <c r="UY56" s="128"/>
      <c r="UZ56" s="128"/>
      <c r="VA56" s="128"/>
      <c r="VB56" s="128"/>
      <c r="VC56" s="128"/>
      <c r="VD56" s="128"/>
      <c r="VE56" s="128"/>
      <c r="VF56" s="128"/>
      <c r="VG56" s="128"/>
      <c r="VH56" s="128"/>
      <c r="VI56" s="128"/>
      <c r="VJ56" s="128"/>
      <c r="VK56" s="128"/>
      <c r="VL56" s="128"/>
      <c r="VM56" s="128"/>
      <c r="VN56" s="128"/>
      <c r="VO56" s="128"/>
      <c r="VP56" s="128"/>
      <c r="VQ56" s="128"/>
      <c r="VR56" s="128"/>
      <c r="VS56" s="128"/>
      <c r="VT56" s="128"/>
      <c r="VU56" s="128"/>
      <c r="VV56" s="128"/>
      <c r="VW56" s="128"/>
      <c r="VX56" s="128"/>
      <c r="VY56" s="128"/>
      <c r="VZ56" s="128"/>
      <c r="WA56" s="128"/>
      <c r="WB56" s="128"/>
      <c r="WC56" s="128"/>
      <c r="WD56" s="128"/>
      <c r="WE56" s="128"/>
      <c r="WF56" s="128"/>
      <c r="WG56" s="128"/>
      <c r="WH56" s="128"/>
      <c r="WI56" s="128"/>
      <c r="WJ56" s="128"/>
      <c r="WK56" s="128"/>
      <c r="WL56" s="128"/>
      <c r="WM56" s="128"/>
      <c r="WN56" s="128"/>
      <c r="WO56" s="128"/>
      <c r="WP56" s="128"/>
      <c r="WQ56" s="128"/>
      <c r="WR56" s="128"/>
      <c r="WS56" s="128"/>
      <c r="WT56" s="128"/>
      <c r="WU56" s="128"/>
      <c r="WV56" s="128"/>
      <c r="WW56" s="128"/>
      <c r="WX56" s="128"/>
      <c r="WY56" s="128"/>
      <c r="WZ56" s="128"/>
      <c r="XA56" s="128"/>
      <c r="XB56" s="128"/>
      <c r="XC56" s="128"/>
      <c r="XD56" s="128"/>
      <c r="XE56" s="128"/>
      <c r="XF56" s="128"/>
      <c r="XG56" s="128"/>
      <c r="XH56" s="128"/>
      <c r="XI56" s="128"/>
      <c r="XJ56" s="128"/>
      <c r="XK56" s="128"/>
      <c r="XL56" s="128"/>
      <c r="XM56" s="128"/>
      <c r="XN56" s="128"/>
      <c r="XO56" s="128"/>
      <c r="XP56" s="128"/>
      <c r="XQ56" s="128"/>
      <c r="XR56" s="128"/>
      <c r="XS56" s="128"/>
      <c r="XT56" s="128"/>
      <c r="XU56" s="128"/>
      <c r="XV56" s="128"/>
      <c r="XW56" s="128"/>
      <c r="XX56" s="128"/>
      <c r="XY56" s="128"/>
      <c r="XZ56" s="128"/>
      <c r="YA56" s="128"/>
      <c r="YB56" s="128"/>
      <c r="YC56" s="128"/>
      <c r="YD56" s="128"/>
      <c r="YE56" s="128"/>
      <c r="YF56" s="128"/>
      <c r="YG56" s="128"/>
      <c r="YH56" s="128"/>
      <c r="YI56" s="128"/>
      <c r="YJ56" s="128"/>
      <c r="YK56" s="128"/>
      <c r="YL56" s="128"/>
      <c r="YM56" s="128"/>
      <c r="YN56" s="128"/>
      <c r="YO56" s="128"/>
      <c r="YP56" s="128"/>
      <c r="YQ56" s="128"/>
      <c r="YR56" s="128"/>
      <c r="YS56" s="128"/>
      <c r="YT56" s="128"/>
      <c r="YU56" s="128"/>
      <c r="YV56" s="128"/>
      <c r="YW56" s="128"/>
      <c r="YX56" s="128"/>
      <c r="YY56" s="128"/>
      <c r="YZ56" s="128"/>
      <c r="ZA56" s="128"/>
      <c r="ZB56" s="128"/>
      <c r="ZC56" s="128"/>
      <c r="ZD56" s="128"/>
      <c r="ZE56" s="128"/>
      <c r="ZF56" s="128"/>
      <c r="ZG56" s="128"/>
      <c r="ZH56" s="128"/>
      <c r="ZI56" s="128"/>
      <c r="ZJ56" s="128"/>
      <c r="ZK56" s="128"/>
      <c r="ZL56" s="128"/>
      <c r="ZM56" s="128"/>
      <c r="ZN56" s="128"/>
      <c r="ZO56" s="128"/>
      <c r="ZP56" s="128"/>
      <c r="ZQ56" s="128"/>
      <c r="ZR56" s="128"/>
      <c r="ZS56" s="128"/>
      <c r="ZT56" s="128"/>
      <c r="ZU56" s="128"/>
      <c r="ZV56" s="128"/>
      <c r="ZW56" s="128"/>
      <c r="ZX56" s="128"/>
      <c r="ZY56" s="128"/>
      <c r="ZZ56" s="128"/>
    </row>
    <row r="57" spans="1:702" hidden="1" outlineLevel="1">
      <c r="A57" s="8">
        <v>41944</v>
      </c>
      <c r="B57" s="128">
        <v>3070.8390044799999</v>
      </c>
      <c r="C57" s="128">
        <v>374.60877782</v>
      </c>
      <c r="D57" s="128">
        <v>1.9474290599999999</v>
      </c>
      <c r="E57" s="128">
        <v>767.29958823000004</v>
      </c>
      <c r="F57" s="128">
        <v>59.593299799999997</v>
      </c>
      <c r="G57" s="128">
        <v>80.162380420000005</v>
      </c>
      <c r="H57" s="128">
        <v>18.493530669999998</v>
      </c>
      <c r="I57" s="128">
        <v>1572.4618427299999</v>
      </c>
      <c r="J57" s="128">
        <v>146.34117562</v>
      </c>
      <c r="K57" s="128">
        <v>12.29110769</v>
      </c>
      <c r="L57" s="128">
        <v>4.6030496599999999</v>
      </c>
      <c r="M57" s="165" t="s">
        <v>189</v>
      </c>
      <c r="N57" s="128">
        <v>27.51376398</v>
      </c>
      <c r="O57" s="128">
        <v>0.14864393000000001</v>
      </c>
      <c r="P57" s="128">
        <v>5.0674446299999998</v>
      </c>
      <c r="Q57" s="128">
        <v>6.3951129999999995E-2</v>
      </c>
      <c r="R57" s="128">
        <v>6.5817219999999996E-2</v>
      </c>
      <c r="S57" s="128">
        <v>8.3799999999999994E-6</v>
      </c>
      <c r="T57" s="128">
        <v>0.17719351</v>
      </c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8"/>
      <c r="HO57" s="128"/>
      <c r="HP57" s="128"/>
      <c r="HQ57" s="128"/>
      <c r="HR57" s="128"/>
      <c r="HS57" s="128"/>
      <c r="HT57" s="128"/>
      <c r="HU57" s="128"/>
      <c r="HV57" s="128"/>
      <c r="HW57" s="128"/>
      <c r="HX57" s="128"/>
      <c r="HY57" s="128"/>
      <c r="HZ57" s="128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8"/>
      <c r="IM57" s="128"/>
      <c r="IN57" s="128"/>
      <c r="IO57" s="128"/>
      <c r="IP57" s="128"/>
      <c r="IQ57" s="128"/>
      <c r="IR57" s="128"/>
      <c r="IS57" s="128"/>
      <c r="IT57" s="128"/>
      <c r="IU57" s="128"/>
      <c r="IV57" s="128"/>
      <c r="IW57" s="128"/>
      <c r="IX57" s="128"/>
      <c r="IY57" s="128"/>
      <c r="IZ57" s="128"/>
      <c r="JA57" s="128"/>
      <c r="JB57" s="128"/>
      <c r="JC57" s="128"/>
      <c r="JD57" s="128"/>
      <c r="JE57" s="128"/>
      <c r="JF57" s="128"/>
      <c r="JG57" s="128"/>
      <c r="JH57" s="128"/>
      <c r="JI57" s="128"/>
      <c r="JJ57" s="128"/>
      <c r="JK57" s="128"/>
      <c r="JL57" s="128"/>
      <c r="JM57" s="128"/>
      <c r="JN57" s="128"/>
      <c r="JO57" s="128"/>
      <c r="JP57" s="128"/>
      <c r="JQ57" s="128"/>
      <c r="JR57" s="128"/>
      <c r="JS57" s="128"/>
      <c r="JT57" s="128"/>
      <c r="JU57" s="128"/>
      <c r="JV57" s="128"/>
      <c r="JW57" s="128"/>
      <c r="JX57" s="128"/>
      <c r="JY57" s="128"/>
      <c r="JZ57" s="128"/>
      <c r="KA57" s="128"/>
      <c r="KB57" s="128"/>
      <c r="KC57" s="128"/>
      <c r="KD57" s="128"/>
      <c r="KE57" s="128"/>
      <c r="KF57" s="128"/>
      <c r="KG57" s="128"/>
      <c r="KH57" s="128"/>
      <c r="KI57" s="128"/>
      <c r="KJ57" s="128"/>
      <c r="KK57" s="128"/>
      <c r="KL57" s="128"/>
      <c r="KM57" s="128"/>
      <c r="KN57" s="128"/>
      <c r="KO57" s="128"/>
      <c r="KP57" s="128"/>
      <c r="KQ57" s="128"/>
      <c r="KR57" s="128"/>
      <c r="KS57" s="128"/>
      <c r="KT57" s="128"/>
      <c r="KU57" s="128"/>
      <c r="KV57" s="128"/>
      <c r="KW57" s="128"/>
      <c r="KX57" s="128"/>
      <c r="KY57" s="128"/>
      <c r="KZ57" s="128"/>
      <c r="LA57" s="128"/>
      <c r="LB57" s="128"/>
      <c r="LC57" s="128"/>
      <c r="LD57" s="128"/>
      <c r="LE57" s="128"/>
      <c r="LF57" s="128"/>
      <c r="LG57" s="128"/>
      <c r="LH57" s="128"/>
      <c r="LI57" s="128"/>
      <c r="LJ57" s="128"/>
      <c r="LK57" s="128"/>
      <c r="LL57" s="128"/>
      <c r="LM57" s="128"/>
      <c r="LN57" s="128"/>
      <c r="LO57" s="128"/>
      <c r="LP57" s="128"/>
      <c r="LQ57" s="128"/>
      <c r="LR57" s="128"/>
      <c r="LS57" s="128"/>
      <c r="LT57" s="128"/>
      <c r="LU57" s="128"/>
      <c r="LV57" s="128"/>
      <c r="LW57" s="128"/>
      <c r="LX57" s="128"/>
      <c r="LY57" s="128"/>
      <c r="LZ57" s="128"/>
      <c r="MA57" s="128"/>
      <c r="MB57" s="128"/>
      <c r="MC57" s="128"/>
      <c r="MD57" s="128"/>
      <c r="ME57" s="128"/>
      <c r="MF57" s="128"/>
      <c r="MG57" s="128"/>
      <c r="MH57" s="128"/>
      <c r="MI57" s="128"/>
      <c r="MJ57" s="128"/>
      <c r="MK57" s="128"/>
      <c r="ML57" s="128"/>
      <c r="MM57" s="128"/>
      <c r="MN57" s="128"/>
      <c r="MO57" s="128"/>
      <c r="MP57" s="128"/>
      <c r="MQ57" s="128"/>
      <c r="MR57" s="128"/>
      <c r="MS57" s="128"/>
      <c r="MT57" s="128"/>
      <c r="MU57" s="128"/>
      <c r="MV57" s="128"/>
      <c r="MW57" s="128"/>
      <c r="MX57" s="128"/>
      <c r="MY57" s="128"/>
      <c r="MZ57" s="128"/>
      <c r="NA57" s="128"/>
      <c r="NB57" s="128"/>
      <c r="NC57" s="128"/>
      <c r="ND57" s="128"/>
      <c r="NE57" s="128"/>
      <c r="NF57" s="128"/>
      <c r="NG57" s="128"/>
      <c r="NH57" s="128"/>
      <c r="NI57" s="128"/>
      <c r="NJ57" s="128"/>
      <c r="NK57" s="128"/>
      <c r="NL57" s="128"/>
      <c r="NM57" s="128"/>
      <c r="NN57" s="128"/>
      <c r="NO57" s="128"/>
      <c r="NP57" s="128"/>
      <c r="NQ57" s="128"/>
      <c r="NR57" s="128"/>
      <c r="NS57" s="128"/>
      <c r="NT57" s="128"/>
      <c r="NU57" s="128"/>
      <c r="NV57" s="128"/>
      <c r="NW57" s="128"/>
      <c r="NX57" s="128"/>
      <c r="NY57" s="128"/>
      <c r="NZ57" s="128"/>
      <c r="OA57" s="128"/>
      <c r="OB57" s="128"/>
      <c r="OC57" s="128"/>
      <c r="OD57" s="128"/>
      <c r="OE57" s="128"/>
      <c r="OF57" s="128"/>
      <c r="OG57" s="128"/>
      <c r="OH57" s="128"/>
      <c r="OI57" s="128"/>
      <c r="OJ57" s="128"/>
      <c r="OK57" s="128"/>
      <c r="OL57" s="128"/>
      <c r="OM57" s="128"/>
      <c r="ON57" s="128"/>
      <c r="OO57" s="128"/>
      <c r="OP57" s="128"/>
      <c r="OQ57" s="128"/>
      <c r="OR57" s="128"/>
      <c r="OS57" s="128"/>
      <c r="OT57" s="128"/>
      <c r="OU57" s="128"/>
      <c r="OV57" s="128"/>
      <c r="OW57" s="128"/>
      <c r="OX57" s="128"/>
      <c r="OY57" s="128"/>
      <c r="OZ57" s="128"/>
      <c r="PA57" s="128"/>
      <c r="PB57" s="128"/>
      <c r="PC57" s="128"/>
      <c r="PD57" s="128"/>
      <c r="PE57" s="128"/>
      <c r="PF57" s="128"/>
      <c r="PG57" s="128"/>
      <c r="PH57" s="128"/>
      <c r="PI57" s="128"/>
      <c r="PJ57" s="128"/>
      <c r="PK57" s="128"/>
      <c r="PL57" s="128"/>
      <c r="PM57" s="128"/>
      <c r="PN57" s="128"/>
      <c r="PO57" s="128"/>
      <c r="PP57" s="128"/>
      <c r="PQ57" s="128"/>
      <c r="PR57" s="128"/>
      <c r="PS57" s="128"/>
      <c r="PT57" s="128"/>
      <c r="PU57" s="128"/>
      <c r="PV57" s="128"/>
      <c r="PW57" s="128"/>
      <c r="PX57" s="128"/>
      <c r="PY57" s="128"/>
      <c r="PZ57" s="128"/>
      <c r="QA57" s="128"/>
      <c r="QB57" s="128"/>
      <c r="QC57" s="128"/>
      <c r="QD57" s="128"/>
      <c r="QE57" s="128"/>
      <c r="QF57" s="128"/>
      <c r="QG57" s="128"/>
      <c r="QH57" s="128"/>
      <c r="QI57" s="128"/>
      <c r="QJ57" s="128"/>
      <c r="QK57" s="128"/>
      <c r="QL57" s="128"/>
      <c r="QM57" s="128"/>
      <c r="QN57" s="128"/>
      <c r="QO57" s="128"/>
      <c r="QP57" s="128"/>
      <c r="QQ57" s="128"/>
      <c r="QR57" s="128"/>
      <c r="QS57" s="128"/>
      <c r="QT57" s="128"/>
      <c r="QU57" s="128"/>
      <c r="QV57" s="128"/>
      <c r="QW57" s="128"/>
      <c r="QX57" s="128"/>
      <c r="QY57" s="128"/>
      <c r="QZ57" s="128"/>
      <c r="RA57" s="128"/>
      <c r="RB57" s="128"/>
      <c r="RC57" s="128"/>
      <c r="RD57" s="128"/>
      <c r="RE57" s="128"/>
      <c r="RF57" s="128"/>
      <c r="RG57" s="128"/>
      <c r="RH57" s="128"/>
      <c r="RI57" s="128"/>
      <c r="RJ57" s="128"/>
      <c r="RK57" s="128"/>
      <c r="RL57" s="128"/>
      <c r="RM57" s="128"/>
      <c r="RN57" s="128"/>
      <c r="RO57" s="128"/>
      <c r="RP57" s="128"/>
      <c r="RQ57" s="128"/>
      <c r="RR57" s="128"/>
      <c r="RS57" s="128"/>
      <c r="RT57" s="128"/>
      <c r="RU57" s="128"/>
      <c r="RV57" s="128"/>
      <c r="RW57" s="128"/>
      <c r="RX57" s="128"/>
      <c r="RY57" s="128"/>
      <c r="RZ57" s="128"/>
      <c r="SA57" s="128"/>
      <c r="SB57" s="128"/>
      <c r="SC57" s="128"/>
      <c r="SD57" s="128"/>
      <c r="SE57" s="128"/>
      <c r="SF57" s="128"/>
      <c r="SG57" s="128"/>
      <c r="SH57" s="128"/>
      <c r="SI57" s="128"/>
      <c r="SJ57" s="128"/>
      <c r="SK57" s="128"/>
      <c r="SL57" s="128"/>
      <c r="SM57" s="128"/>
      <c r="SN57" s="128"/>
      <c r="SO57" s="128"/>
      <c r="SP57" s="128"/>
      <c r="SQ57" s="128"/>
      <c r="SR57" s="128"/>
      <c r="SS57" s="128"/>
      <c r="ST57" s="128"/>
      <c r="SU57" s="128"/>
      <c r="SV57" s="128"/>
      <c r="SW57" s="128"/>
      <c r="SX57" s="128"/>
      <c r="SY57" s="128"/>
      <c r="SZ57" s="128"/>
      <c r="TA57" s="128"/>
      <c r="TB57" s="128"/>
      <c r="TC57" s="128"/>
      <c r="TD57" s="128"/>
      <c r="TE57" s="128"/>
      <c r="TF57" s="128"/>
      <c r="TG57" s="128"/>
      <c r="TH57" s="128"/>
      <c r="TI57" s="128"/>
      <c r="TJ57" s="128"/>
      <c r="TK57" s="128"/>
      <c r="TL57" s="128"/>
      <c r="TM57" s="128"/>
      <c r="TN57" s="128"/>
      <c r="TO57" s="128"/>
      <c r="TP57" s="128"/>
      <c r="TQ57" s="128"/>
      <c r="TR57" s="128"/>
      <c r="TS57" s="128"/>
      <c r="TT57" s="128"/>
      <c r="TU57" s="128"/>
      <c r="TV57" s="128"/>
      <c r="TW57" s="128"/>
      <c r="TX57" s="128"/>
      <c r="TY57" s="128"/>
      <c r="TZ57" s="128"/>
      <c r="UA57" s="128"/>
      <c r="UB57" s="128"/>
      <c r="UC57" s="128"/>
      <c r="UD57" s="128"/>
      <c r="UE57" s="128"/>
      <c r="UF57" s="128"/>
      <c r="UG57" s="128"/>
      <c r="UH57" s="128"/>
      <c r="UI57" s="128"/>
      <c r="UJ57" s="128"/>
      <c r="UK57" s="128"/>
      <c r="UL57" s="128"/>
      <c r="UM57" s="128"/>
      <c r="UN57" s="128"/>
      <c r="UO57" s="128"/>
      <c r="UP57" s="128"/>
      <c r="UQ57" s="128"/>
      <c r="UR57" s="128"/>
      <c r="US57" s="128"/>
      <c r="UT57" s="128"/>
      <c r="UU57" s="128"/>
      <c r="UV57" s="128"/>
      <c r="UW57" s="128"/>
      <c r="UX57" s="128"/>
      <c r="UY57" s="128"/>
      <c r="UZ57" s="128"/>
      <c r="VA57" s="128"/>
      <c r="VB57" s="128"/>
      <c r="VC57" s="128"/>
      <c r="VD57" s="128"/>
      <c r="VE57" s="128"/>
      <c r="VF57" s="128"/>
      <c r="VG57" s="128"/>
      <c r="VH57" s="128"/>
      <c r="VI57" s="128"/>
      <c r="VJ57" s="128"/>
      <c r="VK57" s="128"/>
      <c r="VL57" s="128"/>
      <c r="VM57" s="128"/>
      <c r="VN57" s="128"/>
      <c r="VO57" s="128"/>
      <c r="VP57" s="128"/>
      <c r="VQ57" s="128"/>
      <c r="VR57" s="128"/>
      <c r="VS57" s="128"/>
      <c r="VT57" s="128"/>
      <c r="VU57" s="128"/>
      <c r="VV57" s="128"/>
      <c r="VW57" s="128"/>
      <c r="VX57" s="128"/>
      <c r="VY57" s="128"/>
      <c r="VZ57" s="128"/>
      <c r="WA57" s="128"/>
      <c r="WB57" s="128"/>
      <c r="WC57" s="128"/>
      <c r="WD57" s="128"/>
      <c r="WE57" s="128"/>
      <c r="WF57" s="128"/>
      <c r="WG57" s="128"/>
      <c r="WH57" s="128"/>
      <c r="WI57" s="128"/>
      <c r="WJ57" s="128"/>
      <c r="WK57" s="128"/>
      <c r="WL57" s="128"/>
      <c r="WM57" s="128"/>
      <c r="WN57" s="128"/>
      <c r="WO57" s="128"/>
      <c r="WP57" s="128"/>
      <c r="WQ57" s="128"/>
      <c r="WR57" s="128"/>
      <c r="WS57" s="128"/>
      <c r="WT57" s="128"/>
      <c r="WU57" s="128"/>
      <c r="WV57" s="128"/>
      <c r="WW57" s="128"/>
      <c r="WX57" s="128"/>
      <c r="WY57" s="128"/>
      <c r="WZ57" s="128"/>
      <c r="XA57" s="128"/>
      <c r="XB57" s="128"/>
      <c r="XC57" s="128"/>
      <c r="XD57" s="128"/>
      <c r="XE57" s="128"/>
      <c r="XF57" s="128"/>
      <c r="XG57" s="128"/>
      <c r="XH57" s="128"/>
      <c r="XI57" s="128"/>
      <c r="XJ57" s="128"/>
      <c r="XK57" s="128"/>
      <c r="XL57" s="128"/>
      <c r="XM57" s="128"/>
      <c r="XN57" s="128"/>
      <c r="XO57" s="128"/>
      <c r="XP57" s="128"/>
      <c r="XQ57" s="128"/>
      <c r="XR57" s="128"/>
      <c r="XS57" s="128"/>
      <c r="XT57" s="128"/>
      <c r="XU57" s="128"/>
      <c r="XV57" s="128"/>
      <c r="XW57" s="128"/>
      <c r="XX57" s="128"/>
      <c r="XY57" s="128"/>
      <c r="XZ57" s="128"/>
      <c r="YA57" s="128"/>
      <c r="YB57" s="128"/>
      <c r="YC57" s="128"/>
      <c r="YD57" s="128"/>
      <c r="YE57" s="128"/>
      <c r="YF57" s="128"/>
      <c r="YG57" s="128"/>
      <c r="YH57" s="128"/>
      <c r="YI57" s="128"/>
      <c r="YJ57" s="128"/>
      <c r="YK57" s="128"/>
      <c r="YL57" s="128"/>
      <c r="YM57" s="128"/>
      <c r="YN57" s="128"/>
      <c r="YO57" s="128"/>
      <c r="YP57" s="128"/>
      <c r="YQ57" s="128"/>
      <c r="YR57" s="128"/>
      <c r="YS57" s="128"/>
      <c r="YT57" s="128"/>
      <c r="YU57" s="128"/>
      <c r="YV57" s="128"/>
      <c r="YW57" s="128"/>
      <c r="YX57" s="128"/>
      <c r="YY57" s="128"/>
      <c r="YZ57" s="128"/>
      <c r="ZA57" s="128"/>
      <c r="ZB57" s="128"/>
      <c r="ZC57" s="128"/>
      <c r="ZD57" s="128"/>
      <c r="ZE57" s="128"/>
      <c r="ZF57" s="128"/>
      <c r="ZG57" s="128"/>
      <c r="ZH57" s="128"/>
      <c r="ZI57" s="128"/>
      <c r="ZJ57" s="128"/>
      <c r="ZK57" s="128"/>
      <c r="ZL57" s="128"/>
      <c r="ZM57" s="128"/>
      <c r="ZN57" s="128"/>
      <c r="ZO57" s="128"/>
      <c r="ZP57" s="128"/>
      <c r="ZQ57" s="128"/>
      <c r="ZR57" s="128"/>
      <c r="ZS57" s="128"/>
      <c r="ZT57" s="128"/>
      <c r="ZU57" s="128"/>
      <c r="ZV57" s="128"/>
      <c r="ZW57" s="128"/>
      <c r="ZX57" s="128"/>
      <c r="ZY57" s="128"/>
      <c r="ZZ57" s="128"/>
    </row>
    <row r="58" spans="1:702" hidden="1" outlineLevel="1">
      <c r="A58" s="8">
        <v>41974</v>
      </c>
      <c r="B58" s="128">
        <v>3151.4864718499998</v>
      </c>
      <c r="C58" s="128">
        <v>588.01671485999998</v>
      </c>
      <c r="D58" s="128">
        <v>1.7755752</v>
      </c>
      <c r="E58" s="128">
        <v>608.99888808000003</v>
      </c>
      <c r="F58" s="128">
        <v>55.092896289999999</v>
      </c>
      <c r="G58" s="128">
        <v>82.974607980000002</v>
      </c>
      <c r="H58" s="128">
        <v>16.67995496</v>
      </c>
      <c r="I58" s="128">
        <v>1589.53082948</v>
      </c>
      <c r="J58" s="128">
        <v>149.26646617</v>
      </c>
      <c r="K58" s="128">
        <v>12.068490690000001</v>
      </c>
      <c r="L58" s="128">
        <v>4.8062247500000002</v>
      </c>
      <c r="M58" s="165" t="s">
        <v>189</v>
      </c>
      <c r="N58" s="128">
        <v>30.55134528</v>
      </c>
      <c r="O58" s="128">
        <v>0.15418345</v>
      </c>
      <c r="P58" s="128">
        <v>11.36536244</v>
      </c>
      <c r="Q58" s="128">
        <v>6.6330219999999995E-2</v>
      </c>
      <c r="R58" s="128">
        <v>2.20141E-3</v>
      </c>
      <c r="S58" s="128">
        <v>0</v>
      </c>
      <c r="T58" s="128">
        <v>0.13640058999999999</v>
      </c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28"/>
      <c r="HY58" s="128"/>
      <c r="HZ58" s="128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8"/>
      <c r="IM58" s="128"/>
      <c r="IN58" s="128"/>
      <c r="IO58" s="128"/>
      <c r="IP58" s="128"/>
      <c r="IQ58" s="128"/>
      <c r="IR58" s="128"/>
      <c r="IS58" s="128"/>
      <c r="IT58" s="128"/>
      <c r="IU58" s="128"/>
      <c r="IV58" s="128"/>
      <c r="IW58" s="128"/>
      <c r="IX58" s="128"/>
      <c r="IY58" s="128"/>
      <c r="IZ58" s="128"/>
      <c r="JA58" s="128"/>
      <c r="JB58" s="128"/>
      <c r="JC58" s="128"/>
      <c r="JD58" s="128"/>
      <c r="JE58" s="128"/>
      <c r="JF58" s="128"/>
      <c r="JG58" s="128"/>
      <c r="JH58" s="128"/>
      <c r="JI58" s="128"/>
      <c r="JJ58" s="128"/>
      <c r="JK58" s="128"/>
      <c r="JL58" s="128"/>
      <c r="JM58" s="128"/>
      <c r="JN58" s="128"/>
      <c r="JO58" s="128"/>
      <c r="JP58" s="128"/>
      <c r="JQ58" s="128"/>
      <c r="JR58" s="128"/>
      <c r="JS58" s="128"/>
      <c r="JT58" s="128"/>
      <c r="JU58" s="128"/>
      <c r="JV58" s="128"/>
      <c r="JW58" s="128"/>
      <c r="JX58" s="128"/>
      <c r="JY58" s="128"/>
      <c r="JZ58" s="128"/>
      <c r="KA58" s="128"/>
      <c r="KB58" s="128"/>
      <c r="KC58" s="128"/>
      <c r="KD58" s="128"/>
      <c r="KE58" s="128"/>
      <c r="KF58" s="128"/>
      <c r="KG58" s="128"/>
      <c r="KH58" s="128"/>
      <c r="KI58" s="128"/>
      <c r="KJ58" s="128"/>
      <c r="KK58" s="128"/>
      <c r="KL58" s="128"/>
      <c r="KM58" s="128"/>
      <c r="KN58" s="128"/>
      <c r="KO58" s="128"/>
      <c r="KP58" s="128"/>
      <c r="KQ58" s="128"/>
      <c r="KR58" s="128"/>
      <c r="KS58" s="128"/>
      <c r="KT58" s="128"/>
      <c r="KU58" s="128"/>
      <c r="KV58" s="128"/>
      <c r="KW58" s="128"/>
      <c r="KX58" s="128"/>
      <c r="KY58" s="128"/>
      <c r="KZ58" s="128"/>
      <c r="LA58" s="128"/>
      <c r="LB58" s="128"/>
      <c r="LC58" s="128"/>
      <c r="LD58" s="128"/>
      <c r="LE58" s="128"/>
      <c r="LF58" s="128"/>
      <c r="LG58" s="128"/>
      <c r="LH58" s="128"/>
      <c r="LI58" s="128"/>
      <c r="LJ58" s="128"/>
      <c r="LK58" s="128"/>
      <c r="LL58" s="128"/>
      <c r="LM58" s="128"/>
      <c r="LN58" s="128"/>
      <c r="LO58" s="128"/>
      <c r="LP58" s="128"/>
      <c r="LQ58" s="128"/>
      <c r="LR58" s="128"/>
      <c r="LS58" s="128"/>
      <c r="LT58" s="128"/>
      <c r="LU58" s="128"/>
      <c r="LV58" s="128"/>
      <c r="LW58" s="128"/>
      <c r="LX58" s="128"/>
      <c r="LY58" s="128"/>
      <c r="LZ58" s="128"/>
      <c r="MA58" s="128"/>
      <c r="MB58" s="128"/>
      <c r="MC58" s="128"/>
      <c r="MD58" s="128"/>
      <c r="ME58" s="128"/>
      <c r="MF58" s="128"/>
      <c r="MG58" s="128"/>
      <c r="MH58" s="128"/>
      <c r="MI58" s="128"/>
      <c r="MJ58" s="128"/>
      <c r="MK58" s="128"/>
      <c r="ML58" s="128"/>
      <c r="MM58" s="128"/>
      <c r="MN58" s="128"/>
      <c r="MO58" s="128"/>
      <c r="MP58" s="128"/>
      <c r="MQ58" s="128"/>
      <c r="MR58" s="128"/>
      <c r="MS58" s="128"/>
      <c r="MT58" s="128"/>
      <c r="MU58" s="128"/>
      <c r="MV58" s="128"/>
      <c r="MW58" s="128"/>
      <c r="MX58" s="128"/>
      <c r="MY58" s="128"/>
      <c r="MZ58" s="128"/>
      <c r="NA58" s="128"/>
      <c r="NB58" s="128"/>
      <c r="NC58" s="128"/>
      <c r="ND58" s="128"/>
      <c r="NE58" s="128"/>
      <c r="NF58" s="128"/>
      <c r="NG58" s="128"/>
      <c r="NH58" s="128"/>
      <c r="NI58" s="128"/>
      <c r="NJ58" s="128"/>
      <c r="NK58" s="128"/>
      <c r="NL58" s="128"/>
      <c r="NM58" s="128"/>
      <c r="NN58" s="128"/>
      <c r="NO58" s="128"/>
      <c r="NP58" s="128"/>
      <c r="NQ58" s="128"/>
      <c r="NR58" s="128"/>
      <c r="NS58" s="128"/>
      <c r="NT58" s="128"/>
      <c r="NU58" s="128"/>
      <c r="NV58" s="128"/>
      <c r="NW58" s="128"/>
      <c r="NX58" s="128"/>
      <c r="NY58" s="128"/>
      <c r="NZ58" s="128"/>
      <c r="OA58" s="128"/>
      <c r="OB58" s="128"/>
      <c r="OC58" s="128"/>
      <c r="OD58" s="128"/>
      <c r="OE58" s="128"/>
      <c r="OF58" s="128"/>
      <c r="OG58" s="128"/>
      <c r="OH58" s="128"/>
      <c r="OI58" s="128"/>
      <c r="OJ58" s="128"/>
      <c r="OK58" s="128"/>
      <c r="OL58" s="128"/>
      <c r="OM58" s="128"/>
      <c r="ON58" s="128"/>
      <c r="OO58" s="128"/>
      <c r="OP58" s="128"/>
      <c r="OQ58" s="128"/>
      <c r="OR58" s="128"/>
      <c r="OS58" s="128"/>
      <c r="OT58" s="128"/>
      <c r="OU58" s="128"/>
      <c r="OV58" s="128"/>
      <c r="OW58" s="128"/>
      <c r="OX58" s="128"/>
      <c r="OY58" s="128"/>
      <c r="OZ58" s="128"/>
      <c r="PA58" s="128"/>
      <c r="PB58" s="128"/>
      <c r="PC58" s="128"/>
      <c r="PD58" s="128"/>
      <c r="PE58" s="128"/>
      <c r="PF58" s="128"/>
      <c r="PG58" s="128"/>
      <c r="PH58" s="128"/>
      <c r="PI58" s="128"/>
      <c r="PJ58" s="128"/>
      <c r="PK58" s="128"/>
      <c r="PL58" s="128"/>
      <c r="PM58" s="128"/>
      <c r="PN58" s="128"/>
      <c r="PO58" s="128"/>
      <c r="PP58" s="128"/>
      <c r="PQ58" s="128"/>
      <c r="PR58" s="128"/>
      <c r="PS58" s="128"/>
      <c r="PT58" s="128"/>
      <c r="PU58" s="128"/>
      <c r="PV58" s="128"/>
      <c r="PW58" s="128"/>
      <c r="PX58" s="128"/>
      <c r="PY58" s="128"/>
      <c r="PZ58" s="128"/>
      <c r="QA58" s="128"/>
      <c r="QB58" s="128"/>
      <c r="QC58" s="128"/>
      <c r="QD58" s="128"/>
      <c r="QE58" s="128"/>
      <c r="QF58" s="128"/>
      <c r="QG58" s="128"/>
      <c r="QH58" s="128"/>
      <c r="QI58" s="128"/>
      <c r="QJ58" s="128"/>
      <c r="QK58" s="128"/>
      <c r="QL58" s="128"/>
      <c r="QM58" s="128"/>
      <c r="QN58" s="128"/>
      <c r="QO58" s="128"/>
      <c r="QP58" s="128"/>
      <c r="QQ58" s="128"/>
      <c r="QR58" s="128"/>
      <c r="QS58" s="128"/>
      <c r="QT58" s="128"/>
      <c r="QU58" s="128"/>
      <c r="QV58" s="128"/>
      <c r="QW58" s="128"/>
      <c r="QX58" s="128"/>
      <c r="QY58" s="128"/>
      <c r="QZ58" s="128"/>
      <c r="RA58" s="128"/>
      <c r="RB58" s="128"/>
      <c r="RC58" s="128"/>
      <c r="RD58" s="128"/>
      <c r="RE58" s="128"/>
      <c r="RF58" s="128"/>
      <c r="RG58" s="128"/>
      <c r="RH58" s="128"/>
      <c r="RI58" s="128"/>
      <c r="RJ58" s="128"/>
      <c r="RK58" s="128"/>
      <c r="RL58" s="128"/>
      <c r="RM58" s="128"/>
      <c r="RN58" s="128"/>
      <c r="RO58" s="128"/>
      <c r="RP58" s="128"/>
      <c r="RQ58" s="128"/>
      <c r="RR58" s="128"/>
      <c r="RS58" s="128"/>
      <c r="RT58" s="128"/>
      <c r="RU58" s="128"/>
      <c r="RV58" s="128"/>
      <c r="RW58" s="128"/>
      <c r="RX58" s="128"/>
      <c r="RY58" s="128"/>
      <c r="RZ58" s="128"/>
      <c r="SA58" s="128"/>
      <c r="SB58" s="128"/>
      <c r="SC58" s="128"/>
      <c r="SD58" s="128"/>
      <c r="SE58" s="128"/>
      <c r="SF58" s="128"/>
      <c r="SG58" s="128"/>
      <c r="SH58" s="128"/>
      <c r="SI58" s="128"/>
      <c r="SJ58" s="128"/>
      <c r="SK58" s="128"/>
      <c r="SL58" s="128"/>
      <c r="SM58" s="128"/>
      <c r="SN58" s="128"/>
      <c r="SO58" s="128"/>
      <c r="SP58" s="128"/>
      <c r="SQ58" s="128"/>
      <c r="SR58" s="128"/>
      <c r="SS58" s="128"/>
      <c r="ST58" s="128"/>
      <c r="SU58" s="128"/>
      <c r="SV58" s="128"/>
      <c r="SW58" s="128"/>
      <c r="SX58" s="128"/>
      <c r="SY58" s="128"/>
      <c r="SZ58" s="128"/>
      <c r="TA58" s="128"/>
      <c r="TB58" s="128"/>
      <c r="TC58" s="128"/>
      <c r="TD58" s="128"/>
      <c r="TE58" s="128"/>
      <c r="TF58" s="128"/>
      <c r="TG58" s="128"/>
      <c r="TH58" s="128"/>
      <c r="TI58" s="128"/>
      <c r="TJ58" s="128"/>
      <c r="TK58" s="128"/>
      <c r="TL58" s="128"/>
      <c r="TM58" s="128"/>
      <c r="TN58" s="128"/>
      <c r="TO58" s="128"/>
      <c r="TP58" s="128"/>
      <c r="TQ58" s="128"/>
      <c r="TR58" s="128"/>
      <c r="TS58" s="128"/>
      <c r="TT58" s="128"/>
      <c r="TU58" s="128"/>
      <c r="TV58" s="128"/>
      <c r="TW58" s="128"/>
      <c r="TX58" s="128"/>
      <c r="TY58" s="128"/>
      <c r="TZ58" s="128"/>
      <c r="UA58" s="128"/>
      <c r="UB58" s="128"/>
      <c r="UC58" s="128"/>
      <c r="UD58" s="128"/>
      <c r="UE58" s="128"/>
      <c r="UF58" s="128"/>
      <c r="UG58" s="128"/>
      <c r="UH58" s="128"/>
      <c r="UI58" s="128"/>
      <c r="UJ58" s="128"/>
      <c r="UK58" s="128"/>
      <c r="UL58" s="128"/>
      <c r="UM58" s="128"/>
      <c r="UN58" s="128"/>
      <c r="UO58" s="128"/>
      <c r="UP58" s="128"/>
      <c r="UQ58" s="128"/>
      <c r="UR58" s="128"/>
      <c r="US58" s="128"/>
      <c r="UT58" s="128"/>
      <c r="UU58" s="128"/>
      <c r="UV58" s="128"/>
      <c r="UW58" s="128"/>
      <c r="UX58" s="128"/>
      <c r="UY58" s="128"/>
      <c r="UZ58" s="128"/>
      <c r="VA58" s="128"/>
      <c r="VB58" s="128"/>
      <c r="VC58" s="128"/>
      <c r="VD58" s="128"/>
      <c r="VE58" s="128"/>
      <c r="VF58" s="128"/>
      <c r="VG58" s="128"/>
      <c r="VH58" s="128"/>
      <c r="VI58" s="128"/>
      <c r="VJ58" s="128"/>
      <c r="VK58" s="128"/>
      <c r="VL58" s="128"/>
      <c r="VM58" s="128"/>
      <c r="VN58" s="128"/>
      <c r="VO58" s="128"/>
      <c r="VP58" s="128"/>
      <c r="VQ58" s="128"/>
      <c r="VR58" s="128"/>
      <c r="VS58" s="128"/>
      <c r="VT58" s="128"/>
      <c r="VU58" s="128"/>
      <c r="VV58" s="128"/>
      <c r="VW58" s="128"/>
      <c r="VX58" s="128"/>
      <c r="VY58" s="128"/>
      <c r="VZ58" s="128"/>
      <c r="WA58" s="128"/>
      <c r="WB58" s="128"/>
      <c r="WC58" s="128"/>
      <c r="WD58" s="128"/>
      <c r="WE58" s="128"/>
      <c r="WF58" s="128"/>
      <c r="WG58" s="128"/>
      <c r="WH58" s="128"/>
      <c r="WI58" s="128"/>
      <c r="WJ58" s="128"/>
      <c r="WK58" s="128"/>
      <c r="WL58" s="128"/>
      <c r="WM58" s="128"/>
      <c r="WN58" s="128"/>
      <c r="WO58" s="128"/>
      <c r="WP58" s="128"/>
      <c r="WQ58" s="128"/>
      <c r="WR58" s="128"/>
      <c r="WS58" s="128"/>
      <c r="WT58" s="128"/>
      <c r="WU58" s="128"/>
      <c r="WV58" s="128"/>
      <c r="WW58" s="128"/>
      <c r="WX58" s="128"/>
      <c r="WY58" s="128"/>
      <c r="WZ58" s="128"/>
      <c r="XA58" s="128"/>
      <c r="XB58" s="128"/>
      <c r="XC58" s="128"/>
      <c r="XD58" s="128"/>
      <c r="XE58" s="128"/>
      <c r="XF58" s="128"/>
      <c r="XG58" s="128"/>
      <c r="XH58" s="128"/>
      <c r="XI58" s="128"/>
      <c r="XJ58" s="128"/>
      <c r="XK58" s="128"/>
      <c r="XL58" s="128"/>
      <c r="XM58" s="128"/>
      <c r="XN58" s="128"/>
      <c r="XO58" s="128"/>
      <c r="XP58" s="128"/>
      <c r="XQ58" s="128"/>
      <c r="XR58" s="128"/>
      <c r="XS58" s="128"/>
      <c r="XT58" s="128"/>
      <c r="XU58" s="128"/>
      <c r="XV58" s="128"/>
      <c r="XW58" s="128"/>
      <c r="XX58" s="128"/>
      <c r="XY58" s="128"/>
      <c r="XZ58" s="128"/>
      <c r="YA58" s="128"/>
      <c r="YB58" s="128"/>
      <c r="YC58" s="128"/>
      <c r="YD58" s="128"/>
      <c r="YE58" s="128"/>
      <c r="YF58" s="128"/>
      <c r="YG58" s="128"/>
      <c r="YH58" s="128"/>
      <c r="YI58" s="128"/>
      <c r="YJ58" s="128"/>
      <c r="YK58" s="128"/>
      <c r="YL58" s="128"/>
      <c r="YM58" s="128"/>
      <c r="YN58" s="128"/>
      <c r="YO58" s="128"/>
      <c r="YP58" s="128"/>
      <c r="YQ58" s="128"/>
      <c r="YR58" s="128"/>
      <c r="YS58" s="128"/>
      <c r="YT58" s="128"/>
      <c r="YU58" s="128"/>
      <c r="YV58" s="128"/>
      <c r="YW58" s="128"/>
      <c r="YX58" s="128"/>
      <c r="YY58" s="128"/>
      <c r="YZ58" s="128"/>
      <c r="ZA58" s="128"/>
      <c r="ZB58" s="128"/>
      <c r="ZC58" s="128"/>
      <c r="ZD58" s="128"/>
      <c r="ZE58" s="128"/>
      <c r="ZF58" s="128"/>
      <c r="ZG58" s="128"/>
      <c r="ZH58" s="128"/>
      <c r="ZI58" s="128"/>
      <c r="ZJ58" s="128"/>
      <c r="ZK58" s="128"/>
      <c r="ZL58" s="128"/>
      <c r="ZM58" s="128"/>
      <c r="ZN58" s="128"/>
      <c r="ZO58" s="128"/>
      <c r="ZP58" s="128"/>
      <c r="ZQ58" s="128"/>
      <c r="ZR58" s="128"/>
      <c r="ZS58" s="128"/>
      <c r="ZT58" s="128"/>
      <c r="ZU58" s="128"/>
      <c r="ZV58" s="128"/>
      <c r="ZW58" s="128"/>
      <c r="ZX58" s="128"/>
      <c r="ZY58" s="128"/>
      <c r="ZZ58" s="128"/>
    </row>
    <row r="59" spans="1:702" hidden="1" outlineLevel="1">
      <c r="A59" s="8">
        <v>42005</v>
      </c>
      <c r="B59" s="128">
        <v>3182.36236624</v>
      </c>
      <c r="C59" s="128">
        <v>695.24915052999995</v>
      </c>
      <c r="D59" s="128">
        <v>1.81247421</v>
      </c>
      <c r="E59" s="128">
        <v>519.99924226999997</v>
      </c>
      <c r="F59" s="128">
        <v>49.053576669999998</v>
      </c>
      <c r="G59" s="128">
        <v>84.986637040000005</v>
      </c>
      <c r="H59" s="128">
        <v>15.952701129999999</v>
      </c>
      <c r="I59" s="128">
        <v>1606.3151313000001</v>
      </c>
      <c r="J59" s="128">
        <v>150.64035582</v>
      </c>
      <c r="K59" s="128">
        <v>11.879550399999999</v>
      </c>
      <c r="L59" s="128">
        <v>4.82312472</v>
      </c>
      <c r="M59" s="165" t="s">
        <v>189</v>
      </c>
      <c r="N59" s="128">
        <v>29.53747036</v>
      </c>
      <c r="O59" s="128">
        <v>0.15312890000000001</v>
      </c>
      <c r="P59" s="128">
        <v>11.702599449999999</v>
      </c>
      <c r="Q59" s="128">
        <v>6.8405270000000004E-2</v>
      </c>
      <c r="R59" s="128">
        <v>1.388932E-2</v>
      </c>
      <c r="S59" s="128">
        <v>0</v>
      </c>
      <c r="T59" s="128">
        <v>0.17492885</v>
      </c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28"/>
      <c r="HY59" s="128"/>
      <c r="HZ59" s="128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  <c r="IO59" s="128"/>
      <c r="IP59" s="128"/>
      <c r="IQ59" s="128"/>
      <c r="IR59" s="128"/>
      <c r="IS59" s="128"/>
      <c r="IT59" s="128"/>
      <c r="IU59" s="128"/>
      <c r="IV59" s="128"/>
      <c r="IW59" s="128"/>
      <c r="IX59" s="128"/>
      <c r="IY59" s="128"/>
      <c r="IZ59" s="128"/>
      <c r="JA59" s="128"/>
      <c r="JB59" s="128"/>
      <c r="JC59" s="128"/>
      <c r="JD59" s="128"/>
      <c r="JE59" s="128"/>
      <c r="JF59" s="128"/>
      <c r="JG59" s="128"/>
      <c r="JH59" s="128"/>
      <c r="JI59" s="128"/>
      <c r="JJ59" s="128"/>
      <c r="JK59" s="128"/>
      <c r="JL59" s="128"/>
      <c r="JM59" s="128"/>
      <c r="JN59" s="128"/>
      <c r="JO59" s="128"/>
      <c r="JP59" s="128"/>
      <c r="JQ59" s="128"/>
      <c r="JR59" s="128"/>
      <c r="JS59" s="128"/>
      <c r="JT59" s="128"/>
      <c r="JU59" s="128"/>
      <c r="JV59" s="128"/>
      <c r="JW59" s="128"/>
      <c r="JX59" s="128"/>
      <c r="JY59" s="128"/>
      <c r="JZ59" s="128"/>
      <c r="KA59" s="128"/>
      <c r="KB59" s="128"/>
      <c r="KC59" s="128"/>
      <c r="KD59" s="128"/>
      <c r="KE59" s="128"/>
      <c r="KF59" s="128"/>
      <c r="KG59" s="128"/>
      <c r="KH59" s="128"/>
      <c r="KI59" s="128"/>
      <c r="KJ59" s="128"/>
      <c r="KK59" s="128"/>
      <c r="KL59" s="128"/>
      <c r="KM59" s="128"/>
      <c r="KN59" s="128"/>
      <c r="KO59" s="128"/>
      <c r="KP59" s="128"/>
      <c r="KQ59" s="128"/>
      <c r="KR59" s="128"/>
      <c r="KS59" s="128"/>
      <c r="KT59" s="128"/>
      <c r="KU59" s="128"/>
      <c r="KV59" s="128"/>
      <c r="KW59" s="128"/>
      <c r="KX59" s="128"/>
      <c r="KY59" s="128"/>
      <c r="KZ59" s="128"/>
      <c r="LA59" s="128"/>
      <c r="LB59" s="128"/>
      <c r="LC59" s="128"/>
      <c r="LD59" s="128"/>
      <c r="LE59" s="128"/>
      <c r="LF59" s="128"/>
      <c r="LG59" s="128"/>
      <c r="LH59" s="128"/>
      <c r="LI59" s="128"/>
      <c r="LJ59" s="128"/>
      <c r="LK59" s="128"/>
      <c r="LL59" s="128"/>
      <c r="LM59" s="128"/>
      <c r="LN59" s="128"/>
      <c r="LO59" s="128"/>
      <c r="LP59" s="128"/>
      <c r="LQ59" s="128"/>
      <c r="LR59" s="128"/>
      <c r="LS59" s="128"/>
      <c r="LT59" s="128"/>
      <c r="LU59" s="128"/>
      <c r="LV59" s="128"/>
      <c r="LW59" s="128"/>
      <c r="LX59" s="128"/>
      <c r="LY59" s="128"/>
      <c r="LZ59" s="128"/>
      <c r="MA59" s="128"/>
      <c r="MB59" s="128"/>
      <c r="MC59" s="128"/>
      <c r="MD59" s="128"/>
      <c r="ME59" s="128"/>
      <c r="MF59" s="128"/>
      <c r="MG59" s="128"/>
      <c r="MH59" s="128"/>
      <c r="MI59" s="128"/>
      <c r="MJ59" s="128"/>
      <c r="MK59" s="128"/>
      <c r="ML59" s="128"/>
      <c r="MM59" s="128"/>
      <c r="MN59" s="128"/>
      <c r="MO59" s="128"/>
      <c r="MP59" s="128"/>
      <c r="MQ59" s="128"/>
      <c r="MR59" s="128"/>
      <c r="MS59" s="128"/>
      <c r="MT59" s="128"/>
      <c r="MU59" s="128"/>
      <c r="MV59" s="128"/>
      <c r="MW59" s="128"/>
      <c r="MX59" s="128"/>
      <c r="MY59" s="128"/>
      <c r="MZ59" s="128"/>
      <c r="NA59" s="128"/>
      <c r="NB59" s="128"/>
      <c r="NC59" s="128"/>
      <c r="ND59" s="128"/>
      <c r="NE59" s="128"/>
      <c r="NF59" s="128"/>
      <c r="NG59" s="128"/>
      <c r="NH59" s="128"/>
      <c r="NI59" s="128"/>
      <c r="NJ59" s="128"/>
      <c r="NK59" s="128"/>
      <c r="NL59" s="128"/>
      <c r="NM59" s="128"/>
      <c r="NN59" s="128"/>
      <c r="NO59" s="128"/>
      <c r="NP59" s="128"/>
      <c r="NQ59" s="128"/>
      <c r="NR59" s="128"/>
      <c r="NS59" s="128"/>
      <c r="NT59" s="128"/>
      <c r="NU59" s="128"/>
      <c r="NV59" s="128"/>
      <c r="NW59" s="128"/>
      <c r="NX59" s="128"/>
      <c r="NY59" s="128"/>
      <c r="NZ59" s="128"/>
      <c r="OA59" s="128"/>
      <c r="OB59" s="128"/>
      <c r="OC59" s="128"/>
      <c r="OD59" s="128"/>
      <c r="OE59" s="128"/>
      <c r="OF59" s="128"/>
      <c r="OG59" s="128"/>
      <c r="OH59" s="128"/>
      <c r="OI59" s="128"/>
      <c r="OJ59" s="128"/>
      <c r="OK59" s="128"/>
      <c r="OL59" s="128"/>
      <c r="OM59" s="128"/>
      <c r="ON59" s="128"/>
      <c r="OO59" s="128"/>
      <c r="OP59" s="128"/>
      <c r="OQ59" s="128"/>
      <c r="OR59" s="128"/>
      <c r="OS59" s="128"/>
      <c r="OT59" s="128"/>
      <c r="OU59" s="128"/>
      <c r="OV59" s="128"/>
      <c r="OW59" s="128"/>
      <c r="OX59" s="128"/>
      <c r="OY59" s="128"/>
      <c r="OZ59" s="128"/>
      <c r="PA59" s="128"/>
      <c r="PB59" s="128"/>
      <c r="PC59" s="128"/>
      <c r="PD59" s="128"/>
      <c r="PE59" s="128"/>
      <c r="PF59" s="128"/>
      <c r="PG59" s="128"/>
      <c r="PH59" s="128"/>
      <c r="PI59" s="128"/>
      <c r="PJ59" s="128"/>
      <c r="PK59" s="128"/>
      <c r="PL59" s="128"/>
      <c r="PM59" s="128"/>
      <c r="PN59" s="128"/>
      <c r="PO59" s="128"/>
      <c r="PP59" s="128"/>
      <c r="PQ59" s="128"/>
      <c r="PR59" s="128"/>
      <c r="PS59" s="128"/>
      <c r="PT59" s="128"/>
      <c r="PU59" s="128"/>
      <c r="PV59" s="128"/>
      <c r="PW59" s="128"/>
      <c r="PX59" s="128"/>
      <c r="PY59" s="128"/>
      <c r="PZ59" s="128"/>
      <c r="QA59" s="128"/>
      <c r="QB59" s="128"/>
      <c r="QC59" s="128"/>
      <c r="QD59" s="128"/>
      <c r="QE59" s="128"/>
      <c r="QF59" s="128"/>
      <c r="QG59" s="128"/>
      <c r="QH59" s="128"/>
      <c r="QI59" s="128"/>
      <c r="QJ59" s="128"/>
      <c r="QK59" s="128"/>
      <c r="QL59" s="128"/>
      <c r="QM59" s="128"/>
      <c r="QN59" s="128"/>
      <c r="QO59" s="128"/>
      <c r="QP59" s="128"/>
      <c r="QQ59" s="128"/>
      <c r="QR59" s="128"/>
      <c r="QS59" s="128"/>
      <c r="QT59" s="128"/>
      <c r="QU59" s="128"/>
      <c r="QV59" s="128"/>
      <c r="QW59" s="128"/>
      <c r="QX59" s="128"/>
      <c r="QY59" s="128"/>
      <c r="QZ59" s="128"/>
      <c r="RA59" s="128"/>
      <c r="RB59" s="128"/>
      <c r="RC59" s="128"/>
      <c r="RD59" s="128"/>
      <c r="RE59" s="128"/>
      <c r="RF59" s="128"/>
      <c r="RG59" s="128"/>
      <c r="RH59" s="128"/>
      <c r="RI59" s="128"/>
      <c r="RJ59" s="128"/>
      <c r="RK59" s="128"/>
      <c r="RL59" s="128"/>
      <c r="RM59" s="128"/>
      <c r="RN59" s="128"/>
      <c r="RO59" s="128"/>
      <c r="RP59" s="128"/>
      <c r="RQ59" s="128"/>
      <c r="RR59" s="128"/>
      <c r="RS59" s="128"/>
      <c r="RT59" s="128"/>
      <c r="RU59" s="128"/>
      <c r="RV59" s="128"/>
      <c r="RW59" s="128"/>
      <c r="RX59" s="128"/>
      <c r="RY59" s="128"/>
      <c r="RZ59" s="128"/>
      <c r="SA59" s="128"/>
      <c r="SB59" s="128"/>
      <c r="SC59" s="128"/>
      <c r="SD59" s="128"/>
      <c r="SE59" s="128"/>
      <c r="SF59" s="128"/>
      <c r="SG59" s="128"/>
      <c r="SH59" s="128"/>
      <c r="SI59" s="128"/>
      <c r="SJ59" s="128"/>
      <c r="SK59" s="128"/>
      <c r="SL59" s="128"/>
      <c r="SM59" s="128"/>
      <c r="SN59" s="128"/>
      <c r="SO59" s="128"/>
      <c r="SP59" s="128"/>
      <c r="SQ59" s="128"/>
      <c r="SR59" s="128"/>
      <c r="SS59" s="128"/>
      <c r="ST59" s="128"/>
      <c r="SU59" s="128"/>
      <c r="SV59" s="128"/>
      <c r="SW59" s="128"/>
      <c r="SX59" s="128"/>
      <c r="SY59" s="128"/>
      <c r="SZ59" s="128"/>
      <c r="TA59" s="128"/>
      <c r="TB59" s="128"/>
      <c r="TC59" s="128"/>
      <c r="TD59" s="128"/>
      <c r="TE59" s="128"/>
      <c r="TF59" s="128"/>
      <c r="TG59" s="128"/>
      <c r="TH59" s="128"/>
      <c r="TI59" s="128"/>
      <c r="TJ59" s="128"/>
      <c r="TK59" s="128"/>
      <c r="TL59" s="128"/>
      <c r="TM59" s="128"/>
      <c r="TN59" s="128"/>
      <c r="TO59" s="128"/>
      <c r="TP59" s="128"/>
      <c r="TQ59" s="128"/>
      <c r="TR59" s="128"/>
      <c r="TS59" s="128"/>
      <c r="TT59" s="128"/>
      <c r="TU59" s="128"/>
      <c r="TV59" s="128"/>
      <c r="TW59" s="128"/>
      <c r="TX59" s="128"/>
      <c r="TY59" s="128"/>
      <c r="TZ59" s="128"/>
      <c r="UA59" s="128"/>
      <c r="UB59" s="128"/>
      <c r="UC59" s="128"/>
      <c r="UD59" s="128"/>
      <c r="UE59" s="128"/>
      <c r="UF59" s="128"/>
      <c r="UG59" s="128"/>
      <c r="UH59" s="128"/>
      <c r="UI59" s="128"/>
      <c r="UJ59" s="128"/>
      <c r="UK59" s="128"/>
      <c r="UL59" s="128"/>
      <c r="UM59" s="128"/>
      <c r="UN59" s="128"/>
      <c r="UO59" s="128"/>
      <c r="UP59" s="128"/>
      <c r="UQ59" s="128"/>
      <c r="UR59" s="128"/>
      <c r="US59" s="128"/>
      <c r="UT59" s="128"/>
      <c r="UU59" s="128"/>
      <c r="UV59" s="128"/>
      <c r="UW59" s="128"/>
      <c r="UX59" s="128"/>
      <c r="UY59" s="128"/>
      <c r="UZ59" s="128"/>
      <c r="VA59" s="128"/>
      <c r="VB59" s="128"/>
      <c r="VC59" s="128"/>
      <c r="VD59" s="128"/>
      <c r="VE59" s="128"/>
      <c r="VF59" s="128"/>
      <c r="VG59" s="128"/>
      <c r="VH59" s="128"/>
      <c r="VI59" s="128"/>
      <c r="VJ59" s="128"/>
      <c r="VK59" s="128"/>
      <c r="VL59" s="128"/>
      <c r="VM59" s="128"/>
      <c r="VN59" s="128"/>
      <c r="VO59" s="128"/>
      <c r="VP59" s="128"/>
      <c r="VQ59" s="128"/>
      <c r="VR59" s="128"/>
      <c r="VS59" s="128"/>
      <c r="VT59" s="128"/>
      <c r="VU59" s="128"/>
      <c r="VV59" s="128"/>
      <c r="VW59" s="128"/>
      <c r="VX59" s="128"/>
      <c r="VY59" s="128"/>
      <c r="VZ59" s="128"/>
      <c r="WA59" s="128"/>
      <c r="WB59" s="128"/>
      <c r="WC59" s="128"/>
      <c r="WD59" s="128"/>
      <c r="WE59" s="128"/>
      <c r="WF59" s="128"/>
      <c r="WG59" s="128"/>
      <c r="WH59" s="128"/>
      <c r="WI59" s="128"/>
      <c r="WJ59" s="128"/>
      <c r="WK59" s="128"/>
      <c r="WL59" s="128"/>
      <c r="WM59" s="128"/>
      <c r="WN59" s="128"/>
      <c r="WO59" s="128"/>
      <c r="WP59" s="128"/>
      <c r="WQ59" s="128"/>
      <c r="WR59" s="128"/>
      <c r="WS59" s="128"/>
      <c r="WT59" s="128"/>
      <c r="WU59" s="128"/>
      <c r="WV59" s="128"/>
      <c r="WW59" s="128"/>
      <c r="WX59" s="128"/>
      <c r="WY59" s="128"/>
      <c r="WZ59" s="128"/>
      <c r="XA59" s="128"/>
      <c r="XB59" s="128"/>
      <c r="XC59" s="128"/>
      <c r="XD59" s="128"/>
      <c r="XE59" s="128"/>
      <c r="XF59" s="128"/>
      <c r="XG59" s="128"/>
      <c r="XH59" s="128"/>
      <c r="XI59" s="128"/>
      <c r="XJ59" s="128"/>
      <c r="XK59" s="128"/>
      <c r="XL59" s="128"/>
      <c r="XM59" s="128"/>
      <c r="XN59" s="128"/>
      <c r="XO59" s="128"/>
      <c r="XP59" s="128"/>
      <c r="XQ59" s="128"/>
      <c r="XR59" s="128"/>
      <c r="XS59" s="128"/>
      <c r="XT59" s="128"/>
      <c r="XU59" s="128"/>
      <c r="XV59" s="128"/>
      <c r="XW59" s="128"/>
      <c r="XX59" s="128"/>
      <c r="XY59" s="128"/>
      <c r="XZ59" s="128"/>
      <c r="YA59" s="128"/>
      <c r="YB59" s="128"/>
      <c r="YC59" s="128"/>
      <c r="YD59" s="128"/>
      <c r="YE59" s="128"/>
      <c r="YF59" s="128"/>
      <c r="YG59" s="128"/>
      <c r="YH59" s="128"/>
      <c r="YI59" s="128"/>
      <c r="YJ59" s="128"/>
      <c r="YK59" s="128"/>
      <c r="YL59" s="128"/>
      <c r="YM59" s="128"/>
      <c r="YN59" s="128"/>
      <c r="YO59" s="128"/>
      <c r="YP59" s="128"/>
      <c r="YQ59" s="128"/>
      <c r="YR59" s="128"/>
      <c r="YS59" s="128"/>
      <c r="YT59" s="128"/>
      <c r="YU59" s="128"/>
      <c r="YV59" s="128"/>
      <c r="YW59" s="128"/>
      <c r="YX59" s="128"/>
      <c r="YY59" s="128"/>
      <c r="YZ59" s="128"/>
      <c r="ZA59" s="128"/>
      <c r="ZB59" s="128"/>
      <c r="ZC59" s="128"/>
      <c r="ZD59" s="128"/>
      <c r="ZE59" s="128"/>
      <c r="ZF59" s="128"/>
      <c r="ZG59" s="128"/>
      <c r="ZH59" s="128"/>
      <c r="ZI59" s="128"/>
      <c r="ZJ59" s="128"/>
      <c r="ZK59" s="128"/>
      <c r="ZL59" s="128"/>
      <c r="ZM59" s="128"/>
      <c r="ZN59" s="128"/>
      <c r="ZO59" s="128"/>
      <c r="ZP59" s="128"/>
      <c r="ZQ59" s="128"/>
      <c r="ZR59" s="128"/>
      <c r="ZS59" s="128"/>
      <c r="ZT59" s="128"/>
      <c r="ZU59" s="128"/>
      <c r="ZV59" s="128"/>
      <c r="ZW59" s="128"/>
      <c r="ZX59" s="128"/>
      <c r="ZY59" s="128"/>
      <c r="ZZ59" s="128"/>
    </row>
    <row r="60" spans="1:702" hidden="1" outlineLevel="1">
      <c r="A60" s="8">
        <v>42036</v>
      </c>
      <c r="B60" s="128">
        <v>3043.2347913899998</v>
      </c>
      <c r="C60" s="128">
        <v>706.81899182999996</v>
      </c>
      <c r="D60" s="128">
        <v>2.0683377599999999</v>
      </c>
      <c r="E60" s="128">
        <v>686.43313106999994</v>
      </c>
      <c r="F60" s="128">
        <v>59.79514665</v>
      </c>
      <c r="G60" s="128">
        <v>141.82716517</v>
      </c>
      <c r="H60" s="128">
        <v>16.26063675</v>
      </c>
      <c r="I60" s="128">
        <v>1182.7120309899999</v>
      </c>
      <c r="J60" s="128">
        <v>171.29544670999999</v>
      </c>
      <c r="K60" s="128">
        <v>11.550886650000001</v>
      </c>
      <c r="L60" s="128">
        <v>4.39381223</v>
      </c>
      <c r="M60" s="165" t="s">
        <v>189</v>
      </c>
      <c r="N60" s="128">
        <v>44.113363069999998</v>
      </c>
      <c r="O60" s="128">
        <v>0.17692873000000001</v>
      </c>
      <c r="P60" s="128">
        <v>13.767621520000001</v>
      </c>
      <c r="Q60" s="128">
        <v>6.67945E-3</v>
      </c>
      <c r="R60" s="128">
        <v>7.5244999999999999E-4</v>
      </c>
      <c r="S60" s="128">
        <v>4.9037100000000004E-3</v>
      </c>
      <c r="T60" s="128">
        <v>2.00895665</v>
      </c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28"/>
      <c r="HY60" s="128"/>
      <c r="HZ60" s="128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8"/>
      <c r="IM60" s="128"/>
      <c r="IN60" s="128"/>
      <c r="IO60" s="128"/>
      <c r="IP60" s="128"/>
      <c r="IQ60" s="128"/>
      <c r="IR60" s="128"/>
      <c r="IS60" s="128"/>
      <c r="IT60" s="128"/>
      <c r="IU60" s="128"/>
      <c r="IV60" s="128"/>
      <c r="IW60" s="128"/>
      <c r="IX60" s="128"/>
      <c r="IY60" s="128"/>
      <c r="IZ60" s="128"/>
      <c r="JA60" s="128"/>
      <c r="JB60" s="128"/>
      <c r="JC60" s="128"/>
      <c r="JD60" s="128"/>
      <c r="JE60" s="128"/>
      <c r="JF60" s="128"/>
      <c r="JG60" s="128"/>
      <c r="JH60" s="128"/>
      <c r="JI60" s="128"/>
      <c r="JJ60" s="128"/>
      <c r="JK60" s="128"/>
      <c r="JL60" s="128"/>
      <c r="JM60" s="128"/>
      <c r="JN60" s="128"/>
      <c r="JO60" s="128"/>
      <c r="JP60" s="128"/>
      <c r="JQ60" s="128"/>
      <c r="JR60" s="128"/>
      <c r="JS60" s="128"/>
      <c r="JT60" s="128"/>
      <c r="JU60" s="128"/>
      <c r="JV60" s="128"/>
      <c r="JW60" s="128"/>
      <c r="JX60" s="128"/>
      <c r="JY60" s="128"/>
      <c r="JZ60" s="128"/>
      <c r="KA60" s="128"/>
      <c r="KB60" s="128"/>
      <c r="KC60" s="128"/>
      <c r="KD60" s="128"/>
      <c r="KE60" s="128"/>
      <c r="KF60" s="128"/>
      <c r="KG60" s="128"/>
      <c r="KH60" s="128"/>
      <c r="KI60" s="128"/>
      <c r="KJ60" s="128"/>
      <c r="KK60" s="128"/>
      <c r="KL60" s="128"/>
      <c r="KM60" s="128"/>
      <c r="KN60" s="128"/>
      <c r="KO60" s="128"/>
      <c r="KP60" s="128"/>
      <c r="KQ60" s="128"/>
      <c r="KR60" s="128"/>
      <c r="KS60" s="128"/>
      <c r="KT60" s="128"/>
      <c r="KU60" s="128"/>
      <c r="KV60" s="128"/>
      <c r="KW60" s="128"/>
      <c r="KX60" s="128"/>
      <c r="KY60" s="128"/>
      <c r="KZ60" s="128"/>
      <c r="LA60" s="128"/>
      <c r="LB60" s="128"/>
      <c r="LC60" s="128"/>
      <c r="LD60" s="128"/>
      <c r="LE60" s="128"/>
      <c r="LF60" s="128"/>
      <c r="LG60" s="128"/>
      <c r="LH60" s="128"/>
      <c r="LI60" s="128"/>
      <c r="LJ60" s="128"/>
      <c r="LK60" s="128"/>
      <c r="LL60" s="128"/>
      <c r="LM60" s="128"/>
      <c r="LN60" s="128"/>
      <c r="LO60" s="128"/>
      <c r="LP60" s="128"/>
      <c r="LQ60" s="128"/>
      <c r="LR60" s="128"/>
      <c r="LS60" s="128"/>
      <c r="LT60" s="128"/>
      <c r="LU60" s="128"/>
      <c r="LV60" s="128"/>
      <c r="LW60" s="128"/>
      <c r="LX60" s="128"/>
      <c r="LY60" s="128"/>
      <c r="LZ60" s="128"/>
      <c r="MA60" s="128"/>
      <c r="MB60" s="128"/>
      <c r="MC60" s="128"/>
      <c r="MD60" s="128"/>
      <c r="ME60" s="128"/>
      <c r="MF60" s="128"/>
      <c r="MG60" s="128"/>
      <c r="MH60" s="128"/>
      <c r="MI60" s="128"/>
      <c r="MJ60" s="128"/>
      <c r="MK60" s="128"/>
      <c r="ML60" s="128"/>
      <c r="MM60" s="128"/>
      <c r="MN60" s="128"/>
      <c r="MO60" s="128"/>
      <c r="MP60" s="128"/>
      <c r="MQ60" s="128"/>
      <c r="MR60" s="128"/>
      <c r="MS60" s="128"/>
      <c r="MT60" s="128"/>
      <c r="MU60" s="128"/>
      <c r="MV60" s="128"/>
      <c r="MW60" s="128"/>
      <c r="MX60" s="128"/>
      <c r="MY60" s="128"/>
      <c r="MZ60" s="128"/>
      <c r="NA60" s="128"/>
      <c r="NB60" s="128"/>
      <c r="NC60" s="128"/>
      <c r="ND60" s="128"/>
      <c r="NE60" s="128"/>
      <c r="NF60" s="128"/>
      <c r="NG60" s="128"/>
      <c r="NH60" s="128"/>
      <c r="NI60" s="128"/>
      <c r="NJ60" s="128"/>
      <c r="NK60" s="128"/>
      <c r="NL60" s="128"/>
      <c r="NM60" s="128"/>
      <c r="NN60" s="128"/>
      <c r="NO60" s="128"/>
      <c r="NP60" s="128"/>
      <c r="NQ60" s="128"/>
      <c r="NR60" s="128"/>
      <c r="NS60" s="128"/>
      <c r="NT60" s="128"/>
      <c r="NU60" s="128"/>
      <c r="NV60" s="128"/>
      <c r="NW60" s="128"/>
      <c r="NX60" s="128"/>
      <c r="NY60" s="128"/>
      <c r="NZ60" s="128"/>
      <c r="OA60" s="128"/>
      <c r="OB60" s="128"/>
      <c r="OC60" s="128"/>
      <c r="OD60" s="128"/>
      <c r="OE60" s="128"/>
      <c r="OF60" s="128"/>
      <c r="OG60" s="128"/>
      <c r="OH60" s="128"/>
      <c r="OI60" s="128"/>
      <c r="OJ60" s="128"/>
      <c r="OK60" s="128"/>
      <c r="OL60" s="128"/>
      <c r="OM60" s="128"/>
      <c r="ON60" s="128"/>
      <c r="OO60" s="128"/>
      <c r="OP60" s="128"/>
      <c r="OQ60" s="128"/>
      <c r="OR60" s="128"/>
      <c r="OS60" s="128"/>
      <c r="OT60" s="128"/>
      <c r="OU60" s="128"/>
      <c r="OV60" s="128"/>
      <c r="OW60" s="128"/>
      <c r="OX60" s="128"/>
      <c r="OY60" s="128"/>
      <c r="OZ60" s="128"/>
      <c r="PA60" s="128"/>
      <c r="PB60" s="128"/>
      <c r="PC60" s="128"/>
      <c r="PD60" s="128"/>
      <c r="PE60" s="128"/>
      <c r="PF60" s="128"/>
      <c r="PG60" s="128"/>
      <c r="PH60" s="128"/>
      <c r="PI60" s="128"/>
      <c r="PJ60" s="128"/>
      <c r="PK60" s="128"/>
      <c r="PL60" s="128"/>
      <c r="PM60" s="128"/>
      <c r="PN60" s="128"/>
      <c r="PO60" s="128"/>
      <c r="PP60" s="128"/>
      <c r="PQ60" s="128"/>
      <c r="PR60" s="128"/>
      <c r="PS60" s="128"/>
      <c r="PT60" s="128"/>
      <c r="PU60" s="128"/>
      <c r="PV60" s="128"/>
      <c r="PW60" s="128"/>
      <c r="PX60" s="128"/>
      <c r="PY60" s="128"/>
      <c r="PZ60" s="128"/>
      <c r="QA60" s="128"/>
      <c r="QB60" s="128"/>
      <c r="QC60" s="128"/>
      <c r="QD60" s="128"/>
      <c r="QE60" s="128"/>
      <c r="QF60" s="128"/>
      <c r="QG60" s="128"/>
      <c r="QH60" s="128"/>
      <c r="QI60" s="128"/>
      <c r="QJ60" s="128"/>
      <c r="QK60" s="128"/>
      <c r="QL60" s="128"/>
      <c r="QM60" s="128"/>
      <c r="QN60" s="128"/>
      <c r="QO60" s="128"/>
      <c r="QP60" s="128"/>
      <c r="QQ60" s="128"/>
      <c r="QR60" s="128"/>
      <c r="QS60" s="128"/>
      <c r="QT60" s="128"/>
      <c r="QU60" s="128"/>
      <c r="QV60" s="128"/>
      <c r="QW60" s="128"/>
      <c r="QX60" s="128"/>
      <c r="QY60" s="128"/>
      <c r="QZ60" s="128"/>
      <c r="RA60" s="128"/>
      <c r="RB60" s="128"/>
      <c r="RC60" s="128"/>
      <c r="RD60" s="128"/>
      <c r="RE60" s="128"/>
      <c r="RF60" s="128"/>
      <c r="RG60" s="128"/>
      <c r="RH60" s="128"/>
      <c r="RI60" s="128"/>
      <c r="RJ60" s="128"/>
      <c r="RK60" s="128"/>
      <c r="RL60" s="128"/>
      <c r="RM60" s="128"/>
      <c r="RN60" s="128"/>
      <c r="RO60" s="128"/>
      <c r="RP60" s="128"/>
      <c r="RQ60" s="128"/>
      <c r="RR60" s="128"/>
      <c r="RS60" s="128"/>
      <c r="RT60" s="128"/>
      <c r="RU60" s="128"/>
      <c r="RV60" s="128"/>
      <c r="RW60" s="128"/>
      <c r="RX60" s="128"/>
      <c r="RY60" s="128"/>
      <c r="RZ60" s="128"/>
      <c r="SA60" s="128"/>
      <c r="SB60" s="128"/>
      <c r="SC60" s="128"/>
      <c r="SD60" s="128"/>
      <c r="SE60" s="128"/>
      <c r="SF60" s="128"/>
      <c r="SG60" s="128"/>
      <c r="SH60" s="128"/>
      <c r="SI60" s="128"/>
      <c r="SJ60" s="128"/>
      <c r="SK60" s="128"/>
      <c r="SL60" s="128"/>
      <c r="SM60" s="128"/>
      <c r="SN60" s="128"/>
      <c r="SO60" s="128"/>
      <c r="SP60" s="128"/>
      <c r="SQ60" s="128"/>
      <c r="SR60" s="128"/>
      <c r="SS60" s="128"/>
      <c r="ST60" s="128"/>
      <c r="SU60" s="128"/>
      <c r="SV60" s="128"/>
      <c r="SW60" s="128"/>
      <c r="SX60" s="128"/>
      <c r="SY60" s="128"/>
      <c r="SZ60" s="128"/>
      <c r="TA60" s="128"/>
      <c r="TB60" s="128"/>
      <c r="TC60" s="128"/>
      <c r="TD60" s="128"/>
      <c r="TE60" s="128"/>
      <c r="TF60" s="128"/>
      <c r="TG60" s="128"/>
      <c r="TH60" s="128"/>
      <c r="TI60" s="128"/>
      <c r="TJ60" s="128"/>
      <c r="TK60" s="128"/>
      <c r="TL60" s="128"/>
      <c r="TM60" s="128"/>
      <c r="TN60" s="128"/>
      <c r="TO60" s="128"/>
      <c r="TP60" s="128"/>
      <c r="TQ60" s="128"/>
      <c r="TR60" s="128"/>
      <c r="TS60" s="128"/>
      <c r="TT60" s="128"/>
      <c r="TU60" s="128"/>
      <c r="TV60" s="128"/>
      <c r="TW60" s="128"/>
      <c r="TX60" s="128"/>
      <c r="TY60" s="128"/>
      <c r="TZ60" s="128"/>
      <c r="UA60" s="128"/>
      <c r="UB60" s="128"/>
      <c r="UC60" s="128"/>
      <c r="UD60" s="128"/>
      <c r="UE60" s="128"/>
      <c r="UF60" s="128"/>
      <c r="UG60" s="128"/>
      <c r="UH60" s="128"/>
      <c r="UI60" s="128"/>
      <c r="UJ60" s="128"/>
      <c r="UK60" s="128"/>
      <c r="UL60" s="128"/>
      <c r="UM60" s="128"/>
      <c r="UN60" s="128"/>
      <c r="UO60" s="128"/>
      <c r="UP60" s="128"/>
      <c r="UQ60" s="128"/>
      <c r="UR60" s="128"/>
      <c r="US60" s="128"/>
      <c r="UT60" s="128"/>
      <c r="UU60" s="128"/>
      <c r="UV60" s="128"/>
      <c r="UW60" s="128"/>
      <c r="UX60" s="128"/>
      <c r="UY60" s="128"/>
      <c r="UZ60" s="128"/>
      <c r="VA60" s="128"/>
      <c r="VB60" s="128"/>
      <c r="VC60" s="128"/>
      <c r="VD60" s="128"/>
      <c r="VE60" s="128"/>
      <c r="VF60" s="128"/>
      <c r="VG60" s="128"/>
      <c r="VH60" s="128"/>
      <c r="VI60" s="128"/>
      <c r="VJ60" s="128"/>
      <c r="VK60" s="128"/>
      <c r="VL60" s="128"/>
      <c r="VM60" s="128"/>
      <c r="VN60" s="128"/>
      <c r="VO60" s="128"/>
      <c r="VP60" s="128"/>
      <c r="VQ60" s="128"/>
      <c r="VR60" s="128"/>
      <c r="VS60" s="128"/>
      <c r="VT60" s="128"/>
      <c r="VU60" s="128"/>
      <c r="VV60" s="128"/>
      <c r="VW60" s="128"/>
      <c r="VX60" s="128"/>
      <c r="VY60" s="128"/>
      <c r="VZ60" s="128"/>
      <c r="WA60" s="128"/>
      <c r="WB60" s="128"/>
      <c r="WC60" s="128"/>
      <c r="WD60" s="128"/>
      <c r="WE60" s="128"/>
      <c r="WF60" s="128"/>
      <c r="WG60" s="128"/>
      <c r="WH60" s="128"/>
      <c r="WI60" s="128"/>
      <c r="WJ60" s="128"/>
      <c r="WK60" s="128"/>
      <c r="WL60" s="128"/>
      <c r="WM60" s="128"/>
      <c r="WN60" s="128"/>
      <c r="WO60" s="128"/>
      <c r="WP60" s="128"/>
      <c r="WQ60" s="128"/>
      <c r="WR60" s="128"/>
      <c r="WS60" s="128"/>
      <c r="WT60" s="128"/>
      <c r="WU60" s="128"/>
      <c r="WV60" s="128"/>
      <c r="WW60" s="128"/>
      <c r="WX60" s="128"/>
      <c r="WY60" s="128"/>
      <c r="WZ60" s="128"/>
      <c r="XA60" s="128"/>
      <c r="XB60" s="128"/>
      <c r="XC60" s="128"/>
      <c r="XD60" s="128"/>
      <c r="XE60" s="128"/>
      <c r="XF60" s="128"/>
      <c r="XG60" s="128"/>
      <c r="XH60" s="128"/>
      <c r="XI60" s="128"/>
      <c r="XJ60" s="128"/>
      <c r="XK60" s="128"/>
      <c r="XL60" s="128"/>
      <c r="XM60" s="128"/>
      <c r="XN60" s="128"/>
      <c r="XO60" s="128"/>
      <c r="XP60" s="128"/>
      <c r="XQ60" s="128"/>
      <c r="XR60" s="128"/>
      <c r="XS60" s="128"/>
      <c r="XT60" s="128"/>
      <c r="XU60" s="128"/>
      <c r="XV60" s="128"/>
      <c r="XW60" s="128"/>
      <c r="XX60" s="128"/>
      <c r="XY60" s="128"/>
      <c r="XZ60" s="128"/>
      <c r="YA60" s="128"/>
      <c r="YB60" s="128"/>
      <c r="YC60" s="128"/>
      <c r="YD60" s="128"/>
      <c r="YE60" s="128"/>
      <c r="YF60" s="128"/>
      <c r="YG60" s="128"/>
      <c r="YH60" s="128"/>
      <c r="YI60" s="128"/>
      <c r="YJ60" s="128"/>
      <c r="YK60" s="128"/>
      <c r="YL60" s="128"/>
      <c r="YM60" s="128"/>
      <c r="YN60" s="128"/>
      <c r="YO60" s="128"/>
      <c r="YP60" s="128"/>
      <c r="YQ60" s="128"/>
      <c r="YR60" s="128"/>
      <c r="YS60" s="128"/>
      <c r="YT60" s="128"/>
      <c r="YU60" s="128"/>
      <c r="YV60" s="128"/>
      <c r="YW60" s="128"/>
      <c r="YX60" s="128"/>
      <c r="YY60" s="128"/>
      <c r="YZ60" s="128"/>
      <c r="ZA60" s="128"/>
      <c r="ZB60" s="128"/>
      <c r="ZC60" s="128"/>
      <c r="ZD60" s="128"/>
      <c r="ZE60" s="128"/>
      <c r="ZF60" s="128"/>
      <c r="ZG60" s="128"/>
      <c r="ZH60" s="128"/>
      <c r="ZI60" s="128"/>
      <c r="ZJ60" s="128"/>
      <c r="ZK60" s="128"/>
      <c r="ZL60" s="128"/>
      <c r="ZM60" s="128"/>
      <c r="ZN60" s="128"/>
      <c r="ZO60" s="128"/>
      <c r="ZP60" s="128"/>
      <c r="ZQ60" s="128"/>
      <c r="ZR60" s="128"/>
      <c r="ZS60" s="128"/>
      <c r="ZT60" s="128"/>
      <c r="ZU60" s="128"/>
      <c r="ZV60" s="128"/>
      <c r="ZW60" s="128"/>
      <c r="ZX60" s="128"/>
      <c r="ZY60" s="128"/>
      <c r="ZZ60" s="128"/>
    </row>
    <row r="61" spans="1:702" hidden="1" outlineLevel="1">
      <c r="A61" s="8">
        <v>42064</v>
      </c>
      <c r="B61" s="128">
        <v>2777.5045991699999</v>
      </c>
      <c r="C61" s="128">
        <v>699.45039860999998</v>
      </c>
      <c r="D61" s="128">
        <v>1.77828805</v>
      </c>
      <c r="E61" s="128">
        <v>640.10975371999996</v>
      </c>
      <c r="F61" s="128">
        <v>42.11935158</v>
      </c>
      <c r="G61" s="128">
        <v>114.40143247</v>
      </c>
      <c r="H61" s="128">
        <v>15.86354253</v>
      </c>
      <c r="I61" s="128">
        <v>1166.33493914</v>
      </c>
      <c r="J61" s="128">
        <v>29.0142205</v>
      </c>
      <c r="K61" s="128">
        <v>11.380496170000001</v>
      </c>
      <c r="L61" s="128">
        <v>4.31202153</v>
      </c>
      <c r="M61" s="165" t="s">
        <v>189</v>
      </c>
      <c r="N61" s="128">
        <v>36.602191900000001</v>
      </c>
      <c r="O61" s="128">
        <v>9.2458129999999999E-2</v>
      </c>
      <c r="P61" s="128">
        <v>14.07142683</v>
      </c>
      <c r="Q61" s="128">
        <v>6.9165600000000004E-3</v>
      </c>
      <c r="R61" s="128">
        <v>5.6271999999999995E-4</v>
      </c>
      <c r="S61" s="128">
        <v>1.7911000000000001E-4</v>
      </c>
      <c r="T61" s="128">
        <v>1.9664196199999999</v>
      </c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28"/>
      <c r="HK61" s="128"/>
      <c r="HL61" s="128"/>
      <c r="HM61" s="128"/>
      <c r="HN61" s="128"/>
      <c r="HO61" s="128"/>
      <c r="HP61" s="128"/>
      <c r="HQ61" s="128"/>
      <c r="HR61" s="128"/>
      <c r="HS61" s="128"/>
      <c r="HT61" s="128"/>
      <c r="HU61" s="128"/>
      <c r="HV61" s="128"/>
      <c r="HW61" s="128"/>
      <c r="HX61" s="128"/>
      <c r="HY61" s="128"/>
      <c r="HZ61" s="128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8"/>
      <c r="IM61" s="128"/>
      <c r="IN61" s="128"/>
      <c r="IO61" s="128"/>
      <c r="IP61" s="128"/>
      <c r="IQ61" s="128"/>
      <c r="IR61" s="128"/>
      <c r="IS61" s="128"/>
      <c r="IT61" s="128"/>
      <c r="IU61" s="128"/>
      <c r="IV61" s="128"/>
      <c r="IW61" s="128"/>
      <c r="IX61" s="128"/>
      <c r="IY61" s="128"/>
      <c r="IZ61" s="128"/>
      <c r="JA61" s="128"/>
      <c r="JB61" s="128"/>
      <c r="JC61" s="128"/>
      <c r="JD61" s="128"/>
      <c r="JE61" s="128"/>
      <c r="JF61" s="128"/>
      <c r="JG61" s="128"/>
      <c r="JH61" s="128"/>
      <c r="JI61" s="128"/>
      <c r="JJ61" s="128"/>
      <c r="JK61" s="128"/>
      <c r="JL61" s="128"/>
      <c r="JM61" s="128"/>
      <c r="JN61" s="128"/>
      <c r="JO61" s="128"/>
      <c r="JP61" s="128"/>
      <c r="JQ61" s="128"/>
      <c r="JR61" s="128"/>
      <c r="JS61" s="128"/>
      <c r="JT61" s="128"/>
      <c r="JU61" s="128"/>
      <c r="JV61" s="128"/>
      <c r="JW61" s="128"/>
      <c r="JX61" s="128"/>
      <c r="JY61" s="128"/>
      <c r="JZ61" s="128"/>
      <c r="KA61" s="128"/>
      <c r="KB61" s="128"/>
      <c r="KC61" s="128"/>
      <c r="KD61" s="128"/>
      <c r="KE61" s="128"/>
      <c r="KF61" s="128"/>
      <c r="KG61" s="128"/>
      <c r="KH61" s="128"/>
      <c r="KI61" s="128"/>
      <c r="KJ61" s="128"/>
      <c r="KK61" s="128"/>
      <c r="KL61" s="128"/>
      <c r="KM61" s="128"/>
      <c r="KN61" s="128"/>
      <c r="KO61" s="128"/>
      <c r="KP61" s="128"/>
      <c r="KQ61" s="128"/>
      <c r="KR61" s="128"/>
      <c r="KS61" s="128"/>
      <c r="KT61" s="128"/>
      <c r="KU61" s="128"/>
      <c r="KV61" s="128"/>
      <c r="KW61" s="128"/>
      <c r="KX61" s="128"/>
      <c r="KY61" s="128"/>
      <c r="KZ61" s="128"/>
      <c r="LA61" s="128"/>
      <c r="LB61" s="128"/>
      <c r="LC61" s="128"/>
      <c r="LD61" s="128"/>
      <c r="LE61" s="128"/>
      <c r="LF61" s="128"/>
      <c r="LG61" s="128"/>
      <c r="LH61" s="128"/>
      <c r="LI61" s="128"/>
      <c r="LJ61" s="128"/>
      <c r="LK61" s="128"/>
      <c r="LL61" s="128"/>
      <c r="LM61" s="128"/>
      <c r="LN61" s="128"/>
      <c r="LO61" s="128"/>
      <c r="LP61" s="128"/>
      <c r="LQ61" s="128"/>
      <c r="LR61" s="128"/>
      <c r="LS61" s="128"/>
      <c r="LT61" s="128"/>
      <c r="LU61" s="128"/>
      <c r="LV61" s="128"/>
      <c r="LW61" s="128"/>
      <c r="LX61" s="128"/>
      <c r="LY61" s="128"/>
      <c r="LZ61" s="128"/>
      <c r="MA61" s="128"/>
      <c r="MB61" s="128"/>
      <c r="MC61" s="128"/>
      <c r="MD61" s="128"/>
      <c r="ME61" s="128"/>
      <c r="MF61" s="128"/>
      <c r="MG61" s="128"/>
      <c r="MH61" s="128"/>
      <c r="MI61" s="128"/>
      <c r="MJ61" s="128"/>
      <c r="MK61" s="128"/>
      <c r="ML61" s="128"/>
      <c r="MM61" s="128"/>
      <c r="MN61" s="128"/>
      <c r="MO61" s="128"/>
      <c r="MP61" s="128"/>
      <c r="MQ61" s="128"/>
      <c r="MR61" s="128"/>
      <c r="MS61" s="128"/>
      <c r="MT61" s="128"/>
      <c r="MU61" s="128"/>
      <c r="MV61" s="128"/>
      <c r="MW61" s="128"/>
      <c r="MX61" s="128"/>
      <c r="MY61" s="128"/>
      <c r="MZ61" s="128"/>
      <c r="NA61" s="128"/>
      <c r="NB61" s="128"/>
      <c r="NC61" s="128"/>
      <c r="ND61" s="128"/>
      <c r="NE61" s="128"/>
      <c r="NF61" s="128"/>
      <c r="NG61" s="128"/>
      <c r="NH61" s="128"/>
      <c r="NI61" s="128"/>
      <c r="NJ61" s="128"/>
      <c r="NK61" s="128"/>
      <c r="NL61" s="128"/>
      <c r="NM61" s="128"/>
      <c r="NN61" s="128"/>
      <c r="NO61" s="128"/>
      <c r="NP61" s="128"/>
      <c r="NQ61" s="128"/>
      <c r="NR61" s="128"/>
      <c r="NS61" s="128"/>
      <c r="NT61" s="128"/>
      <c r="NU61" s="128"/>
      <c r="NV61" s="128"/>
      <c r="NW61" s="128"/>
      <c r="NX61" s="128"/>
      <c r="NY61" s="128"/>
      <c r="NZ61" s="128"/>
      <c r="OA61" s="128"/>
      <c r="OB61" s="128"/>
      <c r="OC61" s="128"/>
      <c r="OD61" s="128"/>
      <c r="OE61" s="128"/>
      <c r="OF61" s="128"/>
      <c r="OG61" s="128"/>
      <c r="OH61" s="128"/>
      <c r="OI61" s="128"/>
      <c r="OJ61" s="128"/>
      <c r="OK61" s="128"/>
      <c r="OL61" s="128"/>
      <c r="OM61" s="128"/>
      <c r="ON61" s="128"/>
      <c r="OO61" s="128"/>
      <c r="OP61" s="128"/>
      <c r="OQ61" s="128"/>
      <c r="OR61" s="128"/>
      <c r="OS61" s="128"/>
      <c r="OT61" s="128"/>
      <c r="OU61" s="128"/>
      <c r="OV61" s="128"/>
      <c r="OW61" s="128"/>
      <c r="OX61" s="128"/>
      <c r="OY61" s="128"/>
      <c r="OZ61" s="128"/>
      <c r="PA61" s="128"/>
      <c r="PB61" s="128"/>
      <c r="PC61" s="128"/>
      <c r="PD61" s="128"/>
      <c r="PE61" s="128"/>
      <c r="PF61" s="128"/>
      <c r="PG61" s="128"/>
      <c r="PH61" s="128"/>
      <c r="PI61" s="128"/>
      <c r="PJ61" s="128"/>
      <c r="PK61" s="128"/>
      <c r="PL61" s="128"/>
      <c r="PM61" s="128"/>
      <c r="PN61" s="128"/>
      <c r="PO61" s="128"/>
      <c r="PP61" s="128"/>
      <c r="PQ61" s="128"/>
      <c r="PR61" s="128"/>
      <c r="PS61" s="128"/>
      <c r="PT61" s="128"/>
      <c r="PU61" s="128"/>
      <c r="PV61" s="128"/>
      <c r="PW61" s="128"/>
      <c r="PX61" s="128"/>
      <c r="PY61" s="128"/>
      <c r="PZ61" s="128"/>
      <c r="QA61" s="128"/>
      <c r="QB61" s="128"/>
      <c r="QC61" s="128"/>
      <c r="QD61" s="128"/>
      <c r="QE61" s="128"/>
      <c r="QF61" s="128"/>
      <c r="QG61" s="128"/>
      <c r="QH61" s="128"/>
      <c r="QI61" s="128"/>
      <c r="QJ61" s="128"/>
      <c r="QK61" s="128"/>
      <c r="QL61" s="128"/>
      <c r="QM61" s="128"/>
      <c r="QN61" s="128"/>
      <c r="QO61" s="128"/>
      <c r="QP61" s="128"/>
      <c r="QQ61" s="128"/>
      <c r="QR61" s="128"/>
      <c r="QS61" s="128"/>
      <c r="QT61" s="128"/>
      <c r="QU61" s="128"/>
      <c r="QV61" s="128"/>
      <c r="QW61" s="128"/>
      <c r="QX61" s="128"/>
      <c r="QY61" s="128"/>
      <c r="QZ61" s="128"/>
      <c r="RA61" s="128"/>
      <c r="RB61" s="128"/>
      <c r="RC61" s="128"/>
      <c r="RD61" s="128"/>
      <c r="RE61" s="128"/>
      <c r="RF61" s="128"/>
      <c r="RG61" s="128"/>
      <c r="RH61" s="128"/>
      <c r="RI61" s="128"/>
      <c r="RJ61" s="128"/>
      <c r="RK61" s="128"/>
      <c r="RL61" s="128"/>
      <c r="RM61" s="128"/>
      <c r="RN61" s="128"/>
      <c r="RO61" s="128"/>
      <c r="RP61" s="128"/>
      <c r="RQ61" s="128"/>
      <c r="RR61" s="128"/>
      <c r="RS61" s="128"/>
      <c r="RT61" s="128"/>
      <c r="RU61" s="128"/>
      <c r="RV61" s="128"/>
      <c r="RW61" s="128"/>
      <c r="RX61" s="128"/>
      <c r="RY61" s="128"/>
      <c r="RZ61" s="128"/>
      <c r="SA61" s="128"/>
      <c r="SB61" s="128"/>
      <c r="SC61" s="128"/>
      <c r="SD61" s="128"/>
      <c r="SE61" s="128"/>
      <c r="SF61" s="128"/>
      <c r="SG61" s="128"/>
      <c r="SH61" s="128"/>
      <c r="SI61" s="128"/>
      <c r="SJ61" s="128"/>
      <c r="SK61" s="128"/>
      <c r="SL61" s="128"/>
      <c r="SM61" s="128"/>
      <c r="SN61" s="128"/>
      <c r="SO61" s="128"/>
      <c r="SP61" s="128"/>
      <c r="SQ61" s="128"/>
      <c r="SR61" s="128"/>
      <c r="SS61" s="128"/>
      <c r="ST61" s="128"/>
      <c r="SU61" s="128"/>
      <c r="SV61" s="128"/>
      <c r="SW61" s="128"/>
      <c r="SX61" s="128"/>
      <c r="SY61" s="128"/>
      <c r="SZ61" s="128"/>
      <c r="TA61" s="128"/>
      <c r="TB61" s="128"/>
      <c r="TC61" s="128"/>
      <c r="TD61" s="128"/>
      <c r="TE61" s="128"/>
      <c r="TF61" s="128"/>
      <c r="TG61" s="128"/>
      <c r="TH61" s="128"/>
      <c r="TI61" s="128"/>
      <c r="TJ61" s="128"/>
      <c r="TK61" s="128"/>
      <c r="TL61" s="128"/>
      <c r="TM61" s="128"/>
      <c r="TN61" s="128"/>
      <c r="TO61" s="128"/>
      <c r="TP61" s="128"/>
      <c r="TQ61" s="128"/>
      <c r="TR61" s="128"/>
      <c r="TS61" s="128"/>
      <c r="TT61" s="128"/>
      <c r="TU61" s="128"/>
      <c r="TV61" s="128"/>
      <c r="TW61" s="128"/>
      <c r="TX61" s="128"/>
      <c r="TY61" s="128"/>
      <c r="TZ61" s="128"/>
      <c r="UA61" s="128"/>
      <c r="UB61" s="128"/>
      <c r="UC61" s="128"/>
      <c r="UD61" s="128"/>
      <c r="UE61" s="128"/>
      <c r="UF61" s="128"/>
      <c r="UG61" s="128"/>
      <c r="UH61" s="128"/>
      <c r="UI61" s="128"/>
      <c r="UJ61" s="128"/>
      <c r="UK61" s="128"/>
      <c r="UL61" s="128"/>
      <c r="UM61" s="128"/>
      <c r="UN61" s="128"/>
      <c r="UO61" s="128"/>
      <c r="UP61" s="128"/>
      <c r="UQ61" s="128"/>
      <c r="UR61" s="128"/>
      <c r="US61" s="128"/>
      <c r="UT61" s="128"/>
      <c r="UU61" s="128"/>
      <c r="UV61" s="128"/>
      <c r="UW61" s="128"/>
      <c r="UX61" s="128"/>
      <c r="UY61" s="128"/>
      <c r="UZ61" s="128"/>
      <c r="VA61" s="128"/>
      <c r="VB61" s="128"/>
      <c r="VC61" s="128"/>
      <c r="VD61" s="128"/>
      <c r="VE61" s="128"/>
      <c r="VF61" s="128"/>
      <c r="VG61" s="128"/>
      <c r="VH61" s="128"/>
      <c r="VI61" s="128"/>
      <c r="VJ61" s="128"/>
      <c r="VK61" s="128"/>
      <c r="VL61" s="128"/>
      <c r="VM61" s="128"/>
      <c r="VN61" s="128"/>
      <c r="VO61" s="128"/>
      <c r="VP61" s="128"/>
      <c r="VQ61" s="128"/>
      <c r="VR61" s="128"/>
      <c r="VS61" s="128"/>
      <c r="VT61" s="128"/>
      <c r="VU61" s="128"/>
      <c r="VV61" s="128"/>
      <c r="VW61" s="128"/>
      <c r="VX61" s="128"/>
      <c r="VY61" s="128"/>
      <c r="VZ61" s="128"/>
      <c r="WA61" s="128"/>
      <c r="WB61" s="128"/>
      <c r="WC61" s="128"/>
      <c r="WD61" s="128"/>
      <c r="WE61" s="128"/>
      <c r="WF61" s="128"/>
      <c r="WG61" s="128"/>
      <c r="WH61" s="128"/>
      <c r="WI61" s="128"/>
      <c r="WJ61" s="128"/>
      <c r="WK61" s="128"/>
      <c r="WL61" s="128"/>
      <c r="WM61" s="128"/>
      <c r="WN61" s="128"/>
      <c r="WO61" s="128"/>
      <c r="WP61" s="128"/>
      <c r="WQ61" s="128"/>
      <c r="WR61" s="128"/>
      <c r="WS61" s="128"/>
      <c r="WT61" s="128"/>
      <c r="WU61" s="128"/>
      <c r="WV61" s="128"/>
      <c r="WW61" s="128"/>
      <c r="WX61" s="128"/>
      <c r="WY61" s="128"/>
      <c r="WZ61" s="128"/>
      <c r="XA61" s="128"/>
      <c r="XB61" s="128"/>
      <c r="XC61" s="128"/>
      <c r="XD61" s="128"/>
      <c r="XE61" s="128"/>
      <c r="XF61" s="128"/>
      <c r="XG61" s="128"/>
      <c r="XH61" s="128"/>
      <c r="XI61" s="128"/>
      <c r="XJ61" s="128"/>
      <c r="XK61" s="128"/>
      <c r="XL61" s="128"/>
      <c r="XM61" s="128"/>
      <c r="XN61" s="128"/>
      <c r="XO61" s="128"/>
      <c r="XP61" s="128"/>
      <c r="XQ61" s="128"/>
      <c r="XR61" s="128"/>
      <c r="XS61" s="128"/>
      <c r="XT61" s="128"/>
      <c r="XU61" s="128"/>
      <c r="XV61" s="128"/>
      <c r="XW61" s="128"/>
      <c r="XX61" s="128"/>
      <c r="XY61" s="128"/>
      <c r="XZ61" s="128"/>
      <c r="YA61" s="128"/>
      <c r="YB61" s="128"/>
      <c r="YC61" s="128"/>
      <c r="YD61" s="128"/>
      <c r="YE61" s="128"/>
      <c r="YF61" s="128"/>
      <c r="YG61" s="128"/>
      <c r="YH61" s="128"/>
      <c r="YI61" s="128"/>
      <c r="YJ61" s="128"/>
      <c r="YK61" s="128"/>
      <c r="YL61" s="128"/>
      <c r="YM61" s="128"/>
      <c r="YN61" s="128"/>
      <c r="YO61" s="128"/>
      <c r="YP61" s="128"/>
      <c r="YQ61" s="128"/>
      <c r="YR61" s="128"/>
      <c r="YS61" s="128"/>
      <c r="YT61" s="128"/>
      <c r="YU61" s="128"/>
      <c r="YV61" s="128"/>
      <c r="YW61" s="128"/>
      <c r="YX61" s="128"/>
      <c r="YY61" s="128"/>
      <c r="YZ61" s="128"/>
      <c r="ZA61" s="128"/>
      <c r="ZB61" s="128"/>
      <c r="ZC61" s="128"/>
      <c r="ZD61" s="128"/>
      <c r="ZE61" s="128"/>
      <c r="ZF61" s="128"/>
      <c r="ZG61" s="128"/>
      <c r="ZH61" s="128"/>
      <c r="ZI61" s="128"/>
      <c r="ZJ61" s="128"/>
      <c r="ZK61" s="128"/>
      <c r="ZL61" s="128"/>
      <c r="ZM61" s="128"/>
      <c r="ZN61" s="128"/>
      <c r="ZO61" s="128"/>
      <c r="ZP61" s="128"/>
      <c r="ZQ61" s="128"/>
      <c r="ZR61" s="128"/>
      <c r="ZS61" s="128"/>
      <c r="ZT61" s="128"/>
      <c r="ZU61" s="128"/>
      <c r="ZV61" s="128"/>
      <c r="ZW61" s="128"/>
      <c r="ZX61" s="128"/>
      <c r="ZY61" s="128"/>
      <c r="ZZ61" s="128"/>
    </row>
    <row r="62" spans="1:702" hidden="1" outlineLevel="1">
      <c r="A62" s="8">
        <v>42095</v>
      </c>
      <c r="B62" s="128">
        <v>2685.0846917499998</v>
      </c>
      <c r="C62" s="128">
        <v>704.22504301000004</v>
      </c>
      <c r="D62" s="128">
        <v>1.6103135799999999</v>
      </c>
      <c r="E62" s="128">
        <v>592.56204576000005</v>
      </c>
      <c r="F62" s="128">
        <v>50.797701789999998</v>
      </c>
      <c r="G62" s="128">
        <v>97.5259906</v>
      </c>
      <c r="H62" s="128">
        <v>15.282998210000001</v>
      </c>
      <c r="I62" s="128">
        <v>1131.4872338299999</v>
      </c>
      <c r="J62" s="128">
        <v>26.687345440000001</v>
      </c>
      <c r="K62" s="128">
        <v>11.05051901</v>
      </c>
      <c r="L62" s="128">
        <v>4.1909494799999996</v>
      </c>
      <c r="M62" s="165" t="s">
        <v>189</v>
      </c>
      <c r="N62" s="128">
        <v>33.251540869999999</v>
      </c>
      <c r="O62" s="128">
        <v>8.9659600000000006E-2</v>
      </c>
      <c r="P62" s="128">
        <v>14.23656793</v>
      </c>
      <c r="Q62" s="128">
        <v>9.6719900000000001E-3</v>
      </c>
      <c r="R62" s="128">
        <v>8.9225000000000003E-4</v>
      </c>
      <c r="S62" s="128">
        <v>1.2778E-4</v>
      </c>
      <c r="T62" s="128">
        <v>2.07609062</v>
      </c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  <c r="IV62" s="128"/>
      <c r="IW62" s="128"/>
      <c r="IX62" s="128"/>
      <c r="IY62" s="128"/>
      <c r="IZ62" s="128"/>
      <c r="JA62" s="128"/>
      <c r="JB62" s="128"/>
      <c r="JC62" s="128"/>
      <c r="JD62" s="128"/>
      <c r="JE62" s="128"/>
      <c r="JF62" s="128"/>
      <c r="JG62" s="128"/>
      <c r="JH62" s="128"/>
      <c r="JI62" s="128"/>
      <c r="JJ62" s="128"/>
      <c r="JK62" s="128"/>
      <c r="JL62" s="128"/>
      <c r="JM62" s="128"/>
      <c r="JN62" s="128"/>
      <c r="JO62" s="128"/>
      <c r="JP62" s="128"/>
      <c r="JQ62" s="128"/>
      <c r="JR62" s="128"/>
      <c r="JS62" s="128"/>
      <c r="JT62" s="128"/>
      <c r="JU62" s="128"/>
      <c r="JV62" s="128"/>
      <c r="JW62" s="128"/>
      <c r="JX62" s="128"/>
      <c r="JY62" s="128"/>
      <c r="JZ62" s="128"/>
      <c r="KA62" s="128"/>
      <c r="KB62" s="128"/>
      <c r="KC62" s="128"/>
      <c r="KD62" s="128"/>
      <c r="KE62" s="128"/>
      <c r="KF62" s="128"/>
      <c r="KG62" s="128"/>
      <c r="KH62" s="128"/>
      <c r="KI62" s="128"/>
      <c r="KJ62" s="128"/>
      <c r="KK62" s="128"/>
      <c r="KL62" s="128"/>
      <c r="KM62" s="128"/>
      <c r="KN62" s="128"/>
      <c r="KO62" s="128"/>
      <c r="KP62" s="128"/>
      <c r="KQ62" s="128"/>
      <c r="KR62" s="128"/>
      <c r="KS62" s="128"/>
      <c r="KT62" s="128"/>
      <c r="KU62" s="128"/>
      <c r="KV62" s="128"/>
      <c r="KW62" s="128"/>
      <c r="KX62" s="128"/>
      <c r="KY62" s="128"/>
      <c r="KZ62" s="128"/>
      <c r="LA62" s="128"/>
      <c r="LB62" s="128"/>
      <c r="LC62" s="128"/>
      <c r="LD62" s="128"/>
      <c r="LE62" s="128"/>
      <c r="LF62" s="128"/>
      <c r="LG62" s="128"/>
      <c r="LH62" s="128"/>
      <c r="LI62" s="128"/>
      <c r="LJ62" s="128"/>
      <c r="LK62" s="128"/>
      <c r="LL62" s="128"/>
      <c r="LM62" s="128"/>
      <c r="LN62" s="128"/>
      <c r="LO62" s="128"/>
      <c r="LP62" s="128"/>
      <c r="LQ62" s="128"/>
      <c r="LR62" s="128"/>
      <c r="LS62" s="128"/>
      <c r="LT62" s="128"/>
      <c r="LU62" s="128"/>
      <c r="LV62" s="128"/>
      <c r="LW62" s="128"/>
      <c r="LX62" s="128"/>
      <c r="LY62" s="128"/>
      <c r="LZ62" s="128"/>
      <c r="MA62" s="128"/>
      <c r="MB62" s="128"/>
      <c r="MC62" s="128"/>
      <c r="MD62" s="128"/>
      <c r="ME62" s="128"/>
      <c r="MF62" s="128"/>
      <c r="MG62" s="128"/>
      <c r="MH62" s="128"/>
      <c r="MI62" s="128"/>
      <c r="MJ62" s="128"/>
      <c r="MK62" s="128"/>
      <c r="ML62" s="128"/>
      <c r="MM62" s="128"/>
      <c r="MN62" s="128"/>
      <c r="MO62" s="128"/>
      <c r="MP62" s="128"/>
      <c r="MQ62" s="128"/>
      <c r="MR62" s="128"/>
      <c r="MS62" s="128"/>
      <c r="MT62" s="128"/>
      <c r="MU62" s="128"/>
      <c r="MV62" s="128"/>
      <c r="MW62" s="128"/>
      <c r="MX62" s="128"/>
      <c r="MY62" s="128"/>
      <c r="MZ62" s="128"/>
      <c r="NA62" s="128"/>
      <c r="NB62" s="128"/>
      <c r="NC62" s="128"/>
      <c r="ND62" s="128"/>
      <c r="NE62" s="128"/>
      <c r="NF62" s="128"/>
      <c r="NG62" s="128"/>
      <c r="NH62" s="128"/>
      <c r="NI62" s="128"/>
      <c r="NJ62" s="128"/>
      <c r="NK62" s="128"/>
      <c r="NL62" s="128"/>
      <c r="NM62" s="128"/>
      <c r="NN62" s="128"/>
      <c r="NO62" s="128"/>
      <c r="NP62" s="128"/>
      <c r="NQ62" s="128"/>
      <c r="NR62" s="128"/>
      <c r="NS62" s="128"/>
      <c r="NT62" s="128"/>
      <c r="NU62" s="128"/>
      <c r="NV62" s="128"/>
      <c r="NW62" s="128"/>
      <c r="NX62" s="128"/>
      <c r="NY62" s="128"/>
      <c r="NZ62" s="128"/>
      <c r="OA62" s="128"/>
      <c r="OB62" s="128"/>
      <c r="OC62" s="128"/>
      <c r="OD62" s="128"/>
      <c r="OE62" s="128"/>
      <c r="OF62" s="128"/>
      <c r="OG62" s="128"/>
      <c r="OH62" s="128"/>
      <c r="OI62" s="128"/>
      <c r="OJ62" s="128"/>
      <c r="OK62" s="128"/>
      <c r="OL62" s="128"/>
      <c r="OM62" s="128"/>
      <c r="ON62" s="128"/>
      <c r="OO62" s="128"/>
      <c r="OP62" s="128"/>
      <c r="OQ62" s="128"/>
      <c r="OR62" s="128"/>
      <c r="OS62" s="128"/>
      <c r="OT62" s="128"/>
      <c r="OU62" s="128"/>
      <c r="OV62" s="128"/>
      <c r="OW62" s="128"/>
      <c r="OX62" s="128"/>
      <c r="OY62" s="128"/>
      <c r="OZ62" s="128"/>
      <c r="PA62" s="128"/>
      <c r="PB62" s="128"/>
      <c r="PC62" s="128"/>
      <c r="PD62" s="128"/>
      <c r="PE62" s="128"/>
      <c r="PF62" s="128"/>
      <c r="PG62" s="128"/>
      <c r="PH62" s="128"/>
      <c r="PI62" s="128"/>
      <c r="PJ62" s="128"/>
      <c r="PK62" s="128"/>
      <c r="PL62" s="128"/>
      <c r="PM62" s="128"/>
      <c r="PN62" s="128"/>
      <c r="PO62" s="128"/>
      <c r="PP62" s="128"/>
      <c r="PQ62" s="128"/>
      <c r="PR62" s="128"/>
      <c r="PS62" s="128"/>
      <c r="PT62" s="128"/>
      <c r="PU62" s="128"/>
      <c r="PV62" s="128"/>
      <c r="PW62" s="128"/>
      <c r="PX62" s="128"/>
      <c r="PY62" s="128"/>
      <c r="PZ62" s="128"/>
      <c r="QA62" s="128"/>
      <c r="QB62" s="128"/>
      <c r="QC62" s="128"/>
      <c r="QD62" s="128"/>
      <c r="QE62" s="128"/>
      <c r="QF62" s="128"/>
      <c r="QG62" s="128"/>
      <c r="QH62" s="128"/>
      <c r="QI62" s="128"/>
      <c r="QJ62" s="128"/>
      <c r="QK62" s="128"/>
      <c r="QL62" s="128"/>
      <c r="QM62" s="128"/>
      <c r="QN62" s="128"/>
      <c r="QO62" s="128"/>
      <c r="QP62" s="128"/>
      <c r="QQ62" s="128"/>
      <c r="QR62" s="128"/>
      <c r="QS62" s="128"/>
      <c r="QT62" s="128"/>
      <c r="QU62" s="128"/>
      <c r="QV62" s="128"/>
      <c r="QW62" s="128"/>
      <c r="QX62" s="128"/>
      <c r="QY62" s="128"/>
      <c r="QZ62" s="128"/>
      <c r="RA62" s="128"/>
      <c r="RB62" s="128"/>
      <c r="RC62" s="128"/>
      <c r="RD62" s="128"/>
      <c r="RE62" s="128"/>
      <c r="RF62" s="128"/>
      <c r="RG62" s="128"/>
      <c r="RH62" s="128"/>
      <c r="RI62" s="128"/>
      <c r="RJ62" s="128"/>
      <c r="RK62" s="128"/>
      <c r="RL62" s="128"/>
      <c r="RM62" s="128"/>
      <c r="RN62" s="128"/>
      <c r="RO62" s="128"/>
      <c r="RP62" s="128"/>
      <c r="RQ62" s="128"/>
      <c r="RR62" s="128"/>
      <c r="RS62" s="128"/>
      <c r="RT62" s="128"/>
      <c r="RU62" s="128"/>
      <c r="RV62" s="128"/>
      <c r="RW62" s="128"/>
      <c r="RX62" s="128"/>
      <c r="RY62" s="128"/>
      <c r="RZ62" s="128"/>
      <c r="SA62" s="128"/>
      <c r="SB62" s="128"/>
      <c r="SC62" s="128"/>
      <c r="SD62" s="128"/>
      <c r="SE62" s="128"/>
      <c r="SF62" s="128"/>
      <c r="SG62" s="128"/>
      <c r="SH62" s="128"/>
      <c r="SI62" s="128"/>
      <c r="SJ62" s="128"/>
      <c r="SK62" s="128"/>
      <c r="SL62" s="128"/>
      <c r="SM62" s="128"/>
      <c r="SN62" s="128"/>
      <c r="SO62" s="128"/>
      <c r="SP62" s="128"/>
      <c r="SQ62" s="128"/>
      <c r="SR62" s="128"/>
      <c r="SS62" s="128"/>
      <c r="ST62" s="128"/>
      <c r="SU62" s="128"/>
      <c r="SV62" s="128"/>
      <c r="SW62" s="128"/>
      <c r="SX62" s="128"/>
      <c r="SY62" s="128"/>
      <c r="SZ62" s="128"/>
      <c r="TA62" s="128"/>
      <c r="TB62" s="128"/>
      <c r="TC62" s="128"/>
      <c r="TD62" s="128"/>
      <c r="TE62" s="128"/>
      <c r="TF62" s="128"/>
      <c r="TG62" s="128"/>
      <c r="TH62" s="128"/>
      <c r="TI62" s="128"/>
      <c r="TJ62" s="128"/>
      <c r="TK62" s="128"/>
      <c r="TL62" s="128"/>
      <c r="TM62" s="128"/>
      <c r="TN62" s="128"/>
      <c r="TO62" s="128"/>
      <c r="TP62" s="128"/>
      <c r="TQ62" s="128"/>
      <c r="TR62" s="128"/>
      <c r="TS62" s="128"/>
      <c r="TT62" s="128"/>
      <c r="TU62" s="128"/>
      <c r="TV62" s="128"/>
      <c r="TW62" s="128"/>
      <c r="TX62" s="128"/>
      <c r="TY62" s="128"/>
      <c r="TZ62" s="128"/>
      <c r="UA62" s="128"/>
      <c r="UB62" s="128"/>
      <c r="UC62" s="128"/>
      <c r="UD62" s="128"/>
      <c r="UE62" s="128"/>
      <c r="UF62" s="128"/>
      <c r="UG62" s="128"/>
      <c r="UH62" s="128"/>
      <c r="UI62" s="128"/>
      <c r="UJ62" s="128"/>
      <c r="UK62" s="128"/>
      <c r="UL62" s="128"/>
      <c r="UM62" s="128"/>
      <c r="UN62" s="128"/>
      <c r="UO62" s="128"/>
      <c r="UP62" s="128"/>
      <c r="UQ62" s="128"/>
      <c r="UR62" s="128"/>
      <c r="US62" s="128"/>
      <c r="UT62" s="128"/>
      <c r="UU62" s="128"/>
      <c r="UV62" s="128"/>
      <c r="UW62" s="128"/>
      <c r="UX62" s="128"/>
      <c r="UY62" s="128"/>
      <c r="UZ62" s="128"/>
      <c r="VA62" s="128"/>
      <c r="VB62" s="128"/>
      <c r="VC62" s="128"/>
      <c r="VD62" s="128"/>
      <c r="VE62" s="128"/>
      <c r="VF62" s="128"/>
      <c r="VG62" s="128"/>
      <c r="VH62" s="128"/>
      <c r="VI62" s="128"/>
      <c r="VJ62" s="128"/>
      <c r="VK62" s="128"/>
      <c r="VL62" s="128"/>
      <c r="VM62" s="128"/>
      <c r="VN62" s="128"/>
      <c r="VO62" s="128"/>
      <c r="VP62" s="128"/>
      <c r="VQ62" s="128"/>
      <c r="VR62" s="128"/>
      <c r="VS62" s="128"/>
      <c r="VT62" s="128"/>
      <c r="VU62" s="128"/>
      <c r="VV62" s="128"/>
      <c r="VW62" s="128"/>
      <c r="VX62" s="128"/>
      <c r="VY62" s="128"/>
      <c r="VZ62" s="128"/>
      <c r="WA62" s="128"/>
      <c r="WB62" s="128"/>
      <c r="WC62" s="128"/>
      <c r="WD62" s="128"/>
      <c r="WE62" s="128"/>
      <c r="WF62" s="128"/>
      <c r="WG62" s="128"/>
      <c r="WH62" s="128"/>
      <c r="WI62" s="128"/>
      <c r="WJ62" s="128"/>
      <c r="WK62" s="128"/>
      <c r="WL62" s="128"/>
      <c r="WM62" s="128"/>
      <c r="WN62" s="128"/>
      <c r="WO62" s="128"/>
      <c r="WP62" s="128"/>
      <c r="WQ62" s="128"/>
      <c r="WR62" s="128"/>
      <c r="WS62" s="128"/>
      <c r="WT62" s="128"/>
      <c r="WU62" s="128"/>
      <c r="WV62" s="128"/>
      <c r="WW62" s="128"/>
      <c r="WX62" s="128"/>
      <c r="WY62" s="128"/>
      <c r="WZ62" s="128"/>
      <c r="XA62" s="128"/>
      <c r="XB62" s="128"/>
      <c r="XC62" s="128"/>
      <c r="XD62" s="128"/>
      <c r="XE62" s="128"/>
      <c r="XF62" s="128"/>
      <c r="XG62" s="128"/>
      <c r="XH62" s="128"/>
      <c r="XI62" s="128"/>
      <c r="XJ62" s="128"/>
      <c r="XK62" s="128"/>
      <c r="XL62" s="128"/>
      <c r="XM62" s="128"/>
      <c r="XN62" s="128"/>
      <c r="XO62" s="128"/>
      <c r="XP62" s="128"/>
      <c r="XQ62" s="128"/>
      <c r="XR62" s="128"/>
      <c r="XS62" s="128"/>
      <c r="XT62" s="128"/>
      <c r="XU62" s="128"/>
      <c r="XV62" s="128"/>
      <c r="XW62" s="128"/>
      <c r="XX62" s="128"/>
      <c r="XY62" s="128"/>
      <c r="XZ62" s="128"/>
      <c r="YA62" s="128"/>
      <c r="YB62" s="128"/>
      <c r="YC62" s="128"/>
      <c r="YD62" s="128"/>
      <c r="YE62" s="128"/>
      <c r="YF62" s="128"/>
      <c r="YG62" s="128"/>
      <c r="YH62" s="128"/>
      <c r="YI62" s="128"/>
      <c r="YJ62" s="128"/>
      <c r="YK62" s="128"/>
      <c r="YL62" s="128"/>
      <c r="YM62" s="128"/>
      <c r="YN62" s="128"/>
      <c r="YO62" s="128"/>
      <c r="YP62" s="128"/>
      <c r="YQ62" s="128"/>
      <c r="YR62" s="128"/>
      <c r="YS62" s="128"/>
      <c r="YT62" s="128"/>
      <c r="YU62" s="128"/>
      <c r="YV62" s="128"/>
      <c r="YW62" s="128"/>
      <c r="YX62" s="128"/>
      <c r="YY62" s="128"/>
      <c r="YZ62" s="128"/>
      <c r="ZA62" s="128"/>
      <c r="ZB62" s="128"/>
      <c r="ZC62" s="128"/>
      <c r="ZD62" s="128"/>
      <c r="ZE62" s="128"/>
      <c r="ZF62" s="128"/>
      <c r="ZG62" s="128"/>
      <c r="ZH62" s="128"/>
      <c r="ZI62" s="128"/>
      <c r="ZJ62" s="128"/>
      <c r="ZK62" s="128"/>
      <c r="ZL62" s="128"/>
      <c r="ZM62" s="128"/>
      <c r="ZN62" s="128"/>
      <c r="ZO62" s="128"/>
      <c r="ZP62" s="128"/>
      <c r="ZQ62" s="128"/>
      <c r="ZR62" s="128"/>
      <c r="ZS62" s="128"/>
      <c r="ZT62" s="128"/>
      <c r="ZU62" s="128"/>
      <c r="ZV62" s="128"/>
      <c r="ZW62" s="128"/>
      <c r="ZX62" s="128"/>
      <c r="ZY62" s="128"/>
      <c r="ZZ62" s="128"/>
    </row>
    <row r="63" spans="1:702" hidden="1" outlineLevel="1">
      <c r="A63" s="8">
        <v>42125</v>
      </c>
      <c r="B63" s="128">
        <v>2566.5947861499999</v>
      </c>
      <c r="C63" s="128">
        <v>698.04291209999997</v>
      </c>
      <c r="D63" s="128">
        <v>1.4421392799999999</v>
      </c>
      <c r="E63" s="128">
        <v>527.79982008000002</v>
      </c>
      <c r="F63" s="128">
        <v>48.786425459999997</v>
      </c>
      <c r="G63" s="128">
        <v>97.305168760000001</v>
      </c>
      <c r="H63" s="128">
        <v>15.35833865</v>
      </c>
      <c r="I63" s="128">
        <v>1112.0463919399999</v>
      </c>
      <c r="J63" s="128">
        <v>24.06813271</v>
      </c>
      <c r="K63" s="128">
        <v>10.74688179</v>
      </c>
      <c r="L63" s="128">
        <v>4.5732527300000001</v>
      </c>
      <c r="M63" s="165" t="s">
        <v>189</v>
      </c>
      <c r="N63" s="128">
        <v>9.7615467900000006</v>
      </c>
      <c r="O63" s="128">
        <v>9.2961260000000004E-2</v>
      </c>
      <c r="P63" s="128">
        <v>14.49841692</v>
      </c>
      <c r="Q63" s="128">
        <v>7.3120299999999997E-3</v>
      </c>
      <c r="R63" s="128">
        <v>1.73E-5</v>
      </c>
      <c r="S63" s="128">
        <v>0</v>
      </c>
      <c r="T63" s="128">
        <v>2.0650683500000002</v>
      </c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28"/>
      <c r="JA63" s="128"/>
      <c r="JB63" s="128"/>
      <c r="JC63" s="128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28"/>
      <c r="JO63" s="128"/>
      <c r="JP63" s="128"/>
      <c r="JQ63" s="128"/>
      <c r="JR63" s="128"/>
      <c r="JS63" s="128"/>
      <c r="JT63" s="128"/>
      <c r="JU63" s="128"/>
      <c r="JV63" s="128"/>
      <c r="JW63" s="128"/>
      <c r="JX63" s="128"/>
      <c r="JY63" s="128"/>
      <c r="JZ63" s="128"/>
      <c r="KA63" s="128"/>
      <c r="KB63" s="128"/>
      <c r="KC63" s="128"/>
      <c r="KD63" s="128"/>
      <c r="KE63" s="128"/>
      <c r="KF63" s="128"/>
      <c r="KG63" s="128"/>
      <c r="KH63" s="128"/>
      <c r="KI63" s="128"/>
      <c r="KJ63" s="128"/>
      <c r="KK63" s="128"/>
      <c r="KL63" s="128"/>
      <c r="KM63" s="128"/>
      <c r="KN63" s="128"/>
      <c r="KO63" s="128"/>
      <c r="KP63" s="128"/>
      <c r="KQ63" s="128"/>
      <c r="KR63" s="128"/>
      <c r="KS63" s="128"/>
      <c r="KT63" s="128"/>
      <c r="KU63" s="128"/>
      <c r="KV63" s="128"/>
      <c r="KW63" s="128"/>
      <c r="KX63" s="128"/>
      <c r="KY63" s="128"/>
      <c r="KZ63" s="128"/>
      <c r="LA63" s="128"/>
      <c r="LB63" s="128"/>
      <c r="LC63" s="128"/>
      <c r="LD63" s="128"/>
      <c r="LE63" s="128"/>
      <c r="LF63" s="128"/>
      <c r="LG63" s="128"/>
      <c r="LH63" s="128"/>
      <c r="LI63" s="128"/>
      <c r="LJ63" s="128"/>
      <c r="LK63" s="128"/>
      <c r="LL63" s="128"/>
      <c r="LM63" s="128"/>
      <c r="LN63" s="128"/>
      <c r="LO63" s="128"/>
      <c r="LP63" s="128"/>
      <c r="LQ63" s="128"/>
      <c r="LR63" s="128"/>
      <c r="LS63" s="128"/>
      <c r="LT63" s="128"/>
      <c r="LU63" s="128"/>
      <c r="LV63" s="128"/>
      <c r="LW63" s="128"/>
      <c r="LX63" s="128"/>
      <c r="LY63" s="128"/>
      <c r="LZ63" s="128"/>
      <c r="MA63" s="128"/>
      <c r="MB63" s="128"/>
      <c r="MC63" s="128"/>
      <c r="MD63" s="128"/>
      <c r="ME63" s="128"/>
      <c r="MF63" s="128"/>
      <c r="MG63" s="128"/>
      <c r="MH63" s="128"/>
      <c r="MI63" s="128"/>
      <c r="MJ63" s="128"/>
      <c r="MK63" s="128"/>
      <c r="ML63" s="128"/>
      <c r="MM63" s="128"/>
      <c r="MN63" s="128"/>
      <c r="MO63" s="128"/>
      <c r="MP63" s="128"/>
      <c r="MQ63" s="128"/>
      <c r="MR63" s="128"/>
      <c r="MS63" s="128"/>
      <c r="MT63" s="128"/>
      <c r="MU63" s="128"/>
      <c r="MV63" s="128"/>
      <c r="MW63" s="128"/>
      <c r="MX63" s="128"/>
      <c r="MY63" s="128"/>
      <c r="MZ63" s="128"/>
      <c r="NA63" s="128"/>
      <c r="NB63" s="128"/>
      <c r="NC63" s="128"/>
      <c r="ND63" s="128"/>
      <c r="NE63" s="128"/>
      <c r="NF63" s="128"/>
      <c r="NG63" s="128"/>
      <c r="NH63" s="128"/>
      <c r="NI63" s="128"/>
      <c r="NJ63" s="128"/>
      <c r="NK63" s="128"/>
      <c r="NL63" s="128"/>
      <c r="NM63" s="128"/>
      <c r="NN63" s="128"/>
      <c r="NO63" s="128"/>
      <c r="NP63" s="128"/>
      <c r="NQ63" s="128"/>
      <c r="NR63" s="128"/>
      <c r="NS63" s="128"/>
      <c r="NT63" s="128"/>
      <c r="NU63" s="128"/>
      <c r="NV63" s="128"/>
      <c r="NW63" s="128"/>
      <c r="NX63" s="128"/>
      <c r="NY63" s="128"/>
      <c r="NZ63" s="128"/>
      <c r="OA63" s="128"/>
      <c r="OB63" s="128"/>
      <c r="OC63" s="128"/>
      <c r="OD63" s="128"/>
      <c r="OE63" s="128"/>
      <c r="OF63" s="128"/>
      <c r="OG63" s="128"/>
      <c r="OH63" s="128"/>
      <c r="OI63" s="128"/>
      <c r="OJ63" s="128"/>
      <c r="OK63" s="128"/>
      <c r="OL63" s="128"/>
      <c r="OM63" s="128"/>
      <c r="ON63" s="128"/>
      <c r="OO63" s="128"/>
      <c r="OP63" s="128"/>
      <c r="OQ63" s="128"/>
      <c r="OR63" s="128"/>
      <c r="OS63" s="128"/>
      <c r="OT63" s="128"/>
      <c r="OU63" s="128"/>
      <c r="OV63" s="128"/>
      <c r="OW63" s="128"/>
      <c r="OX63" s="128"/>
      <c r="OY63" s="128"/>
      <c r="OZ63" s="128"/>
      <c r="PA63" s="128"/>
      <c r="PB63" s="128"/>
      <c r="PC63" s="128"/>
      <c r="PD63" s="128"/>
      <c r="PE63" s="128"/>
      <c r="PF63" s="128"/>
      <c r="PG63" s="128"/>
      <c r="PH63" s="128"/>
      <c r="PI63" s="128"/>
      <c r="PJ63" s="128"/>
      <c r="PK63" s="128"/>
      <c r="PL63" s="128"/>
      <c r="PM63" s="128"/>
      <c r="PN63" s="128"/>
      <c r="PO63" s="128"/>
      <c r="PP63" s="128"/>
      <c r="PQ63" s="128"/>
      <c r="PR63" s="128"/>
      <c r="PS63" s="128"/>
      <c r="PT63" s="128"/>
      <c r="PU63" s="128"/>
      <c r="PV63" s="128"/>
      <c r="PW63" s="128"/>
      <c r="PX63" s="128"/>
      <c r="PY63" s="128"/>
      <c r="PZ63" s="128"/>
      <c r="QA63" s="128"/>
      <c r="QB63" s="128"/>
      <c r="QC63" s="128"/>
      <c r="QD63" s="128"/>
      <c r="QE63" s="128"/>
      <c r="QF63" s="128"/>
      <c r="QG63" s="128"/>
      <c r="QH63" s="128"/>
      <c r="QI63" s="128"/>
      <c r="QJ63" s="128"/>
      <c r="QK63" s="128"/>
      <c r="QL63" s="128"/>
      <c r="QM63" s="128"/>
      <c r="QN63" s="128"/>
      <c r="QO63" s="128"/>
      <c r="QP63" s="128"/>
      <c r="QQ63" s="128"/>
      <c r="QR63" s="128"/>
      <c r="QS63" s="128"/>
      <c r="QT63" s="128"/>
      <c r="QU63" s="128"/>
      <c r="QV63" s="128"/>
      <c r="QW63" s="128"/>
      <c r="QX63" s="128"/>
      <c r="QY63" s="128"/>
      <c r="QZ63" s="128"/>
      <c r="RA63" s="128"/>
      <c r="RB63" s="128"/>
      <c r="RC63" s="128"/>
      <c r="RD63" s="128"/>
      <c r="RE63" s="128"/>
      <c r="RF63" s="128"/>
      <c r="RG63" s="128"/>
      <c r="RH63" s="128"/>
      <c r="RI63" s="128"/>
      <c r="RJ63" s="128"/>
      <c r="RK63" s="128"/>
      <c r="RL63" s="128"/>
      <c r="RM63" s="128"/>
      <c r="RN63" s="128"/>
      <c r="RO63" s="128"/>
      <c r="RP63" s="128"/>
      <c r="RQ63" s="128"/>
      <c r="RR63" s="128"/>
      <c r="RS63" s="128"/>
      <c r="RT63" s="128"/>
      <c r="RU63" s="128"/>
      <c r="RV63" s="128"/>
      <c r="RW63" s="128"/>
      <c r="RX63" s="128"/>
      <c r="RY63" s="128"/>
      <c r="RZ63" s="128"/>
      <c r="SA63" s="128"/>
      <c r="SB63" s="128"/>
      <c r="SC63" s="128"/>
      <c r="SD63" s="128"/>
      <c r="SE63" s="128"/>
      <c r="SF63" s="128"/>
      <c r="SG63" s="128"/>
      <c r="SH63" s="128"/>
      <c r="SI63" s="128"/>
      <c r="SJ63" s="128"/>
      <c r="SK63" s="128"/>
      <c r="SL63" s="128"/>
      <c r="SM63" s="128"/>
      <c r="SN63" s="128"/>
      <c r="SO63" s="128"/>
      <c r="SP63" s="128"/>
      <c r="SQ63" s="128"/>
      <c r="SR63" s="128"/>
      <c r="SS63" s="128"/>
      <c r="ST63" s="128"/>
      <c r="SU63" s="128"/>
      <c r="SV63" s="128"/>
      <c r="SW63" s="128"/>
      <c r="SX63" s="128"/>
      <c r="SY63" s="128"/>
      <c r="SZ63" s="128"/>
      <c r="TA63" s="128"/>
      <c r="TB63" s="128"/>
      <c r="TC63" s="128"/>
      <c r="TD63" s="128"/>
      <c r="TE63" s="128"/>
      <c r="TF63" s="128"/>
      <c r="TG63" s="128"/>
      <c r="TH63" s="128"/>
      <c r="TI63" s="128"/>
      <c r="TJ63" s="128"/>
      <c r="TK63" s="128"/>
      <c r="TL63" s="128"/>
      <c r="TM63" s="128"/>
      <c r="TN63" s="128"/>
      <c r="TO63" s="128"/>
      <c r="TP63" s="128"/>
      <c r="TQ63" s="128"/>
      <c r="TR63" s="128"/>
      <c r="TS63" s="128"/>
      <c r="TT63" s="128"/>
      <c r="TU63" s="128"/>
      <c r="TV63" s="128"/>
      <c r="TW63" s="128"/>
      <c r="TX63" s="128"/>
      <c r="TY63" s="128"/>
      <c r="TZ63" s="128"/>
      <c r="UA63" s="128"/>
      <c r="UB63" s="128"/>
      <c r="UC63" s="128"/>
      <c r="UD63" s="128"/>
      <c r="UE63" s="128"/>
      <c r="UF63" s="128"/>
      <c r="UG63" s="128"/>
      <c r="UH63" s="128"/>
      <c r="UI63" s="128"/>
      <c r="UJ63" s="128"/>
      <c r="UK63" s="128"/>
      <c r="UL63" s="128"/>
      <c r="UM63" s="128"/>
      <c r="UN63" s="128"/>
      <c r="UO63" s="128"/>
      <c r="UP63" s="128"/>
      <c r="UQ63" s="128"/>
      <c r="UR63" s="128"/>
      <c r="US63" s="128"/>
      <c r="UT63" s="128"/>
      <c r="UU63" s="128"/>
      <c r="UV63" s="128"/>
      <c r="UW63" s="128"/>
      <c r="UX63" s="128"/>
      <c r="UY63" s="128"/>
      <c r="UZ63" s="128"/>
      <c r="VA63" s="128"/>
      <c r="VB63" s="128"/>
      <c r="VC63" s="128"/>
      <c r="VD63" s="128"/>
      <c r="VE63" s="128"/>
      <c r="VF63" s="128"/>
      <c r="VG63" s="128"/>
      <c r="VH63" s="128"/>
      <c r="VI63" s="128"/>
      <c r="VJ63" s="128"/>
      <c r="VK63" s="128"/>
      <c r="VL63" s="128"/>
      <c r="VM63" s="128"/>
      <c r="VN63" s="128"/>
      <c r="VO63" s="128"/>
      <c r="VP63" s="128"/>
      <c r="VQ63" s="128"/>
      <c r="VR63" s="128"/>
      <c r="VS63" s="128"/>
      <c r="VT63" s="128"/>
      <c r="VU63" s="128"/>
      <c r="VV63" s="128"/>
      <c r="VW63" s="128"/>
      <c r="VX63" s="128"/>
      <c r="VY63" s="128"/>
      <c r="VZ63" s="128"/>
      <c r="WA63" s="128"/>
      <c r="WB63" s="128"/>
      <c r="WC63" s="128"/>
      <c r="WD63" s="128"/>
      <c r="WE63" s="128"/>
      <c r="WF63" s="128"/>
      <c r="WG63" s="128"/>
      <c r="WH63" s="128"/>
      <c r="WI63" s="128"/>
      <c r="WJ63" s="128"/>
      <c r="WK63" s="128"/>
      <c r="WL63" s="128"/>
      <c r="WM63" s="128"/>
      <c r="WN63" s="128"/>
      <c r="WO63" s="128"/>
      <c r="WP63" s="128"/>
      <c r="WQ63" s="128"/>
      <c r="WR63" s="128"/>
      <c r="WS63" s="128"/>
      <c r="WT63" s="128"/>
      <c r="WU63" s="128"/>
      <c r="WV63" s="128"/>
      <c r="WW63" s="128"/>
      <c r="WX63" s="128"/>
      <c r="WY63" s="128"/>
      <c r="WZ63" s="128"/>
      <c r="XA63" s="128"/>
      <c r="XB63" s="128"/>
      <c r="XC63" s="128"/>
      <c r="XD63" s="128"/>
      <c r="XE63" s="128"/>
      <c r="XF63" s="128"/>
      <c r="XG63" s="128"/>
      <c r="XH63" s="128"/>
      <c r="XI63" s="128"/>
      <c r="XJ63" s="128"/>
      <c r="XK63" s="128"/>
      <c r="XL63" s="128"/>
      <c r="XM63" s="128"/>
      <c r="XN63" s="128"/>
      <c r="XO63" s="128"/>
      <c r="XP63" s="128"/>
      <c r="XQ63" s="128"/>
      <c r="XR63" s="128"/>
      <c r="XS63" s="128"/>
      <c r="XT63" s="128"/>
      <c r="XU63" s="128"/>
      <c r="XV63" s="128"/>
      <c r="XW63" s="128"/>
      <c r="XX63" s="128"/>
      <c r="XY63" s="128"/>
      <c r="XZ63" s="128"/>
      <c r="YA63" s="128"/>
      <c r="YB63" s="128"/>
      <c r="YC63" s="128"/>
      <c r="YD63" s="128"/>
      <c r="YE63" s="128"/>
      <c r="YF63" s="128"/>
      <c r="YG63" s="128"/>
      <c r="YH63" s="128"/>
      <c r="YI63" s="128"/>
      <c r="YJ63" s="128"/>
      <c r="YK63" s="128"/>
      <c r="YL63" s="128"/>
      <c r="YM63" s="128"/>
      <c r="YN63" s="128"/>
      <c r="YO63" s="128"/>
      <c r="YP63" s="128"/>
      <c r="YQ63" s="128"/>
      <c r="YR63" s="128"/>
      <c r="YS63" s="128"/>
      <c r="YT63" s="128"/>
      <c r="YU63" s="128"/>
      <c r="YV63" s="128"/>
      <c r="YW63" s="128"/>
      <c r="YX63" s="128"/>
      <c r="YY63" s="128"/>
      <c r="YZ63" s="128"/>
      <c r="ZA63" s="128"/>
      <c r="ZB63" s="128"/>
      <c r="ZC63" s="128"/>
      <c r="ZD63" s="128"/>
      <c r="ZE63" s="128"/>
      <c r="ZF63" s="128"/>
      <c r="ZG63" s="128"/>
      <c r="ZH63" s="128"/>
      <c r="ZI63" s="128"/>
      <c r="ZJ63" s="128"/>
      <c r="ZK63" s="128"/>
      <c r="ZL63" s="128"/>
      <c r="ZM63" s="128"/>
      <c r="ZN63" s="128"/>
      <c r="ZO63" s="128"/>
      <c r="ZP63" s="128"/>
      <c r="ZQ63" s="128"/>
      <c r="ZR63" s="128"/>
      <c r="ZS63" s="128"/>
      <c r="ZT63" s="128"/>
      <c r="ZU63" s="128"/>
      <c r="ZV63" s="128"/>
      <c r="ZW63" s="128"/>
      <c r="ZX63" s="128"/>
      <c r="ZY63" s="128"/>
      <c r="ZZ63" s="128"/>
    </row>
    <row r="64" spans="1:702" hidden="1" outlineLevel="1">
      <c r="A64" s="8">
        <v>42156</v>
      </c>
      <c r="B64" s="128">
        <v>2597.9617047000002</v>
      </c>
      <c r="C64" s="128">
        <v>712.69661622000001</v>
      </c>
      <c r="D64" s="128">
        <v>1.2777119800000001</v>
      </c>
      <c r="E64" s="128">
        <v>524.29289079</v>
      </c>
      <c r="F64" s="128">
        <v>67.207525380000007</v>
      </c>
      <c r="G64" s="128">
        <v>96.677099409999997</v>
      </c>
      <c r="H64" s="128">
        <v>16.544764539999999</v>
      </c>
      <c r="I64" s="128">
        <v>1114.71705591</v>
      </c>
      <c r="J64" s="128">
        <v>23.462697909999999</v>
      </c>
      <c r="K64" s="128">
        <v>10.51200072</v>
      </c>
      <c r="L64" s="128">
        <v>4.2609349200000004</v>
      </c>
      <c r="M64" s="165" t="s">
        <v>189</v>
      </c>
      <c r="N64" s="128">
        <v>9.4072539899999992</v>
      </c>
      <c r="O64" s="128">
        <v>9.5013539999999994E-2</v>
      </c>
      <c r="P64" s="128">
        <v>14.61904208</v>
      </c>
      <c r="Q64" s="128">
        <v>7.5344699999999997E-3</v>
      </c>
      <c r="R64" s="128">
        <v>1.1533E-4</v>
      </c>
      <c r="S64" s="128">
        <v>0</v>
      </c>
      <c r="T64" s="128">
        <v>2.1834475100000001</v>
      </c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8"/>
      <c r="JC64" s="128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28"/>
      <c r="JO64" s="128"/>
      <c r="JP64" s="128"/>
      <c r="JQ64" s="128"/>
      <c r="JR64" s="128"/>
      <c r="JS64" s="128"/>
      <c r="JT64" s="128"/>
      <c r="JU64" s="128"/>
      <c r="JV64" s="128"/>
      <c r="JW64" s="128"/>
      <c r="JX64" s="128"/>
      <c r="JY64" s="128"/>
      <c r="JZ64" s="128"/>
      <c r="KA64" s="128"/>
      <c r="KB64" s="128"/>
      <c r="KC64" s="128"/>
      <c r="KD64" s="128"/>
      <c r="KE64" s="128"/>
      <c r="KF64" s="128"/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8"/>
      <c r="MH64" s="128"/>
      <c r="MI64" s="128"/>
      <c r="MJ64" s="128"/>
      <c r="MK64" s="128"/>
      <c r="ML64" s="128"/>
      <c r="MM64" s="128"/>
      <c r="MN64" s="128"/>
      <c r="MO64" s="128"/>
      <c r="MP64" s="128"/>
      <c r="MQ64" s="128"/>
      <c r="MR64" s="128"/>
      <c r="MS64" s="128"/>
      <c r="MT64" s="128"/>
      <c r="MU64" s="128"/>
      <c r="MV64" s="128"/>
      <c r="MW64" s="128"/>
      <c r="MX64" s="128"/>
      <c r="MY64" s="128"/>
      <c r="MZ64" s="128"/>
      <c r="NA64" s="128"/>
      <c r="NB64" s="128"/>
      <c r="NC64" s="128"/>
      <c r="ND64" s="128"/>
      <c r="NE64" s="128"/>
      <c r="NF64" s="128"/>
      <c r="NG64" s="128"/>
      <c r="NH64" s="128"/>
      <c r="NI64" s="128"/>
      <c r="NJ64" s="128"/>
      <c r="NK64" s="128"/>
      <c r="NL64" s="128"/>
      <c r="NM64" s="128"/>
      <c r="NN64" s="128"/>
      <c r="NO64" s="128"/>
      <c r="NP64" s="128"/>
      <c r="NQ64" s="128"/>
      <c r="NR64" s="128"/>
      <c r="NS64" s="128"/>
      <c r="NT64" s="128"/>
      <c r="NU64" s="128"/>
      <c r="NV64" s="128"/>
      <c r="NW64" s="128"/>
      <c r="NX64" s="128"/>
      <c r="NY64" s="128"/>
      <c r="NZ64" s="128"/>
      <c r="OA64" s="128"/>
      <c r="OB64" s="128"/>
      <c r="OC64" s="128"/>
      <c r="OD64" s="128"/>
      <c r="OE64" s="128"/>
      <c r="OF64" s="128"/>
      <c r="OG64" s="128"/>
      <c r="OH64" s="128"/>
      <c r="OI64" s="128"/>
      <c r="OJ64" s="128"/>
      <c r="OK64" s="128"/>
      <c r="OL64" s="128"/>
      <c r="OM64" s="128"/>
      <c r="ON64" s="128"/>
      <c r="OO64" s="128"/>
      <c r="OP64" s="128"/>
      <c r="OQ64" s="128"/>
      <c r="OR64" s="128"/>
      <c r="OS64" s="128"/>
      <c r="OT64" s="128"/>
      <c r="OU64" s="128"/>
      <c r="OV64" s="128"/>
      <c r="OW64" s="128"/>
      <c r="OX64" s="128"/>
      <c r="OY64" s="128"/>
      <c r="OZ64" s="128"/>
      <c r="PA64" s="128"/>
      <c r="PB64" s="128"/>
      <c r="PC64" s="128"/>
      <c r="PD64" s="128"/>
      <c r="PE64" s="128"/>
      <c r="PF64" s="128"/>
      <c r="PG64" s="128"/>
      <c r="PH64" s="128"/>
      <c r="PI64" s="128"/>
      <c r="PJ64" s="128"/>
      <c r="PK64" s="128"/>
      <c r="PL64" s="128"/>
      <c r="PM64" s="128"/>
      <c r="PN64" s="128"/>
      <c r="PO64" s="128"/>
      <c r="PP64" s="128"/>
      <c r="PQ64" s="128"/>
      <c r="PR64" s="128"/>
      <c r="PS64" s="128"/>
      <c r="PT64" s="128"/>
      <c r="PU64" s="128"/>
      <c r="PV64" s="128"/>
      <c r="PW64" s="128"/>
      <c r="PX64" s="128"/>
      <c r="PY64" s="128"/>
      <c r="PZ64" s="128"/>
      <c r="QA64" s="128"/>
      <c r="QB64" s="128"/>
      <c r="QC64" s="128"/>
      <c r="QD64" s="128"/>
      <c r="QE64" s="128"/>
      <c r="QF64" s="128"/>
      <c r="QG64" s="128"/>
      <c r="QH64" s="128"/>
      <c r="QI64" s="128"/>
      <c r="QJ64" s="128"/>
      <c r="QK64" s="128"/>
      <c r="QL64" s="128"/>
      <c r="QM64" s="128"/>
      <c r="QN64" s="128"/>
      <c r="QO64" s="128"/>
      <c r="QP64" s="128"/>
      <c r="QQ64" s="128"/>
      <c r="QR64" s="128"/>
      <c r="QS64" s="128"/>
      <c r="QT64" s="128"/>
      <c r="QU64" s="128"/>
      <c r="QV64" s="128"/>
      <c r="QW64" s="128"/>
      <c r="QX64" s="128"/>
      <c r="QY64" s="128"/>
      <c r="QZ64" s="128"/>
      <c r="RA64" s="128"/>
      <c r="RB64" s="128"/>
      <c r="RC64" s="128"/>
      <c r="RD64" s="128"/>
      <c r="RE64" s="128"/>
      <c r="RF64" s="128"/>
      <c r="RG64" s="128"/>
      <c r="RH64" s="128"/>
      <c r="RI64" s="128"/>
      <c r="RJ64" s="128"/>
      <c r="RK64" s="128"/>
      <c r="RL64" s="128"/>
      <c r="RM64" s="128"/>
      <c r="RN64" s="128"/>
      <c r="RO64" s="128"/>
      <c r="RP64" s="128"/>
      <c r="RQ64" s="128"/>
      <c r="RR64" s="128"/>
      <c r="RS64" s="128"/>
      <c r="RT64" s="128"/>
      <c r="RU64" s="128"/>
      <c r="RV64" s="128"/>
      <c r="RW64" s="128"/>
      <c r="RX64" s="128"/>
      <c r="RY64" s="128"/>
      <c r="RZ64" s="128"/>
      <c r="SA64" s="128"/>
      <c r="SB64" s="128"/>
      <c r="SC64" s="128"/>
      <c r="SD64" s="128"/>
      <c r="SE64" s="128"/>
      <c r="SF64" s="128"/>
      <c r="SG64" s="128"/>
      <c r="SH64" s="128"/>
      <c r="SI64" s="128"/>
      <c r="SJ64" s="128"/>
      <c r="SK64" s="128"/>
      <c r="SL64" s="128"/>
      <c r="SM64" s="128"/>
      <c r="SN64" s="128"/>
      <c r="SO64" s="128"/>
      <c r="SP64" s="128"/>
      <c r="SQ64" s="128"/>
      <c r="SR64" s="128"/>
      <c r="SS64" s="128"/>
      <c r="ST64" s="128"/>
      <c r="SU64" s="128"/>
      <c r="SV64" s="128"/>
      <c r="SW64" s="128"/>
      <c r="SX64" s="128"/>
      <c r="SY64" s="128"/>
      <c r="SZ64" s="128"/>
      <c r="TA64" s="128"/>
      <c r="TB64" s="128"/>
      <c r="TC64" s="128"/>
      <c r="TD64" s="128"/>
      <c r="TE64" s="128"/>
      <c r="TF64" s="128"/>
      <c r="TG64" s="128"/>
      <c r="TH64" s="128"/>
      <c r="TI64" s="128"/>
      <c r="TJ64" s="128"/>
      <c r="TK64" s="128"/>
      <c r="TL64" s="128"/>
      <c r="TM64" s="128"/>
      <c r="TN64" s="128"/>
      <c r="TO64" s="128"/>
      <c r="TP64" s="128"/>
      <c r="TQ64" s="128"/>
      <c r="TR64" s="128"/>
      <c r="TS64" s="128"/>
      <c r="TT64" s="128"/>
      <c r="TU64" s="128"/>
      <c r="TV64" s="128"/>
      <c r="TW64" s="128"/>
      <c r="TX64" s="128"/>
      <c r="TY64" s="128"/>
      <c r="TZ64" s="128"/>
      <c r="UA64" s="128"/>
      <c r="UB64" s="128"/>
      <c r="UC64" s="128"/>
      <c r="UD64" s="128"/>
      <c r="UE64" s="128"/>
      <c r="UF64" s="128"/>
      <c r="UG64" s="128"/>
      <c r="UH64" s="128"/>
      <c r="UI64" s="128"/>
      <c r="UJ64" s="128"/>
      <c r="UK64" s="128"/>
      <c r="UL64" s="128"/>
      <c r="UM64" s="128"/>
      <c r="UN64" s="128"/>
      <c r="UO64" s="128"/>
      <c r="UP64" s="128"/>
      <c r="UQ64" s="128"/>
      <c r="UR64" s="128"/>
      <c r="US64" s="128"/>
      <c r="UT64" s="128"/>
      <c r="UU64" s="128"/>
      <c r="UV64" s="128"/>
      <c r="UW64" s="128"/>
      <c r="UX64" s="128"/>
      <c r="UY64" s="128"/>
      <c r="UZ64" s="128"/>
      <c r="VA64" s="128"/>
      <c r="VB64" s="128"/>
      <c r="VC64" s="128"/>
      <c r="VD64" s="128"/>
      <c r="VE64" s="128"/>
      <c r="VF64" s="128"/>
      <c r="VG64" s="128"/>
      <c r="VH64" s="128"/>
      <c r="VI64" s="128"/>
      <c r="VJ64" s="128"/>
      <c r="VK64" s="128"/>
      <c r="VL64" s="128"/>
      <c r="VM64" s="128"/>
      <c r="VN64" s="128"/>
      <c r="VO64" s="128"/>
      <c r="VP64" s="128"/>
      <c r="VQ64" s="128"/>
      <c r="VR64" s="128"/>
      <c r="VS64" s="128"/>
      <c r="VT64" s="128"/>
      <c r="VU64" s="128"/>
      <c r="VV64" s="128"/>
      <c r="VW64" s="128"/>
      <c r="VX64" s="128"/>
      <c r="VY64" s="128"/>
      <c r="VZ64" s="128"/>
      <c r="WA64" s="128"/>
      <c r="WB64" s="128"/>
      <c r="WC64" s="128"/>
      <c r="WD64" s="128"/>
      <c r="WE64" s="128"/>
      <c r="WF64" s="128"/>
      <c r="WG64" s="128"/>
      <c r="WH64" s="128"/>
      <c r="WI64" s="128"/>
      <c r="WJ64" s="128"/>
      <c r="WK64" s="128"/>
      <c r="WL64" s="128"/>
      <c r="WM64" s="128"/>
      <c r="WN64" s="128"/>
      <c r="WO64" s="128"/>
      <c r="WP64" s="128"/>
      <c r="WQ64" s="128"/>
      <c r="WR64" s="128"/>
      <c r="WS64" s="128"/>
      <c r="WT64" s="128"/>
      <c r="WU64" s="128"/>
      <c r="WV64" s="128"/>
      <c r="WW64" s="128"/>
      <c r="WX64" s="128"/>
      <c r="WY64" s="128"/>
      <c r="WZ64" s="128"/>
      <c r="XA64" s="128"/>
      <c r="XB64" s="128"/>
      <c r="XC64" s="128"/>
      <c r="XD64" s="128"/>
      <c r="XE64" s="128"/>
      <c r="XF64" s="128"/>
      <c r="XG64" s="128"/>
      <c r="XH64" s="128"/>
      <c r="XI64" s="128"/>
      <c r="XJ64" s="128"/>
      <c r="XK64" s="128"/>
      <c r="XL64" s="128"/>
      <c r="XM64" s="128"/>
      <c r="XN64" s="128"/>
      <c r="XO64" s="128"/>
      <c r="XP64" s="128"/>
      <c r="XQ64" s="128"/>
      <c r="XR64" s="128"/>
      <c r="XS64" s="128"/>
      <c r="XT64" s="128"/>
      <c r="XU64" s="128"/>
      <c r="XV64" s="128"/>
      <c r="XW64" s="128"/>
      <c r="XX64" s="128"/>
      <c r="XY64" s="128"/>
      <c r="XZ64" s="128"/>
      <c r="YA64" s="128"/>
      <c r="YB64" s="128"/>
      <c r="YC64" s="128"/>
      <c r="YD64" s="128"/>
      <c r="YE64" s="128"/>
      <c r="YF64" s="128"/>
      <c r="YG64" s="128"/>
      <c r="YH64" s="128"/>
      <c r="YI64" s="128"/>
      <c r="YJ64" s="128"/>
      <c r="YK64" s="128"/>
      <c r="YL64" s="128"/>
      <c r="YM64" s="128"/>
      <c r="YN64" s="128"/>
      <c r="YO64" s="128"/>
      <c r="YP64" s="128"/>
      <c r="YQ64" s="128"/>
      <c r="YR64" s="128"/>
      <c r="YS64" s="128"/>
      <c r="YT64" s="128"/>
      <c r="YU64" s="128"/>
      <c r="YV64" s="128"/>
      <c r="YW64" s="128"/>
      <c r="YX64" s="128"/>
      <c r="YY64" s="128"/>
      <c r="YZ64" s="128"/>
      <c r="ZA64" s="128"/>
      <c r="ZB64" s="128"/>
      <c r="ZC64" s="128"/>
      <c r="ZD64" s="128"/>
      <c r="ZE64" s="128"/>
      <c r="ZF64" s="128"/>
      <c r="ZG64" s="128"/>
      <c r="ZH64" s="128"/>
      <c r="ZI64" s="128"/>
      <c r="ZJ64" s="128"/>
      <c r="ZK64" s="128"/>
      <c r="ZL64" s="128"/>
      <c r="ZM64" s="128"/>
      <c r="ZN64" s="128"/>
      <c r="ZO64" s="128"/>
      <c r="ZP64" s="128"/>
      <c r="ZQ64" s="128"/>
      <c r="ZR64" s="128"/>
      <c r="ZS64" s="128"/>
      <c r="ZT64" s="128"/>
      <c r="ZU64" s="128"/>
      <c r="ZV64" s="128"/>
      <c r="ZW64" s="128"/>
      <c r="ZX64" s="128"/>
      <c r="ZY64" s="128"/>
      <c r="ZZ64" s="128"/>
    </row>
    <row r="65" spans="1:702" hidden="1" outlineLevel="1">
      <c r="A65" s="8">
        <v>42186</v>
      </c>
      <c r="B65" s="128">
        <v>2454.5428703600001</v>
      </c>
      <c r="C65" s="128">
        <v>646.55114219999996</v>
      </c>
      <c r="D65" s="128">
        <v>1.18536822</v>
      </c>
      <c r="E65" s="128">
        <v>526.66376004999995</v>
      </c>
      <c r="F65" s="128">
        <v>67.197286849999998</v>
      </c>
      <c r="G65" s="128">
        <v>99.960199540000005</v>
      </c>
      <c r="H65" s="128">
        <v>13.195226290000001</v>
      </c>
      <c r="I65" s="128">
        <v>1022.50973153</v>
      </c>
      <c r="J65" s="128">
        <v>35.576722879999998</v>
      </c>
      <c r="K65" s="128">
        <v>10.18654927</v>
      </c>
      <c r="L65" s="128">
        <v>4.6748415200000002</v>
      </c>
      <c r="M65" s="165" t="s">
        <v>189</v>
      </c>
      <c r="N65" s="128">
        <v>9.63265672</v>
      </c>
      <c r="O65" s="128">
        <v>9.7728389999999998E-2</v>
      </c>
      <c r="P65" s="128">
        <v>14.89662467</v>
      </c>
      <c r="Q65" s="128">
        <v>1.9731329999999998E-2</v>
      </c>
      <c r="R65" s="128">
        <v>1.8359179999999999E-2</v>
      </c>
      <c r="S65" s="128">
        <v>0</v>
      </c>
      <c r="T65" s="128">
        <v>2.1769417199999999</v>
      </c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28"/>
      <c r="JA65" s="128"/>
      <c r="JB65" s="128"/>
      <c r="JC65" s="128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28"/>
      <c r="JO65" s="128"/>
      <c r="JP65" s="128"/>
      <c r="JQ65" s="128"/>
      <c r="JR65" s="128"/>
      <c r="JS65" s="128"/>
      <c r="JT65" s="128"/>
      <c r="JU65" s="128"/>
      <c r="JV65" s="128"/>
      <c r="JW65" s="128"/>
      <c r="JX65" s="128"/>
      <c r="JY65" s="128"/>
      <c r="JZ65" s="128"/>
      <c r="KA65" s="128"/>
      <c r="KB65" s="128"/>
      <c r="KC65" s="128"/>
      <c r="KD65" s="128"/>
      <c r="KE65" s="128"/>
      <c r="KF65" s="128"/>
      <c r="KG65" s="128"/>
      <c r="KH65" s="128"/>
      <c r="KI65" s="128"/>
      <c r="KJ65" s="128"/>
      <c r="KK65" s="128"/>
      <c r="KL65" s="128"/>
      <c r="KM65" s="128"/>
      <c r="KN65" s="128"/>
      <c r="KO65" s="128"/>
      <c r="KP65" s="128"/>
      <c r="KQ65" s="128"/>
      <c r="KR65" s="128"/>
      <c r="KS65" s="128"/>
      <c r="KT65" s="128"/>
      <c r="KU65" s="128"/>
      <c r="KV65" s="128"/>
      <c r="KW65" s="128"/>
      <c r="KX65" s="128"/>
      <c r="KY65" s="128"/>
      <c r="KZ65" s="128"/>
      <c r="LA65" s="128"/>
      <c r="LB65" s="128"/>
      <c r="LC65" s="128"/>
      <c r="LD65" s="128"/>
      <c r="LE65" s="128"/>
      <c r="LF65" s="128"/>
      <c r="LG65" s="128"/>
      <c r="LH65" s="128"/>
      <c r="LI65" s="128"/>
      <c r="LJ65" s="128"/>
      <c r="LK65" s="128"/>
      <c r="LL65" s="128"/>
      <c r="LM65" s="128"/>
      <c r="LN65" s="128"/>
      <c r="LO65" s="128"/>
      <c r="LP65" s="128"/>
      <c r="LQ65" s="128"/>
      <c r="LR65" s="128"/>
      <c r="LS65" s="128"/>
      <c r="LT65" s="128"/>
      <c r="LU65" s="128"/>
      <c r="LV65" s="128"/>
      <c r="LW65" s="128"/>
      <c r="LX65" s="128"/>
      <c r="LY65" s="128"/>
      <c r="LZ65" s="128"/>
      <c r="MA65" s="128"/>
      <c r="MB65" s="128"/>
      <c r="MC65" s="128"/>
      <c r="MD65" s="128"/>
      <c r="ME65" s="128"/>
      <c r="MF65" s="128"/>
      <c r="MG65" s="128"/>
      <c r="MH65" s="128"/>
      <c r="MI65" s="128"/>
      <c r="MJ65" s="128"/>
      <c r="MK65" s="128"/>
      <c r="ML65" s="128"/>
      <c r="MM65" s="128"/>
      <c r="MN65" s="128"/>
      <c r="MO65" s="128"/>
      <c r="MP65" s="128"/>
      <c r="MQ65" s="128"/>
      <c r="MR65" s="128"/>
      <c r="MS65" s="128"/>
      <c r="MT65" s="128"/>
      <c r="MU65" s="128"/>
      <c r="MV65" s="128"/>
      <c r="MW65" s="128"/>
      <c r="MX65" s="128"/>
      <c r="MY65" s="128"/>
      <c r="MZ65" s="128"/>
      <c r="NA65" s="128"/>
      <c r="NB65" s="128"/>
      <c r="NC65" s="128"/>
      <c r="ND65" s="128"/>
      <c r="NE65" s="128"/>
      <c r="NF65" s="128"/>
      <c r="NG65" s="128"/>
      <c r="NH65" s="128"/>
      <c r="NI65" s="128"/>
      <c r="NJ65" s="128"/>
      <c r="NK65" s="128"/>
      <c r="NL65" s="128"/>
      <c r="NM65" s="128"/>
      <c r="NN65" s="128"/>
      <c r="NO65" s="128"/>
      <c r="NP65" s="128"/>
      <c r="NQ65" s="128"/>
      <c r="NR65" s="128"/>
      <c r="NS65" s="128"/>
      <c r="NT65" s="128"/>
      <c r="NU65" s="128"/>
      <c r="NV65" s="128"/>
      <c r="NW65" s="128"/>
      <c r="NX65" s="128"/>
      <c r="NY65" s="128"/>
      <c r="NZ65" s="128"/>
      <c r="OA65" s="128"/>
      <c r="OB65" s="128"/>
      <c r="OC65" s="128"/>
      <c r="OD65" s="128"/>
      <c r="OE65" s="128"/>
      <c r="OF65" s="128"/>
      <c r="OG65" s="128"/>
      <c r="OH65" s="128"/>
      <c r="OI65" s="128"/>
      <c r="OJ65" s="128"/>
      <c r="OK65" s="128"/>
      <c r="OL65" s="128"/>
      <c r="OM65" s="128"/>
      <c r="ON65" s="128"/>
      <c r="OO65" s="128"/>
      <c r="OP65" s="128"/>
      <c r="OQ65" s="128"/>
      <c r="OR65" s="128"/>
      <c r="OS65" s="128"/>
      <c r="OT65" s="128"/>
      <c r="OU65" s="128"/>
      <c r="OV65" s="128"/>
      <c r="OW65" s="128"/>
      <c r="OX65" s="128"/>
      <c r="OY65" s="128"/>
      <c r="OZ65" s="128"/>
      <c r="PA65" s="128"/>
      <c r="PB65" s="128"/>
      <c r="PC65" s="128"/>
      <c r="PD65" s="128"/>
      <c r="PE65" s="128"/>
      <c r="PF65" s="128"/>
      <c r="PG65" s="128"/>
      <c r="PH65" s="128"/>
      <c r="PI65" s="128"/>
      <c r="PJ65" s="128"/>
      <c r="PK65" s="128"/>
      <c r="PL65" s="128"/>
      <c r="PM65" s="128"/>
      <c r="PN65" s="128"/>
      <c r="PO65" s="128"/>
      <c r="PP65" s="128"/>
      <c r="PQ65" s="128"/>
      <c r="PR65" s="128"/>
      <c r="PS65" s="128"/>
      <c r="PT65" s="128"/>
      <c r="PU65" s="128"/>
      <c r="PV65" s="128"/>
      <c r="PW65" s="128"/>
      <c r="PX65" s="128"/>
      <c r="PY65" s="128"/>
      <c r="PZ65" s="128"/>
      <c r="QA65" s="128"/>
      <c r="QB65" s="128"/>
      <c r="QC65" s="128"/>
      <c r="QD65" s="128"/>
      <c r="QE65" s="128"/>
      <c r="QF65" s="128"/>
      <c r="QG65" s="128"/>
      <c r="QH65" s="128"/>
      <c r="QI65" s="128"/>
      <c r="QJ65" s="128"/>
      <c r="QK65" s="128"/>
      <c r="QL65" s="128"/>
      <c r="QM65" s="128"/>
      <c r="QN65" s="128"/>
      <c r="QO65" s="128"/>
      <c r="QP65" s="128"/>
      <c r="QQ65" s="128"/>
      <c r="QR65" s="128"/>
      <c r="QS65" s="128"/>
      <c r="QT65" s="128"/>
      <c r="QU65" s="128"/>
      <c r="QV65" s="128"/>
      <c r="QW65" s="128"/>
      <c r="QX65" s="128"/>
      <c r="QY65" s="128"/>
      <c r="QZ65" s="128"/>
      <c r="RA65" s="128"/>
      <c r="RB65" s="128"/>
      <c r="RC65" s="128"/>
      <c r="RD65" s="128"/>
      <c r="RE65" s="128"/>
      <c r="RF65" s="128"/>
      <c r="RG65" s="128"/>
      <c r="RH65" s="128"/>
      <c r="RI65" s="128"/>
      <c r="RJ65" s="128"/>
      <c r="RK65" s="128"/>
      <c r="RL65" s="128"/>
      <c r="RM65" s="128"/>
      <c r="RN65" s="128"/>
      <c r="RO65" s="128"/>
      <c r="RP65" s="128"/>
      <c r="RQ65" s="128"/>
      <c r="RR65" s="128"/>
      <c r="RS65" s="128"/>
      <c r="RT65" s="128"/>
      <c r="RU65" s="128"/>
      <c r="RV65" s="128"/>
      <c r="RW65" s="128"/>
      <c r="RX65" s="128"/>
      <c r="RY65" s="128"/>
      <c r="RZ65" s="128"/>
      <c r="SA65" s="128"/>
      <c r="SB65" s="128"/>
      <c r="SC65" s="128"/>
      <c r="SD65" s="128"/>
      <c r="SE65" s="128"/>
      <c r="SF65" s="128"/>
      <c r="SG65" s="128"/>
      <c r="SH65" s="128"/>
      <c r="SI65" s="128"/>
      <c r="SJ65" s="128"/>
      <c r="SK65" s="128"/>
      <c r="SL65" s="128"/>
      <c r="SM65" s="128"/>
      <c r="SN65" s="128"/>
      <c r="SO65" s="128"/>
      <c r="SP65" s="128"/>
      <c r="SQ65" s="128"/>
      <c r="SR65" s="128"/>
      <c r="SS65" s="128"/>
      <c r="ST65" s="128"/>
      <c r="SU65" s="128"/>
      <c r="SV65" s="128"/>
      <c r="SW65" s="128"/>
      <c r="SX65" s="128"/>
      <c r="SY65" s="128"/>
      <c r="SZ65" s="128"/>
      <c r="TA65" s="128"/>
      <c r="TB65" s="128"/>
      <c r="TC65" s="128"/>
      <c r="TD65" s="128"/>
      <c r="TE65" s="128"/>
      <c r="TF65" s="128"/>
      <c r="TG65" s="128"/>
      <c r="TH65" s="128"/>
      <c r="TI65" s="128"/>
      <c r="TJ65" s="128"/>
      <c r="TK65" s="128"/>
      <c r="TL65" s="128"/>
      <c r="TM65" s="128"/>
      <c r="TN65" s="128"/>
      <c r="TO65" s="128"/>
      <c r="TP65" s="128"/>
      <c r="TQ65" s="128"/>
      <c r="TR65" s="128"/>
      <c r="TS65" s="128"/>
      <c r="TT65" s="128"/>
      <c r="TU65" s="128"/>
      <c r="TV65" s="128"/>
      <c r="TW65" s="128"/>
      <c r="TX65" s="128"/>
      <c r="TY65" s="128"/>
      <c r="TZ65" s="128"/>
      <c r="UA65" s="128"/>
      <c r="UB65" s="128"/>
      <c r="UC65" s="128"/>
      <c r="UD65" s="128"/>
      <c r="UE65" s="128"/>
      <c r="UF65" s="128"/>
      <c r="UG65" s="128"/>
      <c r="UH65" s="128"/>
      <c r="UI65" s="128"/>
      <c r="UJ65" s="128"/>
      <c r="UK65" s="128"/>
      <c r="UL65" s="128"/>
      <c r="UM65" s="128"/>
      <c r="UN65" s="128"/>
      <c r="UO65" s="128"/>
      <c r="UP65" s="128"/>
      <c r="UQ65" s="128"/>
      <c r="UR65" s="128"/>
      <c r="US65" s="128"/>
      <c r="UT65" s="128"/>
      <c r="UU65" s="128"/>
      <c r="UV65" s="128"/>
      <c r="UW65" s="128"/>
      <c r="UX65" s="128"/>
      <c r="UY65" s="128"/>
      <c r="UZ65" s="128"/>
      <c r="VA65" s="128"/>
      <c r="VB65" s="128"/>
      <c r="VC65" s="128"/>
      <c r="VD65" s="128"/>
      <c r="VE65" s="128"/>
      <c r="VF65" s="128"/>
      <c r="VG65" s="128"/>
      <c r="VH65" s="128"/>
      <c r="VI65" s="128"/>
      <c r="VJ65" s="128"/>
      <c r="VK65" s="128"/>
      <c r="VL65" s="128"/>
      <c r="VM65" s="128"/>
      <c r="VN65" s="128"/>
      <c r="VO65" s="128"/>
      <c r="VP65" s="128"/>
      <c r="VQ65" s="128"/>
      <c r="VR65" s="128"/>
      <c r="VS65" s="128"/>
      <c r="VT65" s="128"/>
      <c r="VU65" s="128"/>
      <c r="VV65" s="128"/>
      <c r="VW65" s="128"/>
      <c r="VX65" s="128"/>
      <c r="VY65" s="128"/>
      <c r="VZ65" s="128"/>
      <c r="WA65" s="128"/>
      <c r="WB65" s="128"/>
      <c r="WC65" s="128"/>
      <c r="WD65" s="128"/>
      <c r="WE65" s="128"/>
      <c r="WF65" s="128"/>
      <c r="WG65" s="128"/>
      <c r="WH65" s="128"/>
      <c r="WI65" s="128"/>
      <c r="WJ65" s="128"/>
      <c r="WK65" s="128"/>
      <c r="WL65" s="128"/>
      <c r="WM65" s="128"/>
      <c r="WN65" s="128"/>
      <c r="WO65" s="128"/>
      <c r="WP65" s="128"/>
      <c r="WQ65" s="128"/>
      <c r="WR65" s="128"/>
      <c r="WS65" s="128"/>
      <c r="WT65" s="128"/>
      <c r="WU65" s="128"/>
      <c r="WV65" s="128"/>
      <c r="WW65" s="128"/>
      <c r="WX65" s="128"/>
      <c r="WY65" s="128"/>
      <c r="WZ65" s="128"/>
      <c r="XA65" s="128"/>
      <c r="XB65" s="128"/>
      <c r="XC65" s="128"/>
      <c r="XD65" s="128"/>
      <c r="XE65" s="128"/>
      <c r="XF65" s="128"/>
      <c r="XG65" s="128"/>
      <c r="XH65" s="128"/>
      <c r="XI65" s="128"/>
      <c r="XJ65" s="128"/>
      <c r="XK65" s="128"/>
      <c r="XL65" s="128"/>
      <c r="XM65" s="128"/>
      <c r="XN65" s="128"/>
      <c r="XO65" s="128"/>
      <c r="XP65" s="128"/>
      <c r="XQ65" s="128"/>
      <c r="XR65" s="128"/>
      <c r="XS65" s="128"/>
      <c r="XT65" s="128"/>
      <c r="XU65" s="128"/>
      <c r="XV65" s="128"/>
      <c r="XW65" s="128"/>
      <c r="XX65" s="128"/>
      <c r="XY65" s="128"/>
      <c r="XZ65" s="128"/>
      <c r="YA65" s="128"/>
      <c r="YB65" s="128"/>
      <c r="YC65" s="128"/>
      <c r="YD65" s="128"/>
      <c r="YE65" s="128"/>
      <c r="YF65" s="128"/>
      <c r="YG65" s="128"/>
      <c r="YH65" s="128"/>
      <c r="YI65" s="128"/>
      <c r="YJ65" s="128"/>
      <c r="YK65" s="128"/>
      <c r="YL65" s="128"/>
      <c r="YM65" s="128"/>
      <c r="YN65" s="128"/>
      <c r="YO65" s="128"/>
      <c r="YP65" s="128"/>
      <c r="YQ65" s="128"/>
      <c r="YR65" s="128"/>
      <c r="YS65" s="128"/>
      <c r="YT65" s="128"/>
      <c r="YU65" s="128"/>
      <c r="YV65" s="128"/>
      <c r="YW65" s="128"/>
      <c r="YX65" s="128"/>
      <c r="YY65" s="128"/>
      <c r="YZ65" s="128"/>
      <c r="ZA65" s="128"/>
      <c r="ZB65" s="128"/>
      <c r="ZC65" s="128"/>
      <c r="ZD65" s="128"/>
      <c r="ZE65" s="128"/>
      <c r="ZF65" s="128"/>
      <c r="ZG65" s="128"/>
      <c r="ZH65" s="128"/>
      <c r="ZI65" s="128"/>
      <c r="ZJ65" s="128"/>
      <c r="ZK65" s="128"/>
      <c r="ZL65" s="128"/>
      <c r="ZM65" s="128"/>
      <c r="ZN65" s="128"/>
      <c r="ZO65" s="128"/>
      <c r="ZP65" s="128"/>
      <c r="ZQ65" s="128"/>
      <c r="ZR65" s="128"/>
      <c r="ZS65" s="128"/>
      <c r="ZT65" s="128"/>
      <c r="ZU65" s="128"/>
      <c r="ZV65" s="128"/>
      <c r="ZW65" s="128"/>
      <c r="ZX65" s="128"/>
      <c r="ZY65" s="128"/>
      <c r="ZZ65" s="128"/>
    </row>
    <row r="66" spans="1:702" hidden="1" outlineLevel="1">
      <c r="A66" s="8">
        <v>42217</v>
      </c>
      <c r="B66" s="128">
        <v>2466.8955956</v>
      </c>
      <c r="C66" s="128">
        <v>640.19391542000005</v>
      </c>
      <c r="D66" s="128">
        <v>1.0816482999999999</v>
      </c>
      <c r="E66" s="128">
        <v>539.64022188000001</v>
      </c>
      <c r="F66" s="128">
        <v>67.510597579999995</v>
      </c>
      <c r="G66" s="128">
        <v>97.932763890000004</v>
      </c>
      <c r="H66" s="128">
        <v>13.739127870000001</v>
      </c>
      <c r="I66" s="128">
        <v>1026.7057579499999</v>
      </c>
      <c r="J66" s="128">
        <v>38.022782239999998</v>
      </c>
      <c r="K66" s="128">
        <v>9.9022560300000002</v>
      </c>
      <c r="L66" s="128">
        <v>5.4757357999999998</v>
      </c>
      <c r="M66" s="165" t="s">
        <v>189</v>
      </c>
      <c r="N66" s="128">
        <v>9.3199474000000002</v>
      </c>
      <c r="O66" s="128">
        <v>0.10050683000000001</v>
      </c>
      <c r="P66" s="128">
        <v>15.15789792</v>
      </c>
      <c r="Q66" s="128">
        <v>7.9654600000000006E-3</v>
      </c>
      <c r="R66" s="128">
        <v>8.5669000000000001E-4</v>
      </c>
      <c r="S66" s="128">
        <v>0</v>
      </c>
      <c r="T66" s="128">
        <v>2.10361434</v>
      </c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  <c r="IO66" s="128"/>
      <c r="IP66" s="128"/>
      <c r="IQ66" s="128"/>
      <c r="IR66" s="128"/>
      <c r="IS66" s="128"/>
      <c r="IT66" s="128"/>
      <c r="IU66" s="128"/>
      <c r="IV66" s="128"/>
      <c r="IW66" s="128"/>
      <c r="IX66" s="128"/>
      <c r="IY66" s="128"/>
      <c r="IZ66" s="128"/>
      <c r="JA66" s="128"/>
      <c r="JB66" s="128"/>
      <c r="JC66" s="128"/>
      <c r="JD66" s="128"/>
      <c r="JE66" s="128"/>
      <c r="JF66" s="128"/>
      <c r="JG66" s="128"/>
      <c r="JH66" s="128"/>
      <c r="JI66" s="128"/>
      <c r="JJ66" s="128"/>
      <c r="JK66" s="128"/>
      <c r="JL66" s="128"/>
      <c r="JM66" s="128"/>
      <c r="JN66" s="128"/>
      <c r="JO66" s="128"/>
      <c r="JP66" s="128"/>
      <c r="JQ66" s="128"/>
      <c r="JR66" s="128"/>
      <c r="JS66" s="128"/>
      <c r="JT66" s="128"/>
      <c r="JU66" s="128"/>
      <c r="JV66" s="128"/>
      <c r="JW66" s="128"/>
      <c r="JX66" s="128"/>
      <c r="JY66" s="128"/>
      <c r="JZ66" s="128"/>
      <c r="KA66" s="128"/>
      <c r="KB66" s="128"/>
      <c r="KC66" s="128"/>
      <c r="KD66" s="128"/>
      <c r="KE66" s="128"/>
      <c r="KF66" s="128"/>
      <c r="KG66" s="128"/>
      <c r="KH66" s="128"/>
      <c r="KI66" s="128"/>
      <c r="KJ66" s="128"/>
      <c r="KK66" s="128"/>
      <c r="KL66" s="128"/>
      <c r="KM66" s="128"/>
      <c r="KN66" s="128"/>
      <c r="KO66" s="128"/>
      <c r="KP66" s="128"/>
      <c r="KQ66" s="128"/>
      <c r="KR66" s="128"/>
      <c r="KS66" s="128"/>
      <c r="KT66" s="128"/>
      <c r="KU66" s="128"/>
      <c r="KV66" s="128"/>
      <c r="KW66" s="128"/>
      <c r="KX66" s="128"/>
      <c r="KY66" s="128"/>
      <c r="KZ66" s="128"/>
      <c r="LA66" s="128"/>
      <c r="LB66" s="128"/>
      <c r="LC66" s="128"/>
      <c r="LD66" s="128"/>
      <c r="LE66" s="128"/>
      <c r="LF66" s="128"/>
      <c r="LG66" s="128"/>
      <c r="LH66" s="128"/>
      <c r="LI66" s="128"/>
      <c r="LJ66" s="128"/>
      <c r="LK66" s="128"/>
      <c r="LL66" s="128"/>
      <c r="LM66" s="128"/>
      <c r="LN66" s="128"/>
      <c r="LO66" s="128"/>
      <c r="LP66" s="128"/>
      <c r="LQ66" s="128"/>
      <c r="LR66" s="128"/>
      <c r="LS66" s="128"/>
      <c r="LT66" s="128"/>
      <c r="LU66" s="128"/>
      <c r="LV66" s="128"/>
      <c r="LW66" s="128"/>
      <c r="LX66" s="128"/>
      <c r="LY66" s="128"/>
      <c r="LZ66" s="128"/>
      <c r="MA66" s="128"/>
      <c r="MB66" s="128"/>
      <c r="MC66" s="128"/>
      <c r="MD66" s="128"/>
      <c r="ME66" s="128"/>
      <c r="MF66" s="128"/>
      <c r="MG66" s="128"/>
      <c r="MH66" s="128"/>
      <c r="MI66" s="128"/>
      <c r="MJ66" s="128"/>
      <c r="MK66" s="128"/>
      <c r="ML66" s="128"/>
      <c r="MM66" s="128"/>
      <c r="MN66" s="128"/>
      <c r="MO66" s="128"/>
      <c r="MP66" s="128"/>
      <c r="MQ66" s="128"/>
      <c r="MR66" s="128"/>
      <c r="MS66" s="128"/>
      <c r="MT66" s="128"/>
      <c r="MU66" s="128"/>
      <c r="MV66" s="128"/>
      <c r="MW66" s="128"/>
      <c r="MX66" s="128"/>
      <c r="MY66" s="128"/>
      <c r="MZ66" s="128"/>
      <c r="NA66" s="128"/>
      <c r="NB66" s="128"/>
      <c r="NC66" s="128"/>
      <c r="ND66" s="128"/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8"/>
      <c r="NS66" s="128"/>
      <c r="NT66" s="128"/>
      <c r="NU66" s="128"/>
      <c r="NV66" s="128"/>
      <c r="NW66" s="128"/>
      <c r="NX66" s="128"/>
      <c r="NY66" s="128"/>
      <c r="NZ66" s="128"/>
      <c r="OA66" s="128"/>
      <c r="OB66" s="128"/>
      <c r="OC66" s="128"/>
      <c r="OD66" s="128"/>
      <c r="OE66" s="128"/>
      <c r="OF66" s="128"/>
      <c r="OG66" s="128"/>
      <c r="OH66" s="128"/>
      <c r="OI66" s="128"/>
      <c r="OJ66" s="128"/>
      <c r="OK66" s="128"/>
      <c r="OL66" s="128"/>
      <c r="OM66" s="128"/>
      <c r="ON66" s="128"/>
      <c r="OO66" s="128"/>
      <c r="OP66" s="128"/>
      <c r="OQ66" s="128"/>
      <c r="OR66" s="128"/>
      <c r="OS66" s="128"/>
      <c r="OT66" s="128"/>
      <c r="OU66" s="128"/>
      <c r="OV66" s="128"/>
      <c r="OW66" s="128"/>
      <c r="OX66" s="128"/>
      <c r="OY66" s="128"/>
      <c r="OZ66" s="128"/>
      <c r="PA66" s="128"/>
      <c r="PB66" s="128"/>
      <c r="PC66" s="128"/>
      <c r="PD66" s="128"/>
      <c r="PE66" s="128"/>
      <c r="PF66" s="128"/>
      <c r="PG66" s="128"/>
      <c r="PH66" s="128"/>
      <c r="PI66" s="128"/>
      <c r="PJ66" s="128"/>
      <c r="PK66" s="128"/>
      <c r="PL66" s="128"/>
      <c r="PM66" s="128"/>
      <c r="PN66" s="128"/>
      <c r="PO66" s="128"/>
      <c r="PP66" s="128"/>
      <c r="PQ66" s="128"/>
      <c r="PR66" s="128"/>
      <c r="PS66" s="128"/>
      <c r="PT66" s="128"/>
      <c r="PU66" s="128"/>
      <c r="PV66" s="128"/>
      <c r="PW66" s="128"/>
      <c r="PX66" s="128"/>
      <c r="PY66" s="128"/>
      <c r="PZ66" s="128"/>
      <c r="QA66" s="128"/>
      <c r="QB66" s="128"/>
      <c r="QC66" s="128"/>
      <c r="QD66" s="128"/>
      <c r="QE66" s="128"/>
      <c r="QF66" s="128"/>
      <c r="QG66" s="128"/>
      <c r="QH66" s="128"/>
      <c r="QI66" s="128"/>
      <c r="QJ66" s="128"/>
      <c r="QK66" s="128"/>
      <c r="QL66" s="128"/>
      <c r="QM66" s="128"/>
      <c r="QN66" s="128"/>
      <c r="QO66" s="128"/>
      <c r="QP66" s="128"/>
      <c r="QQ66" s="128"/>
      <c r="QR66" s="128"/>
      <c r="QS66" s="128"/>
      <c r="QT66" s="128"/>
      <c r="QU66" s="128"/>
      <c r="QV66" s="128"/>
      <c r="QW66" s="128"/>
      <c r="QX66" s="128"/>
      <c r="QY66" s="128"/>
      <c r="QZ66" s="128"/>
      <c r="RA66" s="128"/>
      <c r="RB66" s="128"/>
      <c r="RC66" s="128"/>
      <c r="RD66" s="128"/>
      <c r="RE66" s="128"/>
      <c r="RF66" s="128"/>
      <c r="RG66" s="128"/>
      <c r="RH66" s="128"/>
      <c r="RI66" s="128"/>
      <c r="RJ66" s="128"/>
      <c r="RK66" s="128"/>
      <c r="RL66" s="128"/>
      <c r="RM66" s="128"/>
      <c r="RN66" s="128"/>
      <c r="RO66" s="128"/>
      <c r="RP66" s="128"/>
      <c r="RQ66" s="128"/>
      <c r="RR66" s="128"/>
      <c r="RS66" s="128"/>
      <c r="RT66" s="128"/>
      <c r="RU66" s="128"/>
      <c r="RV66" s="128"/>
      <c r="RW66" s="128"/>
      <c r="RX66" s="128"/>
      <c r="RY66" s="128"/>
      <c r="RZ66" s="128"/>
      <c r="SA66" s="128"/>
      <c r="SB66" s="128"/>
      <c r="SC66" s="128"/>
      <c r="SD66" s="128"/>
      <c r="SE66" s="128"/>
      <c r="SF66" s="128"/>
      <c r="SG66" s="128"/>
      <c r="SH66" s="128"/>
      <c r="SI66" s="128"/>
      <c r="SJ66" s="128"/>
      <c r="SK66" s="128"/>
      <c r="SL66" s="128"/>
      <c r="SM66" s="128"/>
      <c r="SN66" s="128"/>
      <c r="SO66" s="128"/>
      <c r="SP66" s="128"/>
      <c r="SQ66" s="128"/>
      <c r="SR66" s="128"/>
      <c r="SS66" s="128"/>
      <c r="ST66" s="128"/>
      <c r="SU66" s="128"/>
      <c r="SV66" s="128"/>
      <c r="SW66" s="128"/>
      <c r="SX66" s="128"/>
      <c r="SY66" s="128"/>
      <c r="SZ66" s="128"/>
      <c r="TA66" s="128"/>
      <c r="TB66" s="128"/>
      <c r="TC66" s="128"/>
      <c r="TD66" s="128"/>
      <c r="TE66" s="128"/>
      <c r="TF66" s="128"/>
      <c r="TG66" s="128"/>
      <c r="TH66" s="128"/>
      <c r="TI66" s="128"/>
      <c r="TJ66" s="128"/>
      <c r="TK66" s="128"/>
      <c r="TL66" s="128"/>
      <c r="TM66" s="128"/>
      <c r="TN66" s="128"/>
      <c r="TO66" s="128"/>
      <c r="TP66" s="128"/>
      <c r="TQ66" s="128"/>
      <c r="TR66" s="128"/>
      <c r="TS66" s="128"/>
      <c r="TT66" s="128"/>
      <c r="TU66" s="128"/>
      <c r="TV66" s="128"/>
      <c r="TW66" s="128"/>
      <c r="TX66" s="128"/>
      <c r="TY66" s="128"/>
      <c r="TZ66" s="128"/>
      <c r="UA66" s="128"/>
      <c r="UB66" s="128"/>
      <c r="UC66" s="128"/>
      <c r="UD66" s="128"/>
      <c r="UE66" s="128"/>
      <c r="UF66" s="128"/>
      <c r="UG66" s="128"/>
      <c r="UH66" s="128"/>
      <c r="UI66" s="128"/>
      <c r="UJ66" s="128"/>
      <c r="UK66" s="128"/>
      <c r="UL66" s="128"/>
      <c r="UM66" s="128"/>
      <c r="UN66" s="128"/>
      <c r="UO66" s="128"/>
      <c r="UP66" s="128"/>
      <c r="UQ66" s="128"/>
      <c r="UR66" s="128"/>
      <c r="US66" s="128"/>
      <c r="UT66" s="128"/>
      <c r="UU66" s="128"/>
      <c r="UV66" s="128"/>
      <c r="UW66" s="128"/>
      <c r="UX66" s="128"/>
      <c r="UY66" s="128"/>
      <c r="UZ66" s="128"/>
      <c r="VA66" s="128"/>
      <c r="VB66" s="128"/>
      <c r="VC66" s="128"/>
      <c r="VD66" s="128"/>
      <c r="VE66" s="128"/>
      <c r="VF66" s="128"/>
      <c r="VG66" s="128"/>
      <c r="VH66" s="128"/>
      <c r="VI66" s="128"/>
      <c r="VJ66" s="128"/>
      <c r="VK66" s="128"/>
      <c r="VL66" s="128"/>
      <c r="VM66" s="128"/>
      <c r="VN66" s="128"/>
      <c r="VO66" s="128"/>
      <c r="VP66" s="128"/>
      <c r="VQ66" s="128"/>
      <c r="VR66" s="128"/>
      <c r="VS66" s="128"/>
      <c r="VT66" s="128"/>
      <c r="VU66" s="128"/>
      <c r="VV66" s="128"/>
      <c r="VW66" s="128"/>
      <c r="VX66" s="128"/>
      <c r="VY66" s="128"/>
      <c r="VZ66" s="128"/>
      <c r="WA66" s="128"/>
      <c r="WB66" s="128"/>
      <c r="WC66" s="128"/>
      <c r="WD66" s="128"/>
      <c r="WE66" s="128"/>
      <c r="WF66" s="128"/>
      <c r="WG66" s="128"/>
      <c r="WH66" s="128"/>
      <c r="WI66" s="128"/>
      <c r="WJ66" s="128"/>
      <c r="WK66" s="128"/>
      <c r="WL66" s="128"/>
      <c r="WM66" s="128"/>
      <c r="WN66" s="128"/>
      <c r="WO66" s="128"/>
      <c r="WP66" s="128"/>
      <c r="WQ66" s="128"/>
      <c r="WR66" s="128"/>
      <c r="WS66" s="128"/>
      <c r="WT66" s="128"/>
      <c r="WU66" s="128"/>
      <c r="WV66" s="128"/>
      <c r="WW66" s="128"/>
      <c r="WX66" s="128"/>
      <c r="WY66" s="128"/>
      <c r="WZ66" s="128"/>
      <c r="XA66" s="128"/>
      <c r="XB66" s="128"/>
      <c r="XC66" s="128"/>
      <c r="XD66" s="128"/>
      <c r="XE66" s="128"/>
      <c r="XF66" s="128"/>
      <c r="XG66" s="128"/>
      <c r="XH66" s="128"/>
      <c r="XI66" s="128"/>
      <c r="XJ66" s="128"/>
      <c r="XK66" s="128"/>
      <c r="XL66" s="128"/>
      <c r="XM66" s="128"/>
      <c r="XN66" s="128"/>
      <c r="XO66" s="128"/>
      <c r="XP66" s="128"/>
      <c r="XQ66" s="128"/>
      <c r="XR66" s="128"/>
      <c r="XS66" s="128"/>
      <c r="XT66" s="128"/>
      <c r="XU66" s="128"/>
      <c r="XV66" s="128"/>
      <c r="XW66" s="128"/>
      <c r="XX66" s="128"/>
      <c r="XY66" s="128"/>
      <c r="XZ66" s="128"/>
      <c r="YA66" s="128"/>
      <c r="YB66" s="128"/>
      <c r="YC66" s="128"/>
      <c r="YD66" s="128"/>
      <c r="YE66" s="128"/>
      <c r="YF66" s="128"/>
      <c r="YG66" s="128"/>
      <c r="YH66" s="128"/>
      <c r="YI66" s="128"/>
      <c r="YJ66" s="128"/>
      <c r="YK66" s="128"/>
      <c r="YL66" s="128"/>
      <c r="YM66" s="128"/>
      <c r="YN66" s="128"/>
      <c r="YO66" s="128"/>
      <c r="YP66" s="128"/>
      <c r="YQ66" s="128"/>
      <c r="YR66" s="128"/>
      <c r="YS66" s="128"/>
      <c r="YT66" s="128"/>
      <c r="YU66" s="128"/>
      <c r="YV66" s="128"/>
      <c r="YW66" s="128"/>
      <c r="YX66" s="128"/>
      <c r="YY66" s="128"/>
      <c r="YZ66" s="128"/>
      <c r="ZA66" s="128"/>
      <c r="ZB66" s="128"/>
      <c r="ZC66" s="128"/>
      <c r="ZD66" s="128"/>
      <c r="ZE66" s="128"/>
      <c r="ZF66" s="128"/>
      <c r="ZG66" s="128"/>
      <c r="ZH66" s="128"/>
      <c r="ZI66" s="128"/>
      <c r="ZJ66" s="128"/>
      <c r="ZK66" s="128"/>
      <c r="ZL66" s="128"/>
      <c r="ZM66" s="128"/>
      <c r="ZN66" s="128"/>
      <c r="ZO66" s="128"/>
      <c r="ZP66" s="128"/>
      <c r="ZQ66" s="128"/>
      <c r="ZR66" s="128"/>
      <c r="ZS66" s="128"/>
      <c r="ZT66" s="128"/>
      <c r="ZU66" s="128"/>
      <c r="ZV66" s="128"/>
      <c r="ZW66" s="128"/>
      <c r="ZX66" s="128"/>
      <c r="ZY66" s="128"/>
      <c r="ZZ66" s="128"/>
    </row>
    <row r="67" spans="1:702" hidden="1" outlineLevel="1">
      <c r="A67" s="8">
        <v>42248</v>
      </c>
      <c r="B67" s="128">
        <v>2479.5488480399999</v>
      </c>
      <c r="C67" s="128">
        <v>629.49493256999995</v>
      </c>
      <c r="D67" s="128">
        <v>0.90270941000000005</v>
      </c>
      <c r="E67" s="128">
        <v>544.02236899000002</v>
      </c>
      <c r="F67" s="128">
        <v>67.345410630000003</v>
      </c>
      <c r="G67" s="128">
        <v>99.217549860000005</v>
      </c>
      <c r="H67" s="128">
        <v>13.558098859999999</v>
      </c>
      <c r="I67" s="128">
        <v>1046.5188785600001</v>
      </c>
      <c r="J67" s="128">
        <v>37.775812780000003</v>
      </c>
      <c r="K67" s="128">
        <v>9.5695250999999999</v>
      </c>
      <c r="L67" s="128">
        <v>4.17694323</v>
      </c>
      <c r="M67" s="165" t="s">
        <v>189</v>
      </c>
      <c r="N67" s="128">
        <v>9.4300496000000003</v>
      </c>
      <c r="O67" s="128">
        <v>0.1031859</v>
      </c>
      <c r="P67" s="128">
        <v>15.427274369999999</v>
      </c>
      <c r="Q67" s="128">
        <v>1.419261E-2</v>
      </c>
      <c r="R67" s="128">
        <v>5.8604800000000004E-3</v>
      </c>
      <c r="S67" s="128">
        <v>0</v>
      </c>
      <c r="T67" s="128">
        <v>1.98605509</v>
      </c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28"/>
      <c r="HY67" s="128"/>
      <c r="HZ67" s="128"/>
      <c r="IA67" s="128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28"/>
      <c r="IM67" s="128"/>
      <c r="IN67" s="128"/>
      <c r="IO67" s="128"/>
      <c r="IP67" s="128"/>
      <c r="IQ67" s="128"/>
      <c r="IR67" s="128"/>
      <c r="IS67" s="128"/>
      <c r="IT67" s="128"/>
      <c r="IU67" s="128"/>
      <c r="IV67" s="128"/>
      <c r="IW67" s="128"/>
      <c r="IX67" s="128"/>
      <c r="IY67" s="128"/>
      <c r="IZ67" s="128"/>
      <c r="JA67" s="128"/>
      <c r="JB67" s="128"/>
      <c r="JC67" s="128"/>
      <c r="JD67" s="128"/>
      <c r="JE67" s="128"/>
      <c r="JF67" s="128"/>
      <c r="JG67" s="128"/>
      <c r="JH67" s="128"/>
      <c r="JI67" s="128"/>
      <c r="JJ67" s="128"/>
      <c r="JK67" s="128"/>
      <c r="JL67" s="128"/>
      <c r="JM67" s="128"/>
      <c r="JN67" s="128"/>
      <c r="JO67" s="128"/>
      <c r="JP67" s="128"/>
      <c r="JQ67" s="128"/>
      <c r="JR67" s="128"/>
      <c r="JS67" s="128"/>
      <c r="JT67" s="128"/>
      <c r="JU67" s="128"/>
      <c r="JV67" s="128"/>
      <c r="JW67" s="128"/>
      <c r="JX67" s="128"/>
      <c r="JY67" s="128"/>
      <c r="JZ67" s="128"/>
      <c r="KA67" s="128"/>
      <c r="KB67" s="128"/>
      <c r="KC67" s="128"/>
      <c r="KD67" s="128"/>
      <c r="KE67" s="128"/>
      <c r="KF67" s="128"/>
      <c r="KG67" s="128"/>
      <c r="KH67" s="128"/>
      <c r="KI67" s="128"/>
      <c r="KJ67" s="128"/>
      <c r="KK67" s="128"/>
      <c r="KL67" s="128"/>
      <c r="KM67" s="128"/>
      <c r="KN67" s="128"/>
      <c r="KO67" s="128"/>
      <c r="KP67" s="128"/>
      <c r="KQ67" s="128"/>
      <c r="KR67" s="128"/>
      <c r="KS67" s="128"/>
      <c r="KT67" s="128"/>
      <c r="KU67" s="128"/>
      <c r="KV67" s="128"/>
      <c r="KW67" s="128"/>
      <c r="KX67" s="128"/>
      <c r="KY67" s="128"/>
      <c r="KZ67" s="128"/>
      <c r="LA67" s="128"/>
      <c r="LB67" s="128"/>
      <c r="LC67" s="128"/>
      <c r="LD67" s="128"/>
      <c r="LE67" s="128"/>
      <c r="LF67" s="128"/>
      <c r="LG67" s="128"/>
      <c r="LH67" s="128"/>
      <c r="LI67" s="128"/>
      <c r="LJ67" s="128"/>
      <c r="LK67" s="128"/>
      <c r="LL67" s="128"/>
      <c r="LM67" s="128"/>
      <c r="LN67" s="128"/>
      <c r="LO67" s="128"/>
      <c r="LP67" s="128"/>
      <c r="LQ67" s="128"/>
      <c r="LR67" s="128"/>
      <c r="LS67" s="128"/>
      <c r="LT67" s="128"/>
      <c r="LU67" s="128"/>
      <c r="LV67" s="128"/>
      <c r="LW67" s="128"/>
      <c r="LX67" s="128"/>
      <c r="LY67" s="128"/>
      <c r="LZ67" s="128"/>
      <c r="MA67" s="128"/>
      <c r="MB67" s="128"/>
      <c r="MC67" s="128"/>
      <c r="MD67" s="128"/>
      <c r="ME67" s="128"/>
      <c r="MF67" s="128"/>
      <c r="MG67" s="128"/>
      <c r="MH67" s="128"/>
      <c r="MI67" s="128"/>
      <c r="MJ67" s="128"/>
      <c r="MK67" s="128"/>
      <c r="ML67" s="128"/>
      <c r="MM67" s="128"/>
      <c r="MN67" s="128"/>
      <c r="MO67" s="128"/>
      <c r="MP67" s="128"/>
      <c r="MQ67" s="128"/>
      <c r="MR67" s="128"/>
      <c r="MS67" s="128"/>
      <c r="MT67" s="128"/>
      <c r="MU67" s="128"/>
      <c r="MV67" s="128"/>
      <c r="MW67" s="128"/>
      <c r="MX67" s="128"/>
      <c r="MY67" s="128"/>
      <c r="MZ67" s="128"/>
      <c r="NA67" s="128"/>
      <c r="NB67" s="128"/>
      <c r="NC67" s="128"/>
      <c r="ND67" s="128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8"/>
      <c r="NS67" s="128"/>
      <c r="NT67" s="128"/>
      <c r="NU67" s="128"/>
      <c r="NV67" s="128"/>
      <c r="NW67" s="128"/>
      <c r="NX67" s="128"/>
      <c r="NY67" s="128"/>
      <c r="NZ67" s="128"/>
      <c r="OA67" s="128"/>
      <c r="OB67" s="128"/>
      <c r="OC67" s="128"/>
      <c r="OD67" s="128"/>
      <c r="OE67" s="128"/>
      <c r="OF67" s="128"/>
      <c r="OG67" s="128"/>
      <c r="OH67" s="128"/>
      <c r="OI67" s="128"/>
      <c r="OJ67" s="128"/>
      <c r="OK67" s="128"/>
      <c r="OL67" s="128"/>
      <c r="OM67" s="128"/>
      <c r="ON67" s="128"/>
      <c r="OO67" s="128"/>
      <c r="OP67" s="128"/>
      <c r="OQ67" s="128"/>
      <c r="OR67" s="128"/>
      <c r="OS67" s="128"/>
      <c r="OT67" s="128"/>
      <c r="OU67" s="128"/>
      <c r="OV67" s="128"/>
      <c r="OW67" s="128"/>
      <c r="OX67" s="128"/>
      <c r="OY67" s="128"/>
      <c r="OZ67" s="128"/>
      <c r="PA67" s="128"/>
      <c r="PB67" s="128"/>
      <c r="PC67" s="128"/>
      <c r="PD67" s="128"/>
      <c r="PE67" s="128"/>
      <c r="PF67" s="128"/>
      <c r="PG67" s="128"/>
      <c r="PH67" s="128"/>
      <c r="PI67" s="128"/>
      <c r="PJ67" s="128"/>
      <c r="PK67" s="128"/>
      <c r="PL67" s="128"/>
      <c r="PM67" s="128"/>
      <c r="PN67" s="128"/>
      <c r="PO67" s="128"/>
      <c r="PP67" s="128"/>
      <c r="PQ67" s="128"/>
      <c r="PR67" s="128"/>
      <c r="PS67" s="128"/>
      <c r="PT67" s="128"/>
      <c r="PU67" s="128"/>
      <c r="PV67" s="128"/>
      <c r="PW67" s="128"/>
      <c r="PX67" s="128"/>
      <c r="PY67" s="128"/>
      <c r="PZ67" s="128"/>
      <c r="QA67" s="128"/>
      <c r="QB67" s="128"/>
      <c r="QC67" s="128"/>
      <c r="QD67" s="128"/>
      <c r="QE67" s="128"/>
      <c r="QF67" s="128"/>
      <c r="QG67" s="128"/>
      <c r="QH67" s="128"/>
      <c r="QI67" s="128"/>
      <c r="QJ67" s="128"/>
      <c r="QK67" s="128"/>
      <c r="QL67" s="128"/>
      <c r="QM67" s="128"/>
      <c r="QN67" s="128"/>
      <c r="QO67" s="128"/>
      <c r="QP67" s="128"/>
      <c r="QQ67" s="128"/>
      <c r="QR67" s="128"/>
      <c r="QS67" s="128"/>
      <c r="QT67" s="128"/>
      <c r="QU67" s="128"/>
      <c r="QV67" s="128"/>
      <c r="QW67" s="128"/>
      <c r="QX67" s="128"/>
      <c r="QY67" s="128"/>
      <c r="QZ67" s="128"/>
      <c r="RA67" s="128"/>
      <c r="RB67" s="128"/>
      <c r="RC67" s="128"/>
      <c r="RD67" s="128"/>
      <c r="RE67" s="128"/>
      <c r="RF67" s="128"/>
      <c r="RG67" s="128"/>
      <c r="RH67" s="128"/>
      <c r="RI67" s="128"/>
      <c r="RJ67" s="128"/>
      <c r="RK67" s="128"/>
      <c r="RL67" s="128"/>
      <c r="RM67" s="128"/>
      <c r="RN67" s="128"/>
      <c r="RO67" s="128"/>
      <c r="RP67" s="128"/>
      <c r="RQ67" s="128"/>
      <c r="RR67" s="128"/>
      <c r="RS67" s="128"/>
      <c r="RT67" s="128"/>
      <c r="RU67" s="128"/>
      <c r="RV67" s="128"/>
      <c r="RW67" s="128"/>
      <c r="RX67" s="128"/>
      <c r="RY67" s="128"/>
      <c r="RZ67" s="128"/>
      <c r="SA67" s="128"/>
      <c r="SB67" s="128"/>
      <c r="SC67" s="128"/>
      <c r="SD67" s="128"/>
      <c r="SE67" s="128"/>
      <c r="SF67" s="128"/>
      <c r="SG67" s="128"/>
      <c r="SH67" s="128"/>
      <c r="SI67" s="128"/>
      <c r="SJ67" s="128"/>
      <c r="SK67" s="128"/>
      <c r="SL67" s="128"/>
      <c r="SM67" s="128"/>
      <c r="SN67" s="128"/>
      <c r="SO67" s="128"/>
      <c r="SP67" s="128"/>
      <c r="SQ67" s="128"/>
      <c r="SR67" s="128"/>
      <c r="SS67" s="128"/>
      <c r="ST67" s="128"/>
      <c r="SU67" s="128"/>
      <c r="SV67" s="128"/>
      <c r="SW67" s="128"/>
      <c r="SX67" s="128"/>
      <c r="SY67" s="128"/>
      <c r="SZ67" s="128"/>
      <c r="TA67" s="128"/>
      <c r="TB67" s="128"/>
      <c r="TC67" s="128"/>
      <c r="TD67" s="128"/>
      <c r="TE67" s="128"/>
      <c r="TF67" s="128"/>
      <c r="TG67" s="128"/>
      <c r="TH67" s="128"/>
      <c r="TI67" s="128"/>
      <c r="TJ67" s="128"/>
      <c r="TK67" s="128"/>
      <c r="TL67" s="128"/>
      <c r="TM67" s="128"/>
      <c r="TN67" s="128"/>
      <c r="TO67" s="128"/>
      <c r="TP67" s="128"/>
      <c r="TQ67" s="128"/>
      <c r="TR67" s="128"/>
      <c r="TS67" s="128"/>
      <c r="TT67" s="128"/>
      <c r="TU67" s="128"/>
      <c r="TV67" s="128"/>
      <c r="TW67" s="128"/>
      <c r="TX67" s="128"/>
      <c r="TY67" s="128"/>
      <c r="TZ67" s="128"/>
      <c r="UA67" s="128"/>
      <c r="UB67" s="128"/>
      <c r="UC67" s="128"/>
      <c r="UD67" s="128"/>
      <c r="UE67" s="128"/>
      <c r="UF67" s="128"/>
      <c r="UG67" s="128"/>
      <c r="UH67" s="128"/>
      <c r="UI67" s="128"/>
      <c r="UJ67" s="128"/>
      <c r="UK67" s="128"/>
      <c r="UL67" s="128"/>
      <c r="UM67" s="128"/>
      <c r="UN67" s="128"/>
      <c r="UO67" s="128"/>
      <c r="UP67" s="128"/>
      <c r="UQ67" s="128"/>
      <c r="UR67" s="128"/>
      <c r="US67" s="128"/>
      <c r="UT67" s="128"/>
      <c r="UU67" s="128"/>
      <c r="UV67" s="128"/>
      <c r="UW67" s="128"/>
      <c r="UX67" s="128"/>
      <c r="UY67" s="128"/>
      <c r="UZ67" s="128"/>
      <c r="VA67" s="128"/>
      <c r="VB67" s="128"/>
      <c r="VC67" s="128"/>
      <c r="VD67" s="128"/>
      <c r="VE67" s="128"/>
      <c r="VF67" s="128"/>
      <c r="VG67" s="128"/>
      <c r="VH67" s="128"/>
      <c r="VI67" s="128"/>
      <c r="VJ67" s="128"/>
      <c r="VK67" s="128"/>
      <c r="VL67" s="128"/>
      <c r="VM67" s="128"/>
      <c r="VN67" s="128"/>
      <c r="VO67" s="128"/>
      <c r="VP67" s="128"/>
      <c r="VQ67" s="128"/>
      <c r="VR67" s="128"/>
      <c r="VS67" s="128"/>
      <c r="VT67" s="128"/>
      <c r="VU67" s="128"/>
      <c r="VV67" s="128"/>
      <c r="VW67" s="128"/>
      <c r="VX67" s="128"/>
      <c r="VY67" s="128"/>
      <c r="VZ67" s="128"/>
      <c r="WA67" s="128"/>
      <c r="WB67" s="128"/>
      <c r="WC67" s="128"/>
      <c r="WD67" s="128"/>
      <c r="WE67" s="128"/>
      <c r="WF67" s="128"/>
      <c r="WG67" s="128"/>
      <c r="WH67" s="128"/>
      <c r="WI67" s="128"/>
      <c r="WJ67" s="128"/>
      <c r="WK67" s="128"/>
      <c r="WL67" s="128"/>
      <c r="WM67" s="128"/>
      <c r="WN67" s="128"/>
      <c r="WO67" s="128"/>
      <c r="WP67" s="128"/>
      <c r="WQ67" s="128"/>
      <c r="WR67" s="128"/>
      <c r="WS67" s="128"/>
      <c r="WT67" s="128"/>
      <c r="WU67" s="128"/>
      <c r="WV67" s="128"/>
      <c r="WW67" s="128"/>
      <c r="WX67" s="128"/>
      <c r="WY67" s="128"/>
      <c r="WZ67" s="128"/>
      <c r="XA67" s="128"/>
      <c r="XB67" s="128"/>
      <c r="XC67" s="128"/>
      <c r="XD67" s="128"/>
      <c r="XE67" s="128"/>
      <c r="XF67" s="128"/>
      <c r="XG67" s="128"/>
      <c r="XH67" s="128"/>
      <c r="XI67" s="128"/>
      <c r="XJ67" s="128"/>
      <c r="XK67" s="128"/>
      <c r="XL67" s="128"/>
      <c r="XM67" s="128"/>
      <c r="XN67" s="128"/>
      <c r="XO67" s="128"/>
      <c r="XP67" s="128"/>
      <c r="XQ67" s="128"/>
      <c r="XR67" s="128"/>
      <c r="XS67" s="128"/>
      <c r="XT67" s="128"/>
      <c r="XU67" s="128"/>
      <c r="XV67" s="128"/>
      <c r="XW67" s="128"/>
      <c r="XX67" s="128"/>
      <c r="XY67" s="128"/>
      <c r="XZ67" s="128"/>
      <c r="YA67" s="128"/>
      <c r="YB67" s="128"/>
      <c r="YC67" s="128"/>
      <c r="YD67" s="128"/>
      <c r="YE67" s="128"/>
      <c r="YF67" s="128"/>
      <c r="YG67" s="128"/>
      <c r="YH67" s="128"/>
      <c r="YI67" s="128"/>
      <c r="YJ67" s="128"/>
      <c r="YK67" s="128"/>
      <c r="YL67" s="128"/>
      <c r="YM67" s="128"/>
      <c r="YN67" s="128"/>
      <c r="YO67" s="128"/>
      <c r="YP67" s="128"/>
      <c r="YQ67" s="128"/>
      <c r="YR67" s="128"/>
      <c r="YS67" s="128"/>
      <c r="YT67" s="128"/>
      <c r="YU67" s="128"/>
      <c r="YV67" s="128"/>
      <c r="YW67" s="128"/>
      <c r="YX67" s="128"/>
      <c r="YY67" s="128"/>
      <c r="YZ67" s="128"/>
      <c r="ZA67" s="128"/>
      <c r="ZB67" s="128"/>
      <c r="ZC67" s="128"/>
      <c r="ZD67" s="128"/>
      <c r="ZE67" s="128"/>
      <c r="ZF67" s="128"/>
      <c r="ZG67" s="128"/>
      <c r="ZH67" s="128"/>
      <c r="ZI67" s="128"/>
      <c r="ZJ67" s="128"/>
      <c r="ZK67" s="128"/>
      <c r="ZL67" s="128"/>
      <c r="ZM67" s="128"/>
      <c r="ZN67" s="128"/>
      <c r="ZO67" s="128"/>
      <c r="ZP67" s="128"/>
      <c r="ZQ67" s="128"/>
      <c r="ZR67" s="128"/>
      <c r="ZS67" s="128"/>
      <c r="ZT67" s="128"/>
      <c r="ZU67" s="128"/>
      <c r="ZV67" s="128"/>
      <c r="ZW67" s="128"/>
      <c r="ZX67" s="128"/>
      <c r="ZY67" s="128"/>
      <c r="ZZ67" s="128"/>
    </row>
    <row r="68" spans="1:702" hidden="1" outlineLevel="1">
      <c r="A68" s="8">
        <v>42278</v>
      </c>
      <c r="B68" s="128">
        <v>2529.6832876799999</v>
      </c>
      <c r="C68" s="128">
        <v>637.61278220999998</v>
      </c>
      <c r="D68" s="128">
        <v>0.79340683999999995</v>
      </c>
      <c r="E68" s="128">
        <v>564.17884003999995</v>
      </c>
      <c r="F68" s="128">
        <v>73.214197740000003</v>
      </c>
      <c r="G68" s="128">
        <v>105.52204372</v>
      </c>
      <c r="H68" s="128">
        <v>13.52109162</v>
      </c>
      <c r="I68" s="128">
        <v>1058.4182378099999</v>
      </c>
      <c r="J68" s="128">
        <v>37.617981200000003</v>
      </c>
      <c r="K68" s="128">
        <v>9.4101722999999993</v>
      </c>
      <c r="L68" s="128">
        <v>2.9378166299999999</v>
      </c>
      <c r="M68" s="165" t="s">
        <v>189</v>
      </c>
      <c r="N68" s="128">
        <v>9.1100545200000003</v>
      </c>
      <c r="O68" s="128">
        <v>0.1057753</v>
      </c>
      <c r="P68" s="128">
        <v>15.65922443</v>
      </c>
      <c r="Q68" s="128">
        <v>8.3825500000000008E-3</v>
      </c>
      <c r="R68" s="128">
        <v>1.8755999999999998E-2</v>
      </c>
      <c r="S68" s="128">
        <v>0</v>
      </c>
      <c r="T68" s="128">
        <v>1.55452477</v>
      </c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8"/>
      <c r="GM68" s="128"/>
      <c r="GN68" s="128"/>
      <c r="GO68" s="128"/>
      <c r="GP68" s="128"/>
      <c r="GQ68" s="128"/>
      <c r="GR68" s="128"/>
      <c r="GS68" s="128"/>
      <c r="GT68" s="128"/>
      <c r="GU68" s="128"/>
      <c r="GV68" s="128"/>
      <c r="GW68" s="128"/>
      <c r="GX68" s="128"/>
      <c r="GY68" s="128"/>
      <c r="GZ68" s="128"/>
      <c r="HA68" s="128"/>
      <c r="HB68" s="128"/>
      <c r="HC68" s="128"/>
      <c r="HD68" s="128"/>
      <c r="HE68" s="128"/>
      <c r="HF68" s="128"/>
      <c r="HG68" s="128"/>
      <c r="HH68" s="128"/>
      <c r="HI68" s="128"/>
      <c r="HJ68" s="128"/>
      <c r="HK68" s="128"/>
      <c r="HL68" s="128"/>
      <c r="HM68" s="128"/>
      <c r="HN68" s="128"/>
      <c r="HO68" s="128"/>
      <c r="HP68" s="128"/>
      <c r="HQ68" s="128"/>
      <c r="HR68" s="128"/>
      <c r="HS68" s="128"/>
      <c r="HT68" s="128"/>
      <c r="HU68" s="128"/>
      <c r="HV68" s="128"/>
      <c r="HW68" s="128"/>
      <c r="HX68" s="128"/>
      <c r="HY68" s="128"/>
      <c r="HZ68" s="128"/>
      <c r="IA68" s="128"/>
      <c r="IB68" s="128"/>
      <c r="IC68" s="128"/>
      <c r="ID68" s="128"/>
      <c r="IE68" s="128"/>
      <c r="IF68" s="128"/>
      <c r="IG68" s="128"/>
      <c r="IH68" s="128"/>
      <c r="II68" s="128"/>
      <c r="IJ68" s="128"/>
      <c r="IK68" s="128"/>
      <c r="IL68" s="128"/>
      <c r="IM68" s="128"/>
      <c r="IN68" s="128"/>
      <c r="IO68" s="128"/>
      <c r="IP68" s="128"/>
      <c r="IQ68" s="128"/>
      <c r="IR68" s="128"/>
      <c r="IS68" s="128"/>
      <c r="IT68" s="128"/>
      <c r="IU68" s="128"/>
      <c r="IV68" s="128"/>
      <c r="IW68" s="128"/>
      <c r="IX68" s="128"/>
      <c r="IY68" s="128"/>
      <c r="IZ68" s="128"/>
      <c r="JA68" s="128"/>
      <c r="JB68" s="128"/>
      <c r="JC68" s="128"/>
      <c r="JD68" s="128"/>
      <c r="JE68" s="128"/>
      <c r="JF68" s="128"/>
      <c r="JG68" s="128"/>
      <c r="JH68" s="128"/>
      <c r="JI68" s="128"/>
      <c r="JJ68" s="128"/>
      <c r="JK68" s="128"/>
      <c r="JL68" s="128"/>
      <c r="JM68" s="128"/>
      <c r="JN68" s="128"/>
      <c r="JO68" s="128"/>
      <c r="JP68" s="128"/>
      <c r="JQ68" s="128"/>
      <c r="JR68" s="128"/>
      <c r="JS68" s="128"/>
      <c r="JT68" s="128"/>
      <c r="JU68" s="128"/>
      <c r="JV68" s="128"/>
      <c r="JW68" s="128"/>
      <c r="JX68" s="128"/>
      <c r="JY68" s="128"/>
      <c r="JZ68" s="128"/>
      <c r="KA68" s="128"/>
      <c r="KB68" s="128"/>
      <c r="KC68" s="128"/>
      <c r="KD68" s="128"/>
      <c r="KE68" s="128"/>
      <c r="KF68" s="128"/>
      <c r="KG68" s="128"/>
      <c r="KH68" s="128"/>
      <c r="KI68" s="128"/>
      <c r="KJ68" s="128"/>
      <c r="KK68" s="128"/>
      <c r="KL68" s="128"/>
      <c r="KM68" s="128"/>
      <c r="KN68" s="128"/>
      <c r="KO68" s="128"/>
      <c r="KP68" s="128"/>
      <c r="KQ68" s="128"/>
      <c r="KR68" s="128"/>
      <c r="KS68" s="128"/>
      <c r="KT68" s="128"/>
      <c r="KU68" s="128"/>
      <c r="KV68" s="128"/>
      <c r="KW68" s="128"/>
      <c r="KX68" s="128"/>
      <c r="KY68" s="128"/>
      <c r="KZ68" s="128"/>
      <c r="LA68" s="128"/>
      <c r="LB68" s="128"/>
      <c r="LC68" s="128"/>
      <c r="LD68" s="128"/>
      <c r="LE68" s="128"/>
      <c r="LF68" s="128"/>
      <c r="LG68" s="128"/>
      <c r="LH68" s="128"/>
      <c r="LI68" s="128"/>
      <c r="LJ68" s="128"/>
      <c r="LK68" s="128"/>
      <c r="LL68" s="128"/>
      <c r="LM68" s="128"/>
      <c r="LN68" s="128"/>
      <c r="LO68" s="128"/>
      <c r="LP68" s="128"/>
      <c r="LQ68" s="128"/>
      <c r="LR68" s="128"/>
      <c r="LS68" s="128"/>
      <c r="LT68" s="128"/>
      <c r="LU68" s="128"/>
      <c r="LV68" s="128"/>
      <c r="LW68" s="128"/>
      <c r="LX68" s="128"/>
      <c r="LY68" s="128"/>
      <c r="LZ68" s="128"/>
      <c r="MA68" s="128"/>
      <c r="MB68" s="128"/>
      <c r="MC68" s="128"/>
      <c r="MD68" s="128"/>
      <c r="ME68" s="128"/>
      <c r="MF68" s="128"/>
      <c r="MG68" s="128"/>
      <c r="MH68" s="128"/>
      <c r="MI68" s="128"/>
      <c r="MJ68" s="128"/>
      <c r="MK68" s="128"/>
      <c r="ML68" s="128"/>
      <c r="MM68" s="128"/>
      <c r="MN68" s="128"/>
      <c r="MO68" s="128"/>
      <c r="MP68" s="128"/>
      <c r="MQ68" s="128"/>
      <c r="MR68" s="128"/>
      <c r="MS68" s="128"/>
      <c r="MT68" s="128"/>
      <c r="MU68" s="128"/>
      <c r="MV68" s="128"/>
      <c r="MW68" s="128"/>
      <c r="MX68" s="128"/>
      <c r="MY68" s="128"/>
      <c r="MZ68" s="128"/>
      <c r="NA68" s="128"/>
      <c r="NB68" s="128"/>
      <c r="NC68" s="128"/>
      <c r="ND68" s="128"/>
      <c r="NE68" s="128"/>
      <c r="NF68" s="128"/>
      <c r="NG68" s="128"/>
      <c r="NH68" s="128"/>
      <c r="NI68" s="128"/>
      <c r="NJ68" s="128"/>
      <c r="NK68" s="128"/>
      <c r="NL68" s="128"/>
      <c r="NM68" s="128"/>
      <c r="NN68" s="128"/>
      <c r="NO68" s="128"/>
      <c r="NP68" s="128"/>
      <c r="NQ68" s="128"/>
      <c r="NR68" s="128"/>
      <c r="NS68" s="128"/>
      <c r="NT68" s="128"/>
      <c r="NU68" s="128"/>
      <c r="NV68" s="128"/>
      <c r="NW68" s="128"/>
      <c r="NX68" s="128"/>
      <c r="NY68" s="128"/>
      <c r="NZ68" s="128"/>
      <c r="OA68" s="128"/>
      <c r="OB68" s="128"/>
      <c r="OC68" s="128"/>
      <c r="OD68" s="128"/>
      <c r="OE68" s="128"/>
      <c r="OF68" s="128"/>
      <c r="OG68" s="128"/>
      <c r="OH68" s="128"/>
      <c r="OI68" s="128"/>
      <c r="OJ68" s="128"/>
      <c r="OK68" s="128"/>
      <c r="OL68" s="128"/>
      <c r="OM68" s="128"/>
      <c r="ON68" s="128"/>
      <c r="OO68" s="128"/>
      <c r="OP68" s="128"/>
      <c r="OQ68" s="128"/>
      <c r="OR68" s="128"/>
      <c r="OS68" s="128"/>
      <c r="OT68" s="128"/>
      <c r="OU68" s="128"/>
      <c r="OV68" s="128"/>
      <c r="OW68" s="128"/>
      <c r="OX68" s="128"/>
      <c r="OY68" s="128"/>
      <c r="OZ68" s="128"/>
      <c r="PA68" s="128"/>
      <c r="PB68" s="128"/>
      <c r="PC68" s="128"/>
      <c r="PD68" s="128"/>
      <c r="PE68" s="128"/>
      <c r="PF68" s="128"/>
      <c r="PG68" s="128"/>
      <c r="PH68" s="128"/>
      <c r="PI68" s="128"/>
      <c r="PJ68" s="128"/>
      <c r="PK68" s="128"/>
      <c r="PL68" s="128"/>
      <c r="PM68" s="128"/>
      <c r="PN68" s="128"/>
      <c r="PO68" s="128"/>
      <c r="PP68" s="128"/>
      <c r="PQ68" s="128"/>
      <c r="PR68" s="128"/>
      <c r="PS68" s="128"/>
      <c r="PT68" s="128"/>
      <c r="PU68" s="128"/>
      <c r="PV68" s="128"/>
      <c r="PW68" s="128"/>
      <c r="PX68" s="128"/>
      <c r="PY68" s="128"/>
      <c r="PZ68" s="128"/>
      <c r="QA68" s="128"/>
      <c r="QB68" s="128"/>
      <c r="QC68" s="128"/>
      <c r="QD68" s="128"/>
      <c r="QE68" s="128"/>
      <c r="QF68" s="128"/>
      <c r="QG68" s="128"/>
      <c r="QH68" s="128"/>
      <c r="QI68" s="128"/>
      <c r="QJ68" s="128"/>
      <c r="QK68" s="128"/>
      <c r="QL68" s="128"/>
      <c r="QM68" s="128"/>
      <c r="QN68" s="128"/>
      <c r="QO68" s="128"/>
      <c r="QP68" s="128"/>
      <c r="QQ68" s="128"/>
      <c r="QR68" s="128"/>
      <c r="QS68" s="128"/>
      <c r="QT68" s="128"/>
      <c r="QU68" s="128"/>
      <c r="QV68" s="128"/>
      <c r="QW68" s="128"/>
      <c r="QX68" s="128"/>
      <c r="QY68" s="128"/>
      <c r="QZ68" s="128"/>
      <c r="RA68" s="128"/>
      <c r="RB68" s="128"/>
      <c r="RC68" s="128"/>
      <c r="RD68" s="128"/>
      <c r="RE68" s="128"/>
      <c r="RF68" s="128"/>
      <c r="RG68" s="128"/>
      <c r="RH68" s="128"/>
      <c r="RI68" s="128"/>
      <c r="RJ68" s="128"/>
      <c r="RK68" s="128"/>
      <c r="RL68" s="128"/>
      <c r="RM68" s="128"/>
      <c r="RN68" s="128"/>
      <c r="RO68" s="128"/>
      <c r="RP68" s="128"/>
      <c r="RQ68" s="128"/>
      <c r="RR68" s="128"/>
      <c r="RS68" s="128"/>
      <c r="RT68" s="128"/>
      <c r="RU68" s="128"/>
      <c r="RV68" s="128"/>
      <c r="RW68" s="128"/>
      <c r="RX68" s="128"/>
      <c r="RY68" s="128"/>
      <c r="RZ68" s="128"/>
      <c r="SA68" s="128"/>
      <c r="SB68" s="128"/>
      <c r="SC68" s="128"/>
      <c r="SD68" s="128"/>
      <c r="SE68" s="128"/>
      <c r="SF68" s="128"/>
      <c r="SG68" s="128"/>
      <c r="SH68" s="128"/>
      <c r="SI68" s="128"/>
      <c r="SJ68" s="128"/>
      <c r="SK68" s="128"/>
      <c r="SL68" s="128"/>
      <c r="SM68" s="128"/>
      <c r="SN68" s="128"/>
      <c r="SO68" s="128"/>
      <c r="SP68" s="128"/>
      <c r="SQ68" s="128"/>
      <c r="SR68" s="128"/>
      <c r="SS68" s="128"/>
      <c r="ST68" s="128"/>
      <c r="SU68" s="128"/>
      <c r="SV68" s="128"/>
      <c r="SW68" s="128"/>
      <c r="SX68" s="128"/>
      <c r="SY68" s="128"/>
      <c r="SZ68" s="128"/>
      <c r="TA68" s="128"/>
      <c r="TB68" s="128"/>
      <c r="TC68" s="128"/>
      <c r="TD68" s="128"/>
      <c r="TE68" s="128"/>
      <c r="TF68" s="128"/>
      <c r="TG68" s="128"/>
      <c r="TH68" s="128"/>
      <c r="TI68" s="128"/>
      <c r="TJ68" s="128"/>
      <c r="TK68" s="128"/>
      <c r="TL68" s="128"/>
      <c r="TM68" s="128"/>
      <c r="TN68" s="128"/>
      <c r="TO68" s="128"/>
      <c r="TP68" s="128"/>
      <c r="TQ68" s="128"/>
      <c r="TR68" s="128"/>
      <c r="TS68" s="128"/>
      <c r="TT68" s="128"/>
      <c r="TU68" s="128"/>
      <c r="TV68" s="128"/>
      <c r="TW68" s="128"/>
      <c r="TX68" s="128"/>
      <c r="TY68" s="128"/>
      <c r="TZ68" s="128"/>
      <c r="UA68" s="128"/>
      <c r="UB68" s="128"/>
      <c r="UC68" s="128"/>
      <c r="UD68" s="128"/>
      <c r="UE68" s="128"/>
      <c r="UF68" s="128"/>
      <c r="UG68" s="128"/>
      <c r="UH68" s="128"/>
      <c r="UI68" s="128"/>
      <c r="UJ68" s="128"/>
      <c r="UK68" s="128"/>
      <c r="UL68" s="128"/>
      <c r="UM68" s="128"/>
      <c r="UN68" s="128"/>
      <c r="UO68" s="128"/>
      <c r="UP68" s="128"/>
      <c r="UQ68" s="128"/>
      <c r="UR68" s="128"/>
      <c r="US68" s="128"/>
      <c r="UT68" s="128"/>
      <c r="UU68" s="128"/>
      <c r="UV68" s="128"/>
      <c r="UW68" s="128"/>
      <c r="UX68" s="128"/>
      <c r="UY68" s="128"/>
      <c r="UZ68" s="128"/>
      <c r="VA68" s="128"/>
      <c r="VB68" s="128"/>
      <c r="VC68" s="128"/>
      <c r="VD68" s="128"/>
      <c r="VE68" s="128"/>
      <c r="VF68" s="128"/>
      <c r="VG68" s="128"/>
      <c r="VH68" s="128"/>
      <c r="VI68" s="128"/>
      <c r="VJ68" s="128"/>
      <c r="VK68" s="128"/>
      <c r="VL68" s="128"/>
      <c r="VM68" s="128"/>
      <c r="VN68" s="128"/>
      <c r="VO68" s="128"/>
      <c r="VP68" s="128"/>
      <c r="VQ68" s="128"/>
      <c r="VR68" s="128"/>
      <c r="VS68" s="128"/>
      <c r="VT68" s="128"/>
      <c r="VU68" s="128"/>
      <c r="VV68" s="128"/>
      <c r="VW68" s="128"/>
      <c r="VX68" s="128"/>
      <c r="VY68" s="128"/>
      <c r="VZ68" s="128"/>
      <c r="WA68" s="128"/>
      <c r="WB68" s="128"/>
      <c r="WC68" s="128"/>
      <c r="WD68" s="128"/>
      <c r="WE68" s="128"/>
      <c r="WF68" s="128"/>
      <c r="WG68" s="128"/>
      <c r="WH68" s="128"/>
      <c r="WI68" s="128"/>
      <c r="WJ68" s="128"/>
      <c r="WK68" s="128"/>
      <c r="WL68" s="128"/>
      <c r="WM68" s="128"/>
      <c r="WN68" s="128"/>
      <c r="WO68" s="128"/>
      <c r="WP68" s="128"/>
      <c r="WQ68" s="128"/>
      <c r="WR68" s="128"/>
      <c r="WS68" s="128"/>
      <c r="WT68" s="128"/>
      <c r="WU68" s="128"/>
      <c r="WV68" s="128"/>
      <c r="WW68" s="128"/>
      <c r="WX68" s="128"/>
      <c r="WY68" s="128"/>
      <c r="WZ68" s="128"/>
      <c r="XA68" s="128"/>
      <c r="XB68" s="128"/>
      <c r="XC68" s="128"/>
      <c r="XD68" s="128"/>
      <c r="XE68" s="128"/>
      <c r="XF68" s="128"/>
      <c r="XG68" s="128"/>
      <c r="XH68" s="128"/>
      <c r="XI68" s="128"/>
      <c r="XJ68" s="128"/>
      <c r="XK68" s="128"/>
      <c r="XL68" s="128"/>
      <c r="XM68" s="128"/>
      <c r="XN68" s="128"/>
      <c r="XO68" s="128"/>
      <c r="XP68" s="128"/>
      <c r="XQ68" s="128"/>
      <c r="XR68" s="128"/>
      <c r="XS68" s="128"/>
      <c r="XT68" s="128"/>
      <c r="XU68" s="128"/>
      <c r="XV68" s="128"/>
      <c r="XW68" s="128"/>
      <c r="XX68" s="128"/>
      <c r="XY68" s="128"/>
      <c r="XZ68" s="128"/>
      <c r="YA68" s="128"/>
      <c r="YB68" s="128"/>
      <c r="YC68" s="128"/>
      <c r="YD68" s="128"/>
      <c r="YE68" s="128"/>
      <c r="YF68" s="128"/>
      <c r="YG68" s="128"/>
      <c r="YH68" s="128"/>
      <c r="YI68" s="128"/>
      <c r="YJ68" s="128"/>
      <c r="YK68" s="128"/>
      <c r="YL68" s="128"/>
      <c r="YM68" s="128"/>
      <c r="YN68" s="128"/>
      <c r="YO68" s="128"/>
      <c r="YP68" s="128"/>
      <c r="YQ68" s="128"/>
      <c r="YR68" s="128"/>
      <c r="YS68" s="128"/>
      <c r="YT68" s="128"/>
      <c r="YU68" s="128"/>
      <c r="YV68" s="128"/>
      <c r="YW68" s="128"/>
      <c r="YX68" s="128"/>
      <c r="YY68" s="128"/>
      <c r="YZ68" s="128"/>
      <c r="ZA68" s="128"/>
      <c r="ZB68" s="128"/>
      <c r="ZC68" s="128"/>
      <c r="ZD68" s="128"/>
      <c r="ZE68" s="128"/>
      <c r="ZF68" s="128"/>
      <c r="ZG68" s="128"/>
      <c r="ZH68" s="128"/>
      <c r="ZI68" s="128"/>
      <c r="ZJ68" s="128"/>
      <c r="ZK68" s="128"/>
      <c r="ZL68" s="128"/>
      <c r="ZM68" s="128"/>
      <c r="ZN68" s="128"/>
      <c r="ZO68" s="128"/>
      <c r="ZP68" s="128"/>
      <c r="ZQ68" s="128"/>
      <c r="ZR68" s="128"/>
      <c r="ZS68" s="128"/>
      <c r="ZT68" s="128"/>
      <c r="ZU68" s="128"/>
      <c r="ZV68" s="128"/>
      <c r="ZW68" s="128"/>
      <c r="ZX68" s="128"/>
      <c r="ZY68" s="128"/>
      <c r="ZZ68" s="128"/>
    </row>
    <row r="69" spans="1:702" hidden="1" outlineLevel="1">
      <c r="A69" s="8">
        <v>42309</v>
      </c>
      <c r="B69" s="128">
        <v>2550.4372184200001</v>
      </c>
      <c r="C69" s="128">
        <v>658.75490823999996</v>
      </c>
      <c r="D69" s="128">
        <v>0.74988851000000001</v>
      </c>
      <c r="E69" s="128">
        <v>527.69110737000005</v>
      </c>
      <c r="F69" s="128">
        <v>60.221616410000003</v>
      </c>
      <c r="G69" s="128">
        <v>110.06338725000001</v>
      </c>
      <c r="H69" s="128">
        <v>13.5104837</v>
      </c>
      <c r="I69" s="128">
        <v>1096.26098955</v>
      </c>
      <c r="J69" s="128">
        <v>44.86943694</v>
      </c>
      <c r="K69" s="128">
        <v>9.0810498200000005</v>
      </c>
      <c r="L69" s="128">
        <v>2.8841378</v>
      </c>
      <c r="M69" s="165" t="s">
        <v>189</v>
      </c>
      <c r="N69" s="128">
        <v>8.2427077400000002</v>
      </c>
      <c r="O69" s="128">
        <v>0.10846931</v>
      </c>
      <c r="P69" s="128">
        <v>15.886143929999999</v>
      </c>
      <c r="Q69" s="128">
        <v>0</v>
      </c>
      <c r="R69" s="128">
        <v>1.8540890000000001E-2</v>
      </c>
      <c r="S69" s="128">
        <v>0</v>
      </c>
      <c r="T69" s="128">
        <v>2.0943509599999999</v>
      </c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  <c r="IE69" s="128"/>
      <c r="IF69" s="128"/>
      <c r="IG69" s="128"/>
      <c r="IH69" s="128"/>
      <c r="II69" s="128"/>
      <c r="IJ69" s="128"/>
      <c r="IK69" s="128"/>
      <c r="IL69" s="128"/>
      <c r="IM69" s="128"/>
      <c r="IN69" s="128"/>
      <c r="IO69" s="128"/>
      <c r="IP69" s="128"/>
      <c r="IQ69" s="128"/>
      <c r="IR69" s="128"/>
      <c r="IS69" s="128"/>
      <c r="IT69" s="128"/>
      <c r="IU69" s="128"/>
      <c r="IV69" s="128"/>
      <c r="IW69" s="128"/>
      <c r="IX69" s="128"/>
      <c r="IY69" s="128"/>
      <c r="IZ69" s="128"/>
      <c r="JA69" s="128"/>
      <c r="JB69" s="128"/>
      <c r="JC69" s="128"/>
      <c r="JD69" s="128"/>
      <c r="JE69" s="128"/>
      <c r="JF69" s="128"/>
      <c r="JG69" s="128"/>
      <c r="JH69" s="128"/>
      <c r="JI69" s="128"/>
      <c r="JJ69" s="128"/>
      <c r="JK69" s="128"/>
      <c r="JL69" s="128"/>
      <c r="JM69" s="128"/>
      <c r="JN69" s="128"/>
      <c r="JO69" s="128"/>
      <c r="JP69" s="128"/>
      <c r="JQ69" s="128"/>
      <c r="JR69" s="128"/>
      <c r="JS69" s="128"/>
      <c r="JT69" s="128"/>
      <c r="JU69" s="128"/>
      <c r="JV69" s="128"/>
      <c r="JW69" s="128"/>
      <c r="JX69" s="128"/>
      <c r="JY69" s="128"/>
      <c r="JZ69" s="128"/>
      <c r="KA69" s="128"/>
      <c r="KB69" s="128"/>
      <c r="KC69" s="128"/>
      <c r="KD69" s="128"/>
      <c r="KE69" s="128"/>
      <c r="KF69" s="128"/>
      <c r="KG69" s="128"/>
      <c r="KH69" s="128"/>
      <c r="KI69" s="128"/>
      <c r="KJ69" s="128"/>
      <c r="KK69" s="128"/>
      <c r="KL69" s="128"/>
      <c r="KM69" s="128"/>
      <c r="KN69" s="128"/>
      <c r="KO69" s="128"/>
      <c r="KP69" s="128"/>
      <c r="KQ69" s="128"/>
      <c r="KR69" s="128"/>
      <c r="KS69" s="128"/>
      <c r="KT69" s="128"/>
      <c r="KU69" s="128"/>
      <c r="KV69" s="128"/>
      <c r="KW69" s="128"/>
      <c r="KX69" s="128"/>
      <c r="KY69" s="128"/>
      <c r="KZ69" s="128"/>
      <c r="LA69" s="128"/>
      <c r="LB69" s="128"/>
      <c r="LC69" s="128"/>
      <c r="LD69" s="128"/>
      <c r="LE69" s="128"/>
      <c r="LF69" s="128"/>
      <c r="LG69" s="128"/>
      <c r="LH69" s="128"/>
      <c r="LI69" s="128"/>
      <c r="LJ69" s="128"/>
      <c r="LK69" s="128"/>
      <c r="LL69" s="128"/>
      <c r="LM69" s="128"/>
      <c r="LN69" s="128"/>
      <c r="LO69" s="128"/>
      <c r="LP69" s="128"/>
      <c r="LQ69" s="128"/>
      <c r="LR69" s="128"/>
      <c r="LS69" s="128"/>
      <c r="LT69" s="128"/>
      <c r="LU69" s="128"/>
      <c r="LV69" s="128"/>
      <c r="LW69" s="128"/>
      <c r="LX69" s="128"/>
      <c r="LY69" s="128"/>
      <c r="LZ69" s="128"/>
      <c r="MA69" s="128"/>
      <c r="MB69" s="128"/>
      <c r="MC69" s="128"/>
      <c r="MD69" s="128"/>
      <c r="ME69" s="128"/>
      <c r="MF69" s="128"/>
      <c r="MG69" s="128"/>
      <c r="MH69" s="128"/>
      <c r="MI69" s="128"/>
      <c r="MJ69" s="128"/>
      <c r="MK69" s="128"/>
      <c r="ML69" s="128"/>
      <c r="MM69" s="128"/>
      <c r="MN69" s="128"/>
      <c r="MO69" s="128"/>
      <c r="MP69" s="128"/>
      <c r="MQ69" s="128"/>
      <c r="MR69" s="128"/>
      <c r="MS69" s="128"/>
      <c r="MT69" s="128"/>
      <c r="MU69" s="128"/>
      <c r="MV69" s="128"/>
      <c r="MW69" s="128"/>
      <c r="MX69" s="128"/>
      <c r="MY69" s="128"/>
      <c r="MZ69" s="128"/>
      <c r="NA69" s="128"/>
      <c r="NB69" s="128"/>
      <c r="NC69" s="128"/>
      <c r="ND69" s="128"/>
      <c r="NE69" s="128"/>
      <c r="NF69" s="128"/>
      <c r="NG69" s="128"/>
      <c r="NH69" s="128"/>
      <c r="NI69" s="128"/>
      <c r="NJ69" s="128"/>
      <c r="NK69" s="128"/>
      <c r="NL69" s="128"/>
      <c r="NM69" s="128"/>
      <c r="NN69" s="128"/>
      <c r="NO69" s="128"/>
      <c r="NP69" s="128"/>
      <c r="NQ69" s="128"/>
      <c r="NR69" s="128"/>
      <c r="NS69" s="128"/>
      <c r="NT69" s="128"/>
      <c r="NU69" s="128"/>
      <c r="NV69" s="128"/>
      <c r="NW69" s="128"/>
      <c r="NX69" s="128"/>
      <c r="NY69" s="128"/>
      <c r="NZ69" s="128"/>
      <c r="OA69" s="128"/>
      <c r="OB69" s="128"/>
      <c r="OC69" s="128"/>
      <c r="OD69" s="128"/>
      <c r="OE69" s="128"/>
      <c r="OF69" s="128"/>
      <c r="OG69" s="128"/>
      <c r="OH69" s="128"/>
      <c r="OI69" s="128"/>
      <c r="OJ69" s="128"/>
      <c r="OK69" s="128"/>
      <c r="OL69" s="128"/>
      <c r="OM69" s="128"/>
      <c r="ON69" s="128"/>
      <c r="OO69" s="128"/>
      <c r="OP69" s="128"/>
      <c r="OQ69" s="128"/>
      <c r="OR69" s="128"/>
      <c r="OS69" s="128"/>
      <c r="OT69" s="128"/>
      <c r="OU69" s="128"/>
      <c r="OV69" s="128"/>
      <c r="OW69" s="128"/>
      <c r="OX69" s="128"/>
      <c r="OY69" s="128"/>
      <c r="OZ69" s="128"/>
      <c r="PA69" s="128"/>
      <c r="PB69" s="128"/>
      <c r="PC69" s="128"/>
      <c r="PD69" s="128"/>
      <c r="PE69" s="128"/>
      <c r="PF69" s="128"/>
      <c r="PG69" s="128"/>
      <c r="PH69" s="128"/>
      <c r="PI69" s="128"/>
      <c r="PJ69" s="128"/>
      <c r="PK69" s="128"/>
      <c r="PL69" s="128"/>
      <c r="PM69" s="128"/>
      <c r="PN69" s="128"/>
      <c r="PO69" s="128"/>
      <c r="PP69" s="128"/>
      <c r="PQ69" s="128"/>
      <c r="PR69" s="128"/>
      <c r="PS69" s="128"/>
      <c r="PT69" s="128"/>
      <c r="PU69" s="128"/>
      <c r="PV69" s="128"/>
      <c r="PW69" s="128"/>
      <c r="PX69" s="128"/>
      <c r="PY69" s="128"/>
      <c r="PZ69" s="128"/>
      <c r="QA69" s="128"/>
      <c r="QB69" s="128"/>
      <c r="QC69" s="128"/>
      <c r="QD69" s="128"/>
      <c r="QE69" s="128"/>
      <c r="QF69" s="128"/>
      <c r="QG69" s="128"/>
      <c r="QH69" s="128"/>
      <c r="QI69" s="128"/>
      <c r="QJ69" s="128"/>
      <c r="QK69" s="128"/>
      <c r="QL69" s="128"/>
      <c r="QM69" s="128"/>
      <c r="QN69" s="128"/>
      <c r="QO69" s="128"/>
      <c r="QP69" s="128"/>
      <c r="QQ69" s="128"/>
      <c r="QR69" s="128"/>
      <c r="QS69" s="128"/>
      <c r="QT69" s="128"/>
      <c r="QU69" s="128"/>
      <c r="QV69" s="128"/>
      <c r="QW69" s="128"/>
      <c r="QX69" s="128"/>
      <c r="QY69" s="128"/>
      <c r="QZ69" s="128"/>
      <c r="RA69" s="128"/>
      <c r="RB69" s="128"/>
      <c r="RC69" s="128"/>
      <c r="RD69" s="128"/>
      <c r="RE69" s="128"/>
      <c r="RF69" s="128"/>
      <c r="RG69" s="128"/>
      <c r="RH69" s="128"/>
      <c r="RI69" s="128"/>
      <c r="RJ69" s="128"/>
      <c r="RK69" s="128"/>
      <c r="RL69" s="128"/>
      <c r="RM69" s="128"/>
      <c r="RN69" s="128"/>
      <c r="RO69" s="128"/>
      <c r="RP69" s="128"/>
      <c r="RQ69" s="128"/>
      <c r="RR69" s="128"/>
      <c r="RS69" s="128"/>
      <c r="RT69" s="128"/>
      <c r="RU69" s="128"/>
      <c r="RV69" s="128"/>
      <c r="RW69" s="128"/>
      <c r="RX69" s="128"/>
      <c r="RY69" s="128"/>
      <c r="RZ69" s="128"/>
      <c r="SA69" s="128"/>
      <c r="SB69" s="128"/>
      <c r="SC69" s="128"/>
      <c r="SD69" s="128"/>
      <c r="SE69" s="128"/>
      <c r="SF69" s="128"/>
      <c r="SG69" s="128"/>
      <c r="SH69" s="128"/>
      <c r="SI69" s="128"/>
      <c r="SJ69" s="128"/>
      <c r="SK69" s="128"/>
      <c r="SL69" s="128"/>
      <c r="SM69" s="128"/>
      <c r="SN69" s="128"/>
      <c r="SO69" s="128"/>
      <c r="SP69" s="128"/>
      <c r="SQ69" s="128"/>
      <c r="SR69" s="128"/>
      <c r="SS69" s="128"/>
      <c r="ST69" s="128"/>
      <c r="SU69" s="128"/>
      <c r="SV69" s="128"/>
      <c r="SW69" s="128"/>
      <c r="SX69" s="128"/>
      <c r="SY69" s="128"/>
      <c r="SZ69" s="128"/>
      <c r="TA69" s="128"/>
      <c r="TB69" s="128"/>
      <c r="TC69" s="128"/>
      <c r="TD69" s="128"/>
      <c r="TE69" s="128"/>
      <c r="TF69" s="128"/>
      <c r="TG69" s="128"/>
      <c r="TH69" s="128"/>
      <c r="TI69" s="128"/>
      <c r="TJ69" s="128"/>
      <c r="TK69" s="128"/>
      <c r="TL69" s="128"/>
      <c r="TM69" s="128"/>
      <c r="TN69" s="128"/>
      <c r="TO69" s="128"/>
      <c r="TP69" s="128"/>
      <c r="TQ69" s="128"/>
      <c r="TR69" s="128"/>
      <c r="TS69" s="128"/>
      <c r="TT69" s="128"/>
      <c r="TU69" s="128"/>
      <c r="TV69" s="128"/>
      <c r="TW69" s="128"/>
      <c r="TX69" s="128"/>
      <c r="TY69" s="128"/>
      <c r="TZ69" s="128"/>
      <c r="UA69" s="128"/>
      <c r="UB69" s="128"/>
      <c r="UC69" s="128"/>
      <c r="UD69" s="128"/>
      <c r="UE69" s="128"/>
      <c r="UF69" s="128"/>
      <c r="UG69" s="128"/>
      <c r="UH69" s="128"/>
      <c r="UI69" s="128"/>
      <c r="UJ69" s="128"/>
      <c r="UK69" s="128"/>
      <c r="UL69" s="128"/>
      <c r="UM69" s="128"/>
      <c r="UN69" s="128"/>
      <c r="UO69" s="128"/>
      <c r="UP69" s="128"/>
      <c r="UQ69" s="128"/>
      <c r="UR69" s="128"/>
      <c r="US69" s="128"/>
      <c r="UT69" s="128"/>
      <c r="UU69" s="128"/>
      <c r="UV69" s="128"/>
      <c r="UW69" s="128"/>
      <c r="UX69" s="128"/>
      <c r="UY69" s="128"/>
      <c r="UZ69" s="128"/>
      <c r="VA69" s="128"/>
      <c r="VB69" s="128"/>
      <c r="VC69" s="128"/>
      <c r="VD69" s="128"/>
      <c r="VE69" s="128"/>
      <c r="VF69" s="128"/>
      <c r="VG69" s="128"/>
      <c r="VH69" s="128"/>
      <c r="VI69" s="128"/>
      <c r="VJ69" s="128"/>
      <c r="VK69" s="128"/>
      <c r="VL69" s="128"/>
      <c r="VM69" s="128"/>
      <c r="VN69" s="128"/>
      <c r="VO69" s="128"/>
      <c r="VP69" s="128"/>
      <c r="VQ69" s="128"/>
      <c r="VR69" s="128"/>
      <c r="VS69" s="128"/>
      <c r="VT69" s="128"/>
      <c r="VU69" s="128"/>
      <c r="VV69" s="128"/>
      <c r="VW69" s="128"/>
      <c r="VX69" s="128"/>
      <c r="VY69" s="128"/>
      <c r="VZ69" s="128"/>
      <c r="WA69" s="128"/>
      <c r="WB69" s="128"/>
      <c r="WC69" s="128"/>
      <c r="WD69" s="128"/>
      <c r="WE69" s="128"/>
      <c r="WF69" s="128"/>
      <c r="WG69" s="128"/>
      <c r="WH69" s="128"/>
      <c r="WI69" s="128"/>
      <c r="WJ69" s="128"/>
      <c r="WK69" s="128"/>
      <c r="WL69" s="128"/>
      <c r="WM69" s="128"/>
      <c r="WN69" s="128"/>
      <c r="WO69" s="128"/>
      <c r="WP69" s="128"/>
      <c r="WQ69" s="128"/>
      <c r="WR69" s="128"/>
      <c r="WS69" s="128"/>
      <c r="WT69" s="128"/>
      <c r="WU69" s="128"/>
      <c r="WV69" s="128"/>
      <c r="WW69" s="128"/>
      <c r="WX69" s="128"/>
      <c r="WY69" s="128"/>
      <c r="WZ69" s="128"/>
      <c r="XA69" s="128"/>
      <c r="XB69" s="128"/>
      <c r="XC69" s="128"/>
      <c r="XD69" s="128"/>
      <c r="XE69" s="128"/>
      <c r="XF69" s="128"/>
      <c r="XG69" s="128"/>
      <c r="XH69" s="128"/>
      <c r="XI69" s="128"/>
      <c r="XJ69" s="128"/>
      <c r="XK69" s="128"/>
      <c r="XL69" s="128"/>
      <c r="XM69" s="128"/>
      <c r="XN69" s="128"/>
      <c r="XO69" s="128"/>
      <c r="XP69" s="128"/>
      <c r="XQ69" s="128"/>
      <c r="XR69" s="128"/>
      <c r="XS69" s="128"/>
      <c r="XT69" s="128"/>
      <c r="XU69" s="128"/>
      <c r="XV69" s="128"/>
      <c r="XW69" s="128"/>
      <c r="XX69" s="128"/>
      <c r="XY69" s="128"/>
      <c r="XZ69" s="128"/>
      <c r="YA69" s="128"/>
      <c r="YB69" s="128"/>
      <c r="YC69" s="128"/>
      <c r="YD69" s="128"/>
      <c r="YE69" s="128"/>
      <c r="YF69" s="128"/>
      <c r="YG69" s="128"/>
      <c r="YH69" s="128"/>
      <c r="YI69" s="128"/>
      <c r="YJ69" s="128"/>
      <c r="YK69" s="128"/>
      <c r="YL69" s="128"/>
      <c r="YM69" s="128"/>
      <c r="YN69" s="128"/>
      <c r="YO69" s="128"/>
      <c r="YP69" s="128"/>
      <c r="YQ69" s="128"/>
      <c r="YR69" s="128"/>
      <c r="YS69" s="128"/>
      <c r="YT69" s="128"/>
      <c r="YU69" s="128"/>
      <c r="YV69" s="128"/>
      <c r="YW69" s="128"/>
      <c r="YX69" s="128"/>
      <c r="YY69" s="128"/>
      <c r="YZ69" s="128"/>
      <c r="ZA69" s="128"/>
      <c r="ZB69" s="128"/>
      <c r="ZC69" s="128"/>
      <c r="ZD69" s="128"/>
      <c r="ZE69" s="128"/>
      <c r="ZF69" s="128"/>
      <c r="ZG69" s="128"/>
      <c r="ZH69" s="128"/>
      <c r="ZI69" s="128"/>
      <c r="ZJ69" s="128"/>
      <c r="ZK69" s="128"/>
      <c r="ZL69" s="128"/>
      <c r="ZM69" s="128"/>
      <c r="ZN69" s="128"/>
      <c r="ZO69" s="128"/>
      <c r="ZP69" s="128"/>
      <c r="ZQ69" s="128"/>
      <c r="ZR69" s="128"/>
      <c r="ZS69" s="128"/>
      <c r="ZT69" s="128"/>
      <c r="ZU69" s="128"/>
      <c r="ZV69" s="128"/>
      <c r="ZW69" s="128"/>
      <c r="ZX69" s="128"/>
      <c r="ZY69" s="128"/>
      <c r="ZZ69" s="128"/>
    </row>
    <row r="70" spans="1:702" hidden="1" outlineLevel="1">
      <c r="A70" s="8">
        <v>42339</v>
      </c>
      <c r="B70" s="128">
        <v>2347.90290796</v>
      </c>
      <c r="C70" s="128">
        <v>626.95121598000003</v>
      </c>
      <c r="D70" s="128">
        <v>0.65002528999999998</v>
      </c>
      <c r="E70" s="128">
        <v>485.03832877999997</v>
      </c>
      <c r="F70" s="128">
        <v>53.0892239</v>
      </c>
      <c r="G70" s="128">
        <v>111.50080444</v>
      </c>
      <c r="H70" s="128">
        <v>11.765293979999999</v>
      </c>
      <c r="I70" s="128">
        <v>934.78857980999999</v>
      </c>
      <c r="J70" s="128">
        <v>46.656224520000002</v>
      </c>
      <c r="K70" s="128">
        <v>8.7844717899999996</v>
      </c>
      <c r="L70" s="128">
        <v>31.89419492</v>
      </c>
      <c r="M70" s="165" t="s">
        <v>189</v>
      </c>
      <c r="N70" s="128">
        <v>6.8811223899999998</v>
      </c>
      <c r="O70" s="128">
        <v>4.8826069999999999E-2</v>
      </c>
      <c r="P70" s="128">
        <v>13.91788858</v>
      </c>
      <c r="Q70" s="128">
        <v>0</v>
      </c>
      <c r="R70" s="128">
        <v>14.22865009</v>
      </c>
      <c r="S70" s="128">
        <v>0</v>
      </c>
      <c r="T70" s="128">
        <v>1.70805742</v>
      </c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8"/>
      <c r="HM70" s="128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128"/>
      <c r="HY70" s="128"/>
      <c r="HZ70" s="128"/>
      <c r="IA70" s="128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128"/>
      <c r="IM70" s="128"/>
      <c r="IN70" s="128"/>
      <c r="IO70" s="128"/>
      <c r="IP70" s="128"/>
      <c r="IQ70" s="128"/>
      <c r="IR70" s="128"/>
      <c r="IS70" s="128"/>
      <c r="IT70" s="128"/>
      <c r="IU70" s="128"/>
      <c r="IV70" s="128"/>
      <c r="IW70" s="128"/>
      <c r="IX70" s="128"/>
      <c r="IY70" s="128"/>
      <c r="IZ70" s="128"/>
      <c r="JA70" s="128"/>
      <c r="JB70" s="128"/>
      <c r="JC70" s="128"/>
      <c r="JD70" s="128"/>
      <c r="JE70" s="128"/>
      <c r="JF70" s="128"/>
      <c r="JG70" s="128"/>
      <c r="JH70" s="128"/>
      <c r="JI70" s="128"/>
      <c r="JJ70" s="128"/>
      <c r="JK70" s="128"/>
      <c r="JL70" s="128"/>
      <c r="JM70" s="128"/>
      <c r="JN70" s="128"/>
      <c r="JO70" s="128"/>
      <c r="JP70" s="128"/>
      <c r="JQ70" s="128"/>
      <c r="JR70" s="128"/>
      <c r="JS70" s="128"/>
      <c r="JT70" s="128"/>
      <c r="JU70" s="128"/>
      <c r="JV70" s="128"/>
      <c r="JW70" s="128"/>
      <c r="JX70" s="128"/>
      <c r="JY70" s="128"/>
      <c r="JZ70" s="128"/>
      <c r="KA70" s="128"/>
      <c r="KB70" s="128"/>
      <c r="KC70" s="128"/>
      <c r="KD70" s="128"/>
      <c r="KE70" s="128"/>
      <c r="KF70" s="128"/>
      <c r="KG70" s="128"/>
      <c r="KH70" s="128"/>
      <c r="KI70" s="128"/>
      <c r="KJ70" s="128"/>
      <c r="KK70" s="128"/>
      <c r="KL70" s="128"/>
      <c r="KM70" s="128"/>
      <c r="KN70" s="128"/>
      <c r="KO70" s="128"/>
      <c r="KP70" s="128"/>
      <c r="KQ70" s="128"/>
      <c r="KR70" s="128"/>
      <c r="KS70" s="128"/>
      <c r="KT70" s="128"/>
      <c r="KU70" s="128"/>
      <c r="KV70" s="128"/>
      <c r="KW70" s="128"/>
      <c r="KX70" s="128"/>
      <c r="KY70" s="128"/>
      <c r="KZ70" s="128"/>
      <c r="LA70" s="128"/>
      <c r="LB70" s="128"/>
      <c r="LC70" s="128"/>
      <c r="LD70" s="128"/>
      <c r="LE70" s="128"/>
      <c r="LF70" s="128"/>
      <c r="LG70" s="128"/>
      <c r="LH70" s="128"/>
      <c r="LI70" s="128"/>
      <c r="LJ70" s="128"/>
      <c r="LK70" s="128"/>
      <c r="LL70" s="128"/>
      <c r="LM70" s="128"/>
      <c r="LN70" s="128"/>
      <c r="LO70" s="128"/>
      <c r="LP70" s="128"/>
      <c r="LQ70" s="128"/>
      <c r="LR70" s="128"/>
      <c r="LS70" s="128"/>
      <c r="LT70" s="128"/>
      <c r="LU70" s="128"/>
      <c r="LV70" s="128"/>
      <c r="LW70" s="128"/>
      <c r="LX70" s="128"/>
      <c r="LY70" s="128"/>
      <c r="LZ70" s="128"/>
      <c r="MA70" s="128"/>
      <c r="MB70" s="128"/>
      <c r="MC70" s="128"/>
      <c r="MD70" s="128"/>
      <c r="ME70" s="128"/>
      <c r="MF70" s="128"/>
      <c r="MG70" s="128"/>
      <c r="MH70" s="128"/>
      <c r="MI70" s="128"/>
      <c r="MJ70" s="128"/>
      <c r="MK70" s="128"/>
      <c r="ML70" s="128"/>
      <c r="MM70" s="128"/>
      <c r="MN70" s="128"/>
      <c r="MO70" s="128"/>
      <c r="MP70" s="128"/>
      <c r="MQ70" s="128"/>
      <c r="MR70" s="128"/>
      <c r="MS70" s="128"/>
      <c r="MT70" s="128"/>
      <c r="MU70" s="128"/>
      <c r="MV70" s="128"/>
      <c r="MW70" s="128"/>
      <c r="MX70" s="128"/>
      <c r="MY70" s="128"/>
      <c r="MZ70" s="128"/>
      <c r="NA70" s="128"/>
      <c r="NB70" s="128"/>
      <c r="NC70" s="128"/>
      <c r="ND70" s="128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8"/>
      <c r="NS70" s="128"/>
      <c r="NT70" s="128"/>
      <c r="NU70" s="128"/>
      <c r="NV70" s="128"/>
      <c r="NW70" s="128"/>
      <c r="NX70" s="128"/>
      <c r="NY70" s="128"/>
      <c r="NZ70" s="128"/>
      <c r="OA70" s="128"/>
      <c r="OB70" s="128"/>
      <c r="OC70" s="128"/>
      <c r="OD70" s="128"/>
      <c r="OE70" s="128"/>
      <c r="OF70" s="128"/>
      <c r="OG70" s="128"/>
      <c r="OH70" s="128"/>
      <c r="OI70" s="128"/>
      <c r="OJ70" s="128"/>
      <c r="OK70" s="128"/>
      <c r="OL70" s="128"/>
      <c r="OM70" s="128"/>
      <c r="ON70" s="128"/>
      <c r="OO70" s="128"/>
      <c r="OP70" s="128"/>
      <c r="OQ70" s="128"/>
      <c r="OR70" s="128"/>
      <c r="OS70" s="128"/>
      <c r="OT70" s="128"/>
      <c r="OU70" s="128"/>
      <c r="OV70" s="128"/>
      <c r="OW70" s="128"/>
      <c r="OX70" s="128"/>
      <c r="OY70" s="128"/>
      <c r="OZ70" s="128"/>
      <c r="PA70" s="128"/>
      <c r="PB70" s="128"/>
      <c r="PC70" s="128"/>
      <c r="PD70" s="128"/>
      <c r="PE70" s="128"/>
      <c r="PF70" s="128"/>
      <c r="PG70" s="128"/>
      <c r="PH70" s="128"/>
      <c r="PI70" s="128"/>
      <c r="PJ70" s="128"/>
      <c r="PK70" s="128"/>
      <c r="PL70" s="128"/>
      <c r="PM70" s="128"/>
      <c r="PN70" s="128"/>
      <c r="PO70" s="128"/>
      <c r="PP70" s="128"/>
      <c r="PQ70" s="128"/>
      <c r="PR70" s="128"/>
      <c r="PS70" s="128"/>
      <c r="PT70" s="128"/>
      <c r="PU70" s="128"/>
      <c r="PV70" s="128"/>
      <c r="PW70" s="128"/>
      <c r="PX70" s="128"/>
      <c r="PY70" s="128"/>
      <c r="PZ70" s="128"/>
      <c r="QA70" s="128"/>
      <c r="QB70" s="128"/>
      <c r="QC70" s="128"/>
      <c r="QD70" s="128"/>
      <c r="QE70" s="128"/>
      <c r="QF70" s="128"/>
      <c r="QG70" s="128"/>
      <c r="QH70" s="128"/>
      <c r="QI70" s="128"/>
      <c r="QJ70" s="128"/>
      <c r="QK70" s="128"/>
      <c r="QL70" s="128"/>
      <c r="QM70" s="128"/>
      <c r="QN70" s="128"/>
      <c r="QO70" s="128"/>
      <c r="QP70" s="128"/>
      <c r="QQ70" s="128"/>
      <c r="QR70" s="128"/>
      <c r="QS70" s="128"/>
      <c r="QT70" s="128"/>
      <c r="QU70" s="128"/>
      <c r="QV70" s="128"/>
      <c r="QW70" s="128"/>
      <c r="QX70" s="128"/>
      <c r="QY70" s="128"/>
      <c r="QZ70" s="128"/>
      <c r="RA70" s="128"/>
      <c r="RB70" s="128"/>
      <c r="RC70" s="128"/>
      <c r="RD70" s="128"/>
      <c r="RE70" s="128"/>
      <c r="RF70" s="128"/>
      <c r="RG70" s="128"/>
      <c r="RH70" s="128"/>
      <c r="RI70" s="128"/>
      <c r="RJ70" s="128"/>
      <c r="RK70" s="128"/>
      <c r="RL70" s="128"/>
      <c r="RM70" s="128"/>
      <c r="RN70" s="128"/>
      <c r="RO70" s="128"/>
      <c r="RP70" s="128"/>
      <c r="RQ70" s="128"/>
      <c r="RR70" s="128"/>
      <c r="RS70" s="128"/>
      <c r="RT70" s="128"/>
      <c r="RU70" s="128"/>
      <c r="RV70" s="128"/>
      <c r="RW70" s="128"/>
      <c r="RX70" s="128"/>
      <c r="RY70" s="128"/>
      <c r="RZ70" s="128"/>
      <c r="SA70" s="128"/>
      <c r="SB70" s="128"/>
      <c r="SC70" s="128"/>
      <c r="SD70" s="128"/>
      <c r="SE70" s="128"/>
      <c r="SF70" s="128"/>
      <c r="SG70" s="128"/>
      <c r="SH70" s="128"/>
      <c r="SI70" s="128"/>
      <c r="SJ70" s="128"/>
      <c r="SK70" s="128"/>
      <c r="SL70" s="128"/>
      <c r="SM70" s="128"/>
      <c r="SN70" s="128"/>
      <c r="SO70" s="128"/>
      <c r="SP70" s="128"/>
      <c r="SQ70" s="128"/>
      <c r="SR70" s="128"/>
      <c r="SS70" s="128"/>
      <c r="ST70" s="128"/>
      <c r="SU70" s="128"/>
      <c r="SV70" s="128"/>
      <c r="SW70" s="128"/>
      <c r="SX70" s="128"/>
      <c r="SY70" s="128"/>
      <c r="SZ70" s="128"/>
      <c r="TA70" s="128"/>
      <c r="TB70" s="128"/>
      <c r="TC70" s="128"/>
      <c r="TD70" s="128"/>
      <c r="TE70" s="128"/>
      <c r="TF70" s="128"/>
      <c r="TG70" s="128"/>
      <c r="TH70" s="128"/>
      <c r="TI70" s="128"/>
      <c r="TJ70" s="128"/>
      <c r="TK70" s="128"/>
      <c r="TL70" s="128"/>
      <c r="TM70" s="128"/>
      <c r="TN70" s="128"/>
      <c r="TO70" s="128"/>
      <c r="TP70" s="128"/>
      <c r="TQ70" s="128"/>
      <c r="TR70" s="128"/>
      <c r="TS70" s="128"/>
      <c r="TT70" s="128"/>
      <c r="TU70" s="128"/>
      <c r="TV70" s="128"/>
      <c r="TW70" s="128"/>
      <c r="TX70" s="128"/>
      <c r="TY70" s="128"/>
      <c r="TZ70" s="128"/>
      <c r="UA70" s="128"/>
      <c r="UB70" s="128"/>
      <c r="UC70" s="128"/>
      <c r="UD70" s="128"/>
      <c r="UE70" s="128"/>
      <c r="UF70" s="128"/>
      <c r="UG70" s="128"/>
      <c r="UH70" s="128"/>
      <c r="UI70" s="128"/>
      <c r="UJ70" s="128"/>
      <c r="UK70" s="128"/>
      <c r="UL70" s="128"/>
      <c r="UM70" s="128"/>
      <c r="UN70" s="128"/>
      <c r="UO70" s="128"/>
      <c r="UP70" s="128"/>
      <c r="UQ70" s="128"/>
      <c r="UR70" s="128"/>
      <c r="US70" s="128"/>
      <c r="UT70" s="128"/>
      <c r="UU70" s="128"/>
      <c r="UV70" s="128"/>
      <c r="UW70" s="128"/>
      <c r="UX70" s="128"/>
      <c r="UY70" s="128"/>
      <c r="UZ70" s="128"/>
      <c r="VA70" s="128"/>
      <c r="VB70" s="128"/>
      <c r="VC70" s="128"/>
      <c r="VD70" s="128"/>
      <c r="VE70" s="128"/>
      <c r="VF70" s="128"/>
      <c r="VG70" s="128"/>
      <c r="VH70" s="128"/>
      <c r="VI70" s="128"/>
      <c r="VJ70" s="128"/>
      <c r="VK70" s="128"/>
      <c r="VL70" s="128"/>
      <c r="VM70" s="128"/>
      <c r="VN70" s="128"/>
      <c r="VO70" s="128"/>
      <c r="VP70" s="128"/>
      <c r="VQ70" s="128"/>
      <c r="VR70" s="128"/>
      <c r="VS70" s="128"/>
      <c r="VT70" s="128"/>
      <c r="VU70" s="128"/>
      <c r="VV70" s="128"/>
      <c r="VW70" s="128"/>
      <c r="VX70" s="128"/>
      <c r="VY70" s="128"/>
      <c r="VZ70" s="128"/>
      <c r="WA70" s="128"/>
      <c r="WB70" s="128"/>
      <c r="WC70" s="128"/>
      <c r="WD70" s="128"/>
      <c r="WE70" s="128"/>
      <c r="WF70" s="128"/>
      <c r="WG70" s="128"/>
      <c r="WH70" s="128"/>
      <c r="WI70" s="128"/>
      <c r="WJ70" s="128"/>
      <c r="WK70" s="128"/>
      <c r="WL70" s="128"/>
      <c r="WM70" s="128"/>
      <c r="WN70" s="128"/>
      <c r="WO70" s="128"/>
      <c r="WP70" s="128"/>
      <c r="WQ70" s="128"/>
      <c r="WR70" s="128"/>
      <c r="WS70" s="128"/>
      <c r="WT70" s="128"/>
      <c r="WU70" s="128"/>
      <c r="WV70" s="128"/>
      <c r="WW70" s="128"/>
      <c r="WX70" s="128"/>
      <c r="WY70" s="128"/>
      <c r="WZ70" s="128"/>
      <c r="XA70" s="128"/>
      <c r="XB70" s="128"/>
      <c r="XC70" s="128"/>
      <c r="XD70" s="128"/>
      <c r="XE70" s="128"/>
      <c r="XF70" s="128"/>
      <c r="XG70" s="128"/>
      <c r="XH70" s="128"/>
      <c r="XI70" s="128"/>
      <c r="XJ70" s="128"/>
      <c r="XK70" s="128"/>
      <c r="XL70" s="128"/>
      <c r="XM70" s="128"/>
      <c r="XN70" s="128"/>
      <c r="XO70" s="128"/>
      <c r="XP70" s="128"/>
      <c r="XQ70" s="128"/>
      <c r="XR70" s="128"/>
      <c r="XS70" s="128"/>
      <c r="XT70" s="128"/>
      <c r="XU70" s="128"/>
      <c r="XV70" s="128"/>
      <c r="XW70" s="128"/>
      <c r="XX70" s="128"/>
      <c r="XY70" s="128"/>
      <c r="XZ70" s="128"/>
      <c r="YA70" s="128"/>
      <c r="YB70" s="128"/>
      <c r="YC70" s="128"/>
      <c r="YD70" s="128"/>
      <c r="YE70" s="128"/>
      <c r="YF70" s="128"/>
      <c r="YG70" s="128"/>
      <c r="YH70" s="128"/>
      <c r="YI70" s="128"/>
      <c r="YJ70" s="128"/>
      <c r="YK70" s="128"/>
      <c r="YL70" s="128"/>
      <c r="YM70" s="128"/>
      <c r="YN70" s="128"/>
      <c r="YO70" s="128"/>
      <c r="YP70" s="128"/>
      <c r="YQ70" s="128"/>
      <c r="YR70" s="128"/>
      <c r="YS70" s="128"/>
      <c r="YT70" s="128"/>
      <c r="YU70" s="128"/>
      <c r="YV70" s="128"/>
      <c r="YW70" s="128"/>
      <c r="YX70" s="128"/>
      <c r="YY70" s="128"/>
      <c r="YZ70" s="128"/>
      <c r="ZA70" s="128"/>
      <c r="ZB70" s="128"/>
      <c r="ZC70" s="128"/>
      <c r="ZD70" s="128"/>
      <c r="ZE70" s="128"/>
      <c r="ZF70" s="128"/>
      <c r="ZG70" s="128"/>
      <c r="ZH70" s="128"/>
      <c r="ZI70" s="128"/>
      <c r="ZJ70" s="128"/>
      <c r="ZK70" s="128"/>
      <c r="ZL70" s="128"/>
      <c r="ZM70" s="128"/>
      <c r="ZN70" s="128"/>
      <c r="ZO70" s="128"/>
      <c r="ZP70" s="128"/>
      <c r="ZQ70" s="128"/>
      <c r="ZR70" s="128"/>
      <c r="ZS70" s="128"/>
      <c r="ZT70" s="128"/>
      <c r="ZU70" s="128"/>
      <c r="ZV70" s="128"/>
      <c r="ZW70" s="128"/>
      <c r="ZX70" s="128"/>
      <c r="ZY70" s="128"/>
      <c r="ZZ70" s="128"/>
    </row>
    <row r="71" spans="1:702" hidden="1" outlineLevel="1">
      <c r="A71" s="8">
        <v>42370</v>
      </c>
      <c r="B71" s="128">
        <v>2338.42692958</v>
      </c>
      <c r="C71" s="128">
        <v>612.37301989000002</v>
      </c>
      <c r="D71" s="128">
        <v>0.61768458000000004</v>
      </c>
      <c r="E71" s="128">
        <v>490.92018361999999</v>
      </c>
      <c r="F71" s="128">
        <v>46.542447959999997</v>
      </c>
      <c r="G71" s="128">
        <v>107.66639632</v>
      </c>
      <c r="H71" s="128">
        <v>11.77328734</v>
      </c>
      <c r="I71" s="128">
        <v>943.90189971999996</v>
      </c>
      <c r="J71" s="128">
        <v>46.671423130000001</v>
      </c>
      <c r="K71" s="128">
        <v>8.4908763</v>
      </c>
      <c r="L71" s="128">
        <v>32.428238980000003</v>
      </c>
      <c r="M71" s="165" t="s">
        <v>189</v>
      </c>
      <c r="N71" s="128">
        <v>6.0638785400000002</v>
      </c>
      <c r="O71" s="128">
        <v>5.1389339999999999E-2</v>
      </c>
      <c r="P71" s="128">
        <v>13.907667379999999</v>
      </c>
      <c r="Q71" s="128">
        <v>0</v>
      </c>
      <c r="R71" s="128">
        <v>14.91500003</v>
      </c>
      <c r="S71" s="128">
        <v>0</v>
      </c>
      <c r="T71" s="128">
        <v>2.10353645</v>
      </c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8"/>
      <c r="HN71" s="128"/>
      <c r="HO71" s="128"/>
      <c r="HP71" s="128"/>
      <c r="HQ71" s="128"/>
      <c r="HR71" s="128"/>
      <c r="HS71" s="128"/>
      <c r="HT71" s="128"/>
      <c r="HU71" s="128"/>
      <c r="HV71" s="128"/>
      <c r="HW71" s="128"/>
      <c r="HX71" s="128"/>
      <c r="HY71" s="128"/>
      <c r="HZ71" s="128"/>
      <c r="IA71" s="128"/>
      <c r="IB71" s="128"/>
      <c r="IC71" s="128"/>
      <c r="ID71" s="128"/>
      <c r="IE71" s="128"/>
      <c r="IF71" s="128"/>
      <c r="IG71" s="128"/>
      <c r="IH71" s="128"/>
      <c r="II71" s="128"/>
      <c r="IJ71" s="128"/>
      <c r="IK71" s="128"/>
      <c r="IL71" s="128"/>
      <c r="IM71" s="128"/>
      <c r="IN71" s="128"/>
      <c r="IO71" s="128"/>
      <c r="IP71" s="128"/>
      <c r="IQ71" s="128"/>
      <c r="IR71" s="128"/>
      <c r="IS71" s="128"/>
      <c r="IT71" s="128"/>
      <c r="IU71" s="128"/>
      <c r="IV71" s="128"/>
      <c r="IW71" s="128"/>
      <c r="IX71" s="128"/>
      <c r="IY71" s="128"/>
      <c r="IZ71" s="128"/>
      <c r="JA71" s="128"/>
      <c r="JB71" s="128"/>
      <c r="JC71" s="128"/>
      <c r="JD71" s="128"/>
      <c r="JE71" s="128"/>
      <c r="JF71" s="128"/>
      <c r="JG71" s="128"/>
      <c r="JH71" s="128"/>
      <c r="JI71" s="128"/>
      <c r="JJ71" s="128"/>
      <c r="JK71" s="128"/>
      <c r="JL71" s="128"/>
      <c r="JM71" s="128"/>
      <c r="JN71" s="128"/>
      <c r="JO71" s="128"/>
      <c r="JP71" s="128"/>
      <c r="JQ71" s="128"/>
      <c r="JR71" s="128"/>
      <c r="JS71" s="128"/>
      <c r="JT71" s="128"/>
      <c r="JU71" s="128"/>
      <c r="JV71" s="128"/>
      <c r="JW71" s="128"/>
      <c r="JX71" s="128"/>
      <c r="JY71" s="128"/>
      <c r="JZ71" s="128"/>
      <c r="KA71" s="128"/>
      <c r="KB71" s="128"/>
      <c r="KC71" s="128"/>
      <c r="KD71" s="128"/>
      <c r="KE71" s="128"/>
      <c r="KF71" s="128"/>
      <c r="KG71" s="128"/>
      <c r="KH71" s="128"/>
      <c r="KI71" s="128"/>
      <c r="KJ71" s="128"/>
      <c r="KK71" s="128"/>
      <c r="KL71" s="128"/>
      <c r="KM71" s="128"/>
      <c r="KN71" s="128"/>
      <c r="KO71" s="128"/>
      <c r="KP71" s="128"/>
      <c r="KQ71" s="128"/>
      <c r="KR71" s="128"/>
      <c r="KS71" s="128"/>
      <c r="KT71" s="128"/>
      <c r="KU71" s="128"/>
      <c r="KV71" s="128"/>
      <c r="KW71" s="128"/>
      <c r="KX71" s="128"/>
      <c r="KY71" s="128"/>
      <c r="KZ71" s="128"/>
      <c r="LA71" s="128"/>
      <c r="LB71" s="128"/>
      <c r="LC71" s="128"/>
      <c r="LD71" s="128"/>
      <c r="LE71" s="128"/>
      <c r="LF71" s="128"/>
      <c r="LG71" s="128"/>
      <c r="LH71" s="128"/>
      <c r="LI71" s="128"/>
      <c r="LJ71" s="128"/>
      <c r="LK71" s="128"/>
      <c r="LL71" s="128"/>
      <c r="LM71" s="128"/>
      <c r="LN71" s="128"/>
      <c r="LO71" s="128"/>
      <c r="LP71" s="128"/>
      <c r="LQ71" s="128"/>
      <c r="LR71" s="128"/>
      <c r="LS71" s="128"/>
      <c r="LT71" s="128"/>
      <c r="LU71" s="128"/>
      <c r="LV71" s="128"/>
      <c r="LW71" s="128"/>
      <c r="LX71" s="128"/>
      <c r="LY71" s="128"/>
      <c r="LZ71" s="128"/>
      <c r="MA71" s="128"/>
      <c r="MB71" s="128"/>
      <c r="MC71" s="128"/>
      <c r="MD71" s="128"/>
      <c r="ME71" s="128"/>
      <c r="MF71" s="128"/>
      <c r="MG71" s="128"/>
      <c r="MH71" s="128"/>
      <c r="MI71" s="128"/>
      <c r="MJ71" s="128"/>
      <c r="MK71" s="128"/>
      <c r="ML71" s="128"/>
      <c r="MM71" s="128"/>
      <c r="MN71" s="128"/>
      <c r="MO71" s="128"/>
      <c r="MP71" s="128"/>
      <c r="MQ71" s="128"/>
      <c r="MR71" s="128"/>
      <c r="MS71" s="128"/>
      <c r="MT71" s="128"/>
      <c r="MU71" s="128"/>
      <c r="MV71" s="128"/>
      <c r="MW71" s="128"/>
      <c r="MX71" s="128"/>
      <c r="MY71" s="128"/>
      <c r="MZ71" s="128"/>
      <c r="NA71" s="128"/>
      <c r="NB71" s="128"/>
      <c r="NC71" s="128"/>
      <c r="ND71" s="128"/>
      <c r="NE71" s="128"/>
      <c r="NF71" s="128"/>
      <c r="NG71" s="128"/>
      <c r="NH71" s="128"/>
      <c r="NI71" s="128"/>
      <c r="NJ71" s="128"/>
      <c r="NK71" s="128"/>
      <c r="NL71" s="128"/>
      <c r="NM71" s="128"/>
      <c r="NN71" s="128"/>
      <c r="NO71" s="128"/>
      <c r="NP71" s="128"/>
      <c r="NQ71" s="128"/>
      <c r="NR71" s="128"/>
      <c r="NS71" s="128"/>
      <c r="NT71" s="128"/>
      <c r="NU71" s="128"/>
      <c r="NV71" s="128"/>
      <c r="NW71" s="128"/>
      <c r="NX71" s="128"/>
      <c r="NY71" s="128"/>
      <c r="NZ71" s="128"/>
      <c r="OA71" s="128"/>
      <c r="OB71" s="128"/>
      <c r="OC71" s="128"/>
      <c r="OD71" s="128"/>
      <c r="OE71" s="128"/>
      <c r="OF71" s="128"/>
      <c r="OG71" s="128"/>
      <c r="OH71" s="128"/>
      <c r="OI71" s="128"/>
      <c r="OJ71" s="128"/>
      <c r="OK71" s="128"/>
      <c r="OL71" s="128"/>
      <c r="OM71" s="128"/>
      <c r="ON71" s="128"/>
      <c r="OO71" s="128"/>
      <c r="OP71" s="128"/>
      <c r="OQ71" s="128"/>
      <c r="OR71" s="128"/>
      <c r="OS71" s="128"/>
      <c r="OT71" s="128"/>
      <c r="OU71" s="128"/>
      <c r="OV71" s="128"/>
      <c r="OW71" s="128"/>
      <c r="OX71" s="128"/>
      <c r="OY71" s="128"/>
      <c r="OZ71" s="128"/>
      <c r="PA71" s="128"/>
      <c r="PB71" s="128"/>
      <c r="PC71" s="128"/>
      <c r="PD71" s="128"/>
      <c r="PE71" s="128"/>
      <c r="PF71" s="128"/>
      <c r="PG71" s="128"/>
      <c r="PH71" s="128"/>
      <c r="PI71" s="128"/>
      <c r="PJ71" s="128"/>
      <c r="PK71" s="128"/>
      <c r="PL71" s="128"/>
      <c r="PM71" s="128"/>
      <c r="PN71" s="128"/>
      <c r="PO71" s="128"/>
      <c r="PP71" s="128"/>
      <c r="PQ71" s="128"/>
      <c r="PR71" s="128"/>
      <c r="PS71" s="128"/>
      <c r="PT71" s="128"/>
      <c r="PU71" s="128"/>
      <c r="PV71" s="128"/>
      <c r="PW71" s="128"/>
      <c r="PX71" s="128"/>
      <c r="PY71" s="128"/>
      <c r="PZ71" s="128"/>
      <c r="QA71" s="128"/>
      <c r="QB71" s="128"/>
      <c r="QC71" s="128"/>
      <c r="QD71" s="128"/>
      <c r="QE71" s="128"/>
      <c r="QF71" s="128"/>
      <c r="QG71" s="128"/>
      <c r="QH71" s="128"/>
      <c r="QI71" s="128"/>
      <c r="QJ71" s="128"/>
      <c r="QK71" s="128"/>
      <c r="QL71" s="128"/>
      <c r="QM71" s="128"/>
      <c r="QN71" s="128"/>
      <c r="QO71" s="128"/>
      <c r="QP71" s="128"/>
      <c r="QQ71" s="128"/>
      <c r="QR71" s="128"/>
      <c r="QS71" s="128"/>
      <c r="QT71" s="128"/>
      <c r="QU71" s="128"/>
      <c r="QV71" s="128"/>
      <c r="QW71" s="128"/>
      <c r="QX71" s="128"/>
      <c r="QY71" s="128"/>
      <c r="QZ71" s="128"/>
      <c r="RA71" s="128"/>
      <c r="RB71" s="128"/>
      <c r="RC71" s="128"/>
      <c r="RD71" s="128"/>
      <c r="RE71" s="128"/>
      <c r="RF71" s="128"/>
      <c r="RG71" s="128"/>
      <c r="RH71" s="128"/>
      <c r="RI71" s="128"/>
      <c r="RJ71" s="128"/>
      <c r="RK71" s="128"/>
      <c r="RL71" s="128"/>
      <c r="RM71" s="128"/>
      <c r="RN71" s="128"/>
      <c r="RO71" s="128"/>
      <c r="RP71" s="128"/>
      <c r="RQ71" s="128"/>
      <c r="RR71" s="128"/>
      <c r="RS71" s="128"/>
      <c r="RT71" s="128"/>
      <c r="RU71" s="128"/>
      <c r="RV71" s="128"/>
      <c r="RW71" s="128"/>
      <c r="RX71" s="128"/>
      <c r="RY71" s="128"/>
      <c r="RZ71" s="128"/>
      <c r="SA71" s="128"/>
      <c r="SB71" s="128"/>
      <c r="SC71" s="128"/>
      <c r="SD71" s="128"/>
      <c r="SE71" s="128"/>
      <c r="SF71" s="128"/>
      <c r="SG71" s="128"/>
      <c r="SH71" s="128"/>
      <c r="SI71" s="128"/>
      <c r="SJ71" s="128"/>
      <c r="SK71" s="128"/>
      <c r="SL71" s="128"/>
      <c r="SM71" s="128"/>
      <c r="SN71" s="128"/>
      <c r="SO71" s="128"/>
      <c r="SP71" s="128"/>
      <c r="SQ71" s="128"/>
      <c r="SR71" s="128"/>
      <c r="SS71" s="128"/>
      <c r="ST71" s="128"/>
      <c r="SU71" s="128"/>
      <c r="SV71" s="128"/>
      <c r="SW71" s="128"/>
      <c r="SX71" s="128"/>
      <c r="SY71" s="128"/>
      <c r="SZ71" s="128"/>
      <c r="TA71" s="128"/>
      <c r="TB71" s="128"/>
      <c r="TC71" s="128"/>
      <c r="TD71" s="128"/>
      <c r="TE71" s="128"/>
      <c r="TF71" s="128"/>
      <c r="TG71" s="128"/>
      <c r="TH71" s="128"/>
      <c r="TI71" s="128"/>
      <c r="TJ71" s="128"/>
      <c r="TK71" s="128"/>
      <c r="TL71" s="128"/>
      <c r="TM71" s="128"/>
      <c r="TN71" s="128"/>
      <c r="TO71" s="128"/>
      <c r="TP71" s="128"/>
      <c r="TQ71" s="128"/>
      <c r="TR71" s="128"/>
      <c r="TS71" s="128"/>
      <c r="TT71" s="128"/>
      <c r="TU71" s="128"/>
      <c r="TV71" s="128"/>
      <c r="TW71" s="128"/>
      <c r="TX71" s="128"/>
      <c r="TY71" s="128"/>
      <c r="TZ71" s="128"/>
      <c r="UA71" s="128"/>
      <c r="UB71" s="128"/>
      <c r="UC71" s="128"/>
      <c r="UD71" s="128"/>
      <c r="UE71" s="128"/>
      <c r="UF71" s="128"/>
      <c r="UG71" s="128"/>
      <c r="UH71" s="128"/>
      <c r="UI71" s="128"/>
      <c r="UJ71" s="128"/>
      <c r="UK71" s="128"/>
      <c r="UL71" s="128"/>
      <c r="UM71" s="128"/>
      <c r="UN71" s="128"/>
      <c r="UO71" s="128"/>
      <c r="UP71" s="128"/>
      <c r="UQ71" s="128"/>
      <c r="UR71" s="128"/>
      <c r="US71" s="128"/>
      <c r="UT71" s="128"/>
      <c r="UU71" s="128"/>
      <c r="UV71" s="128"/>
      <c r="UW71" s="128"/>
      <c r="UX71" s="128"/>
      <c r="UY71" s="128"/>
      <c r="UZ71" s="128"/>
      <c r="VA71" s="128"/>
      <c r="VB71" s="128"/>
      <c r="VC71" s="128"/>
      <c r="VD71" s="128"/>
      <c r="VE71" s="128"/>
      <c r="VF71" s="128"/>
      <c r="VG71" s="128"/>
      <c r="VH71" s="128"/>
      <c r="VI71" s="128"/>
      <c r="VJ71" s="128"/>
      <c r="VK71" s="128"/>
      <c r="VL71" s="128"/>
      <c r="VM71" s="128"/>
      <c r="VN71" s="128"/>
      <c r="VO71" s="128"/>
      <c r="VP71" s="128"/>
      <c r="VQ71" s="128"/>
      <c r="VR71" s="128"/>
      <c r="VS71" s="128"/>
      <c r="VT71" s="128"/>
      <c r="VU71" s="128"/>
      <c r="VV71" s="128"/>
      <c r="VW71" s="128"/>
      <c r="VX71" s="128"/>
      <c r="VY71" s="128"/>
      <c r="VZ71" s="128"/>
      <c r="WA71" s="128"/>
      <c r="WB71" s="128"/>
      <c r="WC71" s="128"/>
      <c r="WD71" s="128"/>
      <c r="WE71" s="128"/>
      <c r="WF71" s="128"/>
      <c r="WG71" s="128"/>
      <c r="WH71" s="128"/>
      <c r="WI71" s="128"/>
      <c r="WJ71" s="128"/>
      <c r="WK71" s="128"/>
      <c r="WL71" s="128"/>
      <c r="WM71" s="128"/>
      <c r="WN71" s="128"/>
      <c r="WO71" s="128"/>
      <c r="WP71" s="128"/>
      <c r="WQ71" s="128"/>
      <c r="WR71" s="128"/>
      <c r="WS71" s="128"/>
      <c r="WT71" s="128"/>
      <c r="WU71" s="128"/>
      <c r="WV71" s="128"/>
      <c r="WW71" s="128"/>
      <c r="WX71" s="128"/>
      <c r="WY71" s="128"/>
      <c r="WZ71" s="128"/>
      <c r="XA71" s="128"/>
      <c r="XB71" s="128"/>
      <c r="XC71" s="128"/>
      <c r="XD71" s="128"/>
      <c r="XE71" s="128"/>
      <c r="XF71" s="128"/>
      <c r="XG71" s="128"/>
      <c r="XH71" s="128"/>
      <c r="XI71" s="128"/>
      <c r="XJ71" s="128"/>
      <c r="XK71" s="128"/>
      <c r="XL71" s="128"/>
      <c r="XM71" s="128"/>
      <c r="XN71" s="128"/>
      <c r="XO71" s="128"/>
      <c r="XP71" s="128"/>
      <c r="XQ71" s="128"/>
      <c r="XR71" s="128"/>
      <c r="XS71" s="128"/>
      <c r="XT71" s="128"/>
      <c r="XU71" s="128"/>
      <c r="XV71" s="128"/>
      <c r="XW71" s="128"/>
      <c r="XX71" s="128"/>
      <c r="XY71" s="128"/>
      <c r="XZ71" s="128"/>
      <c r="YA71" s="128"/>
      <c r="YB71" s="128"/>
      <c r="YC71" s="128"/>
      <c r="YD71" s="128"/>
      <c r="YE71" s="128"/>
      <c r="YF71" s="128"/>
      <c r="YG71" s="128"/>
      <c r="YH71" s="128"/>
      <c r="YI71" s="128"/>
      <c r="YJ71" s="128"/>
      <c r="YK71" s="128"/>
      <c r="YL71" s="128"/>
      <c r="YM71" s="128"/>
      <c r="YN71" s="128"/>
      <c r="YO71" s="128"/>
      <c r="YP71" s="128"/>
      <c r="YQ71" s="128"/>
      <c r="YR71" s="128"/>
      <c r="YS71" s="128"/>
      <c r="YT71" s="128"/>
      <c r="YU71" s="128"/>
      <c r="YV71" s="128"/>
      <c r="YW71" s="128"/>
      <c r="YX71" s="128"/>
      <c r="YY71" s="128"/>
      <c r="YZ71" s="128"/>
      <c r="ZA71" s="128"/>
      <c r="ZB71" s="128"/>
      <c r="ZC71" s="128"/>
      <c r="ZD71" s="128"/>
      <c r="ZE71" s="128"/>
      <c r="ZF71" s="128"/>
      <c r="ZG71" s="128"/>
      <c r="ZH71" s="128"/>
      <c r="ZI71" s="128"/>
      <c r="ZJ71" s="128"/>
      <c r="ZK71" s="128"/>
      <c r="ZL71" s="128"/>
      <c r="ZM71" s="128"/>
      <c r="ZN71" s="128"/>
      <c r="ZO71" s="128"/>
      <c r="ZP71" s="128"/>
      <c r="ZQ71" s="128"/>
      <c r="ZR71" s="128"/>
      <c r="ZS71" s="128"/>
      <c r="ZT71" s="128"/>
      <c r="ZU71" s="128"/>
      <c r="ZV71" s="128"/>
      <c r="ZW71" s="128"/>
      <c r="ZX71" s="128"/>
      <c r="ZY71" s="128"/>
      <c r="ZZ71" s="128"/>
    </row>
    <row r="72" spans="1:702" hidden="1" outlineLevel="1">
      <c r="A72" s="8">
        <v>42401</v>
      </c>
      <c r="B72" s="128">
        <v>2364.2630929299999</v>
      </c>
      <c r="C72" s="128">
        <v>640.25713307000001</v>
      </c>
      <c r="D72" s="128">
        <v>0.71522034999999995</v>
      </c>
      <c r="E72" s="128">
        <v>501.20222077</v>
      </c>
      <c r="F72" s="128">
        <v>25.337892220000001</v>
      </c>
      <c r="G72" s="128">
        <v>105.99396047</v>
      </c>
      <c r="H72" s="128">
        <v>6.5002098300000002</v>
      </c>
      <c r="I72" s="128">
        <v>954.57649781999999</v>
      </c>
      <c r="J72" s="128">
        <v>49.779104070000002</v>
      </c>
      <c r="K72" s="128">
        <v>8.1461588999999996</v>
      </c>
      <c r="L72" s="128">
        <v>35.102591269999998</v>
      </c>
      <c r="M72" s="165" t="s">
        <v>189</v>
      </c>
      <c r="N72" s="128">
        <v>4.6064474500000001</v>
      </c>
      <c r="O72" s="128">
        <v>6.2400650000000002E-2</v>
      </c>
      <c r="P72" s="128">
        <v>13.817382390000001</v>
      </c>
      <c r="Q72" s="128">
        <v>0</v>
      </c>
      <c r="R72" s="128">
        <v>16.03870951</v>
      </c>
      <c r="S72" s="128">
        <v>0</v>
      </c>
      <c r="T72" s="128">
        <v>2.12716416</v>
      </c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8"/>
      <c r="GM72" s="128"/>
      <c r="GN72" s="128"/>
      <c r="GO72" s="128"/>
      <c r="GP72" s="128"/>
      <c r="GQ72" s="128"/>
      <c r="GR72" s="128"/>
      <c r="GS72" s="128"/>
      <c r="GT72" s="128"/>
      <c r="GU72" s="128"/>
      <c r="GV72" s="128"/>
      <c r="GW72" s="128"/>
      <c r="GX72" s="128"/>
      <c r="GY72" s="128"/>
      <c r="GZ72" s="128"/>
      <c r="HA72" s="128"/>
      <c r="HB72" s="128"/>
      <c r="HC72" s="128"/>
      <c r="HD72" s="128"/>
      <c r="HE72" s="128"/>
      <c r="HF72" s="128"/>
      <c r="HG72" s="128"/>
      <c r="HH72" s="128"/>
      <c r="HI72" s="128"/>
      <c r="HJ72" s="128"/>
      <c r="HK72" s="128"/>
      <c r="HL72" s="128"/>
      <c r="HM72" s="128"/>
      <c r="HN72" s="128"/>
      <c r="HO72" s="128"/>
      <c r="HP72" s="128"/>
      <c r="HQ72" s="128"/>
      <c r="HR72" s="128"/>
      <c r="HS72" s="128"/>
      <c r="HT72" s="128"/>
      <c r="HU72" s="128"/>
      <c r="HV72" s="128"/>
      <c r="HW72" s="128"/>
      <c r="HX72" s="128"/>
      <c r="HY72" s="128"/>
      <c r="HZ72" s="128"/>
      <c r="IA72" s="128"/>
      <c r="IB72" s="128"/>
      <c r="IC72" s="128"/>
      <c r="ID72" s="128"/>
      <c r="IE72" s="128"/>
      <c r="IF72" s="128"/>
      <c r="IG72" s="128"/>
      <c r="IH72" s="128"/>
      <c r="II72" s="128"/>
      <c r="IJ72" s="128"/>
      <c r="IK72" s="128"/>
      <c r="IL72" s="128"/>
      <c r="IM72" s="128"/>
      <c r="IN72" s="128"/>
      <c r="IO72" s="128"/>
      <c r="IP72" s="128"/>
      <c r="IQ72" s="128"/>
      <c r="IR72" s="128"/>
      <c r="IS72" s="128"/>
      <c r="IT72" s="128"/>
      <c r="IU72" s="128"/>
      <c r="IV72" s="128"/>
      <c r="IW72" s="128"/>
      <c r="IX72" s="128"/>
      <c r="IY72" s="128"/>
      <c r="IZ72" s="128"/>
      <c r="JA72" s="128"/>
      <c r="JB72" s="128"/>
      <c r="JC72" s="128"/>
      <c r="JD72" s="128"/>
      <c r="JE72" s="128"/>
      <c r="JF72" s="128"/>
      <c r="JG72" s="128"/>
      <c r="JH72" s="128"/>
      <c r="JI72" s="128"/>
      <c r="JJ72" s="128"/>
      <c r="JK72" s="128"/>
      <c r="JL72" s="128"/>
      <c r="JM72" s="128"/>
      <c r="JN72" s="128"/>
      <c r="JO72" s="128"/>
      <c r="JP72" s="128"/>
      <c r="JQ72" s="128"/>
      <c r="JR72" s="128"/>
      <c r="JS72" s="128"/>
      <c r="JT72" s="128"/>
      <c r="JU72" s="128"/>
      <c r="JV72" s="128"/>
      <c r="JW72" s="128"/>
      <c r="JX72" s="128"/>
      <c r="JY72" s="128"/>
      <c r="JZ72" s="128"/>
      <c r="KA72" s="128"/>
      <c r="KB72" s="128"/>
      <c r="KC72" s="128"/>
      <c r="KD72" s="128"/>
      <c r="KE72" s="128"/>
      <c r="KF72" s="128"/>
      <c r="KG72" s="128"/>
      <c r="KH72" s="128"/>
      <c r="KI72" s="128"/>
      <c r="KJ72" s="128"/>
      <c r="KK72" s="128"/>
      <c r="KL72" s="128"/>
      <c r="KM72" s="128"/>
      <c r="KN72" s="128"/>
      <c r="KO72" s="128"/>
      <c r="KP72" s="128"/>
      <c r="KQ72" s="128"/>
      <c r="KR72" s="128"/>
      <c r="KS72" s="128"/>
      <c r="KT72" s="128"/>
      <c r="KU72" s="128"/>
      <c r="KV72" s="128"/>
      <c r="KW72" s="128"/>
      <c r="KX72" s="128"/>
      <c r="KY72" s="128"/>
      <c r="KZ72" s="128"/>
      <c r="LA72" s="128"/>
      <c r="LB72" s="128"/>
      <c r="LC72" s="128"/>
      <c r="LD72" s="128"/>
      <c r="LE72" s="128"/>
      <c r="LF72" s="128"/>
      <c r="LG72" s="128"/>
      <c r="LH72" s="128"/>
      <c r="LI72" s="128"/>
      <c r="LJ72" s="128"/>
      <c r="LK72" s="128"/>
      <c r="LL72" s="128"/>
      <c r="LM72" s="128"/>
      <c r="LN72" s="128"/>
      <c r="LO72" s="128"/>
      <c r="LP72" s="128"/>
      <c r="LQ72" s="128"/>
      <c r="LR72" s="128"/>
      <c r="LS72" s="128"/>
      <c r="LT72" s="128"/>
      <c r="LU72" s="128"/>
      <c r="LV72" s="128"/>
      <c r="LW72" s="128"/>
      <c r="LX72" s="128"/>
      <c r="LY72" s="128"/>
      <c r="LZ72" s="128"/>
      <c r="MA72" s="128"/>
      <c r="MB72" s="128"/>
      <c r="MC72" s="128"/>
      <c r="MD72" s="128"/>
      <c r="ME72" s="128"/>
      <c r="MF72" s="128"/>
      <c r="MG72" s="128"/>
      <c r="MH72" s="128"/>
      <c r="MI72" s="128"/>
      <c r="MJ72" s="128"/>
      <c r="MK72" s="128"/>
      <c r="ML72" s="128"/>
      <c r="MM72" s="128"/>
      <c r="MN72" s="128"/>
      <c r="MO72" s="128"/>
      <c r="MP72" s="128"/>
      <c r="MQ72" s="128"/>
      <c r="MR72" s="128"/>
      <c r="MS72" s="128"/>
      <c r="MT72" s="128"/>
      <c r="MU72" s="128"/>
      <c r="MV72" s="128"/>
      <c r="MW72" s="128"/>
      <c r="MX72" s="128"/>
      <c r="MY72" s="128"/>
      <c r="MZ72" s="128"/>
      <c r="NA72" s="128"/>
      <c r="NB72" s="128"/>
      <c r="NC72" s="128"/>
      <c r="ND72" s="128"/>
      <c r="NE72" s="128"/>
      <c r="NF72" s="128"/>
      <c r="NG72" s="128"/>
      <c r="NH72" s="128"/>
      <c r="NI72" s="128"/>
      <c r="NJ72" s="128"/>
      <c r="NK72" s="128"/>
      <c r="NL72" s="128"/>
      <c r="NM72" s="128"/>
      <c r="NN72" s="128"/>
      <c r="NO72" s="128"/>
      <c r="NP72" s="128"/>
      <c r="NQ72" s="128"/>
      <c r="NR72" s="128"/>
      <c r="NS72" s="128"/>
      <c r="NT72" s="128"/>
      <c r="NU72" s="128"/>
      <c r="NV72" s="128"/>
      <c r="NW72" s="128"/>
      <c r="NX72" s="128"/>
      <c r="NY72" s="128"/>
      <c r="NZ72" s="128"/>
      <c r="OA72" s="128"/>
      <c r="OB72" s="128"/>
      <c r="OC72" s="128"/>
      <c r="OD72" s="128"/>
      <c r="OE72" s="128"/>
      <c r="OF72" s="128"/>
      <c r="OG72" s="128"/>
      <c r="OH72" s="128"/>
      <c r="OI72" s="128"/>
      <c r="OJ72" s="128"/>
      <c r="OK72" s="128"/>
      <c r="OL72" s="128"/>
      <c r="OM72" s="128"/>
      <c r="ON72" s="128"/>
      <c r="OO72" s="128"/>
      <c r="OP72" s="128"/>
      <c r="OQ72" s="128"/>
      <c r="OR72" s="128"/>
      <c r="OS72" s="128"/>
      <c r="OT72" s="128"/>
      <c r="OU72" s="128"/>
      <c r="OV72" s="128"/>
      <c r="OW72" s="128"/>
      <c r="OX72" s="128"/>
      <c r="OY72" s="128"/>
      <c r="OZ72" s="128"/>
      <c r="PA72" s="128"/>
      <c r="PB72" s="128"/>
      <c r="PC72" s="128"/>
      <c r="PD72" s="128"/>
      <c r="PE72" s="128"/>
      <c r="PF72" s="128"/>
      <c r="PG72" s="128"/>
      <c r="PH72" s="128"/>
      <c r="PI72" s="128"/>
      <c r="PJ72" s="128"/>
      <c r="PK72" s="128"/>
      <c r="PL72" s="128"/>
      <c r="PM72" s="128"/>
      <c r="PN72" s="128"/>
      <c r="PO72" s="128"/>
      <c r="PP72" s="128"/>
      <c r="PQ72" s="128"/>
      <c r="PR72" s="128"/>
      <c r="PS72" s="128"/>
      <c r="PT72" s="128"/>
      <c r="PU72" s="128"/>
      <c r="PV72" s="128"/>
      <c r="PW72" s="128"/>
      <c r="PX72" s="128"/>
      <c r="PY72" s="128"/>
      <c r="PZ72" s="128"/>
      <c r="QA72" s="128"/>
      <c r="QB72" s="128"/>
      <c r="QC72" s="128"/>
      <c r="QD72" s="128"/>
      <c r="QE72" s="128"/>
      <c r="QF72" s="128"/>
      <c r="QG72" s="128"/>
      <c r="QH72" s="128"/>
      <c r="QI72" s="128"/>
      <c r="QJ72" s="128"/>
      <c r="QK72" s="128"/>
      <c r="QL72" s="128"/>
      <c r="QM72" s="128"/>
      <c r="QN72" s="128"/>
      <c r="QO72" s="128"/>
      <c r="QP72" s="128"/>
      <c r="QQ72" s="128"/>
      <c r="QR72" s="128"/>
      <c r="QS72" s="128"/>
      <c r="QT72" s="128"/>
      <c r="QU72" s="128"/>
      <c r="QV72" s="128"/>
      <c r="QW72" s="128"/>
      <c r="QX72" s="128"/>
      <c r="QY72" s="128"/>
      <c r="QZ72" s="128"/>
      <c r="RA72" s="128"/>
      <c r="RB72" s="128"/>
      <c r="RC72" s="128"/>
      <c r="RD72" s="128"/>
      <c r="RE72" s="128"/>
      <c r="RF72" s="128"/>
      <c r="RG72" s="128"/>
      <c r="RH72" s="128"/>
      <c r="RI72" s="128"/>
      <c r="RJ72" s="128"/>
      <c r="RK72" s="128"/>
      <c r="RL72" s="128"/>
      <c r="RM72" s="128"/>
      <c r="RN72" s="128"/>
      <c r="RO72" s="128"/>
      <c r="RP72" s="128"/>
      <c r="RQ72" s="128"/>
      <c r="RR72" s="128"/>
      <c r="RS72" s="128"/>
      <c r="RT72" s="128"/>
      <c r="RU72" s="128"/>
      <c r="RV72" s="128"/>
      <c r="RW72" s="128"/>
      <c r="RX72" s="128"/>
      <c r="RY72" s="128"/>
      <c r="RZ72" s="128"/>
      <c r="SA72" s="128"/>
      <c r="SB72" s="128"/>
      <c r="SC72" s="128"/>
      <c r="SD72" s="128"/>
      <c r="SE72" s="128"/>
      <c r="SF72" s="128"/>
      <c r="SG72" s="128"/>
      <c r="SH72" s="128"/>
      <c r="SI72" s="128"/>
      <c r="SJ72" s="128"/>
      <c r="SK72" s="128"/>
      <c r="SL72" s="128"/>
      <c r="SM72" s="128"/>
      <c r="SN72" s="128"/>
      <c r="SO72" s="128"/>
      <c r="SP72" s="128"/>
      <c r="SQ72" s="128"/>
      <c r="SR72" s="128"/>
      <c r="SS72" s="128"/>
      <c r="ST72" s="128"/>
      <c r="SU72" s="128"/>
      <c r="SV72" s="128"/>
      <c r="SW72" s="128"/>
      <c r="SX72" s="128"/>
      <c r="SY72" s="128"/>
      <c r="SZ72" s="128"/>
      <c r="TA72" s="128"/>
      <c r="TB72" s="128"/>
      <c r="TC72" s="128"/>
      <c r="TD72" s="128"/>
      <c r="TE72" s="128"/>
      <c r="TF72" s="128"/>
      <c r="TG72" s="128"/>
      <c r="TH72" s="128"/>
      <c r="TI72" s="128"/>
      <c r="TJ72" s="128"/>
      <c r="TK72" s="128"/>
      <c r="TL72" s="128"/>
      <c r="TM72" s="128"/>
      <c r="TN72" s="128"/>
      <c r="TO72" s="128"/>
      <c r="TP72" s="128"/>
      <c r="TQ72" s="128"/>
      <c r="TR72" s="128"/>
      <c r="TS72" s="128"/>
      <c r="TT72" s="128"/>
      <c r="TU72" s="128"/>
      <c r="TV72" s="128"/>
      <c r="TW72" s="128"/>
      <c r="TX72" s="128"/>
      <c r="TY72" s="128"/>
      <c r="TZ72" s="128"/>
      <c r="UA72" s="128"/>
      <c r="UB72" s="128"/>
      <c r="UC72" s="128"/>
      <c r="UD72" s="128"/>
      <c r="UE72" s="128"/>
      <c r="UF72" s="128"/>
      <c r="UG72" s="128"/>
      <c r="UH72" s="128"/>
      <c r="UI72" s="128"/>
      <c r="UJ72" s="128"/>
      <c r="UK72" s="128"/>
      <c r="UL72" s="128"/>
      <c r="UM72" s="128"/>
      <c r="UN72" s="128"/>
      <c r="UO72" s="128"/>
      <c r="UP72" s="128"/>
      <c r="UQ72" s="128"/>
      <c r="UR72" s="128"/>
      <c r="US72" s="128"/>
      <c r="UT72" s="128"/>
      <c r="UU72" s="128"/>
      <c r="UV72" s="128"/>
      <c r="UW72" s="128"/>
      <c r="UX72" s="128"/>
      <c r="UY72" s="128"/>
      <c r="UZ72" s="128"/>
      <c r="VA72" s="128"/>
      <c r="VB72" s="128"/>
      <c r="VC72" s="128"/>
      <c r="VD72" s="128"/>
      <c r="VE72" s="128"/>
      <c r="VF72" s="128"/>
      <c r="VG72" s="128"/>
      <c r="VH72" s="128"/>
      <c r="VI72" s="128"/>
      <c r="VJ72" s="128"/>
      <c r="VK72" s="128"/>
      <c r="VL72" s="128"/>
      <c r="VM72" s="128"/>
      <c r="VN72" s="128"/>
      <c r="VO72" s="128"/>
      <c r="VP72" s="128"/>
      <c r="VQ72" s="128"/>
      <c r="VR72" s="128"/>
      <c r="VS72" s="128"/>
      <c r="VT72" s="128"/>
      <c r="VU72" s="128"/>
      <c r="VV72" s="128"/>
      <c r="VW72" s="128"/>
      <c r="VX72" s="128"/>
      <c r="VY72" s="128"/>
      <c r="VZ72" s="128"/>
      <c r="WA72" s="128"/>
      <c r="WB72" s="128"/>
      <c r="WC72" s="128"/>
      <c r="WD72" s="128"/>
      <c r="WE72" s="128"/>
      <c r="WF72" s="128"/>
      <c r="WG72" s="128"/>
      <c r="WH72" s="128"/>
      <c r="WI72" s="128"/>
      <c r="WJ72" s="128"/>
      <c r="WK72" s="128"/>
      <c r="WL72" s="128"/>
      <c r="WM72" s="128"/>
      <c r="WN72" s="128"/>
      <c r="WO72" s="128"/>
      <c r="WP72" s="128"/>
      <c r="WQ72" s="128"/>
      <c r="WR72" s="128"/>
      <c r="WS72" s="128"/>
      <c r="WT72" s="128"/>
      <c r="WU72" s="128"/>
      <c r="WV72" s="128"/>
      <c r="WW72" s="128"/>
      <c r="WX72" s="128"/>
      <c r="WY72" s="128"/>
      <c r="WZ72" s="128"/>
      <c r="XA72" s="128"/>
      <c r="XB72" s="128"/>
      <c r="XC72" s="128"/>
      <c r="XD72" s="128"/>
      <c r="XE72" s="128"/>
      <c r="XF72" s="128"/>
      <c r="XG72" s="128"/>
      <c r="XH72" s="128"/>
      <c r="XI72" s="128"/>
      <c r="XJ72" s="128"/>
      <c r="XK72" s="128"/>
      <c r="XL72" s="128"/>
      <c r="XM72" s="128"/>
      <c r="XN72" s="128"/>
      <c r="XO72" s="128"/>
      <c r="XP72" s="128"/>
      <c r="XQ72" s="128"/>
      <c r="XR72" s="128"/>
      <c r="XS72" s="128"/>
      <c r="XT72" s="128"/>
      <c r="XU72" s="128"/>
      <c r="XV72" s="128"/>
      <c r="XW72" s="128"/>
      <c r="XX72" s="128"/>
      <c r="XY72" s="128"/>
      <c r="XZ72" s="128"/>
      <c r="YA72" s="128"/>
      <c r="YB72" s="128"/>
      <c r="YC72" s="128"/>
      <c r="YD72" s="128"/>
      <c r="YE72" s="128"/>
      <c r="YF72" s="128"/>
      <c r="YG72" s="128"/>
      <c r="YH72" s="128"/>
      <c r="YI72" s="128"/>
      <c r="YJ72" s="128"/>
      <c r="YK72" s="128"/>
      <c r="YL72" s="128"/>
      <c r="YM72" s="128"/>
      <c r="YN72" s="128"/>
      <c r="YO72" s="128"/>
      <c r="YP72" s="128"/>
      <c r="YQ72" s="128"/>
      <c r="YR72" s="128"/>
      <c r="YS72" s="128"/>
      <c r="YT72" s="128"/>
      <c r="YU72" s="128"/>
      <c r="YV72" s="128"/>
      <c r="YW72" s="128"/>
      <c r="YX72" s="128"/>
      <c r="YY72" s="128"/>
      <c r="YZ72" s="128"/>
      <c r="ZA72" s="128"/>
      <c r="ZB72" s="128"/>
      <c r="ZC72" s="128"/>
      <c r="ZD72" s="128"/>
      <c r="ZE72" s="128"/>
      <c r="ZF72" s="128"/>
      <c r="ZG72" s="128"/>
      <c r="ZH72" s="128"/>
      <c r="ZI72" s="128"/>
      <c r="ZJ72" s="128"/>
      <c r="ZK72" s="128"/>
      <c r="ZL72" s="128"/>
      <c r="ZM72" s="128"/>
      <c r="ZN72" s="128"/>
      <c r="ZO72" s="128"/>
      <c r="ZP72" s="128"/>
      <c r="ZQ72" s="128"/>
      <c r="ZR72" s="128"/>
      <c r="ZS72" s="128"/>
      <c r="ZT72" s="128"/>
      <c r="ZU72" s="128"/>
      <c r="ZV72" s="128"/>
      <c r="ZW72" s="128"/>
      <c r="ZX72" s="128"/>
      <c r="ZY72" s="128"/>
      <c r="ZZ72" s="128"/>
    </row>
    <row r="73" spans="1:702" hidden="1" outlineLevel="1">
      <c r="A73" s="8">
        <v>42430</v>
      </c>
      <c r="B73" s="128">
        <v>2391.9642834400001</v>
      </c>
      <c r="C73" s="128">
        <v>648.59071974999995</v>
      </c>
      <c r="D73" s="128">
        <v>0.7171672</v>
      </c>
      <c r="E73" s="128">
        <v>496.43372076000003</v>
      </c>
      <c r="F73" s="128">
        <v>24.208438470000001</v>
      </c>
      <c r="G73" s="128">
        <v>123.38104176</v>
      </c>
      <c r="H73" s="128">
        <v>7.2417535400000004</v>
      </c>
      <c r="I73" s="128">
        <v>966.77501617999997</v>
      </c>
      <c r="J73" s="128">
        <v>47.026287920000001</v>
      </c>
      <c r="K73" s="128">
        <v>7.9761168099999997</v>
      </c>
      <c r="L73" s="128">
        <v>35.011623540000002</v>
      </c>
      <c r="M73" s="165" t="s">
        <v>189</v>
      </c>
      <c r="N73" s="128">
        <v>3.1494040700000001</v>
      </c>
      <c r="O73" s="128">
        <v>5.6910139999999998E-2</v>
      </c>
      <c r="P73" s="128">
        <v>13.64616371</v>
      </c>
      <c r="Q73" s="128">
        <v>0</v>
      </c>
      <c r="R73" s="128">
        <v>15.539826440000001</v>
      </c>
      <c r="S73" s="128">
        <v>0</v>
      </c>
      <c r="T73" s="128">
        <v>2.2100931500000001</v>
      </c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128"/>
      <c r="GI73" s="128"/>
      <c r="GJ73" s="128"/>
      <c r="GK73" s="128"/>
      <c r="GL73" s="128"/>
      <c r="GM73" s="128"/>
      <c r="GN73" s="128"/>
      <c r="GO73" s="128"/>
      <c r="GP73" s="128"/>
      <c r="GQ73" s="128"/>
      <c r="GR73" s="128"/>
      <c r="GS73" s="128"/>
      <c r="GT73" s="128"/>
      <c r="GU73" s="128"/>
      <c r="GV73" s="128"/>
      <c r="GW73" s="128"/>
      <c r="GX73" s="128"/>
      <c r="GY73" s="128"/>
      <c r="GZ73" s="128"/>
      <c r="HA73" s="128"/>
      <c r="HB73" s="128"/>
      <c r="HC73" s="128"/>
      <c r="HD73" s="128"/>
      <c r="HE73" s="128"/>
      <c r="HF73" s="128"/>
      <c r="HG73" s="128"/>
      <c r="HH73" s="128"/>
      <c r="HI73" s="128"/>
      <c r="HJ73" s="128"/>
      <c r="HK73" s="128"/>
      <c r="HL73" s="128"/>
      <c r="HM73" s="128"/>
      <c r="HN73" s="128"/>
      <c r="HO73" s="128"/>
      <c r="HP73" s="128"/>
      <c r="HQ73" s="128"/>
      <c r="HR73" s="128"/>
      <c r="HS73" s="128"/>
      <c r="HT73" s="128"/>
      <c r="HU73" s="128"/>
      <c r="HV73" s="128"/>
      <c r="HW73" s="128"/>
      <c r="HX73" s="128"/>
      <c r="HY73" s="128"/>
      <c r="HZ73" s="128"/>
      <c r="IA73" s="128"/>
      <c r="IB73" s="128"/>
      <c r="IC73" s="128"/>
      <c r="ID73" s="128"/>
      <c r="IE73" s="128"/>
      <c r="IF73" s="128"/>
      <c r="IG73" s="128"/>
      <c r="IH73" s="128"/>
      <c r="II73" s="128"/>
      <c r="IJ73" s="128"/>
      <c r="IK73" s="128"/>
      <c r="IL73" s="128"/>
      <c r="IM73" s="128"/>
      <c r="IN73" s="128"/>
      <c r="IO73" s="128"/>
      <c r="IP73" s="128"/>
      <c r="IQ73" s="128"/>
      <c r="IR73" s="128"/>
      <c r="IS73" s="128"/>
      <c r="IT73" s="128"/>
      <c r="IU73" s="128"/>
      <c r="IV73" s="128"/>
      <c r="IW73" s="128"/>
      <c r="IX73" s="128"/>
      <c r="IY73" s="128"/>
      <c r="IZ73" s="128"/>
      <c r="JA73" s="128"/>
      <c r="JB73" s="128"/>
      <c r="JC73" s="128"/>
      <c r="JD73" s="128"/>
      <c r="JE73" s="128"/>
      <c r="JF73" s="128"/>
      <c r="JG73" s="128"/>
      <c r="JH73" s="128"/>
      <c r="JI73" s="128"/>
      <c r="JJ73" s="128"/>
      <c r="JK73" s="128"/>
      <c r="JL73" s="128"/>
      <c r="JM73" s="128"/>
      <c r="JN73" s="128"/>
      <c r="JO73" s="128"/>
      <c r="JP73" s="128"/>
      <c r="JQ73" s="128"/>
      <c r="JR73" s="128"/>
      <c r="JS73" s="128"/>
      <c r="JT73" s="128"/>
      <c r="JU73" s="128"/>
      <c r="JV73" s="128"/>
      <c r="JW73" s="128"/>
      <c r="JX73" s="128"/>
      <c r="JY73" s="128"/>
      <c r="JZ73" s="128"/>
      <c r="KA73" s="128"/>
      <c r="KB73" s="128"/>
      <c r="KC73" s="128"/>
      <c r="KD73" s="128"/>
      <c r="KE73" s="128"/>
      <c r="KF73" s="128"/>
      <c r="KG73" s="128"/>
      <c r="KH73" s="128"/>
      <c r="KI73" s="128"/>
      <c r="KJ73" s="128"/>
      <c r="KK73" s="128"/>
      <c r="KL73" s="128"/>
      <c r="KM73" s="128"/>
      <c r="KN73" s="128"/>
      <c r="KO73" s="128"/>
      <c r="KP73" s="128"/>
      <c r="KQ73" s="128"/>
      <c r="KR73" s="128"/>
      <c r="KS73" s="128"/>
      <c r="KT73" s="128"/>
      <c r="KU73" s="128"/>
      <c r="KV73" s="128"/>
      <c r="KW73" s="128"/>
      <c r="KX73" s="128"/>
      <c r="KY73" s="128"/>
      <c r="KZ73" s="128"/>
      <c r="LA73" s="128"/>
      <c r="LB73" s="128"/>
      <c r="LC73" s="128"/>
      <c r="LD73" s="128"/>
      <c r="LE73" s="128"/>
      <c r="LF73" s="128"/>
      <c r="LG73" s="128"/>
      <c r="LH73" s="128"/>
      <c r="LI73" s="128"/>
      <c r="LJ73" s="128"/>
      <c r="LK73" s="128"/>
      <c r="LL73" s="128"/>
      <c r="LM73" s="128"/>
      <c r="LN73" s="128"/>
      <c r="LO73" s="128"/>
      <c r="LP73" s="128"/>
      <c r="LQ73" s="128"/>
      <c r="LR73" s="128"/>
      <c r="LS73" s="128"/>
      <c r="LT73" s="128"/>
      <c r="LU73" s="128"/>
      <c r="LV73" s="128"/>
      <c r="LW73" s="128"/>
      <c r="LX73" s="128"/>
      <c r="LY73" s="128"/>
      <c r="LZ73" s="128"/>
      <c r="MA73" s="128"/>
      <c r="MB73" s="128"/>
      <c r="MC73" s="128"/>
      <c r="MD73" s="128"/>
      <c r="ME73" s="128"/>
      <c r="MF73" s="128"/>
      <c r="MG73" s="128"/>
      <c r="MH73" s="128"/>
      <c r="MI73" s="128"/>
      <c r="MJ73" s="128"/>
      <c r="MK73" s="128"/>
      <c r="ML73" s="128"/>
      <c r="MM73" s="128"/>
      <c r="MN73" s="128"/>
      <c r="MO73" s="128"/>
      <c r="MP73" s="128"/>
      <c r="MQ73" s="128"/>
      <c r="MR73" s="128"/>
      <c r="MS73" s="128"/>
      <c r="MT73" s="128"/>
      <c r="MU73" s="128"/>
      <c r="MV73" s="128"/>
      <c r="MW73" s="128"/>
      <c r="MX73" s="128"/>
      <c r="MY73" s="128"/>
      <c r="MZ73" s="128"/>
      <c r="NA73" s="128"/>
      <c r="NB73" s="128"/>
      <c r="NC73" s="128"/>
      <c r="ND73" s="128"/>
      <c r="NE73" s="128"/>
      <c r="NF73" s="128"/>
      <c r="NG73" s="128"/>
      <c r="NH73" s="128"/>
      <c r="NI73" s="128"/>
      <c r="NJ73" s="128"/>
      <c r="NK73" s="128"/>
      <c r="NL73" s="128"/>
      <c r="NM73" s="128"/>
      <c r="NN73" s="128"/>
      <c r="NO73" s="128"/>
      <c r="NP73" s="128"/>
      <c r="NQ73" s="128"/>
      <c r="NR73" s="128"/>
      <c r="NS73" s="128"/>
      <c r="NT73" s="128"/>
      <c r="NU73" s="128"/>
      <c r="NV73" s="128"/>
      <c r="NW73" s="128"/>
      <c r="NX73" s="128"/>
      <c r="NY73" s="128"/>
      <c r="NZ73" s="128"/>
      <c r="OA73" s="128"/>
      <c r="OB73" s="128"/>
      <c r="OC73" s="128"/>
      <c r="OD73" s="128"/>
      <c r="OE73" s="128"/>
      <c r="OF73" s="128"/>
      <c r="OG73" s="128"/>
      <c r="OH73" s="128"/>
      <c r="OI73" s="128"/>
      <c r="OJ73" s="128"/>
      <c r="OK73" s="128"/>
      <c r="OL73" s="128"/>
      <c r="OM73" s="128"/>
      <c r="ON73" s="128"/>
      <c r="OO73" s="128"/>
      <c r="OP73" s="128"/>
      <c r="OQ73" s="128"/>
      <c r="OR73" s="128"/>
      <c r="OS73" s="128"/>
      <c r="OT73" s="128"/>
      <c r="OU73" s="128"/>
      <c r="OV73" s="128"/>
      <c r="OW73" s="128"/>
      <c r="OX73" s="128"/>
      <c r="OY73" s="128"/>
      <c r="OZ73" s="128"/>
      <c r="PA73" s="128"/>
      <c r="PB73" s="128"/>
      <c r="PC73" s="128"/>
      <c r="PD73" s="128"/>
      <c r="PE73" s="128"/>
      <c r="PF73" s="128"/>
      <c r="PG73" s="128"/>
      <c r="PH73" s="128"/>
      <c r="PI73" s="128"/>
      <c r="PJ73" s="128"/>
      <c r="PK73" s="128"/>
      <c r="PL73" s="128"/>
      <c r="PM73" s="128"/>
      <c r="PN73" s="128"/>
      <c r="PO73" s="128"/>
      <c r="PP73" s="128"/>
      <c r="PQ73" s="128"/>
      <c r="PR73" s="128"/>
      <c r="PS73" s="128"/>
      <c r="PT73" s="128"/>
      <c r="PU73" s="128"/>
      <c r="PV73" s="128"/>
      <c r="PW73" s="128"/>
      <c r="PX73" s="128"/>
      <c r="PY73" s="128"/>
      <c r="PZ73" s="128"/>
      <c r="QA73" s="128"/>
      <c r="QB73" s="128"/>
      <c r="QC73" s="128"/>
      <c r="QD73" s="128"/>
      <c r="QE73" s="128"/>
      <c r="QF73" s="128"/>
      <c r="QG73" s="128"/>
      <c r="QH73" s="128"/>
      <c r="QI73" s="128"/>
      <c r="QJ73" s="128"/>
      <c r="QK73" s="128"/>
      <c r="QL73" s="128"/>
      <c r="QM73" s="128"/>
      <c r="QN73" s="128"/>
      <c r="QO73" s="128"/>
      <c r="QP73" s="128"/>
      <c r="QQ73" s="128"/>
      <c r="QR73" s="128"/>
      <c r="QS73" s="128"/>
      <c r="QT73" s="128"/>
      <c r="QU73" s="128"/>
      <c r="QV73" s="128"/>
      <c r="QW73" s="128"/>
      <c r="QX73" s="128"/>
      <c r="QY73" s="128"/>
      <c r="QZ73" s="128"/>
      <c r="RA73" s="128"/>
      <c r="RB73" s="128"/>
      <c r="RC73" s="128"/>
      <c r="RD73" s="128"/>
      <c r="RE73" s="128"/>
      <c r="RF73" s="128"/>
      <c r="RG73" s="128"/>
      <c r="RH73" s="128"/>
      <c r="RI73" s="128"/>
      <c r="RJ73" s="128"/>
      <c r="RK73" s="128"/>
      <c r="RL73" s="128"/>
      <c r="RM73" s="128"/>
      <c r="RN73" s="128"/>
      <c r="RO73" s="128"/>
      <c r="RP73" s="128"/>
      <c r="RQ73" s="128"/>
      <c r="RR73" s="128"/>
      <c r="RS73" s="128"/>
      <c r="RT73" s="128"/>
      <c r="RU73" s="128"/>
      <c r="RV73" s="128"/>
      <c r="RW73" s="128"/>
      <c r="RX73" s="128"/>
      <c r="RY73" s="128"/>
      <c r="RZ73" s="128"/>
      <c r="SA73" s="128"/>
      <c r="SB73" s="128"/>
      <c r="SC73" s="128"/>
      <c r="SD73" s="128"/>
      <c r="SE73" s="128"/>
      <c r="SF73" s="128"/>
      <c r="SG73" s="128"/>
      <c r="SH73" s="128"/>
      <c r="SI73" s="128"/>
      <c r="SJ73" s="128"/>
      <c r="SK73" s="128"/>
      <c r="SL73" s="128"/>
      <c r="SM73" s="128"/>
      <c r="SN73" s="128"/>
      <c r="SO73" s="128"/>
      <c r="SP73" s="128"/>
      <c r="SQ73" s="128"/>
      <c r="SR73" s="128"/>
      <c r="SS73" s="128"/>
      <c r="ST73" s="128"/>
      <c r="SU73" s="128"/>
      <c r="SV73" s="128"/>
      <c r="SW73" s="128"/>
      <c r="SX73" s="128"/>
      <c r="SY73" s="128"/>
      <c r="SZ73" s="128"/>
      <c r="TA73" s="128"/>
      <c r="TB73" s="128"/>
      <c r="TC73" s="128"/>
      <c r="TD73" s="128"/>
      <c r="TE73" s="128"/>
      <c r="TF73" s="128"/>
      <c r="TG73" s="128"/>
      <c r="TH73" s="128"/>
      <c r="TI73" s="128"/>
      <c r="TJ73" s="128"/>
      <c r="TK73" s="128"/>
      <c r="TL73" s="128"/>
      <c r="TM73" s="128"/>
      <c r="TN73" s="128"/>
      <c r="TO73" s="128"/>
      <c r="TP73" s="128"/>
      <c r="TQ73" s="128"/>
      <c r="TR73" s="128"/>
      <c r="TS73" s="128"/>
      <c r="TT73" s="128"/>
      <c r="TU73" s="128"/>
      <c r="TV73" s="128"/>
      <c r="TW73" s="128"/>
      <c r="TX73" s="128"/>
      <c r="TY73" s="128"/>
      <c r="TZ73" s="128"/>
      <c r="UA73" s="128"/>
      <c r="UB73" s="128"/>
      <c r="UC73" s="128"/>
      <c r="UD73" s="128"/>
      <c r="UE73" s="128"/>
      <c r="UF73" s="128"/>
      <c r="UG73" s="128"/>
      <c r="UH73" s="128"/>
      <c r="UI73" s="128"/>
      <c r="UJ73" s="128"/>
      <c r="UK73" s="128"/>
      <c r="UL73" s="128"/>
      <c r="UM73" s="128"/>
      <c r="UN73" s="128"/>
      <c r="UO73" s="128"/>
      <c r="UP73" s="128"/>
      <c r="UQ73" s="128"/>
      <c r="UR73" s="128"/>
      <c r="US73" s="128"/>
      <c r="UT73" s="128"/>
      <c r="UU73" s="128"/>
      <c r="UV73" s="128"/>
      <c r="UW73" s="128"/>
      <c r="UX73" s="128"/>
      <c r="UY73" s="128"/>
      <c r="UZ73" s="128"/>
      <c r="VA73" s="128"/>
      <c r="VB73" s="128"/>
      <c r="VC73" s="128"/>
      <c r="VD73" s="128"/>
      <c r="VE73" s="128"/>
      <c r="VF73" s="128"/>
      <c r="VG73" s="128"/>
      <c r="VH73" s="128"/>
      <c r="VI73" s="128"/>
      <c r="VJ73" s="128"/>
      <c r="VK73" s="128"/>
      <c r="VL73" s="128"/>
      <c r="VM73" s="128"/>
      <c r="VN73" s="128"/>
      <c r="VO73" s="128"/>
      <c r="VP73" s="128"/>
      <c r="VQ73" s="128"/>
      <c r="VR73" s="128"/>
      <c r="VS73" s="128"/>
      <c r="VT73" s="128"/>
      <c r="VU73" s="128"/>
      <c r="VV73" s="128"/>
      <c r="VW73" s="128"/>
      <c r="VX73" s="128"/>
      <c r="VY73" s="128"/>
      <c r="VZ73" s="128"/>
      <c r="WA73" s="128"/>
      <c r="WB73" s="128"/>
      <c r="WC73" s="128"/>
      <c r="WD73" s="128"/>
      <c r="WE73" s="128"/>
      <c r="WF73" s="128"/>
      <c r="WG73" s="128"/>
      <c r="WH73" s="128"/>
      <c r="WI73" s="128"/>
      <c r="WJ73" s="128"/>
      <c r="WK73" s="128"/>
      <c r="WL73" s="128"/>
      <c r="WM73" s="128"/>
      <c r="WN73" s="128"/>
      <c r="WO73" s="128"/>
      <c r="WP73" s="128"/>
      <c r="WQ73" s="128"/>
      <c r="WR73" s="128"/>
      <c r="WS73" s="128"/>
      <c r="WT73" s="128"/>
      <c r="WU73" s="128"/>
      <c r="WV73" s="128"/>
      <c r="WW73" s="128"/>
      <c r="WX73" s="128"/>
      <c r="WY73" s="128"/>
      <c r="WZ73" s="128"/>
      <c r="XA73" s="128"/>
      <c r="XB73" s="128"/>
      <c r="XC73" s="128"/>
      <c r="XD73" s="128"/>
      <c r="XE73" s="128"/>
      <c r="XF73" s="128"/>
      <c r="XG73" s="128"/>
      <c r="XH73" s="128"/>
      <c r="XI73" s="128"/>
      <c r="XJ73" s="128"/>
      <c r="XK73" s="128"/>
      <c r="XL73" s="128"/>
      <c r="XM73" s="128"/>
      <c r="XN73" s="128"/>
      <c r="XO73" s="128"/>
      <c r="XP73" s="128"/>
      <c r="XQ73" s="128"/>
      <c r="XR73" s="128"/>
      <c r="XS73" s="128"/>
      <c r="XT73" s="128"/>
      <c r="XU73" s="128"/>
      <c r="XV73" s="128"/>
      <c r="XW73" s="128"/>
      <c r="XX73" s="128"/>
      <c r="XY73" s="128"/>
      <c r="XZ73" s="128"/>
      <c r="YA73" s="128"/>
      <c r="YB73" s="128"/>
      <c r="YC73" s="128"/>
      <c r="YD73" s="128"/>
      <c r="YE73" s="128"/>
      <c r="YF73" s="128"/>
      <c r="YG73" s="128"/>
      <c r="YH73" s="128"/>
      <c r="YI73" s="128"/>
      <c r="YJ73" s="128"/>
      <c r="YK73" s="128"/>
      <c r="YL73" s="128"/>
      <c r="YM73" s="128"/>
      <c r="YN73" s="128"/>
      <c r="YO73" s="128"/>
      <c r="YP73" s="128"/>
      <c r="YQ73" s="128"/>
      <c r="YR73" s="128"/>
      <c r="YS73" s="128"/>
      <c r="YT73" s="128"/>
      <c r="YU73" s="128"/>
      <c r="YV73" s="128"/>
      <c r="YW73" s="128"/>
      <c r="YX73" s="128"/>
      <c r="YY73" s="128"/>
      <c r="YZ73" s="128"/>
      <c r="ZA73" s="128"/>
      <c r="ZB73" s="128"/>
      <c r="ZC73" s="128"/>
      <c r="ZD73" s="128"/>
      <c r="ZE73" s="128"/>
      <c r="ZF73" s="128"/>
      <c r="ZG73" s="128"/>
      <c r="ZH73" s="128"/>
      <c r="ZI73" s="128"/>
      <c r="ZJ73" s="128"/>
      <c r="ZK73" s="128"/>
      <c r="ZL73" s="128"/>
      <c r="ZM73" s="128"/>
      <c r="ZN73" s="128"/>
      <c r="ZO73" s="128"/>
      <c r="ZP73" s="128"/>
      <c r="ZQ73" s="128"/>
      <c r="ZR73" s="128"/>
      <c r="ZS73" s="128"/>
      <c r="ZT73" s="128"/>
      <c r="ZU73" s="128"/>
      <c r="ZV73" s="128"/>
      <c r="ZW73" s="128"/>
      <c r="ZX73" s="128"/>
      <c r="ZY73" s="128"/>
      <c r="ZZ73" s="128"/>
    </row>
    <row r="74" spans="1:702" hidden="1" outlineLevel="1">
      <c r="A74" s="8">
        <v>42461</v>
      </c>
      <c r="B74" s="128">
        <v>2373.6618459299998</v>
      </c>
      <c r="C74" s="128">
        <v>674.43836712999996</v>
      </c>
      <c r="D74" s="128">
        <v>0.48363220000000001</v>
      </c>
      <c r="E74" s="128">
        <v>508.43556617000002</v>
      </c>
      <c r="F74" s="128">
        <v>23.022420289999999</v>
      </c>
      <c r="G74" s="128">
        <v>98.805368079999994</v>
      </c>
      <c r="H74" s="128">
        <v>9.1067599999999995</v>
      </c>
      <c r="I74" s="128">
        <v>942.86009751999995</v>
      </c>
      <c r="J74" s="128">
        <v>41.217789230000001</v>
      </c>
      <c r="K74" s="128">
        <v>7.6467072399999996</v>
      </c>
      <c r="L74" s="128">
        <v>34.436367679999996</v>
      </c>
      <c r="M74" s="165" t="s">
        <v>189</v>
      </c>
      <c r="N74" s="128">
        <v>1.70102804</v>
      </c>
      <c r="O74" s="128">
        <v>6.3913479999999995E-2</v>
      </c>
      <c r="P74" s="128">
        <v>13.82715424</v>
      </c>
      <c r="Q74" s="128">
        <v>0</v>
      </c>
      <c r="R74" s="128">
        <v>14.928423370000001</v>
      </c>
      <c r="S74" s="128">
        <v>0</v>
      </c>
      <c r="T74" s="128">
        <v>2.6882512599999999</v>
      </c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  <c r="GP74" s="128"/>
      <c r="GQ74" s="128"/>
      <c r="GR74" s="128"/>
      <c r="GS74" s="128"/>
      <c r="GT74" s="128"/>
      <c r="GU74" s="128"/>
      <c r="GV74" s="128"/>
      <c r="GW74" s="128"/>
      <c r="GX74" s="128"/>
      <c r="GY74" s="128"/>
      <c r="GZ74" s="128"/>
      <c r="HA74" s="128"/>
      <c r="HB74" s="128"/>
      <c r="HC74" s="128"/>
      <c r="HD74" s="128"/>
      <c r="HE74" s="128"/>
      <c r="HF74" s="128"/>
      <c r="HG74" s="128"/>
      <c r="HH74" s="128"/>
      <c r="HI74" s="128"/>
      <c r="HJ74" s="128"/>
      <c r="HK74" s="128"/>
      <c r="HL74" s="128"/>
      <c r="HM74" s="128"/>
      <c r="HN74" s="128"/>
      <c r="HO74" s="128"/>
      <c r="HP74" s="128"/>
      <c r="HQ74" s="128"/>
      <c r="HR74" s="128"/>
      <c r="HS74" s="128"/>
      <c r="HT74" s="128"/>
      <c r="HU74" s="128"/>
      <c r="HV74" s="128"/>
      <c r="HW74" s="128"/>
      <c r="HX74" s="128"/>
      <c r="HY74" s="128"/>
      <c r="HZ74" s="128"/>
      <c r="IA74" s="128"/>
      <c r="IB74" s="128"/>
      <c r="IC74" s="128"/>
      <c r="ID74" s="128"/>
      <c r="IE74" s="128"/>
      <c r="IF74" s="128"/>
      <c r="IG74" s="128"/>
      <c r="IH74" s="128"/>
      <c r="II74" s="128"/>
      <c r="IJ74" s="128"/>
      <c r="IK74" s="128"/>
      <c r="IL74" s="128"/>
      <c r="IM74" s="128"/>
      <c r="IN74" s="128"/>
      <c r="IO74" s="128"/>
      <c r="IP74" s="128"/>
      <c r="IQ74" s="128"/>
      <c r="IR74" s="128"/>
      <c r="IS74" s="128"/>
      <c r="IT74" s="128"/>
      <c r="IU74" s="128"/>
      <c r="IV74" s="128"/>
      <c r="IW74" s="128"/>
      <c r="IX74" s="128"/>
      <c r="IY74" s="128"/>
      <c r="IZ74" s="128"/>
      <c r="JA74" s="128"/>
      <c r="JB74" s="128"/>
      <c r="JC74" s="128"/>
      <c r="JD74" s="128"/>
      <c r="JE74" s="128"/>
      <c r="JF74" s="128"/>
      <c r="JG74" s="128"/>
      <c r="JH74" s="128"/>
      <c r="JI74" s="128"/>
      <c r="JJ74" s="128"/>
      <c r="JK74" s="128"/>
      <c r="JL74" s="128"/>
      <c r="JM74" s="128"/>
      <c r="JN74" s="128"/>
      <c r="JO74" s="128"/>
      <c r="JP74" s="128"/>
      <c r="JQ74" s="128"/>
      <c r="JR74" s="128"/>
      <c r="JS74" s="128"/>
      <c r="JT74" s="128"/>
      <c r="JU74" s="128"/>
      <c r="JV74" s="128"/>
      <c r="JW74" s="128"/>
      <c r="JX74" s="128"/>
      <c r="JY74" s="128"/>
      <c r="JZ74" s="128"/>
      <c r="KA74" s="128"/>
      <c r="KB74" s="128"/>
      <c r="KC74" s="128"/>
      <c r="KD74" s="128"/>
      <c r="KE74" s="128"/>
      <c r="KF74" s="128"/>
      <c r="KG74" s="128"/>
      <c r="KH74" s="128"/>
      <c r="KI74" s="128"/>
      <c r="KJ74" s="128"/>
      <c r="KK74" s="128"/>
      <c r="KL74" s="128"/>
      <c r="KM74" s="128"/>
      <c r="KN74" s="128"/>
      <c r="KO74" s="128"/>
      <c r="KP74" s="128"/>
      <c r="KQ74" s="128"/>
      <c r="KR74" s="128"/>
      <c r="KS74" s="128"/>
      <c r="KT74" s="128"/>
      <c r="KU74" s="128"/>
      <c r="KV74" s="128"/>
      <c r="KW74" s="128"/>
      <c r="KX74" s="128"/>
      <c r="KY74" s="128"/>
      <c r="KZ74" s="128"/>
      <c r="LA74" s="128"/>
      <c r="LB74" s="128"/>
      <c r="LC74" s="128"/>
      <c r="LD74" s="128"/>
      <c r="LE74" s="128"/>
      <c r="LF74" s="128"/>
      <c r="LG74" s="128"/>
      <c r="LH74" s="128"/>
      <c r="LI74" s="128"/>
      <c r="LJ74" s="128"/>
      <c r="LK74" s="128"/>
      <c r="LL74" s="128"/>
      <c r="LM74" s="128"/>
      <c r="LN74" s="128"/>
      <c r="LO74" s="128"/>
      <c r="LP74" s="128"/>
      <c r="LQ74" s="128"/>
      <c r="LR74" s="128"/>
      <c r="LS74" s="128"/>
      <c r="LT74" s="128"/>
      <c r="LU74" s="128"/>
      <c r="LV74" s="128"/>
      <c r="LW74" s="128"/>
      <c r="LX74" s="128"/>
      <c r="LY74" s="128"/>
      <c r="LZ74" s="128"/>
      <c r="MA74" s="128"/>
      <c r="MB74" s="128"/>
      <c r="MC74" s="128"/>
      <c r="MD74" s="128"/>
      <c r="ME74" s="128"/>
      <c r="MF74" s="128"/>
      <c r="MG74" s="128"/>
      <c r="MH74" s="128"/>
      <c r="MI74" s="128"/>
      <c r="MJ74" s="128"/>
      <c r="MK74" s="128"/>
      <c r="ML74" s="128"/>
      <c r="MM74" s="128"/>
      <c r="MN74" s="128"/>
      <c r="MO74" s="128"/>
      <c r="MP74" s="128"/>
      <c r="MQ74" s="128"/>
      <c r="MR74" s="128"/>
      <c r="MS74" s="128"/>
      <c r="MT74" s="128"/>
      <c r="MU74" s="128"/>
      <c r="MV74" s="128"/>
      <c r="MW74" s="128"/>
      <c r="MX74" s="128"/>
      <c r="MY74" s="128"/>
      <c r="MZ74" s="128"/>
      <c r="NA74" s="128"/>
      <c r="NB74" s="128"/>
      <c r="NC74" s="128"/>
      <c r="ND74" s="128"/>
      <c r="NE74" s="128"/>
      <c r="NF74" s="128"/>
      <c r="NG74" s="128"/>
      <c r="NH74" s="128"/>
      <c r="NI74" s="128"/>
      <c r="NJ74" s="128"/>
      <c r="NK74" s="128"/>
      <c r="NL74" s="128"/>
      <c r="NM74" s="128"/>
      <c r="NN74" s="128"/>
      <c r="NO74" s="128"/>
      <c r="NP74" s="128"/>
      <c r="NQ74" s="128"/>
      <c r="NR74" s="128"/>
      <c r="NS74" s="128"/>
      <c r="NT74" s="128"/>
      <c r="NU74" s="128"/>
      <c r="NV74" s="128"/>
      <c r="NW74" s="128"/>
      <c r="NX74" s="128"/>
      <c r="NY74" s="128"/>
      <c r="NZ74" s="128"/>
      <c r="OA74" s="128"/>
      <c r="OB74" s="128"/>
      <c r="OC74" s="128"/>
      <c r="OD74" s="128"/>
      <c r="OE74" s="128"/>
      <c r="OF74" s="128"/>
      <c r="OG74" s="128"/>
      <c r="OH74" s="128"/>
      <c r="OI74" s="128"/>
      <c r="OJ74" s="128"/>
      <c r="OK74" s="128"/>
      <c r="OL74" s="128"/>
      <c r="OM74" s="128"/>
      <c r="ON74" s="128"/>
      <c r="OO74" s="128"/>
      <c r="OP74" s="128"/>
      <c r="OQ74" s="128"/>
      <c r="OR74" s="128"/>
      <c r="OS74" s="128"/>
      <c r="OT74" s="128"/>
      <c r="OU74" s="128"/>
      <c r="OV74" s="128"/>
      <c r="OW74" s="128"/>
      <c r="OX74" s="128"/>
      <c r="OY74" s="128"/>
      <c r="OZ74" s="128"/>
      <c r="PA74" s="128"/>
      <c r="PB74" s="128"/>
      <c r="PC74" s="128"/>
      <c r="PD74" s="128"/>
      <c r="PE74" s="128"/>
      <c r="PF74" s="128"/>
      <c r="PG74" s="128"/>
      <c r="PH74" s="128"/>
      <c r="PI74" s="128"/>
      <c r="PJ74" s="128"/>
      <c r="PK74" s="128"/>
      <c r="PL74" s="128"/>
      <c r="PM74" s="128"/>
      <c r="PN74" s="128"/>
      <c r="PO74" s="128"/>
      <c r="PP74" s="128"/>
      <c r="PQ74" s="128"/>
      <c r="PR74" s="128"/>
      <c r="PS74" s="128"/>
      <c r="PT74" s="128"/>
      <c r="PU74" s="128"/>
      <c r="PV74" s="128"/>
      <c r="PW74" s="128"/>
      <c r="PX74" s="128"/>
      <c r="PY74" s="128"/>
      <c r="PZ74" s="128"/>
      <c r="QA74" s="128"/>
      <c r="QB74" s="128"/>
      <c r="QC74" s="128"/>
      <c r="QD74" s="128"/>
      <c r="QE74" s="128"/>
      <c r="QF74" s="128"/>
      <c r="QG74" s="128"/>
      <c r="QH74" s="128"/>
      <c r="QI74" s="128"/>
      <c r="QJ74" s="128"/>
      <c r="QK74" s="128"/>
      <c r="QL74" s="128"/>
      <c r="QM74" s="128"/>
      <c r="QN74" s="128"/>
      <c r="QO74" s="128"/>
      <c r="QP74" s="128"/>
      <c r="QQ74" s="128"/>
      <c r="QR74" s="128"/>
      <c r="QS74" s="128"/>
      <c r="QT74" s="128"/>
      <c r="QU74" s="128"/>
      <c r="QV74" s="128"/>
      <c r="QW74" s="128"/>
      <c r="QX74" s="128"/>
      <c r="QY74" s="128"/>
      <c r="QZ74" s="128"/>
      <c r="RA74" s="128"/>
      <c r="RB74" s="128"/>
      <c r="RC74" s="128"/>
      <c r="RD74" s="128"/>
      <c r="RE74" s="128"/>
      <c r="RF74" s="128"/>
      <c r="RG74" s="128"/>
      <c r="RH74" s="128"/>
      <c r="RI74" s="128"/>
      <c r="RJ74" s="128"/>
      <c r="RK74" s="128"/>
      <c r="RL74" s="128"/>
      <c r="RM74" s="128"/>
      <c r="RN74" s="128"/>
      <c r="RO74" s="128"/>
      <c r="RP74" s="128"/>
      <c r="RQ74" s="128"/>
      <c r="RR74" s="128"/>
      <c r="RS74" s="128"/>
      <c r="RT74" s="128"/>
      <c r="RU74" s="128"/>
      <c r="RV74" s="128"/>
      <c r="RW74" s="128"/>
      <c r="RX74" s="128"/>
      <c r="RY74" s="128"/>
      <c r="RZ74" s="128"/>
      <c r="SA74" s="128"/>
      <c r="SB74" s="128"/>
      <c r="SC74" s="128"/>
      <c r="SD74" s="128"/>
      <c r="SE74" s="128"/>
      <c r="SF74" s="128"/>
      <c r="SG74" s="128"/>
      <c r="SH74" s="128"/>
      <c r="SI74" s="128"/>
      <c r="SJ74" s="128"/>
      <c r="SK74" s="128"/>
      <c r="SL74" s="128"/>
      <c r="SM74" s="128"/>
      <c r="SN74" s="128"/>
      <c r="SO74" s="128"/>
      <c r="SP74" s="128"/>
      <c r="SQ74" s="128"/>
      <c r="SR74" s="128"/>
      <c r="SS74" s="128"/>
      <c r="ST74" s="128"/>
      <c r="SU74" s="128"/>
      <c r="SV74" s="128"/>
      <c r="SW74" s="128"/>
      <c r="SX74" s="128"/>
      <c r="SY74" s="128"/>
      <c r="SZ74" s="128"/>
      <c r="TA74" s="128"/>
      <c r="TB74" s="128"/>
      <c r="TC74" s="128"/>
      <c r="TD74" s="128"/>
      <c r="TE74" s="128"/>
      <c r="TF74" s="128"/>
      <c r="TG74" s="128"/>
      <c r="TH74" s="128"/>
      <c r="TI74" s="128"/>
      <c r="TJ74" s="128"/>
      <c r="TK74" s="128"/>
      <c r="TL74" s="128"/>
      <c r="TM74" s="128"/>
      <c r="TN74" s="128"/>
      <c r="TO74" s="128"/>
      <c r="TP74" s="128"/>
      <c r="TQ74" s="128"/>
      <c r="TR74" s="128"/>
      <c r="TS74" s="128"/>
      <c r="TT74" s="128"/>
      <c r="TU74" s="128"/>
      <c r="TV74" s="128"/>
      <c r="TW74" s="128"/>
      <c r="TX74" s="128"/>
      <c r="TY74" s="128"/>
      <c r="TZ74" s="128"/>
      <c r="UA74" s="128"/>
      <c r="UB74" s="128"/>
      <c r="UC74" s="128"/>
      <c r="UD74" s="128"/>
      <c r="UE74" s="128"/>
      <c r="UF74" s="128"/>
      <c r="UG74" s="128"/>
      <c r="UH74" s="128"/>
      <c r="UI74" s="128"/>
      <c r="UJ74" s="128"/>
      <c r="UK74" s="128"/>
      <c r="UL74" s="128"/>
      <c r="UM74" s="128"/>
      <c r="UN74" s="128"/>
      <c r="UO74" s="128"/>
      <c r="UP74" s="128"/>
      <c r="UQ74" s="128"/>
      <c r="UR74" s="128"/>
      <c r="US74" s="128"/>
      <c r="UT74" s="128"/>
      <c r="UU74" s="128"/>
      <c r="UV74" s="128"/>
      <c r="UW74" s="128"/>
      <c r="UX74" s="128"/>
      <c r="UY74" s="128"/>
      <c r="UZ74" s="128"/>
      <c r="VA74" s="128"/>
      <c r="VB74" s="128"/>
      <c r="VC74" s="128"/>
      <c r="VD74" s="128"/>
      <c r="VE74" s="128"/>
      <c r="VF74" s="128"/>
      <c r="VG74" s="128"/>
      <c r="VH74" s="128"/>
      <c r="VI74" s="128"/>
      <c r="VJ74" s="128"/>
      <c r="VK74" s="128"/>
      <c r="VL74" s="128"/>
      <c r="VM74" s="128"/>
      <c r="VN74" s="128"/>
      <c r="VO74" s="128"/>
      <c r="VP74" s="128"/>
      <c r="VQ74" s="128"/>
      <c r="VR74" s="128"/>
      <c r="VS74" s="128"/>
      <c r="VT74" s="128"/>
      <c r="VU74" s="128"/>
      <c r="VV74" s="128"/>
      <c r="VW74" s="128"/>
      <c r="VX74" s="128"/>
      <c r="VY74" s="128"/>
      <c r="VZ74" s="128"/>
      <c r="WA74" s="128"/>
      <c r="WB74" s="128"/>
      <c r="WC74" s="128"/>
      <c r="WD74" s="128"/>
      <c r="WE74" s="128"/>
      <c r="WF74" s="128"/>
      <c r="WG74" s="128"/>
      <c r="WH74" s="128"/>
      <c r="WI74" s="128"/>
      <c r="WJ74" s="128"/>
      <c r="WK74" s="128"/>
      <c r="WL74" s="128"/>
      <c r="WM74" s="128"/>
      <c r="WN74" s="128"/>
      <c r="WO74" s="128"/>
      <c r="WP74" s="128"/>
      <c r="WQ74" s="128"/>
      <c r="WR74" s="128"/>
      <c r="WS74" s="128"/>
      <c r="WT74" s="128"/>
      <c r="WU74" s="128"/>
      <c r="WV74" s="128"/>
      <c r="WW74" s="128"/>
      <c r="WX74" s="128"/>
      <c r="WY74" s="128"/>
      <c r="WZ74" s="128"/>
      <c r="XA74" s="128"/>
      <c r="XB74" s="128"/>
      <c r="XC74" s="128"/>
      <c r="XD74" s="128"/>
      <c r="XE74" s="128"/>
      <c r="XF74" s="128"/>
      <c r="XG74" s="128"/>
      <c r="XH74" s="128"/>
      <c r="XI74" s="128"/>
      <c r="XJ74" s="128"/>
      <c r="XK74" s="128"/>
      <c r="XL74" s="128"/>
      <c r="XM74" s="128"/>
      <c r="XN74" s="128"/>
      <c r="XO74" s="128"/>
      <c r="XP74" s="128"/>
      <c r="XQ74" s="128"/>
      <c r="XR74" s="128"/>
      <c r="XS74" s="128"/>
      <c r="XT74" s="128"/>
      <c r="XU74" s="128"/>
      <c r="XV74" s="128"/>
      <c r="XW74" s="128"/>
      <c r="XX74" s="128"/>
      <c r="XY74" s="128"/>
      <c r="XZ74" s="128"/>
      <c r="YA74" s="128"/>
      <c r="YB74" s="128"/>
      <c r="YC74" s="128"/>
      <c r="YD74" s="128"/>
      <c r="YE74" s="128"/>
      <c r="YF74" s="128"/>
      <c r="YG74" s="128"/>
      <c r="YH74" s="128"/>
      <c r="YI74" s="128"/>
      <c r="YJ74" s="128"/>
      <c r="YK74" s="128"/>
      <c r="YL74" s="128"/>
      <c r="YM74" s="128"/>
      <c r="YN74" s="128"/>
      <c r="YO74" s="128"/>
      <c r="YP74" s="128"/>
      <c r="YQ74" s="128"/>
      <c r="YR74" s="128"/>
      <c r="YS74" s="128"/>
      <c r="YT74" s="128"/>
      <c r="YU74" s="128"/>
      <c r="YV74" s="128"/>
      <c r="YW74" s="128"/>
      <c r="YX74" s="128"/>
      <c r="YY74" s="128"/>
      <c r="YZ74" s="128"/>
      <c r="ZA74" s="128"/>
      <c r="ZB74" s="128"/>
      <c r="ZC74" s="128"/>
      <c r="ZD74" s="128"/>
      <c r="ZE74" s="128"/>
      <c r="ZF74" s="128"/>
      <c r="ZG74" s="128"/>
      <c r="ZH74" s="128"/>
      <c r="ZI74" s="128"/>
      <c r="ZJ74" s="128"/>
      <c r="ZK74" s="128"/>
      <c r="ZL74" s="128"/>
      <c r="ZM74" s="128"/>
      <c r="ZN74" s="128"/>
      <c r="ZO74" s="128"/>
      <c r="ZP74" s="128"/>
      <c r="ZQ74" s="128"/>
      <c r="ZR74" s="128"/>
      <c r="ZS74" s="128"/>
      <c r="ZT74" s="128"/>
      <c r="ZU74" s="128"/>
      <c r="ZV74" s="128"/>
      <c r="ZW74" s="128"/>
      <c r="ZX74" s="128"/>
      <c r="ZY74" s="128"/>
      <c r="ZZ74" s="128"/>
    </row>
    <row r="75" spans="1:702" hidden="1" outlineLevel="1">
      <c r="A75" s="8">
        <v>42491</v>
      </c>
      <c r="B75" s="128">
        <v>2472.6815937299998</v>
      </c>
      <c r="C75" s="128">
        <v>775.35723441000005</v>
      </c>
      <c r="D75" s="128">
        <v>0.62521282</v>
      </c>
      <c r="E75" s="128">
        <v>503.21640660000003</v>
      </c>
      <c r="F75" s="128">
        <v>27.608228</v>
      </c>
      <c r="G75" s="128">
        <v>72.197048609999996</v>
      </c>
      <c r="H75" s="128">
        <v>8.68335306</v>
      </c>
      <c r="I75" s="128">
        <v>974.88713604999998</v>
      </c>
      <c r="J75" s="128">
        <v>35.717067749999998</v>
      </c>
      <c r="K75" s="128">
        <v>7.35985011</v>
      </c>
      <c r="L75" s="128">
        <v>34.746719239999997</v>
      </c>
      <c r="M75" s="165" t="s">
        <v>189</v>
      </c>
      <c r="N75" s="128">
        <v>0.96576945000000003</v>
      </c>
      <c r="O75" s="128">
        <v>6.0891050000000002E-2</v>
      </c>
      <c r="P75" s="128">
        <v>13.67828673</v>
      </c>
      <c r="Q75" s="128">
        <v>0</v>
      </c>
      <c r="R75" s="128">
        <v>14.916443790000001</v>
      </c>
      <c r="S75" s="128">
        <v>0</v>
      </c>
      <c r="T75" s="128">
        <v>2.66194606</v>
      </c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  <c r="IV75" s="128"/>
      <c r="IW75" s="128"/>
      <c r="IX75" s="128"/>
      <c r="IY75" s="128"/>
      <c r="IZ75" s="128"/>
      <c r="JA75" s="128"/>
      <c r="JB75" s="128"/>
      <c r="JC75" s="128"/>
      <c r="JD75" s="128"/>
      <c r="JE75" s="128"/>
      <c r="JF75" s="128"/>
      <c r="JG75" s="128"/>
      <c r="JH75" s="128"/>
      <c r="JI75" s="128"/>
      <c r="JJ75" s="128"/>
      <c r="JK75" s="128"/>
      <c r="JL75" s="128"/>
      <c r="JM75" s="128"/>
      <c r="JN75" s="128"/>
      <c r="JO75" s="128"/>
      <c r="JP75" s="128"/>
      <c r="JQ75" s="128"/>
      <c r="JR75" s="128"/>
      <c r="JS75" s="128"/>
      <c r="JT75" s="128"/>
      <c r="JU75" s="128"/>
      <c r="JV75" s="128"/>
      <c r="JW75" s="128"/>
      <c r="JX75" s="128"/>
      <c r="JY75" s="128"/>
      <c r="JZ75" s="128"/>
      <c r="KA75" s="128"/>
      <c r="KB75" s="128"/>
      <c r="KC75" s="128"/>
      <c r="KD75" s="128"/>
      <c r="KE75" s="128"/>
      <c r="KF75" s="128"/>
      <c r="KG75" s="128"/>
      <c r="KH75" s="128"/>
      <c r="KI75" s="128"/>
      <c r="KJ75" s="128"/>
      <c r="KK75" s="128"/>
      <c r="KL75" s="128"/>
      <c r="KM75" s="128"/>
      <c r="KN75" s="128"/>
      <c r="KO75" s="128"/>
      <c r="KP75" s="128"/>
      <c r="KQ75" s="128"/>
      <c r="KR75" s="128"/>
      <c r="KS75" s="128"/>
      <c r="KT75" s="128"/>
      <c r="KU75" s="128"/>
      <c r="KV75" s="128"/>
      <c r="KW75" s="128"/>
      <c r="KX75" s="128"/>
      <c r="KY75" s="128"/>
      <c r="KZ75" s="128"/>
      <c r="LA75" s="128"/>
      <c r="LB75" s="128"/>
      <c r="LC75" s="128"/>
      <c r="LD75" s="128"/>
      <c r="LE75" s="128"/>
      <c r="LF75" s="128"/>
      <c r="LG75" s="128"/>
      <c r="LH75" s="128"/>
      <c r="LI75" s="128"/>
      <c r="LJ75" s="128"/>
      <c r="LK75" s="128"/>
      <c r="LL75" s="128"/>
      <c r="LM75" s="128"/>
      <c r="LN75" s="128"/>
      <c r="LO75" s="128"/>
      <c r="LP75" s="128"/>
      <c r="LQ75" s="128"/>
      <c r="LR75" s="128"/>
      <c r="LS75" s="128"/>
      <c r="LT75" s="128"/>
      <c r="LU75" s="128"/>
      <c r="LV75" s="128"/>
      <c r="LW75" s="128"/>
      <c r="LX75" s="128"/>
      <c r="LY75" s="128"/>
      <c r="LZ75" s="128"/>
      <c r="MA75" s="128"/>
      <c r="MB75" s="128"/>
      <c r="MC75" s="128"/>
      <c r="MD75" s="128"/>
      <c r="ME75" s="128"/>
      <c r="MF75" s="128"/>
      <c r="MG75" s="128"/>
      <c r="MH75" s="128"/>
      <c r="MI75" s="128"/>
      <c r="MJ75" s="128"/>
      <c r="MK75" s="128"/>
      <c r="ML75" s="128"/>
      <c r="MM75" s="128"/>
      <c r="MN75" s="128"/>
      <c r="MO75" s="128"/>
      <c r="MP75" s="128"/>
      <c r="MQ75" s="128"/>
      <c r="MR75" s="128"/>
      <c r="MS75" s="128"/>
      <c r="MT75" s="128"/>
      <c r="MU75" s="128"/>
      <c r="MV75" s="128"/>
      <c r="MW75" s="128"/>
      <c r="MX75" s="128"/>
      <c r="MY75" s="128"/>
      <c r="MZ75" s="128"/>
      <c r="NA75" s="128"/>
      <c r="NB75" s="128"/>
      <c r="NC75" s="128"/>
      <c r="ND75" s="128"/>
      <c r="NE75" s="128"/>
      <c r="NF75" s="128"/>
      <c r="NG75" s="128"/>
      <c r="NH75" s="128"/>
      <c r="NI75" s="128"/>
      <c r="NJ75" s="128"/>
      <c r="NK75" s="128"/>
      <c r="NL75" s="128"/>
      <c r="NM75" s="128"/>
      <c r="NN75" s="128"/>
      <c r="NO75" s="128"/>
      <c r="NP75" s="128"/>
      <c r="NQ75" s="128"/>
      <c r="NR75" s="128"/>
      <c r="NS75" s="128"/>
      <c r="NT75" s="128"/>
      <c r="NU75" s="128"/>
      <c r="NV75" s="128"/>
      <c r="NW75" s="128"/>
      <c r="NX75" s="128"/>
      <c r="NY75" s="128"/>
      <c r="NZ75" s="128"/>
      <c r="OA75" s="128"/>
      <c r="OB75" s="128"/>
      <c r="OC75" s="128"/>
      <c r="OD75" s="128"/>
      <c r="OE75" s="128"/>
      <c r="OF75" s="128"/>
      <c r="OG75" s="128"/>
      <c r="OH75" s="128"/>
      <c r="OI75" s="128"/>
      <c r="OJ75" s="128"/>
      <c r="OK75" s="128"/>
      <c r="OL75" s="128"/>
      <c r="OM75" s="128"/>
      <c r="ON75" s="128"/>
      <c r="OO75" s="128"/>
      <c r="OP75" s="128"/>
      <c r="OQ75" s="128"/>
      <c r="OR75" s="128"/>
      <c r="OS75" s="128"/>
      <c r="OT75" s="128"/>
      <c r="OU75" s="128"/>
      <c r="OV75" s="128"/>
      <c r="OW75" s="128"/>
      <c r="OX75" s="128"/>
      <c r="OY75" s="128"/>
      <c r="OZ75" s="128"/>
      <c r="PA75" s="128"/>
      <c r="PB75" s="128"/>
      <c r="PC75" s="128"/>
      <c r="PD75" s="128"/>
      <c r="PE75" s="128"/>
      <c r="PF75" s="128"/>
      <c r="PG75" s="128"/>
      <c r="PH75" s="128"/>
      <c r="PI75" s="128"/>
      <c r="PJ75" s="128"/>
      <c r="PK75" s="128"/>
      <c r="PL75" s="128"/>
      <c r="PM75" s="128"/>
      <c r="PN75" s="128"/>
      <c r="PO75" s="128"/>
      <c r="PP75" s="128"/>
      <c r="PQ75" s="128"/>
      <c r="PR75" s="128"/>
      <c r="PS75" s="128"/>
      <c r="PT75" s="128"/>
      <c r="PU75" s="128"/>
      <c r="PV75" s="128"/>
      <c r="PW75" s="128"/>
      <c r="PX75" s="128"/>
      <c r="PY75" s="128"/>
      <c r="PZ75" s="128"/>
      <c r="QA75" s="128"/>
      <c r="QB75" s="128"/>
      <c r="QC75" s="128"/>
      <c r="QD75" s="128"/>
      <c r="QE75" s="128"/>
      <c r="QF75" s="128"/>
      <c r="QG75" s="128"/>
      <c r="QH75" s="128"/>
      <c r="QI75" s="128"/>
      <c r="QJ75" s="128"/>
      <c r="QK75" s="128"/>
      <c r="QL75" s="128"/>
      <c r="QM75" s="128"/>
      <c r="QN75" s="128"/>
      <c r="QO75" s="128"/>
      <c r="QP75" s="128"/>
      <c r="QQ75" s="128"/>
      <c r="QR75" s="128"/>
      <c r="QS75" s="128"/>
      <c r="QT75" s="128"/>
      <c r="QU75" s="128"/>
      <c r="QV75" s="128"/>
      <c r="QW75" s="128"/>
      <c r="QX75" s="128"/>
      <c r="QY75" s="128"/>
      <c r="QZ75" s="128"/>
      <c r="RA75" s="128"/>
      <c r="RB75" s="128"/>
      <c r="RC75" s="128"/>
      <c r="RD75" s="128"/>
      <c r="RE75" s="128"/>
      <c r="RF75" s="128"/>
      <c r="RG75" s="128"/>
      <c r="RH75" s="128"/>
      <c r="RI75" s="128"/>
      <c r="RJ75" s="128"/>
      <c r="RK75" s="128"/>
      <c r="RL75" s="128"/>
      <c r="RM75" s="128"/>
      <c r="RN75" s="128"/>
      <c r="RO75" s="128"/>
      <c r="RP75" s="128"/>
      <c r="RQ75" s="128"/>
      <c r="RR75" s="128"/>
      <c r="RS75" s="128"/>
      <c r="RT75" s="128"/>
      <c r="RU75" s="128"/>
      <c r="RV75" s="128"/>
      <c r="RW75" s="128"/>
      <c r="RX75" s="128"/>
      <c r="RY75" s="128"/>
      <c r="RZ75" s="128"/>
      <c r="SA75" s="128"/>
      <c r="SB75" s="128"/>
      <c r="SC75" s="128"/>
      <c r="SD75" s="128"/>
      <c r="SE75" s="128"/>
      <c r="SF75" s="128"/>
      <c r="SG75" s="128"/>
      <c r="SH75" s="128"/>
      <c r="SI75" s="128"/>
      <c r="SJ75" s="128"/>
      <c r="SK75" s="128"/>
      <c r="SL75" s="128"/>
      <c r="SM75" s="128"/>
      <c r="SN75" s="128"/>
      <c r="SO75" s="128"/>
      <c r="SP75" s="128"/>
      <c r="SQ75" s="128"/>
      <c r="SR75" s="128"/>
      <c r="SS75" s="128"/>
      <c r="ST75" s="128"/>
      <c r="SU75" s="128"/>
      <c r="SV75" s="128"/>
      <c r="SW75" s="128"/>
      <c r="SX75" s="128"/>
      <c r="SY75" s="128"/>
      <c r="SZ75" s="128"/>
      <c r="TA75" s="128"/>
      <c r="TB75" s="128"/>
      <c r="TC75" s="128"/>
      <c r="TD75" s="128"/>
      <c r="TE75" s="128"/>
      <c r="TF75" s="128"/>
      <c r="TG75" s="128"/>
      <c r="TH75" s="128"/>
      <c r="TI75" s="128"/>
      <c r="TJ75" s="128"/>
      <c r="TK75" s="128"/>
      <c r="TL75" s="128"/>
      <c r="TM75" s="128"/>
      <c r="TN75" s="128"/>
      <c r="TO75" s="128"/>
      <c r="TP75" s="128"/>
      <c r="TQ75" s="128"/>
      <c r="TR75" s="128"/>
      <c r="TS75" s="128"/>
      <c r="TT75" s="128"/>
      <c r="TU75" s="128"/>
      <c r="TV75" s="128"/>
      <c r="TW75" s="128"/>
      <c r="TX75" s="128"/>
      <c r="TY75" s="128"/>
      <c r="TZ75" s="128"/>
      <c r="UA75" s="128"/>
      <c r="UB75" s="128"/>
      <c r="UC75" s="128"/>
      <c r="UD75" s="128"/>
      <c r="UE75" s="128"/>
      <c r="UF75" s="128"/>
      <c r="UG75" s="128"/>
      <c r="UH75" s="128"/>
      <c r="UI75" s="128"/>
      <c r="UJ75" s="128"/>
      <c r="UK75" s="128"/>
      <c r="UL75" s="128"/>
      <c r="UM75" s="128"/>
      <c r="UN75" s="128"/>
      <c r="UO75" s="128"/>
      <c r="UP75" s="128"/>
      <c r="UQ75" s="128"/>
      <c r="UR75" s="128"/>
      <c r="US75" s="128"/>
      <c r="UT75" s="128"/>
      <c r="UU75" s="128"/>
      <c r="UV75" s="128"/>
      <c r="UW75" s="128"/>
      <c r="UX75" s="128"/>
      <c r="UY75" s="128"/>
      <c r="UZ75" s="128"/>
      <c r="VA75" s="128"/>
      <c r="VB75" s="128"/>
      <c r="VC75" s="128"/>
      <c r="VD75" s="128"/>
      <c r="VE75" s="128"/>
      <c r="VF75" s="128"/>
      <c r="VG75" s="128"/>
      <c r="VH75" s="128"/>
      <c r="VI75" s="128"/>
      <c r="VJ75" s="128"/>
      <c r="VK75" s="128"/>
      <c r="VL75" s="128"/>
      <c r="VM75" s="128"/>
      <c r="VN75" s="128"/>
      <c r="VO75" s="128"/>
      <c r="VP75" s="128"/>
      <c r="VQ75" s="128"/>
      <c r="VR75" s="128"/>
      <c r="VS75" s="128"/>
      <c r="VT75" s="128"/>
      <c r="VU75" s="128"/>
      <c r="VV75" s="128"/>
      <c r="VW75" s="128"/>
      <c r="VX75" s="128"/>
      <c r="VY75" s="128"/>
      <c r="VZ75" s="128"/>
      <c r="WA75" s="128"/>
      <c r="WB75" s="128"/>
      <c r="WC75" s="128"/>
      <c r="WD75" s="128"/>
      <c r="WE75" s="128"/>
      <c r="WF75" s="128"/>
      <c r="WG75" s="128"/>
      <c r="WH75" s="128"/>
      <c r="WI75" s="128"/>
      <c r="WJ75" s="128"/>
      <c r="WK75" s="128"/>
      <c r="WL75" s="128"/>
      <c r="WM75" s="128"/>
      <c r="WN75" s="128"/>
      <c r="WO75" s="128"/>
      <c r="WP75" s="128"/>
      <c r="WQ75" s="128"/>
      <c r="WR75" s="128"/>
      <c r="WS75" s="128"/>
      <c r="WT75" s="128"/>
      <c r="WU75" s="128"/>
      <c r="WV75" s="128"/>
      <c r="WW75" s="128"/>
      <c r="WX75" s="128"/>
      <c r="WY75" s="128"/>
      <c r="WZ75" s="128"/>
      <c r="XA75" s="128"/>
      <c r="XB75" s="128"/>
      <c r="XC75" s="128"/>
      <c r="XD75" s="128"/>
      <c r="XE75" s="128"/>
      <c r="XF75" s="128"/>
      <c r="XG75" s="128"/>
      <c r="XH75" s="128"/>
      <c r="XI75" s="128"/>
      <c r="XJ75" s="128"/>
      <c r="XK75" s="128"/>
      <c r="XL75" s="128"/>
      <c r="XM75" s="128"/>
      <c r="XN75" s="128"/>
      <c r="XO75" s="128"/>
      <c r="XP75" s="128"/>
      <c r="XQ75" s="128"/>
      <c r="XR75" s="128"/>
      <c r="XS75" s="128"/>
      <c r="XT75" s="128"/>
      <c r="XU75" s="128"/>
      <c r="XV75" s="128"/>
      <c r="XW75" s="128"/>
      <c r="XX75" s="128"/>
      <c r="XY75" s="128"/>
      <c r="XZ75" s="128"/>
      <c r="YA75" s="128"/>
      <c r="YB75" s="128"/>
      <c r="YC75" s="128"/>
      <c r="YD75" s="128"/>
      <c r="YE75" s="128"/>
      <c r="YF75" s="128"/>
      <c r="YG75" s="128"/>
      <c r="YH75" s="128"/>
      <c r="YI75" s="128"/>
      <c r="YJ75" s="128"/>
      <c r="YK75" s="128"/>
      <c r="YL75" s="128"/>
      <c r="YM75" s="128"/>
      <c r="YN75" s="128"/>
      <c r="YO75" s="128"/>
      <c r="YP75" s="128"/>
      <c r="YQ75" s="128"/>
      <c r="YR75" s="128"/>
      <c r="YS75" s="128"/>
      <c r="YT75" s="128"/>
      <c r="YU75" s="128"/>
      <c r="YV75" s="128"/>
      <c r="YW75" s="128"/>
      <c r="YX75" s="128"/>
      <c r="YY75" s="128"/>
      <c r="YZ75" s="128"/>
      <c r="ZA75" s="128"/>
      <c r="ZB75" s="128"/>
      <c r="ZC75" s="128"/>
      <c r="ZD75" s="128"/>
      <c r="ZE75" s="128"/>
      <c r="ZF75" s="128"/>
      <c r="ZG75" s="128"/>
      <c r="ZH75" s="128"/>
      <c r="ZI75" s="128"/>
      <c r="ZJ75" s="128"/>
      <c r="ZK75" s="128"/>
      <c r="ZL75" s="128"/>
      <c r="ZM75" s="128"/>
      <c r="ZN75" s="128"/>
      <c r="ZO75" s="128"/>
      <c r="ZP75" s="128"/>
      <c r="ZQ75" s="128"/>
      <c r="ZR75" s="128"/>
      <c r="ZS75" s="128"/>
      <c r="ZT75" s="128"/>
      <c r="ZU75" s="128"/>
      <c r="ZV75" s="128"/>
      <c r="ZW75" s="128"/>
      <c r="ZX75" s="128"/>
      <c r="ZY75" s="128"/>
      <c r="ZZ75" s="128"/>
    </row>
    <row r="76" spans="1:702" hidden="1" outlineLevel="1">
      <c r="A76" s="8">
        <v>42522</v>
      </c>
      <c r="B76" s="128">
        <v>2470.3934405099999</v>
      </c>
      <c r="C76" s="128">
        <v>830.45616801000006</v>
      </c>
      <c r="D76" s="128">
        <v>0.56373779000000002</v>
      </c>
      <c r="E76" s="128">
        <v>499.55075889</v>
      </c>
      <c r="F76" s="128">
        <v>28.316374939999999</v>
      </c>
      <c r="G76" s="128">
        <v>71.055620419999997</v>
      </c>
      <c r="H76" s="128">
        <v>9.2908980000000003</v>
      </c>
      <c r="I76" s="128">
        <v>913.30881276000002</v>
      </c>
      <c r="J76" s="128">
        <v>35.115304190000003</v>
      </c>
      <c r="K76" s="128">
        <v>7.0957320700000004</v>
      </c>
      <c r="L76" s="128">
        <v>33.995221970000003</v>
      </c>
      <c r="M76" s="165" t="s">
        <v>189</v>
      </c>
      <c r="N76" s="128">
        <v>10.78336017</v>
      </c>
      <c r="O76" s="128">
        <v>6.7903900000000003E-2</v>
      </c>
      <c r="P76" s="128">
        <v>13.61846351</v>
      </c>
      <c r="Q76" s="128">
        <v>0</v>
      </c>
      <c r="R76" s="128">
        <v>14.731783350000001</v>
      </c>
      <c r="S76" s="128">
        <v>0</v>
      </c>
      <c r="T76" s="128">
        <v>2.4433005400000001</v>
      </c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  <c r="HQ76" s="128"/>
      <c r="HR76" s="128"/>
      <c r="HS76" s="128"/>
      <c r="HT76" s="128"/>
      <c r="HU76" s="128"/>
      <c r="HV76" s="128"/>
      <c r="HW76" s="128"/>
      <c r="HX76" s="128"/>
      <c r="HY76" s="128"/>
      <c r="HZ76" s="128"/>
      <c r="IA76" s="128"/>
      <c r="IB76" s="128"/>
      <c r="IC76" s="128"/>
      <c r="ID76" s="128"/>
      <c r="IE76" s="128"/>
      <c r="IF76" s="128"/>
      <c r="IG76" s="128"/>
      <c r="IH76" s="128"/>
      <c r="II76" s="128"/>
      <c r="IJ76" s="128"/>
      <c r="IK76" s="128"/>
      <c r="IL76" s="128"/>
      <c r="IM76" s="128"/>
      <c r="IN76" s="128"/>
      <c r="IO76" s="128"/>
      <c r="IP76" s="128"/>
      <c r="IQ76" s="128"/>
      <c r="IR76" s="128"/>
      <c r="IS76" s="128"/>
      <c r="IT76" s="128"/>
      <c r="IU76" s="128"/>
      <c r="IV76" s="128"/>
      <c r="IW76" s="128"/>
      <c r="IX76" s="128"/>
      <c r="IY76" s="128"/>
      <c r="IZ76" s="128"/>
      <c r="JA76" s="128"/>
      <c r="JB76" s="128"/>
      <c r="JC76" s="128"/>
      <c r="JD76" s="128"/>
      <c r="JE76" s="128"/>
      <c r="JF76" s="128"/>
      <c r="JG76" s="128"/>
      <c r="JH76" s="128"/>
      <c r="JI76" s="128"/>
      <c r="JJ76" s="128"/>
      <c r="JK76" s="128"/>
      <c r="JL76" s="128"/>
      <c r="JM76" s="128"/>
      <c r="JN76" s="128"/>
      <c r="JO76" s="128"/>
      <c r="JP76" s="128"/>
      <c r="JQ76" s="128"/>
      <c r="JR76" s="128"/>
      <c r="JS76" s="128"/>
      <c r="JT76" s="128"/>
      <c r="JU76" s="128"/>
      <c r="JV76" s="128"/>
      <c r="JW76" s="128"/>
      <c r="JX76" s="128"/>
      <c r="JY76" s="128"/>
      <c r="JZ76" s="128"/>
      <c r="KA76" s="128"/>
      <c r="KB76" s="128"/>
      <c r="KC76" s="128"/>
      <c r="KD76" s="128"/>
      <c r="KE76" s="128"/>
      <c r="KF76" s="128"/>
      <c r="KG76" s="128"/>
      <c r="KH76" s="128"/>
      <c r="KI76" s="128"/>
      <c r="KJ76" s="128"/>
      <c r="KK76" s="128"/>
      <c r="KL76" s="128"/>
      <c r="KM76" s="128"/>
      <c r="KN76" s="128"/>
      <c r="KO76" s="128"/>
      <c r="KP76" s="128"/>
      <c r="KQ76" s="128"/>
      <c r="KR76" s="128"/>
      <c r="KS76" s="128"/>
      <c r="KT76" s="128"/>
      <c r="KU76" s="128"/>
      <c r="KV76" s="128"/>
      <c r="KW76" s="128"/>
      <c r="KX76" s="128"/>
      <c r="KY76" s="128"/>
      <c r="KZ76" s="128"/>
      <c r="LA76" s="128"/>
      <c r="LB76" s="128"/>
      <c r="LC76" s="128"/>
      <c r="LD76" s="128"/>
      <c r="LE76" s="128"/>
      <c r="LF76" s="128"/>
      <c r="LG76" s="128"/>
      <c r="LH76" s="128"/>
      <c r="LI76" s="128"/>
      <c r="LJ76" s="128"/>
      <c r="LK76" s="128"/>
      <c r="LL76" s="128"/>
      <c r="LM76" s="128"/>
      <c r="LN76" s="128"/>
      <c r="LO76" s="128"/>
      <c r="LP76" s="128"/>
      <c r="LQ76" s="128"/>
      <c r="LR76" s="128"/>
      <c r="LS76" s="128"/>
      <c r="LT76" s="128"/>
      <c r="LU76" s="128"/>
      <c r="LV76" s="128"/>
      <c r="LW76" s="128"/>
      <c r="LX76" s="128"/>
      <c r="LY76" s="128"/>
      <c r="LZ76" s="128"/>
      <c r="MA76" s="128"/>
      <c r="MB76" s="128"/>
      <c r="MC76" s="128"/>
      <c r="MD76" s="128"/>
      <c r="ME76" s="128"/>
      <c r="MF76" s="128"/>
      <c r="MG76" s="128"/>
      <c r="MH76" s="128"/>
      <c r="MI76" s="128"/>
      <c r="MJ76" s="128"/>
      <c r="MK76" s="128"/>
      <c r="ML76" s="128"/>
      <c r="MM76" s="128"/>
      <c r="MN76" s="128"/>
      <c r="MO76" s="128"/>
      <c r="MP76" s="128"/>
      <c r="MQ76" s="128"/>
      <c r="MR76" s="128"/>
      <c r="MS76" s="128"/>
      <c r="MT76" s="128"/>
      <c r="MU76" s="128"/>
      <c r="MV76" s="128"/>
      <c r="MW76" s="128"/>
      <c r="MX76" s="128"/>
      <c r="MY76" s="128"/>
      <c r="MZ76" s="128"/>
      <c r="NA76" s="128"/>
      <c r="NB76" s="128"/>
      <c r="NC76" s="128"/>
      <c r="ND76" s="128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8"/>
      <c r="NS76" s="128"/>
      <c r="NT76" s="128"/>
      <c r="NU76" s="128"/>
      <c r="NV76" s="128"/>
      <c r="NW76" s="128"/>
      <c r="NX76" s="128"/>
      <c r="NY76" s="128"/>
      <c r="NZ76" s="128"/>
      <c r="OA76" s="128"/>
      <c r="OB76" s="128"/>
      <c r="OC76" s="128"/>
      <c r="OD76" s="128"/>
      <c r="OE76" s="128"/>
      <c r="OF76" s="128"/>
      <c r="OG76" s="128"/>
      <c r="OH76" s="128"/>
      <c r="OI76" s="128"/>
      <c r="OJ76" s="128"/>
      <c r="OK76" s="128"/>
      <c r="OL76" s="128"/>
      <c r="OM76" s="128"/>
      <c r="ON76" s="128"/>
      <c r="OO76" s="128"/>
      <c r="OP76" s="128"/>
      <c r="OQ76" s="128"/>
      <c r="OR76" s="128"/>
      <c r="OS76" s="128"/>
      <c r="OT76" s="128"/>
      <c r="OU76" s="128"/>
      <c r="OV76" s="128"/>
      <c r="OW76" s="128"/>
      <c r="OX76" s="128"/>
      <c r="OY76" s="128"/>
      <c r="OZ76" s="128"/>
      <c r="PA76" s="128"/>
      <c r="PB76" s="128"/>
      <c r="PC76" s="128"/>
      <c r="PD76" s="128"/>
      <c r="PE76" s="128"/>
      <c r="PF76" s="128"/>
      <c r="PG76" s="128"/>
      <c r="PH76" s="128"/>
      <c r="PI76" s="128"/>
      <c r="PJ76" s="128"/>
      <c r="PK76" s="128"/>
      <c r="PL76" s="128"/>
      <c r="PM76" s="128"/>
      <c r="PN76" s="128"/>
      <c r="PO76" s="128"/>
      <c r="PP76" s="128"/>
      <c r="PQ76" s="128"/>
      <c r="PR76" s="128"/>
      <c r="PS76" s="128"/>
      <c r="PT76" s="128"/>
      <c r="PU76" s="128"/>
      <c r="PV76" s="128"/>
      <c r="PW76" s="128"/>
      <c r="PX76" s="128"/>
      <c r="PY76" s="128"/>
      <c r="PZ76" s="128"/>
      <c r="QA76" s="128"/>
      <c r="QB76" s="128"/>
      <c r="QC76" s="128"/>
      <c r="QD76" s="128"/>
      <c r="QE76" s="128"/>
      <c r="QF76" s="128"/>
      <c r="QG76" s="128"/>
      <c r="QH76" s="128"/>
      <c r="QI76" s="128"/>
      <c r="QJ76" s="128"/>
      <c r="QK76" s="128"/>
      <c r="QL76" s="128"/>
      <c r="QM76" s="128"/>
      <c r="QN76" s="128"/>
      <c r="QO76" s="128"/>
      <c r="QP76" s="128"/>
      <c r="QQ76" s="128"/>
      <c r="QR76" s="128"/>
      <c r="QS76" s="128"/>
      <c r="QT76" s="128"/>
      <c r="QU76" s="128"/>
      <c r="QV76" s="128"/>
      <c r="QW76" s="128"/>
      <c r="QX76" s="128"/>
      <c r="QY76" s="128"/>
      <c r="QZ76" s="128"/>
      <c r="RA76" s="128"/>
      <c r="RB76" s="128"/>
      <c r="RC76" s="128"/>
      <c r="RD76" s="128"/>
      <c r="RE76" s="128"/>
      <c r="RF76" s="128"/>
      <c r="RG76" s="128"/>
      <c r="RH76" s="128"/>
      <c r="RI76" s="128"/>
      <c r="RJ76" s="128"/>
      <c r="RK76" s="128"/>
      <c r="RL76" s="128"/>
      <c r="RM76" s="128"/>
      <c r="RN76" s="128"/>
      <c r="RO76" s="128"/>
      <c r="RP76" s="128"/>
      <c r="RQ76" s="128"/>
      <c r="RR76" s="128"/>
      <c r="RS76" s="128"/>
      <c r="RT76" s="128"/>
      <c r="RU76" s="128"/>
      <c r="RV76" s="128"/>
      <c r="RW76" s="128"/>
      <c r="RX76" s="128"/>
      <c r="RY76" s="128"/>
      <c r="RZ76" s="128"/>
      <c r="SA76" s="128"/>
      <c r="SB76" s="128"/>
      <c r="SC76" s="128"/>
      <c r="SD76" s="128"/>
      <c r="SE76" s="128"/>
      <c r="SF76" s="128"/>
      <c r="SG76" s="128"/>
      <c r="SH76" s="128"/>
      <c r="SI76" s="128"/>
      <c r="SJ76" s="128"/>
      <c r="SK76" s="128"/>
      <c r="SL76" s="128"/>
      <c r="SM76" s="128"/>
      <c r="SN76" s="128"/>
      <c r="SO76" s="128"/>
      <c r="SP76" s="128"/>
      <c r="SQ76" s="128"/>
      <c r="SR76" s="128"/>
      <c r="SS76" s="128"/>
      <c r="ST76" s="128"/>
      <c r="SU76" s="128"/>
      <c r="SV76" s="128"/>
      <c r="SW76" s="128"/>
      <c r="SX76" s="128"/>
      <c r="SY76" s="128"/>
      <c r="SZ76" s="128"/>
      <c r="TA76" s="128"/>
      <c r="TB76" s="128"/>
      <c r="TC76" s="128"/>
      <c r="TD76" s="128"/>
      <c r="TE76" s="128"/>
      <c r="TF76" s="128"/>
      <c r="TG76" s="128"/>
      <c r="TH76" s="128"/>
      <c r="TI76" s="128"/>
      <c r="TJ76" s="128"/>
      <c r="TK76" s="128"/>
      <c r="TL76" s="128"/>
      <c r="TM76" s="128"/>
      <c r="TN76" s="128"/>
      <c r="TO76" s="128"/>
      <c r="TP76" s="128"/>
      <c r="TQ76" s="128"/>
      <c r="TR76" s="128"/>
      <c r="TS76" s="128"/>
      <c r="TT76" s="128"/>
      <c r="TU76" s="128"/>
      <c r="TV76" s="128"/>
      <c r="TW76" s="128"/>
      <c r="TX76" s="128"/>
      <c r="TY76" s="128"/>
      <c r="TZ76" s="128"/>
      <c r="UA76" s="128"/>
      <c r="UB76" s="128"/>
      <c r="UC76" s="128"/>
      <c r="UD76" s="128"/>
      <c r="UE76" s="128"/>
      <c r="UF76" s="128"/>
      <c r="UG76" s="128"/>
      <c r="UH76" s="128"/>
      <c r="UI76" s="128"/>
      <c r="UJ76" s="128"/>
      <c r="UK76" s="128"/>
      <c r="UL76" s="128"/>
      <c r="UM76" s="128"/>
      <c r="UN76" s="128"/>
      <c r="UO76" s="128"/>
      <c r="UP76" s="128"/>
      <c r="UQ76" s="128"/>
      <c r="UR76" s="128"/>
      <c r="US76" s="128"/>
      <c r="UT76" s="128"/>
      <c r="UU76" s="128"/>
      <c r="UV76" s="128"/>
      <c r="UW76" s="128"/>
      <c r="UX76" s="128"/>
      <c r="UY76" s="128"/>
      <c r="UZ76" s="128"/>
      <c r="VA76" s="128"/>
      <c r="VB76" s="128"/>
      <c r="VC76" s="128"/>
      <c r="VD76" s="128"/>
      <c r="VE76" s="128"/>
      <c r="VF76" s="128"/>
      <c r="VG76" s="128"/>
      <c r="VH76" s="128"/>
      <c r="VI76" s="128"/>
      <c r="VJ76" s="128"/>
      <c r="VK76" s="128"/>
      <c r="VL76" s="128"/>
      <c r="VM76" s="128"/>
      <c r="VN76" s="128"/>
      <c r="VO76" s="128"/>
      <c r="VP76" s="128"/>
      <c r="VQ76" s="128"/>
      <c r="VR76" s="128"/>
      <c r="VS76" s="128"/>
      <c r="VT76" s="128"/>
      <c r="VU76" s="128"/>
      <c r="VV76" s="128"/>
      <c r="VW76" s="128"/>
      <c r="VX76" s="128"/>
      <c r="VY76" s="128"/>
      <c r="VZ76" s="128"/>
      <c r="WA76" s="128"/>
      <c r="WB76" s="128"/>
      <c r="WC76" s="128"/>
      <c r="WD76" s="128"/>
      <c r="WE76" s="128"/>
      <c r="WF76" s="128"/>
      <c r="WG76" s="128"/>
      <c r="WH76" s="128"/>
      <c r="WI76" s="128"/>
      <c r="WJ76" s="128"/>
      <c r="WK76" s="128"/>
      <c r="WL76" s="128"/>
      <c r="WM76" s="128"/>
      <c r="WN76" s="128"/>
      <c r="WO76" s="128"/>
      <c r="WP76" s="128"/>
      <c r="WQ76" s="128"/>
      <c r="WR76" s="128"/>
      <c r="WS76" s="128"/>
      <c r="WT76" s="128"/>
      <c r="WU76" s="128"/>
      <c r="WV76" s="128"/>
      <c r="WW76" s="128"/>
      <c r="WX76" s="128"/>
      <c r="WY76" s="128"/>
      <c r="WZ76" s="128"/>
      <c r="XA76" s="128"/>
      <c r="XB76" s="128"/>
      <c r="XC76" s="128"/>
      <c r="XD76" s="128"/>
      <c r="XE76" s="128"/>
      <c r="XF76" s="128"/>
      <c r="XG76" s="128"/>
      <c r="XH76" s="128"/>
      <c r="XI76" s="128"/>
      <c r="XJ76" s="128"/>
      <c r="XK76" s="128"/>
      <c r="XL76" s="128"/>
      <c r="XM76" s="128"/>
      <c r="XN76" s="128"/>
      <c r="XO76" s="128"/>
      <c r="XP76" s="128"/>
      <c r="XQ76" s="128"/>
      <c r="XR76" s="128"/>
      <c r="XS76" s="128"/>
      <c r="XT76" s="128"/>
      <c r="XU76" s="128"/>
      <c r="XV76" s="128"/>
      <c r="XW76" s="128"/>
      <c r="XX76" s="128"/>
      <c r="XY76" s="128"/>
      <c r="XZ76" s="128"/>
      <c r="YA76" s="128"/>
      <c r="YB76" s="128"/>
      <c r="YC76" s="128"/>
      <c r="YD76" s="128"/>
      <c r="YE76" s="128"/>
      <c r="YF76" s="128"/>
      <c r="YG76" s="128"/>
      <c r="YH76" s="128"/>
      <c r="YI76" s="128"/>
      <c r="YJ76" s="128"/>
      <c r="YK76" s="128"/>
      <c r="YL76" s="128"/>
      <c r="YM76" s="128"/>
      <c r="YN76" s="128"/>
      <c r="YO76" s="128"/>
      <c r="YP76" s="128"/>
      <c r="YQ76" s="128"/>
      <c r="YR76" s="128"/>
      <c r="YS76" s="128"/>
      <c r="YT76" s="128"/>
      <c r="YU76" s="128"/>
      <c r="YV76" s="128"/>
      <c r="YW76" s="128"/>
      <c r="YX76" s="128"/>
      <c r="YY76" s="128"/>
      <c r="YZ76" s="128"/>
      <c r="ZA76" s="128"/>
      <c r="ZB76" s="128"/>
      <c r="ZC76" s="128"/>
      <c r="ZD76" s="128"/>
      <c r="ZE76" s="128"/>
      <c r="ZF76" s="128"/>
      <c r="ZG76" s="128"/>
      <c r="ZH76" s="128"/>
      <c r="ZI76" s="128"/>
      <c r="ZJ76" s="128"/>
      <c r="ZK76" s="128"/>
      <c r="ZL76" s="128"/>
      <c r="ZM76" s="128"/>
      <c r="ZN76" s="128"/>
      <c r="ZO76" s="128"/>
      <c r="ZP76" s="128"/>
      <c r="ZQ76" s="128"/>
      <c r="ZR76" s="128"/>
      <c r="ZS76" s="128"/>
      <c r="ZT76" s="128"/>
      <c r="ZU76" s="128"/>
      <c r="ZV76" s="128"/>
      <c r="ZW76" s="128"/>
      <c r="ZX76" s="128"/>
      <c r="ZY76" s="128"/>
      <c r="ZZ76" s="128"/>
    </row>
    <row r="77" spans="1:702" hidden="1" outlineLevel="1">
      <c r="A77" s="8">
        <v>42552</v>
      </c>
      <c r="B77" s="128">
        <v>2562.6029569799998</v>
      </c>
      <c r="C77" s="128">
        <v>854.33998308000002</v>
      </c>
      <c r="D77" s="128">
        <v>0.31801828999999998</v>
      </c>
      <c r="E77" s="128">
        <v>511.29180330000003</v>
      </c>
      <c r="F77" s="128">
        <v>32.47829754</v>
      </c>
      <c r="G77" s="128">
        <v>71.22399154</v>
      </c>
      <c r="H77" s="128">
        <v>9.3206635099999993</v>
      </c>
      <c r="I77" s="128">
        <v>938.96997159</v>
      </c>
      <c r="J77" s="128">
        <v>36.128508050000001</v>
      </c>
      <c r="K77" s="128">
        <v>6.82743272</v>
      </c>
      <c r="L77" s="128">
        <v>32.269111559999999</v>
      </c>
      <c r="M77" s="165" t="s">
        <v>189</v>
      </c>
      <c r="N77" s="128">
        <v>15.941140710000001</v>
      </c>
      <c r="O77" s="128">
        <v>0.1755129</v>
      </c>
      <c r="P77" s="128">
        <v>13.76532091</v>
      </c>
      <c r="Q77" s="128">
        <v>0</v>
      </c>
      <c r="R77" s="128">
        <v>14.69849786</v>
      </c>
      <c r="S77" s="128">
        <v>0</v>
      </c>
      <c r="T77" s="128">
        <v>24.85470342</v>
      </c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/>
      <c r="HI77" s="128"/>
      <c r="HJ77" s="128"/>
      <c r="HK77" s="128"/>
      <c r="HL77" s="128"/>
      <c r="HM77" s="128"/>
      <c r="HN77" s="128"/>
      <c r="HO77" s="128"/>
      <c r="HP77" s="128"/>
      <c r="HQ77" s="128"/>
      <c r="HR77" s="128"/>
      <c r="HS77" s="128"/>
      <c r="HT77" s="128"/>
      <c r="HU77" s="128"/>
      <c r="HV77" s="128"/>
      <c r="HW77" s="128"/>
      <c r="HX77" s="128"/>
      <c r="HY77" s="128"/>
      <c r="HZ77" s="128"/>
      <c r="IA77" s="128"/>
      <c r="IB77" s="128"/>
      <c r="IC77" s="128"/>
      <c r="ID77" s="128"/>
      <c r="IE77" s="128"/>
      <c r="IF77" s="128"/>
      <c r="IG77" s="128"/>
      <c r="IH77" s="128"/>
      <c r="II77" s="128"/>
      <c r="IJ77" s="128"/>
      <c r="IK77" s="128"/>
      <c r="IL77" s="128"/>
      <c r="IM77" s="128"/>
      <c r="IN77" s="128"/>
      <c r="IO77" s="128"/>
      <c r="IP77" s="128"/>
      <c r="IQ77" s="128"/>
      <c r="IR77" s="128"/>
      <c r="IS77" s="128"/>
      <c r="IT77" s="128"/>
      <c r="IU77" s="128"/>
      <c r="IV77" s="128"/>
      <c r="IW77" s="128"/>
      <c r="IX77" s="128"/>
      <c r="IY77" s="128"/>
      <c r="IZ77" s="128"/>
      <c r="JA77" s="128"/>
      <c r="JB77" s="128"/>
      <c r="JC77" s="128"/>
      <c r="JD77" s="128"/>
      <c r="JE77" s="128"/>
      <c r="JF77" s="128"/>
      <c r="JG77" s="128"/>
      <c r="JH77" s="128"/>
      <c r="JI77" s="128"/>
      <c r="JJ77" s="128"/>
      <c r="JK77" s="128"/>
      <c r="JL77" s="128"/>
      <c r="JM77" s="128"/>
      <c r="JN77" s="128"/>
      <c r="JO77" s="128"/>
      <c r="JP77" s="128"/>
      <c r="JQ77" s="128"/>
      <c r="JR77" s="128"/>
      <c r="JS77" s="128"/>
      <c r="JT77" s="128"/>
      <c r="JU77" s="128"/>
      <c r="JV77" s="128"/>
      <c r="JW77" s="128"/>
      <c r="JX77" s="128"/>
      <c r="JY77" s="128"/>
      <c r="JZ77" s="128"/>
      <c r="KA77" s="128"/>
      <c r="KB77" s="128"/>
      <c r="KC77" s="128"/>
      <c r="KD77" s="128"/>
      <c r="KE77" s="128"/>
      <c r="KF77" s="128"/>
      <c r="KG77" s="128"/>
      <c r="KH77" s="128"/>
      <c r="KI77" s="128"/>
      <c r="KJ77" s="128"/>
      <c r="KK77" s="128"/>
      <c r="KL77" s="128"/>
      <c r="KM77" s="128"/>
      <c r="KN77" s="128"/>
      <c r="KO77" s="128"/>
      <c r="KP77" s="128"/>
      <c r="KQ77" s="128"/>
      <c r="KR77" s="128"/>
      <c r="KS77" s="128"/>
      <c r="KT77" s="128"/>
      <c r="KU77" s="128"/>
      <c r="KV77" s="128"/>
      <c r="KW77" s="128"/>
      <c r="KX77" s="128"/>
      <c r="KY77" s="128"/>
      <c r="KZ77" s="128"/>
      <c r="LA77" s="128"/>
      <c r="LB77" s="128"/>
      <c r="LC77" s="128"/>
      <c r="LD77" s="128"/>
      <c r="LE77" s="128"/>
      <c r="LF77" s="128"/>
      <c r="LG77" s="128"/>
      <c r="LH77" s="128"/>
      <c r="LI77" s="128"/>
      <c r="LJ77" s="128"/>
      <c r="LK77" s="128"/>
      <c r="LL77" s="128"/>
      <c r="LM77" s="128"/>
      <c r="LN77" s="128"/>
      <c r="LO77" s="128"/>
      <c r="LP77" s="128"/>
      <c r="LQ77" s="128"/>
      <c r="LR77" s="128"/>
      <c r="LS77" s="128"/>
      <c r="LT77" s="128"/>
      <c r="LU77" s="128"/>
      <c r="LV77" s="128"/>
      <c r="LW77" s="128"/>
      <c r="LX77" s="128"/>
      <c r="LY77" s="128"/>
      <c r="LZ77" s="128"/>
      <c r="MA77" s="128"/>
      <c r="MB77" s="128"/>
      <c r="MC77" s="128"/>
      <c r="MD77" s="128"/>
      <c r="ME77" s="128"/>
      <c r="MF77" s="128"/>
      <c r="MG77" s="128"/>
      <c r="MH77" s="128"/>
      <c r="MI77" s="128"/>
      <c r="MJ77" s="128"/>
      <c r="MK77" s="128"/>
      <c r="ML77" s="128"/>
      <c r="MM77" s="128"/>
      <c r="MN77" s="128"/>
      <c r="MO77" s="128"/>
      <c r="MP77" s="128"/>
      <c r="MQ77" s="128"/>
      <c r="MR77" s="128"/>
      <c r="MS77" s="128"/>
      <c r="MT77" s="128"/>
      <c r="MU77" s="128"/>
      <c r="MV77" s="128"/>
      <c r="MW77" s="128"/>
      <c r="MX77" s="128"/>
      <c r="MY77" s="128"/>
      <c r="MZ77" s="128"/>
      <c r="NA77" s="128"/>
      <c r="NB77" s="128"/>
      <c r="NC77" s="128"/>
      <c r="ND77" s="128"/>
      <c r="NE77" s="128"/>
      <c r="NF77" s="128"/>
      <c r="NG77" s="128"/>
      <c r="NH77" s="128"/>
      <c r="NI77" s="128"/>
      <c r="NJ77" s="128"/>
      <c r="NK77" s="128"/>
      <c r="NL77" s="128"/>
      <c r="NM77" s="128"/>
      <c r="NN77" s="128"/>
      <c r="NO77" s="128"/>
      <c r="NP77" s="128"/>
      <c r="NQ77" s="128"/>
      <c r="NR77" s="128"/>
      <c r="NS77" s="128"/>
      <c r="NT77" s="128"/>
      <c r="NU77" s="128"/>
      <c r="NV77" s="128"/>
      <c r="NW77" s="128"/>
      <c r="NX77" s="128"/>
      <c r="NY77" s="128"/>
      <c r="NZ77" s="128"/>
      <c r="OA77" s="128"/>
      <c r="OB77" s="128"/>
      <c r="OC77" s="128"/>
      <c r="OD77" s="128"/>
      <c r="OE77" s="128"/>
      <c r="OF77" s="128"/>
      <c r="OG77" s="128"/>
      <c r="OH77" s="128"/>
      <c r="OI77" s="128"/>
      <c r="OJ77" s="128"/>
      <c r="OK77" s="128"/>
      <c r="OL77" s="128"/>
      <c r="OM77" s="128"/>
      <c r="ON77" s="128"/>
      <c r="OO77" s="128"/>
      <c r="OP77" s="128"/>
      <c r="OQ77" s="128"/>
      <c r="OR77" s="128"/>
      <c r="OS77" s="128"/>
      <c r="OT77" s="128"/>
      <c r="OU77" s="128"/>
      <c r="OV77" s="128"/>
      <c r="OW77" s="128"/>
      <c r="OX77" s="128"/>
      <c r="OY77" s="128"/>
      <c r="OZ77" s="128"/>
      <c r="PA77" s="128"/>
      <c r="PB77" s="128"/>
      <c r="PC77" s="128"/>
      <c r="PD77" s="128"/>
      <c r="PE77" s="128"/>
      <c r="PF77" s="128"/>
      <c r="PG77" s="128"/>
      <c r="PH77" s="128"/>
      <c r="PI77" s="128"/>
      <c r="PJ77" s="128"/>
      <c r="PK77" s="128"/>
      <c r="PL77" s="128"/>
      <c r="PM77" s="128"/>
      <c r="PN77" s="128"/>
      <c r="PO77" s="128"/>
      <c r="PP77" s="128"/>
      <c r="PQ77" s="128"/>
      <c r="PR77" s="128"/>
      <c r="PS77" s="128"/>
      <c r="PT77" s="128"/>
      <c r="PU77" s="128"/>
      <c r="PV77" s="128"/>
      <c r="PW77" s="128"/>
      <c r="PX77" s="128"/>
      <c r="PY77" s="128"/>
      <c r="PZ77" s="128"/>
      <c r="QA77" s="128"/>
      <c r="QB77" s="128"/>
      <c r="QC77" s="128"/>
      <c r="QD77" s="128"/>
      <c r="QE77" s="128"/>
      <c r="QF77" s="128"/>
      <c r="QG77" s="128"/>
      <c r="QH77" s="128"/>
      <c r="QI77" s="128"/>
      <c r="QJ77" s="128"/>
      <c r="QK77" s="128"/>
      <c r="QL77" s="128"/>
      <c r="QM77" s="128"/>
      <c r="QN77" s="128"/>
      <c r="QO77" s="128"/>
      <c r="QP77" s="128"/>
      <c r="QQ77" s="128"/>
      <c r="QR77" s="128"/>
      <c r="QS77" s="128"/>
      <c r="QT77" s="128"/>
      <c r="QU77" s="128"/>
      <c r="QV77" s="128"/>
      <c r="QW77" s="128"/>
      <c r="QX77" s="128"/>
      <c r="QY77" s="128"/>
      <c r="QZ77" s="128"/>
      <c r="RA77" s="128"/>
      <c r="RB77" s="128"/>
      <c r="RC77" s="128"/>
      <c r="RD77" s="128"/>
      <c r="RE77" s="128"/>
      <c r="RF77" s="128"/>
      <c r="RG77" s="128"/>
      <c r="RH77" s="128"/>
      <c r="RI77" s="128"/>
      <c r="RJ77" s="128"/>
      <c r="RK77" s="128"/>
      <c r="RL77" s="128"/>
      <c r="RM77" s="128"/>
      <c r="RN77" s="128"/>
      <c r="RO77" s="128"/>
      <c r="RP77" s="128"/>
      <c r="RQ77" s="128"/>
      <c r="RR77" s="128"/>
      <c r="RS77" s="128"/>
      <c r="RT77" s="128"/>
      <c r="RU77" s="128"/>
      <c r="RV77" s="128"/>
      <c r="RW77" s="128"/>
      <c r="RX77" s="128"/>
      <c r="RY77" s="128"/>
      <c r="RZ77" s="128"/>
      <c r="SA77" s="128"/>
      <c r="SB77" s="128"/>
      <c r="SC77" s="128"/>
      <c r="SD77" s="128"/>
      <c r="SE77" s="128"/>
      <c r="SF77" s="128"/>
      <c r="SG77" s="128"/>
      <c r="SH77" s="128"/>
      <c r="SI77" s="128"/>
      <c r="SJ77" s="128"/>
      <c r="SK77" s="128"/>
      <c r="SL77" s="128"/>
      <c r="SM77" s="128"/>
      <c r="SN77" s="128"/>
      <c r="SO77" s="128"/>
      <c r="SP77" s="128"/>
      <c r="SQ77" s="128"/>
      <c r="SR77" s="128"/>
      <c r="SS77" s="128"/>
      <c r="ST77" s="128"/>
      <c r="SU77" s="128"/>
      <c r="SV77" s="128"/>
      <c r="SW77" s="128"/>
      <c r="SX77" s="128"/>
      <c r="SY77" s="128"/>
      <c r="SZ77" s="128"/>
      <c r="TA77" s="128"/>
      <c r="TB77" s="128"/>
      <c r="TC77" s="128"/>
      <c r="TD77" s="128"/>
      <c r="TE77" s="128"/>
      <c r="TF77" s="128"/>
      <c r="TG77" s="128"/>
      <c r="TH77" s="128"/>
      <c r="TI77" s="128"/>
      <c r="TJ77" s="128"/>
      <c r="TK77" s="128"/>
      <c r="TL77" s="128"/>
      <c r="TM77" s="128"/>
      <c r="TN77" s="128"/>
      <c r="TO77" s="128"/>
      <c r="TP77" s="128"/>
      <c r="TQ77" s="128"/>
      <c r="TR77" s="128"/>
      <c r="TS77" s="128"/>
      <c r="TT77" s="128"/>
      <c r="TU77" s="128"/>
      <c r="TV77" s="128"/>
      <c r="TW77" s="128"/>
      <c r="TX77" s="128"/>
      <c r="TY77" s="128"/>
      <c r="TZ77" s="128"/>
      <c r="UA77" s="128"/>
      <c r="UB77" s="128"/>
      <c r="UC77" s="128"/>
      <c r="UD77" s="128"/>
      <c r="UE77" s="128"/>
      <c r="UF77" s="128"/>
      <c r="UG77" s="128"/>
      <c r="UH77" s="128"/>
      <c r="UI77" s="128"/>
      <c r="UJ77" s="128"/>
      <c r="UK77" s="128"/>
      <c r="UL77" s="128"/>
      <c r="UM77" s="128"/>
      <c r="UN77" s="128"/>
      <c r="UO77" s="128"/>
      <c r="UP77" s="128"/>
      <c r="UQ77" s="128"/>
      <c r="UR77" s="128"/>
      <c r="US77" s="128"/>
      <c r="UT77" s="128"/>
      <c r="UU77" s="128"/>
      <c r="UV77" s="128"/>
      <c r="UW77" s="128"/>
      <c r="UX77" s="128"/>
      <c r="UY77" s="128"/>
      <c r="UZ77" s="128"/>
      <c r="VA77" s="128"/>
      <c r="VB77" s="128"/>
      <c r="VC77" s="128"/>
      <c r="VD77" s="128"/>
      <c r="VE77" s="128"/>
      <c r="VF77" s="128"/>
      <c r="VG77" s="128"/>
      <c r="VH77" s="128"/>
      <c r="VI77" s="128"/>
      <c r="VJ77" s="128"/>
      <c r="VK77" s="128"/>
      <c r="VL77" s="128"/>
      <c r="VM77" s="128"/>
      <c r="VN77" s="128"/>
      <c r="VO77" s="128"/>
      <c r="VP77" s="128"/>
      <c r="VQ77" s="128"/>
      <c r="VR77" s="128"/>
      <c r="VS77" s="128"/>
      <c r="VT77" s="128"/>
      <c r="VU77" s="128"/>
      <c r="VV77" s="128"/>
      <c r="VW77" s="128"/>
      <c r="VX77" s="128"/>
      <c r="VY77" s="128"/>
      <c r="VZ77" s="128"/>
      <c r="WA77" s="128"/>
      <c r="WB77" s="128"/>
      <c r="WC77" s="128"/>
      <c r="WD77" s="128"/>
      <c r="WE77" s="128"/>
      <c r="WF77" s="128"/>
      <c r="WG77" s="128"/>
      <c r="WH77" s="128"/>
      <c r="WI77" s="128"/>
      <c r="WJ77" s="128"/>
      <c r="WK77" s="128"/>
      <c r="WL77" s="128"/>
      <c r="WM77" s="128"/>
      <c r="WN77" s="128"/>
      <c r="WO77" s="128"/>
      <c r="WP77" s="128"/>
      <c r="WQ77" s="128"/>
      <c r="WR77" s="128"/>
      <c r="WS77" s="128"/>
      <c r="WT77" s="128"/>
      <c r="WU77" s="128"/>
      <c r="WV77" s="128"/>
      <c r="WW77" s="128"/>
      <c r="WX77" s="128"/>
      <c r="WY77" s="128"/>
      <c r="WZ77" s="128"/>
      <c r="XA77" s="128"/>
      <c r="XB77" s="128"/>
      <c r="XC77" s="128"/>
      <c r="XD77" s="128"/>
      <c r="XE77" s="128"/>
      <c r="XF77" s="128"/>
      <c r="XG77" s="128"/>
      <c r="XH77" s="128"/>
      <c r="XI77" s="128"/>
      <c r="XJ77" s="128"/>
      <c r="XK77" s="128"/>
      <c r="XL77" s="128"/>
      <c r="XM77" s="128"/>
      <c r="XN77" s="128"/>
      <c r="XO77" s="128"/>
      <c r="XP77" s="128"/>
      <c r="XQ77" s="128"/>
      <c r="XR77" s="128"/>
      <c r="XS77" s="128"/>
      <c r="XT77" s="128"/>
      <c r="XU77" s="128"/>
      <c r="XV77" s="128"/>
      <c r="XW77" s="128"/>
      <c r="XX77" s="128"/>
      <c r="XY77" s="128"/>
      <c r="XZ77" s="128"/>
      <c r="YA77" s="128"/>
      <c r="YB77" s="128"/>
      <c r="YC77" s="128"/>
      <c r="YD77" s="128"/>
      <c r="YE77" s="128"/>
      <c r="YF77" s="128"/>
      <c r="YG77" s="128"/>
      <c r="YH77" s="128"/>
      <c r="YI77" s="128"/>
      <c r="YJ77" s="128"/>
      <c r="YK77" s="128"/>
      <c r="YL77" s="128"/>
      <c r="YM77" s="128"/>
      <c r="YN77" s="128"/>
      <c r="YO77" s="128"/>
      <c r="YP77" s="128"/>
      <c r="YQ77" s="128"/>
      <c r="YR77" s="128"/>
      <c r="YS77" s="128"/>
      <c r="YT77" s="128"/>
      <c r="YU77" s="128"/>
      <c r="YV77" s="128"/>
      <c r="YW77" s="128"/>
      <c r="YX77" s="128"/>
      <c r="YY77" s="128"/>
      <c r="YZ77" s="128"/>
      <c r="ZA77" s="128"/>
      <c r="ZB77" s="128"/>
      <c r="ZC77" s="128"/>
      <c r="ZD77" s="128"/>
      <c r="ZE77" s="128"/>
      <c r="ZF77" s="128"/>
      <c r="ZG77" s="128"/>
      <c r="ZH77" s="128"/>
      <c r="ZI77" s="128"/>
      <c r="ZJ77" s="128"/>
      <c r="ZK77" s="128"/>
      <c r="ZL77" s="128"/>
      <c r="ZM77" s="128"/>
      <c r="ZN77" s="128"/>
      <c r="ZO77" s="128"/>
      <c r="ZP77" s="128"/>
      <c r="ZQ77" s="128"/>
      <c r="ZR77" s="128"/>
      <c r="ZS77" s="128"/>
      <c r="ZT77" s="128"/>
      <c r="ZU77" s="128"/>
      <c r="ZV77" s="128"/>
      <c r="ZW77" s="128"/>
      <c r="ZX77" s="128"/>
      <c r="ZY77" s="128"/>
      <c r="ZZ77" s="128"/>
    </row>
    <row r="78" spans="1:702" hidden="1" outlineLevel="1">
      <c r="A78" s="8">
        <v>42583</v>
      </c>
      <c r="B78" s="128">
        <v>2734.2318128100001</v>
      </c>
      <c r="C78" s="128">
        <v>939.77779958999997</v>
      </c>
      <c r="D78" s="128">
        <v>2.4628517799999998</v>
      </c>
      <c r="E78" s="128">
        <v>555.18933953999999</v>
      </c>
      <c r="F78" s="128">
        <v>19.732801819999999</v>
      </c>
      <c r="G78" s="128">
        <v>73.556618080000007</v>
      </c>
      <c r="H78" s="128">
        <v>9.1339162100000006</v>
      </c>
      <c r="I78" s="128">
        <v>971.17249527000001</v>
      </c>
      <c r="J78" s="128">
        <v>46.067117570000001</v>
      </c>
      <c r="K78" s="128">
        <v>6.2583725799999996</v>
      </c>
      <c r="L78" s="128">
        <v>33.319186350000003</v>
      </c>
      <c r="M78" s="165" t="s">
        <v>189</v>
      </c>
      <c r="N78" s="128">
        <v>19.218658300000001</v>
      </c>
      <c r="O78" s="128">
        <v>0.17477493</v>
      </c>
      <c r="P78" s="128">
        <v>13.662988070000001</v>
      </c>
      <c r="Q78" s="128">
        <v>0</v>
      </c>
      <c r="R78" s="128">
        <v>15.20473814</v>
      </c>
      <c r="S78" s="128">
        <v>0</v>
      </c>
      <c r="T78" s="128">
        <v>29.300154580000001</v>
      </c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/>
      <c r="IK78" s="128"/>
      <c r="IL78" s="128"/>
      <c r="IM78" s="128"/>
      <c r="IN78" s="128"/>
      <c r="IO78" s="128"/>
      <c r="IP78" s="128"/>
      <c r="IQ78" s="128"/>
      <c r="IR78" s="128"/>
      <c r="IS78" s="128"/>
      <c r="IT78" s="128"/>
      <c r="IU78" s="128"/>
      <c r="IV78" s="128"/>
      <c r="IW78" s="128"/>
      <c r="IX78" s="128"/>
      <c r="IY78" s="128"/>
      <c r="IZ78" s="128"/>
      <c r="JA78" s="128"/>
      <c r="JB78" s="128"/>
      <c r="JC78" s="128"/>
      <c r="JD78" s="128"/>
      <c r="JE78" s="128"/>
      <c r="JF78" s="128"/>
      <c r="JG78" s="128"/>
      <c r="JH78" s="128"/>
      <c r="JI78" s="128"/>
      <c r="JJ78" s="128"/>
      <c r="JK78" s="128"/>
      <c r="JL78" s="128"/>
      <c r="JM78" s="128"/>
      <c r="JN78" s="128"/>
      <c r="JO78" s="128"/>
      <c r="JP78" s="128"/>
      <c r="JQ78" s="128"/>
      <c r="JR78" s="128"/>
      <c r="JS78" s="128"/>
      <c r="JT78" s="128"/>
      <c r="JU78" s="128"/>
      <c r="JV78" s="128"/>
      <c r="JW78" s="128"/>
      <c r="JX78" s="128"/>
      <c r="JY78" s="128"/>
      <c r="JZ78" s="128"/>
      <c r="KA78" s="128"/>
      <c r="KB78" s="128"/>
      <c r="KC78" s="128"/>
      <c r="KD78" s="128"/>
      <c r="KE78" s="128"/>
      <c r="KF78" s="128"/>
      <c r="KG78" s="128"/>
      <c r="KH78" s="128"/>
      <c r="KI78" s="128"/>
      <c r="KJ78" s="128"/>
      <c r="KK78" s="128"/>
      <c r="KL78" s="128"/>
      <c r="KM78" s="128"/>
      <c r="KN78" s="128"/>
      <c r="KO78" s="128"/>
      <c r="KP78" s="128"/>
      <c r="KQ78" s="128"/>
      <c r="KR78" s="128"/>
      <c r="KS78" s="128"/>
      <c r="KT78" s="128"/>
      <c r="KU78" s="128"/>
      <c r="KV78" s="128"/>
      <c r="KW78" s="128"/>
      <c r="KX78" s="128"/>
      <c r="KY78" s="128"/>
      <c r="KZ78" s="128"/>
      <c r="LA78" s="128"/>
      <c r="LB78" s="128"/>
      <c r="LC78" s="128"/>
      <c r="LD78" s="128"/>
      <c r="LE78" s="128"/>
      <c r="LF78" s="128"/>
      <c r="LG78" s="128"/>
      <c r="LH78" s="128"/>
      <c r="LI78" s="128"/>
      <c r="LJ78" s="128"/>
      <c r="LK78" s="128"/>
      <c r="LL78" s="128"/>
      <c r="LM78" s="128"/>
      <c r="LN78" s="128"/>
      <c r="LO78" s="128"/>
      <c r="LP78" s="128"/>
      <c r="LQ78" s="128"/>
      <c r="LR78" s="128"/>
      <c r="LS78" s="128"/>
      <c r="LT78" s="128"/>
      <c r="LU78" s="128"/>
      <c r="LV78" s="128"/>
      <c r="LW78" s="128"/>
      <c r="LX78" s="128"/>
      <c r="LY78" s="128"/>
      <c r="LZ78" s="128"/>
      <c r="MA78" s="128"/>
      <c r="MB78" s="128"/>
      <c r="MC78" s="128"/>
      <c r="MD78" s="128"/>
      <c r="ME78" s="128"/>
      <c r="MF78" s="128"/>
      <c r="MG78" s="128"/>
      <c r="MH78" s="128"/>
      <c r="MI78" s="128"/>
      <c r="MJ78" s="128"/>
      <c r="MK78" s="128"/>
      <c r="ML78" s="128"/>
      <c r="MM78" s="128"/>
      <c r="MN78" s="128"/>
      <c r="MO78" s="128"/>
      <c r="MP78" s="128"/>
      <c r="MQ78" s="128"/>
      <c r="MR78" s="128"/>
      <c r="MS78" s="128"/>
      <c r="MT78" s="128"/>
      <c r="MU78" s="128"/>
      <c r="MV78" s="128"/>
      <c r="MW78" s="128"/>
      <c r="MX78" s="128"/>
      <c r="MY78" s="128"/>
      <c r="MZ78" s="128"/>
      <c r="NA78" s="128"/>
      <c r="NB78" s="128"/>
      <c r="NC78" s="128"/>
      <c r="ND78" s="128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8"/>
      <c r="NS78" s="128"/>
      <c r="NT78" s="128"/>
      <c r="NU78" s="128"/>
      <c r="NV78" s="128"/>
      <c r="NW78" s="128"/>
      <c r="NX78" s="128"/>
      <c r="NY78" s="128"/>
      <c r="NZ78" s="128"/>
      <c r="OA78" s="128"/>
      <c r="OB78" s="128"/>
      <c r="OC78" s="128"/>
      <c r="OD78" s="128"/>
      <c r="OE78" s="128"/>
      <c r="OF78" s="128"/>
      <c r="OG78" s="128"/>
      <c r="OH78" s="128"/>
      <c r="OI78" s="128"/>
      <c r="OJ78" s="128"/>
      <c r="OK78" s="128"/>
      <c r="OL78" s="128"/>
      <c r="OM78" s="128"/>
      <c r="ON78" s="128"/>
      <c r="OO78" s="128"/>
      <c r="OP78" s="128"/>
      <c r="OQ78" s="128"/>
      <c r="OR78" s="128"/>
      <c r="OS78" s="128"/>
      <c r="OT78" s="128"/>
      <c r="OU78" s="128"/>
      <c r="OV78" s="128"/>
      <c r="OW78" s="128"/>
      <c r="OX78" s="128"/>
      <c r="OY78" s="128"/>
      <c r="OZ78" s="128"/>
      <c r="PA78" s="128"/>
      <c r="PB78" s="128"/>
      <c r="PC78" s="128"/>
      <c r="PD78" s="128"/>
      <c r="PE78" s="128"/>
      <c r="PF78" s="128"/>
      <c r="PG78" s="128"/>
      <c r="PH78" s="128"/>
      <c r="PI78" s="128"/>
      <c r="PJ78" s="128"/>
      <c r="PK78" s="128"/>
      <c r="PL78" s="128"/>
      <c r="PM78" s="128"/>
      <c r="PN78" s="128"/>
      <c r="PO78" s="128"/>
      <c r="PP78" s="128"/>
      <c r="PQ78" s="128"/>
      <c r="PR78" s="128"/>
      <c r="PS78" s="128"/>
      <c r="PT78" s="128"/>
      <c r="PU78" s="128"/>
      <c r="PV78" s="128"/>
      <c r="PW78" s="128"/>
      <c r="PX78" s="128"/>
      <c r="PY78" s="128"/>
      <c r="PZ78" s="128"/>
      <c r="QA78" s="128"/>
      <c r="QB78" s="128"/>
      <c r="QC78" s="128"/>
      <c r="QD78" s="128"/>
      <c r="QE78" s="128"/>
      <c r="QF78" s="128"/>
      <c r="QG78" s="128"/>
      <c r="QH78" s="128"/>
      <c r="QI78" s="128"/>
      <c r="QJ78" s="128"/>
      <c r="QK78" s="128"/>
      <c r="QL78" s="128"/>
      <c r="QM78" s="128"/>
      <c r="QN78" s="128"/>
      <c r="QO78" s="128"/>
      <c r="QP78" s="128"/>
      <c r="QQ78" s="128"/>
      <c r="QR78" s="128"/>
      <c r="QS78" s="128"/>
      <c r="QT78" s="128"/>
      <c r="QU78" s="128"/>
      <c r="QV78" s="128"/>
      <c r="QW78" s="128"/>
      <c r="QX78" s="128"/>
      <c r="QY78" s="128"/>
      <c r="QZ78" s="128"/>
      <c r="RA78" s="128"/>
      <c r="RB78" s="128"/>
      <c r="RC78" s="128"/>
      <c r="RD78" s="128"/>
      <c r="RE78" s="128"/>
      <c r="RF78" s="128"/>
      <c r="RG78" s="128"/>
      <c r="RH78" s="128"/>
      <c r="RI78" s="128"/>
      <c r="RJ78" s="128"/>
      <c r="RK78" s="128"/>
      <c r="RL78" s="128"/>
      <c r="RM78" s="128"/>
      <c r="RN78" s="128"/>
      <c r="RO78" s="128"/>
      <c r="RP78" s="128"/>
      <c r="RQ78" s="128"/>
      <c r="RR78" s="128"/>
      <c r="RS78" s="128"/>
      <c r="RT78" s="128"/>
      <c r="RU78" s="128"/>
      <c r="RV78" s="128"/>
      <c r="RW78" s="128"/>
      <c r="RX78" s="128"/>
      <c r="RY78" s="128"/>
      <c r="RZ78" s="128"/>
      <c r="SA78" s="128"/>
      <c r="SB78" s="128"/>
      <c r="SC78" s="128"/>
      <c r="SD78" s="128"/>
      <c r="SE78" s="128"/>
      <c r="SF78" s="128"/>
      <c r="SG78" s="128"/>
      <c r="SH78" s="128"/>
      <c r="SI78" s="128"/>
      <c r="SJ78" s="128"/>
      <c r="SK78" s="128"/>
      <c r="SL78" s="128"/>
      <c r="SM78" s="128"/>
      <c r="SN78" s="128"/>
      <c r="SO78" s="128"/>
      <c r="SP78" s="128"/>
      <c r="SQ78" s="128"/>
      <c r="SR78" s="128"/>
      <c r="SS78" s="128"/>
      <c r="ST78" s="128"/>
      <c r="SU78" s="128"/>
      <c r="SV78" s="128"/>
      <c r="SW78" s="128"/>
      <c r="SX78" s="128"/>
      <c r="SY78" s="128"/>
      <c r="SZ78" s="128"/>
      <c r="TA78" s="128"/>
      <c r="TB78" s="128"/>
      <c r="TC78" s="128"/>
      <c r="TD78" s="128"/>
      <c r="TE78" s="128"/>
      <c r="TF78" s="128"/>
      <c r="TG78" s="128"/>
      <c r="TH78" s="128"/>
      <c r="TI78" s="128"/>
      <c r="TJ78" s="128"/>
      <c r="TK78" s="128"/>
      <c r="TL78" s="128"/>
      <c r="TM78" s="128"/>
      <c r="TN78" s="128"/>
      <c r="TO78" s="128"/>
      <c r="TP78" s="128"/>
      <c r="TQ78" s="128"/>
      <c r="TR78" s="128"/>
      <c r="TS78" s="128"/>
      <c r="TT78" s="128"/>
      <c r="TU78" s="128"/>
      <c r="TV78" s="128"/>
      <c r="TW78" s="128"/>
      <c r="TX78" s="128"/>
      <c r="TY78" s="128"/>
      <c r="TZ78" s="128"/>
      <c r="UA78" s="128"/>
      <c r="UB78" s="128"/>
      <c r="UC78" s="128"/>
      <c r="UD78" s="128"/>
      <c r="UE78" s="128"/>
      <c r="UF78" s="128"/>
      <c r="UG78" s="128"/>
      <c r="UH78" s="128"/>
      <c r="UI78" s="128"/>
      <c r="UJ78" s="128"/>
      <c r="UK78" s="128"/>
      <c r="UL78" s="128"/>
      <c r="UM78" s="128"/>
      <c r="UN78" s="128"/>
      <c r="UO78" s="128"/>
      <c r="UP78" s="128"/>
      <c r="UQ78" s="128"/>
      <c r="UR78" s="128"/>
      <c r="US78" s="128"/>
      <c r="UT78" s="128"/>
      <c r="UU78" s="128"/>
      <c r="UV78" s="128"/>
      <c r="UW78" s="128"/>
      <c r="UX78" s="128"/>
      <c r="UY78" s="128"/>
      <c r="UZ78" s="128"/>
      <c r="VA78" s="128"/>
      <c r="VB78" s="128"/>
      <c r="VC78" s="128"/>
      <c r="VD78" s="128"/>
      <c r="VE78" s="128"/>
      <c r="VF78" s="128"/>
      <c r="VG78" s="128"/>
      <c r="VH78" s="128"/>
      <c r="VI78" s="128"/>
      <c r="VJ78" s="128"/>
      <c r="VK78" s="128"/>
      <c r="VL78" s="128"/>
      <c r="VM78" s="128"/>
      <c r="VN78" s="128"/>
      <c r="VO78" s="128"/>
      <c r="VP78" s="128"/>
      <c r="VQ78" s="128"/>
      <c r="VR78" s="128"/>
      <c r="VS78" s="128"/>
      <c r="VT78" s="128"/>
      <c r="VU78" s="128"/>
      <c r="VV78" s="128"/>
      <c r="VW78" s="128"/>
      <c r="VX78" s="128"/>
      <c r="VY78" s="128"/>
      <c r="VZ78" s="128"/>
      <c r="WA78" s="128"/>
      <c r="WB78" s="128"/>
      <c r="WC78" s="128"/>
      <c r="WD78" s="128"/>
      <c r="WE78" s="128"/>
      <c r="WF78" s="128"/>
      <c r="WG78" s="128"/>
      <c r="WH78" s="128"/>
      <c r="WI78" s="128"/>
      <c r="WJ78" s="128"/>
      <c r="WK78" s="128"/>
      <c r="WL78" s="128"/>
      <c r="WM78" s="128"/>
      <c r="WN78" s="128"/>
      <c r="WO78" s="128"/>
      <c r="WP78" s="128"/>
      <c r="WQ78" s="128"/>
      <c r="WR78" s="128"/>
      <c r="WS78" s="128"/>
      <c r="WT78" s="128"/>
      <c r="WU78" s="128"/>
      <c r="WV78" s="128"/>
      <c r="WW78" s="128"/>
      <c r="WX78" s="128"/>
      <c r="WY78" s="128"/>
      <c r="WZ78" s="128"/>
      <c r="XA78" s="128"/>
      <c r="XB78" s="128"/>
      <c r="XC78" s="128"/>
      <c r="XD78" s="128"/>
      <c r="XE78" s="128"/>
      <c r="XF78" s="128"/>
      <c r="XG78" s="128"/>
      <c r="XH78" s="128"/>
      <c r="XI78" s="128"/>
      <c r="XJ78" s="128"/>
      <c r="XK78" s="128"/>
      <c r="XL78" s="128"/>
      <c r="XM78" s="128"/>
      <c r="XN78" s="128"/>
      <c r="XO78" s="128"/>
      <c r="XP78" s="128"/>
      <c r="XQ78" s="128"/>
      <c r="XR78" s="128"/>
      <c r="XS78" s="128"/>
      <c r="XT78" s="128"/>
      <c r="XU78" s="128"/>
      <c r="XV78" s="128"/>
      <c r="XW78" s="128"/>
      <c r="XX78" s="128"/>
      <c r="XY78" s="128"/>
      <c r="XZ78" s="128"/>
      <c r="YA78" s="128"/>
      <c r="YB78" s="128"/>
      <c r="YC78" s="128"/>
      <c r="YD78" s="128"/>
      <c r="YE78" s="128"/>
      <c r="YF78" s="128"/>
      <c r="YG78" s="128"/>
      <c r="YH78" s="128"/>
      <c r="YI78" s="128"/>
      <c r="YJ78" s="128"/>
      <c r="YK78" s="128"/>
      <c r="YL78" s="128"/>
      <c r="YM78" s="128"/>
      <c r="YN78" s="128"/>
      <c r="YO78" s="128"/>
      <c r="YP78" s="128"/>
      <c r="YQ78" s="128"/>
      <c r="YR78" s="128"/>
      <c r="YS78" s="128"/>
      <c r="YT78" s="128"/>
      <c r="YU78" s="128"/>
      <c r="YV78" s="128"/>
      <c r="YW78" s="128"/>
      <c r="YX78" s="128"/>
      <c r="YY78" s="128"/>
      <c r="YZ78" s="128"/>
      <c r="ZA78" s="128"/>
      <c r="ZB78" s="128"/>
      <c r="ZC78" s="128"/>
      <c r="ZD78" s="128"/>
      <c r="ZE78" s="128"/>
      <c r="ZF78" s="128"/>
      <c r="ZG78" s="128"/>
      <c r="ZH78" s="128"/>
      <c r="ZI78" s="128"/>
      <c r="ZJ78" s="128"/>
      <c r="ZK78" s="128"/>
      <c r="ZL78" s="128"/>
      <c r="ZM78" s="128"/>
      <c r="ZN78" s="128"/>
      <c r="ZO78" s="128"/>
      <c r="ZP78" s="128"/>
      <c r="ZQ78" s="128"/>
      <c r="ZR78" s="128"/>
      <c r="ZS78" s="128"/>
      <c r="ZT78" s="128"/>
      <c r="ZU78" s="128"/>
      <c r="ZV78" s="128"/>
      <c r="ZW78" s="128"/>
      <c r="ZX78" s="128"/>
      <c r="ZY78" s="128"/>
      <c r="ZZ78" s="128"/>
    </row>
    <row r="79" spans="1:702" hidden="1" outlineLevel="1">
      <c r="A79" s="8">
        <v>42614</v>
      </c>
      <c r="B79" s="128">
        <v>2792.9838526899998</v>
      </c>
      <c r="C79" s="128">
        <v>950.25036197999998</v>
      </c>
      <c r="D79" s="128">
        <v>2.25985149</v>
      </c>
      <c r="E79" s="128">
        <v>576.24313186999996</v>
      </c>
      <c r="F79" s="128">
        <v>19.13879103</v>
      </c>
      <c r="G79" s="128">
        <v>74.616800830000003</v>
      </c>
      <c r="H79" s="128">
        <v>9.3743437000000007</v>
      </c>
      <c r="I79" s="128">
        <v>983.12836818000005</v>
      </c>
      <c r="J79" s="128">
        <v>55.11513875</v>
      </c>
      <c r="K79" s="128">
        <v>6.1178130299999998</v>
      </c>
      <c r="L79" s="128">
        <v>33.050471960000003</v>
      </c>
      <c r="M79" s="165" t="s">
        <v>189</v>
      </c>
      <c r="N79" s="128">
        <v>23.303642369999999</v>
      </c>
      <c r="O79" s="128">
        <v>0.16942319</v>
      </c>
      <c r="P79" s="128">
        <v>13.56539107</v>
      </c>
      <c r="Q79" s="128">
        <v>0</v>
      </c>
      <c r="R79" s="128">
        <v>15.358658650000001</v>
      </c>
      <c r="S79" s="128">
        <v>0</v>
      </c>
      <c r="T79" s="128">
        <v>31.29166459</v>
      </c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  <c r="GP79" s="128"/>
      <c r="GQ79" s="128"/>
      <c r="GR79" s="128"/>
      <c r="GS79" s="128"/>
      <c r="GT79" s="128"/>
      <c r="GU79" s="128"/>
      <c r="GV79" s="128"/>
      <c r="GW79" s="128"/>
      <c r="GX79" s="128"/>
      <c r="GY79" s="128"/>
      <c r="GZ79" s="128"/>
      <c r="HA79" s="128"/>
      <c r="HB79" s="128"/>
      <c r="HC79" s="128"/>
      <c r="HD79" s="128"/>
      <c r="HE79" s="128"/>
      <c r="HF79" s="128"/>
      <c r="HG79" s="128"/>
      <c r="HH79" s="128"/>
      <c r="HI79" s="128"/>
      <c r="HJ79" s="128"/>
      <c r="HK79" s="128"/>
      <c r="HL79" s="128"/>
      <c r="HM79" s="128"/>
      <c r="HN79" s="128"/>
      <c r="HO79" s="128"/>
      <c r="HP79" s="128"/>
      <c r="HQ79" s="128"/>
      <c r="HR79" s="128"/>
      <c r="HS79" s="128"/>
      <c r="HT79" s="128"/>
      <c r="HU79" s="128"/>
      <c r="HV79" s="128"/>
      <c r="HW79" s="128"/>
      <c r="HX79" s="128"/>
      <c r="HY79" s="128"/>
      <c r="HZ79" s="128"/>
      <c r="IA79" s="128"/>
      <c r="IB79" s="128"/>
      <c r="IC79" s="128"/>
      <c r="ID79" s="128"/>
      <c r="IE79" s="128"/>
      <c r="IF79" s="128"/>
      <c r="IG79" s="128"/>
      <c r="IH79" s="128"/>
      <c r="II79" s="128"/>
      <c r="IJ79" s="128"/>
      <c r="IK79" s="128"/>
      <c r="IL79" s="128"/>
      <c r="IM79" s="128"/>
      <c r="IN79" s="128"/>
      <c r="IO79" s="128"/>
      <c r="IP79" s="128"/>
      <c r="IQ79" s="128"/>
      <c r="IR79" s="128"/>
      <c r="IS79" s="128"/>
      <c r="IT79" s="128"/>
      <c r="IU79" s="128"/>
      <c r="IV79" s="128"/>
      <c r="IW79" s="128"/>
      <c r="IX79" s="128"/>
      <c r="IY79" s="128"/>
      <c r="IZ79" s="128"/>
      <c r="JA79" s="128"/>
      <c r="JB79" s="128"/>
      <c r="JC79" s="128"/>
      <c r="JD79" s="128"/>
      <c r="JE79" s="128"/>
      <c r="JF79" s="128"/>
      <c r="JG79" s="128"/>
      <c r="JH79" s="128"/>
      <c r="JI79" s="128"/>
      <c r="JJ79" s="128"/>
      <c r="JK79" s="128"/>
      <c r="JL79" s="128"/>
      <c r="JM79" s="128"/>
      <c r="JN79" s="128"/>
      <c r="JO79" s="128"/>
      <c r="JP79" s="128"/>
      <c r="JQ79" s="128"/>
      <c r="JR79" s="128"/>
      <c r="JS79" s="128"/>
      <c r="JT79" s="128"/>
      <c r="JU79" s="128"/>
      <c r="JV79" s="128"/>
      <c r="JW79" s="128"/>
      <c r="JX79" s="128"/>
      <c r="JY79" s="128"/>
      <c r="JZ79" s="128"/>
      <c r="KA79" s="128"/>
      <c r="KB79" s="128"/>
      <c r="KC79" s="128"/>
      <c r="KD79" s="128"/>
      <c r="KE79" s="128"/>
      <c r="KF79" s="128"/>
      <c r="KG79" s="128"/>
      <c r="KH79" s="128"/>
      <c r="KI79" s="128"/>
      <c r="KJ79" s="128"/>
      <c r="KK79" s="128"/>
      <c r="KL79" s="128"/>
      <c r="KM79" s="128"/>
      <c r="KN79" s="128"/>
      <c r="KO79" s="128"/>
      <c r="KP79" s="128"/>
      <c r="KQ79" s="128"/>
      <c r="KR79" s="128"/>
      <c r="KS79" s="128"/>
      <c r="KT79" s="128"/>
      <c r="KU79" s="128"/>
      <c r="KV79" s="128"/>
      <c r="KW79" s="128"/>
      <c r="KX79" s="128"/>
      <c r="KY79" s="128"/>
      <c r="KZ79" s="128"/>
      <c r="LA79" s="128"/>
      <c r="LB79" s="128"/>
      <c r="LC79" s="128"/>
      <c r="LD79" s="128"/>
      <c r="LE79" s="128"/>
      <c r="LF79" s="128"/>
      <c r="LG79" s="128"/>
      <c r="LH79" s="128"/>
      <c r="LI79" s="128"/>
      <c r="LJ79" s="128"/>
      <c r="LK79" s="128"/>
      <c r="LL79" s="128"/>
      <c r="LM79" s="128"/>
      <c r="LN79" s="128"/>
      <c r="LO79" s="128"/>
      <c r="LP79" s="128"/>
      <c r="LQ79" s="128"/>
      <c r="LR79" s="128"/>
      <c r="LS79" s="128"/>
      <c r="LT79" s="128"/>
      <c r="LU79" s="128"/>
      <c r="LV79" s="128"/>
      <c r="LW79" s="128"/>
      <c r="LX79" s="128"/>
      <c r="LY79" s="128"/>
      <c r="LZ79" s="128"/>
      <c r="MA79" s="128"/>
      <c r="MB79" s="128"/>
      <c r="MC79" s="128"/>
      <c r="MD79" s="128"/>
      <c r="ME79" s="128"/>
      <c r="MF79" s="128"/>
      <c r="MG79" s="128"/>
      <c r="MH79" s="128"/>
      <c r="MI79" s="128"/>
      <c r="MJ79" s="128"/>
      <c r="MK79" s="128"/>
      <c r="ML79" s="128"/>
      <c r="MM79" s="128"/>
      <c r="MN79" s="128"/>
      <c r="MO79" s="128"/>
      <c r="MP79" s="128"/>
      <c r="MQ79" s="128"/>
      <c r="MR79" s="128"/>
      <c r="MS79" s="128"/>
      <c r="MT79" s="128"/>
      <c r="MU79" s="128"/>
      <c r="MV79" s="128"/>
      <c r="MW79" s="128"/>
      <c r="MX79" s="128"/>
      <c r="MY79" s="128"/>
      <c r="MZ79" s="128"/>
      <c r="NA79" s="128"/>
      <c r="NB79" s="128"/>
      <c r="NC79" s="128"/>
      <c r="ND79" s="128"/>
      <c r="NE79" s="128"/>
      <c r="NF79" s="128"/>
      <c r="NG79" s="128"/>
      <c r="NH79" s="128"/>
      <c r="NI79" s="128"/>
      <c r="NJ79" s="128"/>
      <c r="NK79" s="128"/>
      <c r="NL79" s="128"/>
      <c r="NM79" s="128"/>
      <c r="NN79" s="128"/>
      <c r="NO79" s="128"/>
      <c r="NP79" s="128"/>
      <c r="NQ79" s="128"/>
      <c r="NR79" s="128"/>
      <c r="NS79" s="128"/>
      <c r="NT79" s="128"/>
      <c r="NU79" s="128"/>
      <c r="NV79" s="128"/>
      <c r="NW79" s="128"/>
      <c r="NX79" s="128"/>
      <c r="NY79" s="128"/>
      <c r="NZ79" s="128"/>
      <c r="OA79" s="128"/>
      <c r="OB79" s="128"/>
      <c r="OC79" s="128"/>
      <c r="OD79" s="128"/>
      <c r="OE79" s="128"/>
      <c r="OF79" s="128"/>
      <c r="OG79" s="128"/>
      <c r="OH79" s="128"/>
      <c r="OI79" s="128"/>
      <c r="OJ79" s="128"/>
      <c r="OK79" s="128"/>
      <c r="OL79" s="128"/>
      <c r="OM79" s="128"/>
      <c r="ON79" s="128"/>
      <c r="OO79" s="128"/>
      <c r="OP79" s="128"/>
      <c r="OQ79" s="128"/>
      <c r="OR79" s="128"/>
      <c r="OS79" s="128"/>
      <c r="OT79" s="128"/>
      <c r="OU79" s="128"/>
      <c r="OV79" s="128"/>
      <c r="OW79" s="128"/>
      <c r="OX79" s="128"/>
      <c r="OY79" s="128"/>
      <c r="OZ79" s="128"/>
      <c r="PA79" s="128"/>
      <c r="PB79" s="128"/>
      <c r="PC79" s="128"/>
      <c r="PD79" s="128"/>
      <c r="PE79" s="128"/>
      <c r="PF79" s="128"/>
      <c r="PG79" s="128"/>
      <c r="PH79" s="128"/>
      <c r="PI79" s="128"/>
      <c r="PJ79" s="128"/>
      <c r="PK79" s="128"/>
      <c r="PL79" s="128"/>
      <c r="PM79" s="128"/>
      <c r="PN79" s="128"/>
      <c r="PO79" s="128"/>
      <c r="PP79" s="128"/>
      <c r="PQ79" s="128"/>
      <c r="PR79" s="128"/>
      <c r="PS79" s="128"/>
      <c r="PT79" s="128"/>
      <c r="PU79" s="128"/>
      <c r="PV79" s="128"/>
      <c r="PW79" s="128"/>
      <c r="PX79" s="128"/>
      <c r="PY79" s="128"/>
      <c r="PZ79" s="128"/>
      <c r="QA79" s="128"/>
      <c r="QB79" s="128"/>
      <c r="QC79" s="128"/>
      <c r="QD79" s="128"/>
      <c r="QE79" s="128"/>
      <c r="QF79" s="128"/>
      <c r="QG79" s="128"/>
      <c r="QH79" s="128"/>
      <c r="QI79" s="128"/>
      <c r="QJ79" s="128"/>
      <c r="QK79" s="128"/>
      <c r="QL79" s="128"/>
      <c r="QM79" s="128"/>
      <c r="QN79" s="128"/>
      <c r="QO79" s="128"/>
      <c r="QP79" s="128"/>
      <c r="QQ79" s="128"/>
      <c r="QR79" s="128"/>
      <c r="QS79" s="128"/>
      <c r="QT79" s="128"/>
      <c r="QU79" s="128"/>
      <c r="QV79" s="128"/>
      <c r="QW79" s="128"/>
      <c r="QX79" s="128"/>
      <c r="QY79" s="128"/>
      <c r="QZ79" s="128"/>
      <c r="RA79" s="128"/>
      <c r="RB79" s="128"/>
      <c r="RC79" s="128"/>
      <c r="RD79" s="128"/>
      <c r="RE79" s="128"/>
      <c r="RF79" s="128"/>
      <c r="RG79" s="128"/>
      <c r="RH79" s="128"/>
      <c r="RI79" s="128"/>
      <c r="RJ79" s="128"/>
      <c r="RK79" s="128"/>
      <c r="RL79" s="128"/>
      <c r="RM79" s="128"/>
      <c r="RN79" s="128"/>
      <c r="RO79" s="128"/>
      <c r="RP79" s="128"/>
      <c r="RQ79" s="128"/>
      <c r="RR79" s="128"/>
      <c r="RS79" s="128"/>
      <c r="RT79" s="128"/>
      <c r="RU79" s="128"/>
      <c r="RV79" s="128"/>
      <c r="RW79" s="128"/>
      <c r="RX79" s="128"/>
      <c r="RY79" s="128"/>
      <c r="RZ79" s="128"/>
      <c r="SA79" s="128"/>
      <c r="SB79" s="128"/>
      <c r="SC79" s="128"/>
      <c r="SD79" s="128"/>
      <c r="SE79" s="128"/>
      <c r="SF79" s="128"/>
      <c r="SG79" s="128"/>
      <c r="SH79" s="128"/>
      <c r="SI79" s="128"/>
      <c r="SJ79" s="128"/>
      <c r="SK79" s="128"/>
      <c r="SL79" s="128"/>
      <c r="SM79" s="128"/>
      <c r="SN79" s="128"/>
      <c r="SO79" s="128"/>
      <c r="SP79" s="128"/>
      <c r="SQ79" s="128"/>
      <c r="SR79" s="128"/>
      <c r="SS79" s="128"/>
      <c r="ST79" s="128"/>
      <c r="SU79" s="128"/>
      <c r="SV79" s="128"/>
      <c r="SW79" s="128"/>
      <c r="SX79" s="128"/>
      <c r="SY79" s="128"/>
      <c r="SZ79" s="128"/>
      <c r="TA79" s="128"/>
      <c r="TB79" s="128"/>
      <c r="TC79" s="128"/>
      <c r="TD79" s="128"/>
      <c r="TE79" s="128"/>
      <c r="TF79" s="128"/>
      <c r="TG79" s="128"/>
      <c r="TH79" s="128"/>
      <c r="TI79" s="128"/>
      <c r="TJ79" s="128"/>
      <c r="TK79" s="128"/>
      <c r="TL79" s="128"/>
      <c r="TM79" s="128"/>
      <c r="TN79" s="128"/>
      <c r="TO79" s="128"/>
      <c r="TP79" s="128"/>
      <c r="TQ79" s="128"/>
      <c r="TR79" s="128"/>
      <c r="TS79" s="128"/>
      <c r="TT79" s="128"/>
      <c r="TU79" s="128"/>
      <c r="TV79" s="128"/>
      <c r="TW79" s="128"/>
      <c r="TX79" s="128"/>
      <c r="TY79" s="128"/>
      <c r="TZ79" s="128"/>
      <c r="UA79" s="128"/>
      <c r="UB79" s="128"/>
      <c r="UC79" s="128"/>
      <c r="UD79" s="128"/>
      <c r="UE79" s="128"/>
      <c r="UF79" s="128"/>
      <c r="UG79" s="128"/>
      <c r="UH79" s="128"/>
      <c r="UI79" s="128"/>
      <c r="UJ79" s="128"/>
      <c r="UK79" s="128"/>
      <c r="UL79" s="128"/>
      <c r="UM79" s="128"/>
      <c r="UN79" s="128"/>
      <c r="UO79" s="128"/>
      <c r="UP79" s="128"/>
      <c r="UQ79" s="128"/>
      <c r="UR79" s="128"/>
      <c r="US79" s="128"/>
      <c r="UT79" s="128"/>
      <c r="UU79" s="128"/>
      <c r="UV79" s="128"/>
      <c r="UW79" s="128"/>
      <c r="UX79" s="128"/>
      <c r="UY79" s="128"/>
      <c r="UZ79" s="128"/>
      <c r="VA79" s="128"/>
      <c r="VB79" s="128"/>
      <c r="VC79" s="128"/>
      <c r="VD79" s="128"/>
      <c r="VE79" s="128"/>
      <c r="VF79" s="128"/>
      <c r="VG79" s="128"/>
      <c r="VH79" s="128"/>
      <c r="VI79" s="128"/>
      <c r="VJ79" s="128"/>
      <c r="VK79" s="128"/>
      <c r="VL79" s="128"/>
      <c r="VM79" s="128"/>
      <c r="VN79" s="128"/>
      <c r="VO79" s="128"/>
      <c r="VP79" s="128"/>
      <c r="VQ79" s="128"/>
      <c r="VR79" s="128"/>
      <c r="VS79" s="128"/>
      <c r="VT79" s="128"/>
      <c r="VU79" s="128"/>
      <c r="VV79" s="128"/>
      <c r="VW79" s="128"/>
      <c r="VX79" s="128"/>
      <c r="VY79" s="128"/>
      <c r="VZ79" s="128"/>
      <c r="WA79" s="128"/>
      <c r="WB79" s="128"/>
      <c r="WC79" s="128"/>
      <c r="WD79" s="128"/>
      <c r="WE79" s="128"/>
      <c r="WF79" s="128"/>
      <c r="WG79" s="128"/>
      <c r="WH79" s="128"/>
      <c r="WI79" s="128"/>
      <c r="WJ79" s="128"/>
      <c r="WK79" s="128"/>
      <c r="WL79" s="128"/>
      <c r="WM79" s="128"/>
      <c r="WN79" s="128"/>
      <c r="WO79" s="128"/>
      <c r="WP79" s="128"/>
      <c r="WQ79" s="128"/>
      <c r="WR79" s="128"/>
      <c r="WS79" s="128"/>
      <c r="WT79" s="128"/>
      <c r="WU79" s="128"/>
      <c r="WV79" s="128"/>
      <c r="WW79" s="128"/>
      <c r="WX79" s="128"/>
      <c r="WY79" s="128"/>
      <c r="WZ79" s="128"/>
      <c r="XA79" s="128"/>
      <c r="XB79" s="128"/>
      <c r="XC79" s="128"/>
      <c r="XD79" s="128"/>
      <c r="XE79" s="128"/>
      <c r="XF79" s="128"/>
      <c r="XG79" s="128"/>
      <c r="XH79" s="128"/>
      <c r="XI79" s="128"/>
      <c r="XJ79" s="128"/>
      <c r="XK79" s="128"/>
      <c r="XL79" s="128"/>
      <c r="XM79" s="128"/>
      <c r="XN79" s="128"/>
      <c r="XO79" s="128"/>
      <c r="XP79" s="128"/>
      <c r="XQ79" s="128"/>
      <c r="XR79" s="128"/>
      <c r="XS79" s="128"/>
      <c r="XT79" s="128"/>
      <c r="XU79" s="128"/>
      <c r="XV79" s="128"/>
      <c r="XW79" s="128"/>
      <c r="XX79" s="128"/>
      <c r="XY79" s="128"/>
      <c r="XZ79" s="128"/>
      <c r="YA79" s="128"/>
      <c r="YB79" s="128"/>
      <c r="YC79" s="128"/>
      <c r="YD79" s="128"/>
      <c r="YE79" s="128"/>
      <c r="YF79" s="128"/>
      <c r="YG79" s="128"/>
      <c r="YH79" s="128"/>
      <c r="YI79" s="128"/>
      <c r="YJ79" s="128"/>
      <c r="YK79" s="128"/>
      <c r="YL79" s="128"/>
      <c r="YM79" s="128"/>
      <c r="YN79" s="128"/>
      <c r="YO79" s="128"/>
      <c r="YP79" s="128"/>
      <c r="YQ79" s="128"/>
      <c r="YR79" s="128"/>
      <c r="YS79" s="128"/>
      <c r="YT79" s="128"/>
      <c r="YU79" s="128"/>
      <c r="YV79" s="128"/>
      <c r="YW79" s="128"/>
      <c r="YX79" s="128"/>
      <c r="YY79" s="128"/>
      <c r="YZ79" s="128"/>
      <c r="ZA79" s="128"/>
      <c r="ZB79" s="128"/>
      <c r="ZC79" s="128"/>
      <c r="ZD79" s="128"/>
      <c r="ZE79" s="128"/>
      <c r="ZF79" s="128"/>
      <c r="ZG79" s="128"/>
      <c r="ZH79" s="128"/>
      <c r="ZI79" s="128"/>
      <c r="ZJ79" s="128"/>
      <c r="ZK79" s="128"/>
      <c r="ZL79" s="128"/>
      <c r="ZM79" s="128"/>
      <c r="ZN79" s="128"/>
      <c r="ZO79" s="128"/>
      <c r="ZP79" s="128"/>
      <c r="ZQ79" s="128"/>
      <c r="ZR79" s="128"/>
      <c r="ZS79" s="128"/>
      <c r="ZT79" s="128"/>
      <c r="ZU79" s="128"/>
      <c r="ZV79" s="128"/>
      <c r="ZW79" s="128"/>
      <c r="ZX79" s="128"/>
      <c r="ZY79" s="128"/>
      <c r="ZZ79" s="128"/>
    </row>
    <row r="80" spans="1:702" hidden="1" outlineLevel="1">
      <c r="A80" s="8">
        <v>42644</v>
      </c>
      <c r="B80" s="128">
        <v>2833.7625845699999</v>
      </c>
      <c r="C80" s="128">
        <v>958.45205463000002</v>
      </c>
      <c r="D80" s="128">
        <v>2.17035467</v>
      </c>
      <c r="E80" s="128">
        <v>590.63412870000002</v>
      </c>
      <c r="F80" s="128">
        <v>37.972979359999997</v>
      </c>
      <c r="G80" s="128">
        <v>73.213252130000001</v>
      </c>
      <c r="H80" s="128">
        <v>7.0012865099999999</v>
      </c>
      <c r="I80" s="128">
        <v>985.25709289999998</v>
      </c>
      <c r="J80" s="128">
        <v>55.782364940000001</v>
      </c>
      <c r="K80" s="128">
        <v>6.8129603100000002</v>
      </c>
      <c r="L80" s="128">
        <v>32.422011910000002</v>
      </c>
      <c r="M80" s="165" t="s">
        <v>189</v>
      </c>
      <c r="N80" s="128">
        <v>23.28971306</v>
      </c>
      <c r="O80" s="128">
        <v>0.20313630999999999</v>
      </c>
      <c r="P80" s="128">
        <v>14.130162869999999</v>
      </c>
      <c r="Q80" s="128">
        <v>0</v>
      </c>
      <c r="R80" s="128">
        <v>15.11215767</v>
      </c>
      <c r="S80" s="128">
        <v>0</v>
      </c>
      <c r="T80" s="128">
        <v>31.308928600000002</v>
      </c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  <c r="IO80" s="128"/>
      <c r="IP80" s="128"/>
      <c r="IQ80" s="128"/>
      <c r="IR80" s="128"/>
      <c r="IS80" s="128"/>
      <c r="IT80" s="128"/>
      <c r="IU80" s="128"/>
      <c r="IV80" s="128"/>
      <c r="IW80" s="128"/>
      <c r="IX80" s="128"/>
      <c r="IY80" s="128"/>
      <c r="IZ80" s="128"/>
      <c r="JA80" s="128"/>
      <c r="JB80" s="128"/>
      <c r="JC80" s="128"/>
      <c r="JD80" s="128"/>
      <c r="JE80" s="128"/>
      <c r="JF80" s="128"/>
      <c r="JG80" s="128"/>
      <c r="JH80" s="128"/>
      <c r="JI80" s="128"/>
      <c r="JJ80" s="128"/>
      <c r="JK80" s="128"/>
      <c r="JL80" s="128"/>
      <c r="JM80" s="128"/>
      <c r="JN80" s="128"/>
      <c r="JO80" s="128"/>
      <c r="JP80" s="128"/>
      <c r="JQ80" s="128"/>
      <c r="JR80" s="128"/>
      <c r="JS80" s="128"/>
      <c r="JT80" s="128"/>
      <c r="JU80" s="128"/>
      <c r="JV80" s="128"/>
      <c r="JW80" s="128"/>
      <c r="JX80" s="128"/>
      <c r="JY80" s="128"/>
      <c r="JZ80" s="128"/>
      <c r="KA80" s="128"/>
      <c r="KB80" s="128"/>
      <c r="KC80" s="128"/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/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/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/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  <c r="NA80" s="128"/>
      <c r="NB80" s="128"/>
      <c r="NC80" s="128"/>
      <c r="ND80" s="128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8"/>
      <c r="NS80" s="128"/>
      <c r="NT80" s="128"/>
      <c r="NU80" s="128"/>
      <c r="NV80" s="128"/>
      <c r="NW80" s="128"/>
      <c r="NX80" s="128"/>
      <c r="NY80" s="128"/>
      <c r="NZ80" s="128"/>
      <c r="OA80" s="128"/>
      <c r="OB80" s="128"/>
      <c r="OC80" s="128"/>
      <c r="OD80" s="128"/>
      <c r="OE80" s="128"/>
      <c r="OF80" s="128"/>
      <c r="OG80" s="128"/>
      <c r="OH80" s="128"/>
      <c r="OI80" s="128"/>
      <c r="OJ80" s="128"/>
      <c r="OK80" s="128"/>
      <c r="OL80" s="128"/>
      <c r="OM80" s="128"/>
      <c r="ON80" s="128"/>
      <c r="OO80" s="128"/>
      <c r="OP80" s="128"/>
      <c r="OQ80" s="128"/>
      <c r="OR80" s="128"/>
      <c r="OS80" s="128"/>
      <c r="OT80" s="128"/>
      <c r="OU80" s="128"/>
      <c r="OV80" s="128"/>
      <c r="OW80" s="128"/>
      <c r="OX80" s="128"/>
      <c r="OY80" s="128"/>
      <c r="OZ80" s="128"/>
      <c r="PA80" s="128"/>
      <c r="PB80" s="128"/>
      <c r="PC80" s="128"/>
      <c r="PD80" s="128"/>
      <c r="PE80" s="128"/>
      <c r="PF80" s="128"/>
      <c r="PG80" s="128"/>
      <c r="PH80" s="128"/>
      <c r="PI80" s="128"/>
      <c r="PJ80" s="128"/>
      <c r="PK80" s="128"/>
      <c r="PL80" s="128"/>
      <c r="PM80" s="128"/>
      <c r="PN80" s="128"/>
      <c r="PO80" s="128"/>
      <c r="PP80" s="128"/>
      <c r="PQ80" s="128"/>
      <c r="PR80" s="128"/>
      <c r="PS80" s="128"/>
      <c r="PT80" s="128"/>
      <c r="PU80" s="128"/>
      <c r="PV80" s="128"/>
      <c r="PW80" s="128"/>
      <c r="PX80" s="128"/>
      <c r="PY80" s="128"/>
      <c r="PZ80" s="128"/>
      <c r="QA80" s="128"/>
      <c r="QB80" s="128"/>
      <c r="QC80" s="128"/>
      <c r="QD80" s="128"/>
      <c r="QE80" s="128"/>
      <c r="QF80" s="128"/>
      <c r="QG80" s="128"/>
      <c r="QH80" s="128"/>
      <c r="QI80" s="128"/>
      <c r="QJ80" s="128"/>
      <c r="QK80" s="128"/>
      <c r="QL80" s="128"/>
      <c r="QM80" s="128"/>
      <c r="QN80" s="128"/>
      <c r="QO80" s="128"/>
      <c r="QP80" s="128"/>
      <c r="QQ80" s="128"/>
      <c r="QR80" s="128"/>
      <c r="QS80" s="128"/>
      <c r="QT80" s="128"/>
      <c r="QU80" s="128"/>
      <c r="QV80" s="128"/>
      <c r="QW80" s="128"/>
      <c r="QX80" s="128"/>
      <c r="QY80" s="128"/>
      <c r="QZ80" s="128"/>
      <c r="RA80" s="128"/>
      <c r="RB80" s="128"/>
      <c r="RC80" s="128"/>
      <c r="RD80" s="128"/>
      <c r="RE80" s="128"/>
      <c r="RF80" s="128"/>
      <c r="RG80" s="128"/>
      <c r="RH80" s="128"/>
      <c r="RI80" s="128"/>
      <c r="RJ80" s="128"/>
      <c r="RK80" s="128"/>
      <c r="RL80" s="128"/>
      <c r="RM80" s="128"/>
      <c r="RN80" s="128"/>
      <c r="RO80" s="128"/>
      <c r="RP80" s="128"/>
      <c r="RQ80" s="128"/>
      <c r="RR80" s="128"/>
      <c r="RS80" s="128"/>
      <c r="RT80" s="128"/>
      <c r="RU80" s="128"/>
      <c r="RV80" s="128"/>
      <c r="RW80" s="128"/>
      <c r="RX80" s="128"/>
      <c r="RY80" s="128"/>
      <c r="RZ80" s="128"/>
      <c r="SA80" s="128"/>
      <c r="SB80" s="128"/>
      <c r="SC80" s="128"/>
      <c r="SD80" s="128"/>
      <c r="SE80" s="128"/>
      <c r="SF80" s="128"/>
      <c r="SG80" s="128"/>
      <c r="SH80" s="128"/>
      <c r="SI80" s="128"/>
      <c r="SJ80" s="128"/>
      <c r="SK80" s="128"/>
      <c r="SL80" s="128"/>
      <c r="SM80" s="128"/>
      <c r="SN80" s="128"/>
      <c r="SO80" s="128"/>
      <c r="SP80" s="128"/>
      <c r="SQ80" s="128"/>
      <c r="SR80" s="128"/>
      <c r="SS80" s="128"/>
      <c r="ST80" s="128"/>
      <c r="SU80" s="128"/>
      <c r="SV80" s="128"/>
      <c r="SW80" s="128"/>
      <c r="SX80" s="128"/>
      <c r="SY80" s="128"/>
      <c r="SZ80" s="128"/>
      <c r="TA80" s="128"/>
      <c r="TB80" s="128"/>
      <c r="TC80" s="128"/>
      <c r="TD80" s="128"/>
      <c r="TE80" s="128"/>
      <c r="TF80" s="128"/>
      <c r="TG80" s="128"/>
      <c r="TH80" s="128"/>
      <c r="TI80" s="128"/>
      <c r="TJ80" s="128"/>
      <c r="TK80" s="128"/>
      <c r="TL80" s="128"/>
      <c r="TM80" s="128"/>
      <c r="TN80" s="128"/>
      <c r="TO80" s="128"/>
      <c r="TP80" s="128"/>
      <c r="TQ80" s="128"/>
      <c r="TR80" s="128"/>
      <c r="TS80" s="128"/>
      <c r="TT80" s="128"/>
      <c r="TU80" s="128"/>
      <c r="TV80" s="128"/>
      <c r="TW80" s="128"/>
      <c r="TX80" s="128"/>
      <c r="TY80" s="128"/>
      <c r="TZ80" s="128"/>
      <c r="UA80" s="128"/>
      <c r="UB80" s="128"/>
      <c r="UC80" s="128"/>
      <c r="UD80" s="128"/>
      <c r="UE80" s="128"/>
      <c r="UF80" s="128"/>
      <c r="UG80" s="128"/>
      <c r="UH80" s="128"/>
      <c r="UI80" s="128"/>
      <c r="UJ80" s="128"/>
      <c r="UK80" s="128"/>
      <c r="UL80" s="128"/>
      <c r="UM80" s="128"/>
      <c r="UN80" s="128"/>
      <c r="UO80" s="128"/>
      <c r="UP80" s="128"/>
      <c r="UQ80" s="128"/>
      <c r="UR80" s="128"/>
      <c r="US80" s="128"/>
      <c r="UT80" s="128"/>
      <c r="UU80" s="128"/>
      <c r="UV80" s="128"/>
      <c r="UW80" s="128"/>
      <c r="UX80" s="128"/>
      <c r="UY80" s="128"/>
      <c r="UZ80" s="128"/>
      <c r="VA80" s="128"/>
      <c r="VB80" s="128"/>
      <c r="VC80" s="128"/>
      <c r="VD80" s="128"/>
      <c r="VE80" s="128"/>
      <c r="VF80" s="128"/>
      <c r="VG80" s="128"/>
      <c r="VH80" s="128"/>
      <c r="VI80" s="128"/>
      <c r="VJ80" s="128"/>
      <c r="VK80" s="128"/>
      <c r="VL80" s="128"/>
      <c r="VM80" s="128"/>
      <c r="VN80" s="128"/>
      <c r="VO80" s="128"/>
      <c r="VP80" s="128"/>
      <c r="VQ80" s="128"/>
      <c r="VR80" s="128"/>
      <c r="VS80" s="128"/>
      <c r="VT80" s="128"/>
      <c r="VU80" s="128"/>
      <c r="VV80" s="128"/>
      <c r="VW80" s="128"/>
      <c r="VX80" s="128"/>
      <c r="VY80" s="128"/>
      <c r="VZ80" s="128"/>
      <c r="WA80" s="128"/>
      <c r="WB80" s="128"/>
      <c r="WC80" s="128"/>
      <c r="WD80" s="128"/>
      <c r="WE80" s="128"/>
      <c r="WF80" s="128"/>
      <c r="WG80" s="128"/>
      <c r="WH80" s="128"/>
      <c r="WI80" s="128"/>
      <c r="WJ80" s="128"/>
      <c r="WK80" s="128"/>
      <c r="WL80" s="128"/>
      <c r="WM80" s="128"/>
      <c r="WN80" s="128"/>
      <c r="WO80" s="128"/>
      <c r="WP80" s="128"/>
      <c r="WQ80" s="128"/>
      <c r="WR80" s="128"/>
      <c r="WS80" s="128"/>
      <c r="WT80" s="128"/>
      <c r="WU80" s="128"/>
      <c r="WV80" s="128"/>
      <c r="WW80" s="128"/>
      <c r="WX80" s="128"/>
      <c r="WY80" s="128"/>
      <c r="WZ80" s="128"/>
      <c r="XA80" s="128"/>
      <c r="XB80" s="128"/>
      <c r="XC80" s="128"/>
      <c r="XD80" s="128"/>
      <c r="XE80" s="128"/>
      <c r="XF80" s="128"/>
      <c r="XG80" s="128"/>
      <c r="XH80" s="128"/>
      <c r="XI80" s="128"/>
      <c r="XJ80" s="128"/>
      <c r="XK80" s="128"/>
      <c r="XL80" s="128"/>
      <c r="XM80" s="128"/>
      <c r="XN80" s="128"/>
      <c r="XO80" s="128"/>
      <c r="XP80" s="128"/>
      <c r="XQ80" s="128"/>
      <c r="XR80" s="128"/>
      <c r="XS80" s="128"/>
      <c r="XT80" s="128"/>
      <c r="XU80" s="128"/>
      <c r="XV80" s="128"/>
      <c r="XW80" s="128"/>
      <c r="XX80" s="128"/>
      <c r="XY80" s="128"/>
      <c r="XZ80" s="128"/>
      <c r="YA80" s="128"/>
      <c r="YB80" s="128"/>
      <c r="YC80" s="128"/>
      <c r="YD80" s="128"/>
      <c r="YE80" s="128"/>
      <c r="YF80" s="128"/>
      <c r="YG80" s="128"/>
      <c r="YH80" s="128"/>
      <c r="YI80" s="128"/>
      <c r="YJ80" s="128"/>
      <c r="YK80" s="128"/>
      <c r="YL80" s="128"/>
      <c r="YM80" s="128"/>
      <c r="YN80" s="128"/>
      <c r="YO80" s="128"/>
      <c r="YP80" s="128"/>
      <c r="YQ80" s="128"/>
      <c r="YR80" s="128"/>
      <c r="YS80" s="128"/>
      <c r="YT80" s="128"/>
      <c r="YU80" s="128"/>
      <c r="YV80" s="128"/>
      <c r="YW80" s="128"/>
      <c r="YX80" s="128"/>
      <c r="YY80" s="128"/>
      <c r="YZ80" s="128"/>
      <c r="ZA80" s="128"/>
      <c r="ZB80" s="128"/>
      <c r="ZC80" s="128"/>
      <c r="ZD80" s="128"/>
      <c r="ZE80" s="128"/>
      <c r="ZF80" s="128"/>
      <c r="ZG80" s="128"/>
      <c r="ZH80" s="128"/>
      <c r="ZI80" s="128"/>
      <c r="ZJ80" s="128"/>
      <c r="ZK80" s="128"/>
      <c r="ZL80" s="128"/>
      <c r="ZM80" s="128"/>
      <c r="ZN80" s="128"/>
      <c r="ZO80" s="128"/>
      <c r="ZP80" s="128"/>
      <c r="ZQ80" s="128"/>
      <c r="ZR80" s="128"/>
      <c r="ZS80" s="128"/>
      <c r="ZT80" s="128"/>
      <c r="ZU80" s="128"/>
      <c r="ZV80" s="128"/>
      <c r="ZW80" s="128"/>
      <c r="ZX80" s="128"/>
      <c r="ZY80" s="128"/>
      <c r="ZZ80" s="128"/>
    </row>
    <row r="81" spans="1:702" hidden="1" outlineLevel="1">
      <c r="A81" s="8">
        <v>42675</v>
      </c>
      <c r="B81" s="128">
        <v>2971.3447805599999</v>
      </c>
      <c r="C81" s="128">
        <v>1065.2505033100001</v>
      </c>
      <c r="D81" s="128">
        <v>3.0037363899999998</v>
      </c>
      <c r="E81" s="128">
        <v>589.2296801</v>
      </c>
      <c r="F81" s="128">
        <v>47.783811450000002</v>
      </c>
      <c r="G81" s="128">
        <v>74.078182310000003</v>
      </c>
      <c r="H81" s="128">
        <v>7.8764621999999997</v>
      </c>
      <c r="I81" s="128">
        <v>1009.94438197</v>
      </c>
      <c r="J81" s="128">
        <v>52.972755229999997</v>
      </c>
      <c r="K81" s="128">
        <v>6.6233570999999998</v>
      </c>
      <c r="L81" s="128">
        <v>32.63302616</v>
      </c>
      <c r="M81" s="165" t="s">
        <v>189</v>
      </c>
      <c r="N81" s="128">
        <v>23.541081269999999</v>
      </c>
      <c r="O81" s="128">
        <v>0.17002876</v>
      </c>
      <c r="P81" s="128">
        <v>14.11695029</v>
      </c>
      <c r="Q81" s="128">
        <v>0</v>
      </c>
      <c r="R81" s="128">
        <v>15.173489050000001</v>
      </c>
      <c r="S81" s="128">
        <v>0</v>
      </c>
      <c r="T81" s="128">
        <v>28.94733497</v>
      </c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  <c r="IX81" s="128"/>
      <c r="IY81" s="128"/>
      <c r="IZ81" s="128"/>
      <c r="JA81" s="128"/>
      <c r="JB81" s="128"/>
      <c r="JC81" s="128"/>
      <c r="JD81" s="128"/>
      <c r="JE81" s="128"/>
      <c r="JF81" s="128"/>
      <c r="JG81" s="128"/>
      <c r="JH81" s="128"/>
      <c r="JI81" s="128"/>
      <c r="JJ81" s="128"/>
      <c r="JK81" s="128"/>
      <c r="JL81" s="128"/>
      <c r="JM81" s="128"/>
      <c r="JN81" s="128"/>
      <c r="JO81" s="128"/>
      <c r="JP81" s="128"/>
      <c r="JQ81" s="128"/>
      <c r="JR81" s="128"/>
      <c r="JS81" s="128"/>
      <c r="JT81" s="128"/>
      <c r="JU81" s="128"/>
      <c r="JV81" s="128"/>
      <c r="JW81" s="128"/>
      <c r="JX81" s="128"/>
      <c r="JY81" s="128"/>
      <c r="JZ81" s="128"/>
      <c r="KA81" s="128"/>
      <c r="KB81" s="128"/>
      <c r="KC81" s="128"/>
      <c r="KD81" s="128"/>
      <c r="KE81" s="128"/>
      <c r="KF81" s="128"/>
      <c r="KG81" s="128"/>
      <c r="KH81" s="128"/>
      <c r="KI81" s="128"/>
      <c r="KJ81" s="128"/>
      <c r="KK81" s="128"/>
      <c r="KL81" s="128"/>
      <c r="KM81" s="128"/>
      <c r="KN81" s="128"/>
      <c r="KO81" s="128"/>
      <c r="KP81" s="128"/>
      <c r="KQ81" s="128"/>
      <c r="KR81" s="128"/>
      <c r="KS81" s="128"/>
      <c r="KT81" s="128"/>
      <c r="KU81" s="128"/>
      <c r="KV81" s="128"/>
      <c r="KW81" s="128"/>
      <c r="KX81" s="128"/>
      <c r="KY81" s="128"/>
      <c r="KZ81" s="128"/>
      <c r="LA81" s="128"/>
      <c r="LB81" s="128"/>
      <c r="LC81" s="128"/>
      <c r="LD81" s="128"/>
      <c r="LE81" s="128"/>
      <c r="LF81" s="128"/>
      <c r="LG81" s="128"/>
      <c r="LH81" s="128"/>
      <c r="LI81" s="128"/>
      <c r="LJ81" s="128"/>
      <c r="LK81" s="128"/>
      <c r="LL81" s="128"/>
      <c r="LM81" s="128"/>
      <c r="LN81" s="128"/>
      <c r="LO81" s="128"/>
      <c r="LP81" s="128"/>
      <c r="LQ81" s="128"/>
      <c r="LR81" s="128"/>
      <c r="LS81" s="128"/>
      <c r="LT81" s="128"/>
      <c r="LU81" s="128"/>
      <c r="LV81" s="128"/>
      <c r="LW81" s="128"/>
      <c r="LX81" s="128"/>
      <c r="LY81" s="128"/>
      <c r="LZ81" s="128"/>
      <c r="MA81" s="128"/>
      <c r="MB81" s="128"/>
      <c r="MC81" s="128"/>
      <c r="MD81" s="128"/>
      <c r="ME81" s="128"/>
      <c r="MF81" s="128"/>
      <c r="MG81" s="128"/>
      <c r="MH81" s="128"/>
      <c r="MI81" s="128"/>
      <c r="MJ81" s="128"/>
      <c r="MK81" s="128"/>
      <c r="ML81" s="128"/>
      <c r="MM81" s="128"/>
      <c r="MN81" s="128"/>
      <c r="MO81" s="128"/>
      <c r="MP81" s="128"/>
      <c r="MQ81" s="128"/>
      <c r="MR81" s="128"/>
      <c r="MS81" s="128"/>
      <c r="MT81" s="128"/>
      <c r="MU81" s="128"/>
      <c r="MV81" s="128"/>
      <c r="MW81" s="128"/>
      <c r="MX81" s="128"/>
      <c r="MY81" s="128"/>
      <c r="MZ81" s="128"/>
      <c r="NA81" s="128"/>
      <c r="NB81" s="128"/>
      <c r="NC81" s="128"/>
      <c r="ND81" s="128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8"/>
      <c r="NS81" s="128"/>
      <c r="NT81" s="128"/>
      <c r="NU81" s="128"/>
      <c r="NV81" s="128"/>
      <c r="NW81" s="128"/>
      <c r="NX81" s="128"/>
      <c r="NY81" s="128"/>
      <c r="NZ81" s="128"/>
      <c r="OA81" s="128"/>
      <c r="OB81" s="128"/>
      <c r="OC81" s="128"/>
      <c r="OD81" s="128"/>
      <c r="OE81" s="128"/>
      <c r="OF81" s="128"/>
      <c r="OG81" s="128"/>
      <c r="OH81" s="128"/>
      <c r="OI81" s="128"/>
      <c r="OJ81" s="128"/>
      <c r="OK81" s="128"/>
      <c r="OL81" s="128"/>
      <c r="OM81" s="128"/>
      <c r="ON81" s="128"/>
      <c r="OO81" s="128"/>
      <c r="OP81" s="128"/>
      <c r="OQ81" s="128"/>
      <c r="OR81" s="128"/>
      <c r="OS81" s="128"/>
      <c r="OT81" s="128"/>
      <c r="OU81" s="128"/>
      <c r="OV81" s="128"/>
      <c r="OW81" s="128"/>
      <c r="OX81" s="128"/>
      <c r="OY81" s="128"/>
      <c r="OZ81" s="128"/>
      <c r="PA81" s="128"/>
      <c r="PB81" s="128"/>
      <c r="PC81" s="128"/>
      <c r="PD81" s="128"/>
      <c r="PE81" s="128"/>
      <c r="PF81" s="128"/>
      <c r="PG81" s="128"/>
      <c r="PH81" s="128"/>
      <c r="PI81" s="128"/>
      <c r="PJ81" s="128"/>
      <c r="PK81" s="128"/>
      <c r="PL81" s="128"/>
      <c r="PM81" s="128"/>
      <c r="PN81" s="128"/>
      <c r="PO81" s="128"/>
      <c r="PP81" s="128"/>
      <c r="PQ81" s="128"/>
      <c r="PR81" s="128"/>
      <c r="PS81" s="128"/>
      <c r="PT81" s="128"/>
      <c r="PU81" s="128"/>
      <c r="PV81" s="128"/>
      <c r="PW81" s="128"/>
      <c r="PX81" s="128"/>
      <c r="PY81" s="128"/>
      <c r="PZ81" s="128"/>
      <c r="QA81" s="128"/>
      <c r="QB81" s="128"/>
      <c r="QC81" s="128"/>
      <c r="QD81" s="128"/>
      <c r="QE81" s="128"/>
      <c r="QF81" s="128"/>
      <c r="QG81" s="128"/>
      <c r="QH81" s="128"/>
      <c r="QI81" s="128"/>
      <c r="QJ81" s="128"/>
      <c r="QK81" s="128"/>
      <c r="QL81" s="128"/>
      <c r="QM81" s="128"/>
      <c r="QN81" s="128"/>
      <c r="QO81" s="128"/>
      <c r="QP81" s="128"/>
      <c r="QQ81" s="128"/>
      <c r="QR81" s="128"/>
      <c r="QS81" s="128"/>
      <c r="QT81" s="128"/>
      <c r="QU81" s="128"/>
      <c r="QV81" s="128"/>
      <c r="QW81" s="128"/>
      <c r="QX81" s="128"/>
      <c r="QY81" s="128"/>
      <c r="QZ81" s="128"/>
      <c r="RA81" s="128"/>
      <c r="RB81" s="128"/>
      <c r="RC81" s="128"/>
      <c r="RD81" s="128"/>
      <c r="RE81" s="128"/>
      <c r="RF81" s="128"/>
      <c r="RG81" s="128"/>
      <c r="RH81" s="128"/>
      <c r="RI81" s="128"/>
      <c r="RJ81" s="128"/>
      <c r="RK81" s="128"/>
      <c r="RL81" s="128"/>
      <c r="RM81" s="128"/>
      <c r="RN81" s="128"/>
      <c r="RO81" s="128"/>
      <c r="RP81" s="128"/>
      <c r="RQ81" s="128"/>
      <c r="RR81" s="128"/>
      <c r="RS81" s="128"/>
      <c r="RT81" s="128"/>
      <c r="RU81" s="128"/>
      <c r="RV81" s="128"/>
      <c r="RW81" s="128"/>
      <c r="RX81" s="128"/>
      <c r="RY81" s="128"/>
      <c r="RZ81" s="128"/>
      <c r="SA81" s="128"/>
      <c r="SB81" s="128"/>
      <c r="SC81" s="128"/>
      <c r="SD81" s="128"/>
      <c r="SE81" s="128"/>
      <c r="SF81" s="128"/>
      <c r="SG81" s="128"/>
      <c r="SH81" s="128"/>
      <c r="SI81" s="128"/>
      <c r="SJ81" s="128"/>
      <c r="SK81" s="128"/>
      <c r="SL81" s="128"/>
      <c r="SM81" s="128"/>
      <c r="SN81" s="128"/>
      <c r="SO81" s="128"/>
      <c r="SP81" s="128"/>
      <c r="SQ81" s="128"/>
      <c r="SR81" s="128"/>
      <c r="SS81" s="128"/>
      <c r="ST81" s="128"/>
      <c r="SU81" s="128"/>
      <c r="SV81" s="128"/>
      <c r="SW81" s="128"/>
      <c r="SX81" s="128"/>
      <c r="SY81" s="128"/>
      <c r="SZ81" s="128"/>
      <c r="TA81" s="128"/>
      <c r="TB81" s="128"/>
      <c r="TC81" s="128"/>
      <c r="TD81" s="128"/>
      <c r="TE81" s="128"/>
      <c r="TF81" s="128"/>
      <c r="TG81" s="128"/>
      <c r="TH81" s="128"/>
      <c r="TI81" s="128"/>
      <c r="TJ81" s="128"/>
      <c r="TK81" s="128"/>
      <c r="TL81" s="128"/>
      <c r="TM81" s="128"/>
      <c r="TN81" s="128"/>
      <c r="TO81" s="128"/>
      <c r="TP81" s="128"/>
      <c r="TQ81" s="128"/>
      <c r="TR81" s="128"/>
      <c r="TS81" s="128"/>
      <c r="TT81" s="128"/>
      <c r="TU81" s="128"/>
      <c r="TV81" s="128"/>
      <c r="TW81" s="128"/>
      <c r="TX81" s="128"/>
      <c r="TY81" s="128"/>
      <c r="TZ81" s="128"/>
      <c r="UA81" s="128"/>
      <c r="UB81" s="128"/>
      <c r="UC81" s="128"/>
      <c r="UD81" s="128"/>
      <c r="UE81" s="128"/>
      <c r="UF81" s="128"/>
      <c r="UG81" s="128"/>
      <c r="UH81" s="128"/>
      <c r="UI81" s="128"/>
      <c r="UJ81" s="128"/>
      <c r="UK81" s="128"/>
      <c r="UL81" s="128"/>
      <c r="UM81" s="128"/>
      <c r="UN81" s="128"/>
      <c r="UO81" s="128"/>
      <c r="UP81" s="128"/>
      <c r="UQ81" s="128"/>
      <c r="UR81" s="128"/>
      <c r="US81" s="128"/>
      <c r="UT81" s="128"/>
      <c r="UU81" s="128"/>
      <c r="UV81" s="128"/>
      <c r="UW81" s="128"/>
      <c r="UX81" s="128"/>
      <c r="UY81" s="128"/>
      <c r="UZ81" s="128"/>
      <c r="VA81" s="128"/>
      <c r="VB81" s="128"/>
      <c r="VC81" s="128"/>
      <c r="VD81" s="128"/>
      <c r="VE81" s="128"/>
      <c r="VF81" s="128"/>
      <c r="VG81" s="128"/>
      <c r="VH81" s="128"/>
      <c r="VI81" s="128"/>
      <c r="VJ81" s="128"/>
      <c r="VK81" s="128"/>
      <c r="VL81" s="128"/>
      <c r="VM81" s="128"/>
      <c r="VN81" s="128"/>
      <c r="VO81" s="128"/>
      <c r="VP81" s="128"/>
      <c r="VQ81" s="128"/>
      <c r="VR81" s="128"/>
      <c r="VS81" s="128"/>
      <c r="VT81" s="128"/>
      <c r="VU81" s="128"/>
      <c r="VV81" s="128"/>
      <c r="VW81" s="128"/>
      <c r="VX81" s="128"/>
      <c r="VY81" s="128"/>
      <c r="VZ81" s="128"/>
      <c r="WA81" s="128"/>
      <c r="WB81" s="128"/>
      <c r="WC81" s="128"/>
      <c r="WD81" s="128"/>
      <c r="WE81" s="128"/>
      <c r="WF81" s="128"/>
      <c r="WG81" s="128"/>
      <c r="WH81" s="128"/>
      <c r="WI81" s="128"/>
      <c r="WJ81" s="128"/>
      <c r="WK81" s="128"/>
      <c r="WL81" s="128"/>
      <c r="WM81" s="128"/>
      <c r="WN81" s="128"/>
      <c r="WO81" s="128"/>
      <c r="WP81" s="128"/>
      <c r="WQ81" s="128"/>
      <c r="WR81" s="128"/>
      <c r="WS81" s="128"/>
      <c r="WT81" s="128"/>
      <c r="WU81" s="128"/>
      <c r="WV81" s="128"/>
      <c r="WW81" s="128"/>
      <c r="WX81" s="128"/>
      <c r="WY81" s="128"/>
      <c r="WZ81" s="128"/>
      <c r="XA81" s="128"/>
      <c r="XB81" s="128"/>
      <c r="XC81" s="128"/>
      <c r="XD81" s="128"/>
      <c r="XE81" s="128"/>
      <c r="XF81" s="128"/>
      <c r="XG81" s="128"/>
      <c r="XH81" s="128"/>
      <c r="XI81" s="128"/>
      <c r="XJ81" s="128"/>
      <c r="XK81" s="128"/>
      <c r="XL81" s="128"/>
      <c r="XM81" s="128"/>
      <c r="XN81" s="128"/>
      <c r="XO81" s="128"/>
      <c r="XP81" s="128"/>
      <c r="XQ81" s="128"/>
      <c r="XR81" s="128"/>
      <c r="XS81" s="128"/>
      <c r="XT81" s="128"/>
      <c r="XU81" s="128"/>
      <c r="XV81" s="128"/>
      <c r="XW81" s="128"/>
      <c r="XX81" s="128"/>
      <c r="XY81" s="128"/>
      <c r="XZ81" s="128"/>
      <c r="YA81" s="128"/>
      <c r="YB81" s="128"/>
      <c r="YC81" s="128"/>
      <c r="YD81" s="128"/>
      <c r="YE81" s="128"/>
      <c r="YF81" s="128"/>
      <c r="YG81" s="128"/>
      <c r="YH81" s="128"/>
      <c r="YI81" s="128"/>
      <c r="YJ81" s="128"/>
      <c r="YK81" s="128"/>
      <c r="YL81" s="128"/>
      <c r="YM81" s="128"/>
      <c r="YN81" s="128"/>
      <c r="YO81" s="128"/>
      <c r="YP81" s="128"/>
      <c r="YQ81" s="128"/>
      <c r="YR81" s="128"/>
      <c r="YS81" s="128"/>
      <c r="YT81" s="128"/>
      <c r="YU81" s="128"/>
      <c r="YV81" s="128"/>
      <c r="YW81" s="128"/>
      <c r="YX81" s="128"/>
      <c r="YY81" s="128"/>
      <c r="YZ81" s="128"/>
      <c r="ZA81" s="128"/>
      <c r="ZB81" s="128"/>
      <c r="ZC81" s="128"/>
      <c r="ZD81" s="128"/>
      <c r="ZE81" s="128"/>
      <c r="ZF81" s="128"/>
      <c r="ZG81" s="128"/>
      <c r="ZH81" s="128"/>
      <c r="ZI81" s="128"/>
      <c r="ZJ81" s="128"/>
      <c r="ZK81" s="128"/>
      <c r="ZL81" s="128"/>
      <c r="ZM81" s="128"/>
      <c r="ZN81" s="128"/>
      <c r="ZO81" s="128"/>
      <c r="ZP81" s="128"/>
      <c r="ZQ81" s="128"/>
      <c r="ZR81" s="128"/>
      <c r="ZS81" s="128"/>
      <c r="ZT81" s="128"/>
      <c r="ZU81" s="128"/>
      <c r="ZV81" s="128"/>
      <c r="ZW81" s="128"/>
      <c r="ZX81" s="128"/>
      <c r="ZY81" s="128"/>
      <c r="ZZ81" s="128"/>
    </row>
    <row r="82" spans="1:702" hidden="1" outlineLevel="1">
      <c r="A82" s="8">
        <v>42705</v>
      </c>
      <c r="B82" s="128">
        <v>2952.0715882099998</v>
      </c>
      <c r="C82" s="128">
        <v>1079.7804646500001</v>
      </c>
      <c r="D82" s="128">
        <v>2.8715865699999998</v>
      </c>
      <c r="E82" s="128">
        <v>586.74906424000005</v>
      </c>
      <c r="F82" s="128">
        <v>13.053396530000001</v>
      </c>
      <c r="G82" s="128">
        <v>78.695023109999994</v>
      </c>
      <c r="H82" s="128">
        <v>7.8035533900000003</v>
      </c>
      <c r="I82" s="128">
        <v>990.81426053999996</v>
      </c>
      <c r="J82" s="128">
        <v>63.186656880000001</v>
      </c>
      <c r="K82" s="128">
        <v>12.043558989999999</v>
      </c>
      <c r="L82" s="128">
        <v>34.722926260000001</v>
      </c>
      <c r="M82" s="165" t="s">
        <v>189</v>
      </c>
      <c r="N82" s="128">
        <v>38.623256990000002</v>
      </c>
      <c r="O82" s="128">
        <v>0.18558221999999999</v>
      </c>
      <c r="P82" s="128">
        <v>13.888121699999999</v>
      </c>
      <c r="Q82" s="128">
        <v>0</v>
      </c>
      <c r="R82" s="128">
        <v>3.7490000000000002E-5</v>
      </c>
      <c r="S82" s="128">
        <v>0</v>
      </c>
      <c r="T82" s="128">
        <v>29.654098650000002</v>
      </c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128"/>
      <c r="IK82" s="128"/>
      <c r="IL82" s="128"/>
      <c r="IM82" s="128"/>
      <c r="IN82" s="128"/>
      <c r="IO82" s="128"/>
      <c r="IP82" s="128"/>
      <c r="IQ82" s="128"/>
      <c r="IR82" s="128"/>
      <c r="IS82" s="128"/>
      <c r="IT82" s="128"/>
      <c r="IU82" s="128"/>
      <c r="IV82" s="128"/>
      <c r="IW82" s="128"/>
      <c r="IX82" s="128"/>
      <c r="IY82" s="128"/>
      <c r="IZ82" s="128"/>
      <c r="JA82" s="128"/>
      <c r="JB82" s="128"/>
      <c r="JC82" s="128"/>
      <c r="JD82" s="128"/>
      <c r="JE82" s="128"/>
      <c r="JF82" s="128"/>
      <c r="JG82" s="128"/>
      <c r="JH82" s="128"/>
      <c r="JI82" s="128"/>
      <c r="JJ82" s="128"/>
      <c r="JK82" s="128"/>
      <c r="JL82" s="128"/>
      <c r="JM82" s="128"/>
      <c r="JN82" s="128"/>
      <c r="JO82" s="128"/>
      <c r="JP82" s="128"/>
      <c r="JQ82" s="128"/>
      <c r="JR82" s="128"/>
      <c r="JS82" s="128"/>
      <c r="JT82" s="128"/>
      <c r="JU82" s="128"/>
      <c r="JV82" s="128"/>
      <c r="JW82" s="128"/>
      <c r="JX82" s="128"/>
      <c r="JY82" s="128"/>
      <c r="JZ82" s="128"/>
      <c r="KA82" s="128"/>
      <c r="KB82" s="128"/>
      <c r="KC82" s="128"/>
      <c r="KD82" s="128"/>
      <c r="KE82" s="128"/>
      <c r="KF82" s="128"/>
      <c r="KG82" s="128"/>
      <c r="KH82" s="128"/>
      <c r="KI82" s="128"/>
      <c r="KJ82" s="128"/>
      <c r="KK82" s="128"/>
      <c r="KL82" s="128"/>
      <c r="KM82" s="128"/>
      <c r="KN82" s="128"/>
      <c r="KO82" s="128"/>
      <c r="KP82" s="128"/>
      <c r="KQ82" s="128"/>
      <c r="KR82" s="128"/>
      <c r="KS82" s="128"/>
      <c r="KT82" s="128"/>
      <c r="KU82" s="128"/>
      <c r="KV82" s="128"/>
      <c r="KW82" s="128"/>
      <c r="KX82" s="128"/>
      <c r="KY82" s="128"/>
      <c r="KZ82" s="128"/>
      <c r="LA82" s="128"/>
      <c r="LB82" s="128"/>
      <c r="LC82" s="128"/>
      <c r="LD82" s="128"/>
      <c r="LE82" s="128"/>
      <c r="LF82" s="128"/>
      <c r="LG82" s="128"/>
      <c r="LH82" s="128"/>
      <c r="LI82" s="128"/>
      <c r="LJ82" s="128"/>
      <c r="LK82" s="128"/>
      <c r="LL82" s="128"/>
      <c r="LM82" s="128"/>
      <c r="LN82" s="128"/>
      <c r="LO82" s="128"/>
      <c r="LP82" s="128"/>
      <c r="LQ82" s="128"/>
      <c r="LR82" s="128"/>
      <c r="LS82" s="128"/>
      <c r="LT82" s="128"/>
      <c r="LU82" s="128"/>
      <c r="LV82" s="128"/>
      <c r="LW82" s="128"/>
      <c r="LX82" s="128"/>
      <c r="LY82" s="128"/>
      <c r="LZ82" s="128"/>
      <c r="MA82" s="128"/>
      <c r="MB82" s="128"/>
      <c r="MC82" s="128"/>
      <c r="MD82" s="128"/>
      <c r="ME82" s="128"/>
      <c r="MF82" s="128"/>
      <c r="MG82" s="128"/>
      <c r="MH82" s="128"/>
      <c r="MI82" s="128"/>
      <c r="MJ82" s="128"/>
      <c r="MK82" s="128"/>
      <c r="ML82" s="128"/>
      <c r="MM82" s="128"/>
      <c r="MN82" s="128"/>
      <c r="MO82" s="128"/>
      <c r="MP82" s="128"/>
      <c r="MQ82" s="128"/>
      <c r="MR82" s="128"/>
      <c r="MS82" s="128"/>
      <c r="MT82" s="128"/>
      <c r="MU82" s="128"/>
      <c r="MV82" s="128"/>
      <c r="MW82" s="128"/>
      <c r="MX82" s="128"/>
      <c r="MY82" s="128"/>
      <c r="MZ82" s="128"/>
      <c r="NA82" s="128"/>
      <c r="NB82" s="128"/>
      <c r="NC82" s="128"/>
      <c r="ND82" s="128"/>
      <c r="NE82" s="128"/>
      <c r="NF82" s="128"/>
      <c r="NG82" s="128"/>
      <c r="NH82" s="128"/>
      <c r="NI82" s="128"/>
      <c r="NJ82" s="128"/>
      <c r="NK82" s="128"/>
      <c r="NL82" s="128"/>
      <c r="NM82" s="128"/>
      <c r="NN82" s="128"/>
      <c r="NO82" s="128"/>
      <c r="NP82" s="128"/>
      <c r="NQ82" s="128"/>
      <c r="NR82" s="128"/>
      <c r="NS82" s="128"/>
      <c r="NT82" s="128"/>
      <c r="NU82" s="128"/>
      <c r="NV82" s="128"/>
      <c r="NW82" s="128"/>
      <c r="NX82" s="128"/>
      <c r="NY82" s="128"/>
      <c r="NZ82" s="128"/>
      <c r="OA82" s="128"/>
      <c r="OB82" s="128"/>
      <c r="OC82" s="128"/>
      <c r="OD82" s="128"/>
      <c r="OE82" s="128"/>
      <c r="OF82" s="128"/>
      <c r="OG82" s="128"/>
      <c r="OH82" s="128"/>
      <c r="OI82" s="128"/>
      <c r="OJ82" s="128"/>
      <c r="OK82" s="128"/>
      <c r="OL82" s="128"/>
      <c r="OM82" s="128"/>
      <c r="ON82" s="128"/>
      <c r="OO82" s="128"/>
      <c r="OP82" s="128"/>
      <c r="OQ82" s="128"/>
      <c r="OR82" s="128"/>
      <c r="OS82" s="128"/>
      <c r="OT82" s="128"/>
      <c r="OU82" s="128"/>
      <c r="OV82" s="128"/>
      <c r="OW82" s="128"/>
      <c r="OX82" s="128"/>
      <c r="OY82" s="128"/>
      <c r="OZ82" s="128"/>
      <c r="PA82" s="128"/>
      <c r="PB82" s="128"/>
      <c r="PC82" s="128"/>
      <c r="PD82" s="128"/>
      <c r="PE82" s="128"/>
      <c r="PF82" s="128"/>
      <c r="PG82" s="128"/>
      <c r="PH82" s="128"/>
      <c r="PI82" s="128"/>
      <c r="PJ82" s="128"/>
      <c r="PK82" s="128"/>
      <c r="PL82" s="128"/>
      <c r="PM82" s="128"/>
      <c r="PN82" s="128"/>
      <c r="PO82" s="128"/>
      <c r="PP82" s="128"/>
      <c r="PQ82" s="128"/>
      <c r="PR82" s="128"/>
      <c r="PS82" s="128"/>
      <c r="PT82" s="128"/>
      <c r="PU82" s="128"/>
      <c r="PV82" s="128"/>
      <c r="PW82" s="128"/>
      <c r="PX82" s="128"/>
      <c r="PY82" s="128"/>
      <c r="PZ82" s="128"/>
      <c r="QA82" s="128"/>
      <c r="QB82" s="128"/>
      <c r="QC82" s="128"/>
      <c r="QD82" s="128"/>
      <c r="QE82" s="128"/>
      <c r="QF82" s="128"/>
      <c r="QG82" s="128"/>
      <c r="QH82" s="128"/>
      <c r="QI82" s="128"/>
      <c r="QJ82" s="128"/>
      <c r="QK82" s="128"/>
      <c r="QL82" s="128"/>
      <c r="QM82" s="128"/>
      <c r="QN82" s="128"/>
      <c r="QO82" s="128"/>
      <c r="QP82" s="128"/>
      <c r="QQ82" s="128"/>
      <c r="QR82" s="128"/>
      <c r="QS82" s="128"/>
      <c r="QT82" s="128"/>
      <c r="QU82" s="128"/>
      <c r="QV82" s="128"/>
      <c r="QW82" s="128"/>
      <c r="QX82" s="128"/>
      <c r="QY82" s="128"/>
      <c r="QZ82" s="128"/>
      <c r="RA82" s="128"/>
      <c r="RB82" s="128"/>
      <c r="RC82" s="128"/>
      <c r="RD82" s="128"/>
      <c r="RE82" s="128"/>
      <c r="RF82" s="128"/>
      <c r="RG82" s="128"/>
      <c r="RH82" s="128"/>
      <c r="RI82" s="128"/>
      <c r="RJ82" s="128"/>
      <c r="RK82" s="128"/>
      <c r="RL82" s="128"/>
      <c r="RM82" s="128"/>
      <c r="RN82" s="128"/>
      <c r="RO82" s="128"/>
      <c r="RP82" s="128"/>
      <c r="RQ82" s="128"/>
      <c r="RR82" s="128"/>
      <c r="RS82" s="128"/>
      <c r="RT82" s="128"/>
      <c r="RU82" s="128"/>
      <c r="RV82" s="128"/>
      <c r="RW82" s="128"/>
      <c r="RX82" s="128"/>
      <c r="RY82" s="128"/>
      <c r="RZ82" s="128"/>
      <c r="SA82" s="128"/>
      <c r="SB82" s="128"/>
      <c r="SC82" s="128"/>
      <c r="SD82" s="128"/>
      <c r="SE82" s="128"/>
      <c r="SF82" s="128"/>
      <c r="SG82" s="128"/>
      <c r="SH82" s="128"/>
      <c r="SI82" s="128"/>
      <c r="SJ82" s="128"/>
      <c r="SK82" s="128"/>
      <c r="SL82" s="128"/>
      <c r="SM82" s="128"/>
      <c r="SN82" s="128"/>
      <c r="SO82" s="128"/>
      <c r="SP82" s="128"/>
      <c r="SQ82" s="128"/>
      <c r="SR82" s="128"/>
      <c r="SS82" s="128"/>
      <c r="ST82" s="128"/>
      <c r="SU82" s="128"/>
      <c r="SV82" s="128"/>
      <c r="SW82" s="128"/>
      <c r="SX82" s="128"/>
      <c r="SY82" s="128"/>
      <c r="SZ82" s="128"/>
      <c r="TA82" s="128"/>
      <c r="TB82" s="128"/>
      <c r="TC82" s="128"/>
      <c r="TD82" s="128"/>
      <c r="TE82" s="128"/>
      <c r="TF82" s="128"/>
      <c r="TG82" s="128"/>
      <c r="TH82" s="128"/>
      <c r="TI82" s="128"/>
      <c r="TJ82" s="128"/>
      <c r="TK82" s="128"/>
      <c r="TL82" s="128"/>
      <c r="TM82" s="128"/>
      <c r="TN82" s="128"/>
      <c r="TO82" s="128"/>
      <c r="TP82" s="128"/>
      <c r="TQ82" s="128"/>
      <c r="TR82" s="128"/>
      <c r="TS82" s="128"/>
      <c r="TT82" s="128"/>
      <c r="TU82" s="128"/>
      <c r="TV82" s="128"/>
      <c r="TW82" s="128"/>
      <c r="TX82" s="128"/>
      <c r="TY82" s="128"/>
      <c r="TZ82" s="128"/>
      <c r="UA82" s="128"/>
      <c r="UB82" s="128"/>
      <c r="UC82" s="128"/>
      <c r="UD82" s="128"/>
      <c r="UE82" s="128"/>
      <c r="UF82" s="128"/>
      <c r="UG82" s="128"/>
      <c r="UH82" s="128"/>
      <c r="UI82" s="128"/>
      <c r="UJ82" s="128"/>
      <c r="UK82" s="128"/>
      <c r="UL82" s="128"/>
      <c r="UM82" s="128"/>
      <c r="UN82" s="128"/>
      <c r="UO82" s="128"/>
      <c r="UP82" s="128"/>
      <c r="UQ82" s="128"/>
      <c r="UR82" s="128"/>
      <c r="US82" s="128"/>
      <c r="UT82" s="128"/>
      <c r="UU82" s="128"/>
      <c r="UV82" s="128"/>
      <c r="UW82" s="128"/>
      <c r="UX82" s="128"/>
      <c r="UY82" s="128"/>
      <c r="UZ82" s="128"/>
      <c r="VA82" s="128"/>
      <c r="VB82" s="128"/>
      <c r="VC82" s="128"/>
      <c r="VD82" s="128"/>
      <c r="VE82" s="128"/>
      <c r="VF82" s="128"/>
      <c r="VG82" s="128"/>
      <c r="VH82" s="128"/>
      <c r="VI82" s="128"/>
      <c r="VJ82" s="128"/>
      <c r="VK82" s="128"/>
      <c r="VL82" s="128"/>
      <c r="VM82" s="128"/>
      <c r="VN82" s="128"/>
      <c r="VO82" s="128"/>
      <c r="VP82" s="128"/>
      <c r="VQ82" s="128"/>
      <c r="VR82" s="128"/>
      <c r="VS82" s="128"/>
      <c r="VT82" s="128"/>
      <c r="VU82" s="128"/>
      <c r="VV82" s="128"/>
      <c r="VW82" s="128"/>
      <c r="VX82" s="128"/>
      <c r="VY82" s="128"/>
      <c r="VZ82" s="128"/>
      <c r="WA82" s="128"/>
      <c r="WB82" s="128"/>
      <c r="WC82" s="128"/>
      <c r="WD82" s="128"/>
      <c r="WE82" s="128"/>
      <c r="WF82" s="128"/>
      <c r="WG82" s="128"/>
      <c r="WH82" s="128"/>
      <c r="WI82" s="128"/>
      <c r="WJ82" s="128"/>
      <c r="WK82" s="128"/>
      <c r="WL82" s="128"/>
      <c r="WM82" s="128"/>
      <c r="WN82" s="128"/>
      <c r="WO82" s="128"/>
      <c r="WP82" s="128"/>
      <c r="WQ82" s="128"/>
      <c r="WR82" s="128"/>
      <c r="WS82" s="128"/>
      <c r="WT82" s="128"/>
      <c r="WU82" s="128"/>
      <c r="WV82" s="128"/>
      <c r="WW82" s="128"/>
      <c r="WX82" s="128"/>
      <c r="WY82" s="128"/>
      <c r="WZ82" s="128"/>
      <c r="XA82" s="128"/>
      <c r="XB82" s="128"/>
      <c r="XC82" s="128"/>
      <c r="XD82" s="128"/>
      <c r="XE82" s="128"/>
      <c r="XF82" s="128"/>
      <c r="XG82" s="128"/>
      <c r="XH82" s="128"/>
      <c r="XI82" s="128"/>
      <c r="XJ82" s="128"/>
      <c r="XK82" s="128"/>
      <c r="XL82" s="128"/>
      <c r="XM82" s="128"/>
      <c r="XN82" s="128"/>
      <c r="XO82" s="128"/>
      <c r="XP82" s="128"/>
      <c r="XQ82" s="128"/>
      <c r="XR82" s="128"/>
      <c r="XS82" s="128"/>
      <c r="XT82" s="128"/>
      <c r="XU82" s="128"/>
      <c r="XV82" s="128"/>
      <c r="XW82" s="128"/>
      <c r="XX82" s="128"/>
      <c r="XY82" s="128"/>
      <c r="XZ82" s="128"/>
      <c r="YA82" s="128"/>
      <c r="YB82" s="128"/>
      <c r="YC82" s="128"/>
      <c r="YD82" s="128"/>
      <c r="YE82" s="128"/>
      <c r="YF82" s="128"/>
      <c r="YG82" s="128"/>
      <c r="YH82" s="128"/>
      <c r="YI82" s="128"/>
      <c r="YJ82" s="128"/>
      <c r="YK82" s="128"/>
      <c r="YL82" s="128"/>
      <c r="YM82" s="128"/>
      <c r="YN82" s="128"/>
      <c r="YO82" s="128"/>
      <c r="YP82" s="128"/>
      <c r="YQ82" s="128"/>
      <c r="YR82" s="128"/>
      <c r="YS82" s="128"/>
      <c r="YT82" s="128"/>
      <c r="YU82" s="128"/>
      <c r="YV82" s="128"/>
      <c r="YW82" s="128"/>
      <c r="YX82" s="128"/>
      <c r="YY82" s="128"/>
      <c r="YZ82" s="128"/>
      <c r="ZA82" s="128"/>
      <c r="ZB82" s="128"/>
      <c r="ZC82" s="128"/>
      <c r="ZD82" s="128"/>
      <c r="ZE82" s="128"/>
      <c r="ZF82" s="128"/>
      <c r="ZG82" s="128"/>
      <c r="ZH82" s="128"/>
      <c r="ZI82" s="128"/>
      <c r="ZJ82" s="128"/>
      <c r="ZK82" s="128"/>
      <c r="ZL82" s="128"/>
      <c r="ZM82" s="128"/>
      <c r="ZN82" s="128"/>
      <c r="ZO82" s="128"/>
      <c r="ZP82" s="128"/>
      <c r="ZQ82" s="128"/>
      <c r="ZR82" s="128"/>
      <c r="ZS82" s="128"/>
      <c r="ZT82" s="128"/>
      <c r="ZU82" s="128"/>
      <c r="ZV82" s="128"/>
      <c r="ZW82" s="128"/>
      <c r="ZX82" s="128"/>
      <c r="ZY82" s="128"/>
      <c r="ZZ82" s="128"/>
    </row>
    <row r="83" spans="1:702" hidden="1" outlineLevel="1">
      <c r="A83" s="8">
        <v>42736</v>
      </c>
      <c r="B83" s="128">
        <v>2916.58687121</v>
      </c>
      <c r="C83" s="128">
        <v>1064.97648936</v>
      </c>
      <c r="D83" s="128">
        <v>2.8315233399999999</v>
      </c>
      <c r="E83" s="128">
        <v>579.25392707000003</v>
      </c>
      <c r="F83" s="128">
        <v>30.22729472</v>
      </c>
      <c r="G83" s="128">
        <v>65.060091200000002</v>
      </c>
      <c r="H83" s="128">
        <v>5.3454876899999997</v>
      </c>
      <c r="I83" s="128">
        <v>981.89767231999997</v>
      </c>
      <c r="J83" s="128">
        <v>66.137311740000001</v>
      </c>
      <c r="K83" s="128">
        <v>6.3346631100000002</v>
      </c>
      <c r="L83" s="128">
        <v>34.475795410000003</v>
      </c>
      <c r="M83" s="165" t="s">
        <v>189</v>
      </c>
      <c r="N83" s="128">
        <v>38.419186619999998</v>
      </c>
      <c r="O83" s="128">
        <v>0.15638784</v>
      </c>
      <c r="P83" s="128">
        <v>13.722888940000001</v>
      </c>
      <c r="Q83" s="128">
        <v>0</v>
      </c>
      <c r="R83" s="128">
        <v>0</v>
      </c>
      <c r="S83" s="128">
        <v>0</v>
      </c>
      <c r="T83" s="128">
        <v>27.748151849999999</v>
      </c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</row>
    <row r="84" spans="1:702" hidden="1" outlineLevel="1">
      <c r="A84" s="8">
        <v>42767</v>
      </c>
      <c r="B84" s="128">
        <v>2884.6841964199998</v>
      </c>
      <c r="C84" s="128">
        <v>1046.1928146600001</v>
      </c>
      <c r="D84" s="128">
        <v>2.8631655500000002</v>
      </c>
      <c r="E84" s="128">
        <v>582.70583945999999</v>
      </c>
      <c r="F84" s="128">
        <v>7.6350767499999996</v>
      </c>
      <c r="G84" s="128">
        <v>51.644141189999999</v>
      </c>
      <c r="H84" s="128">
        <v>5.6322436500000004</v>
      </c>
      <c r="I84" s="128">
        <v>1001.43743456</v>
      </c>
      <c r="J84" s="128">
        <v>66.998908180000001</v>
      </c>
      <c r="K84" s="128">
        <v>6.1415381</v>
      </c>
      <c r="L84" s="128">
        <v>35.022072719999997</v>
      </c>
      <c r="M84" s="165" t="s">
        <v>189</v>
      </c>
      <c r="N84" s="128">
        <v>37.412580159999997</v>
      </c>
      <c r="O84" s="128">
        <v>0.17177389000000001</v>
      </c>
      <c r="P84" s="128">
        <v>13.492849550000001</v>
      </c>
      <c r="Q84" s="128">
        <v>0</v>
      </c>
      <c r="R84" s="128">
        <v>0</v>
      </c>
      <c r="S84" s="128">
        <v>0</v>
      </c>
      <c r="T84" s="128">
        <v>27.333758</v>
      </c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</row>
    <row r="85" spans="1:702" hidden="1" outlineLevel="1">
      <c r="A85" s="8">
        <v>42795</v>
      </c>
      <c r="B85" s="128">
        <v>2854.6385030400002</v>
      </c>
      <c r="C85" s="128">
        <v>1094.4551578799999</v>
      </c>
      <c r="D85" s="128">
        <v>2.8653456300000002</v>
      </c>
      <c r="E85" s="128">
        <v>560.85223406</v>
      </c>
      <c r="F85" s="128">
        <v>9.8597664799999993</v>
      </c>
      <c r="G85" s="128">
        <v>50.803019120000002</v>
      </c>
      <c r="H85" s="128">
        <v>15.452363679999999</v>
      </c>
      <c r="I85" s="128">
        <v>935.78458279999995</v>
      </c>
      <c r="J85" s="128">
        <v>65.017557389999993</v>
      </c>
      <c r="K85" s="128">
        <v>6.0054179999999997</v>
      </c>
      <c r="L85" s="128">
        <v>35.677337919999999</v>
      </c>
      <c r="M85" s="165" t="s">
        <v>189</v>
      </c>
      <c r="N85" s="128">
        <v>36.917822569999998</v>
      </c>
      <c r="O85" s="128">
        <v>0.14998317999999999</v>
      </c>
      <c r="P85" s="128">
        <v>13.766101799999999</v>
      </c>
      <c r="Q85" s="128">
        <v>0</v>
      </c>
      <c r="R85" s="128">
        <v>2.2000000000000001E-7</v>
      </c>
      <c r="S85" s="128">
        <v>2.9999999999999997E-8</v>
      </c>
      <c r="T85" s="128">
        <v>27.03181228</v>
      </c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</row>
    <row r="86" spans="1:702" hidden="1" outlineLevel="1">
      <c r="A86" s="8">
        <v>42826</v>
      </c>
      <c r="B86" s="128">
        <v>2909.49517234</v>
      </c>
      <c r="C86" s="128">
        <v>1162.5666612</v>
      </c>
      <c r="D86" s="128">
        <v>2.7627685999999998</v>
      </c>
      <c r="E86" s="128">
        <v>556.53450972999997</v>
      </c>
      <c r="F86" s="128">
        <v>23.218263910000001</v>
      </c>
      <c r="G86" s="128">
        <v>37.08699764</v>
      </c>
      <c r="H86" s="128">
        <v>11.775111649999999</v>
      </c>
      <c r="I86" s="128">
        <v>936.51753785999995</v>
      </c>
      <c r="J86" s="128">
        <v>69.184080350000002</v>
      </c>
      <c r="K86" s="128">
        <v>5.8373920300000002</v>
      </c>
      <c r="L86" s="128">
        <v>35.976885070000002</v>
      </c>
      <c r="M86" s="165" t="s">
        <v>189</v>
      </c>
      <c r="N86" s="128">
        <v>27.076214329999999</v>
      </c>
      <c r="O86" s="128">
        <v>0.14654565999999999</v>
      </c>
      <c r="P86" s="128">
        <v>14.164913779999999</v>
      </c>
      <c r="Q86" s="128">
        <v>0</v>
      </c>
      <c r="R86" s="128">
        <v>0</v>
      </c>
      <c r="S86" s="128">
        <v>2.1946399999999999E-3</v>
      </c>
      <c r="T86" s="128">
        <v>26.64509589</v>
      </c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</row>
    <row r="87" spans="1:702" hidden="1" outlineLevel="1">
      <c r="A87" s="8">
        <v>42856</v>
      </c>
      <c r="B87" s="128">
        <v>2861.7229039399999</v>
      </c>
      <c r="C87" s="128">
        <v>1144.2607097699999</v>
      </c>
      <c r="D87" s="128">
        <v>2.6601594799999999</v>
      </c>
      <c r="E87" s="128">
        <v>551.27028155999994</v>
      </c>
      <c r="F87" s="128">
        <v>36.406799319999998</v>
      </c>
      <c r="G87" s="128">
        <v>24.066263639999999</v>
      </c>
      <c r="H87" s="128">
        <v>12.89969387</v>
      </c>
      <c r="I87" s="128">
        <v>911.54144803999998</v>
      </c>
      <c r="J87" s="128">
        <v>70.378135470000004</v>
      </c>
      <c r="K87" s="128">
        <v>5.6643780000000001</v>
      </c>
      <c r="L87" s="128">
        <v>35.698307399999997</v>
      </c>
      <c r="M87" s="165" t="s">
        <v>189</v>
      </c>
      <c r="N87" s="128">
        <v>26.5526087</v>
      </c>
      <c r="O87" s="128">
        <v>0.14337084999999999</v>
      </c>
      <c r="P87" s="128">
        <v>13.86900165</v>
      </c>
      <c r="Q87" s="128">
        <v>7.3149399999999998E-3</v>
      </c>
      <c r="R87" s="128">
        <v>1.908E-5</v>
      </c>
      <c r="S87" s="128">
        <v>5.7550000000000003E-5</v>
      </c>
      <c r="T87" s="128">
        <v>26.304354620000002</v>
      </c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</row>
    <row r="88" spans="1:702" hidden="1" outlineLevel="1">
      <c r="A88" s="8">
        <v>42887</v>
      </c>
      <c r="B88" s="128">
        <v>2907.5435034799998</v>
      </c>
      <c r="C88" s="128">
        <v>1199.1881937999999</v>
      </c>
      <c r="D88" s="128">
        <v>2.5632121699999999</v>
      </c>
      <c r="E88" s="128">
        <v>548.79135291</v>
      </c>
      <c r="F88" s="128">
        <v>33.912979479999997</v>
      </c>
      <c r="G88" s="128">
        <v>17.475727930000001</v>
      </c>
      <c r="H88" s="128">
        <v>12.384016320000001</v>
      </c>
      <c r="I88" s="128">
        <v>904.30368034000003</v>
      </c>
      <c r="J88" s="128">
        <v>73.390474119999993</v>
      </c>
      <c r="K88" s="128">
        <v>5.5102730099999997</v>
      </c>
      <c r="L88" s="128">
        <v>35.17808814</v>
      </c>
      <c r="M88" s="165" t="s">
        <v>189</v>
      </c>
      <c r="N88" s="128">
        <v>31.670587170000001</v>
      </c>
      <c r="O88" s="128">
        <v>0.13998070000000001</v>
      </c>
      <c r="P88" s="128">
        <v>13.93807621</v>
      </c>
      <c r="Q88" s="128">
        <v>8.8499999999999996E-5</v>
      </c>
      <c r="R88" s="128">
        <v>1.279E-5</v>
      </c>
      <c r="S88" s="128">
        <v>9.9900000000000002E-5</v>
      </c>
      <c r="T88" s="128">
        <v>29.096659989999999</v>
      </c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</row>
    <row r="89" spans="1:702" hidden="1" outlineLevel="1">
      <c r="A89" s="8">
        <v>42917</v>
      </c>
      <c r="B89" s="128">
        <v>2910.4829749700002</v>
      </c>
      <c r="C89" s="128">
        <v>1230.32844963</v>
      </c>
      <c r="D89" s="128">
        <v>2.7195133199999999</v>
      </c>
      <c r="E89" s="128">
        <v>539.27063225999996</v>
      </c>
      <c r="F89" s="128">
        <v>34.044544870000003</v>
      </c>
      <c r="G89" s="128">
        <v>1.0287267200000001</v>
      </c>
      <c r="H89" s="128">
        <v>12.28824857</v>
      </c>
      <c r="I89" s="128">
        <v>902.85717680000005</v>
      </c>
      <c r="J89" s="128">
        <v>73.030409750000004</v>
      </c>
      <c r="K89" s="128">
        <v>5.3360106099999998</v>
      </c>
      <c r="L89" s="128">
        <v>34.53426434</v>
      </c>
      <c r="M89" s="165" t="s">
        <v>189</v>
      </c>
      <c r="N89" s="128">
        <v>31.955319670000002</v>
      </c>
      <c r="O89" s="128">
        <v>0.13919556</v>
      </c>
      <c r="P89" s="128">
        <v>13.93950895</v>
      </c>
      <c r="Q89" s="128">
        <v>1.23138E-3</v>
      </c>
      <c r="R89" s="128">
        <v>0</v>
      </c>
      <c r="S89" s="128">
        <v>1.186E-5</v>
      </c>
      <c r="T89" s="128">
        <v>29.009730680000001</v>
      </c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</row>
    <row r="90" spans="1:702" hidden="1" outlineLevel="1">
      <c r="A90" s="8">
        <v>42948</v>
      </c>
      <c r="B90" s="128">
        <v>2406.52019948</v>
      </c>
      <c r="C90" s="128">
        <v>1198.3924057199999</v>
      </c>
      <c r="D90" s="128">
        <v>2.6276622700000001</v>
      </c>
      <c r="E90" s="128">
        <v>527.66981519000001</v>
      </c>
      <c r="F90" s="128">
        <v>33.757998530000002</v>
      </c>
      <c r="G90" s="128">
        <v>1.3664787</v>
      </c>
      <c r="H90" s="128">
        <v>10.17147829</v>
      </c>
      <c r="I90" s="128">
        <v>460.36727241</v>
      </c>
      <c r="J90" s="128">
        <v>69.657590290000002</v>
      </c>
      <c r="K90" s="128">
        <v>5.1617603399999998</v>
      </c>
      <c r="L90" s="128">
        <v>34.38646602</v>
      </c>
      <c r="M90" s="165" t="s">
        <v>189</v>
      </c>
      <c r="N90" s="128">
        <v>32.23017188</v>
      </c>
      <c r="O90" s="128">
        <v>5.8458719999999999E-2</v>
      </c>
      <c r="P90" s="128">
        <v>1.18858307</v>
      </c>
      <c r="Q90" s="128">
        <v>4.7142000000000001E-4</v>
      </c>
      <c r="R90" s="128">
        <v>4.6800000000000001E-6</v>
      </c>
      <c r="S90" s="128">
        <v>5.2881899999999999E-3</v>
      </c>
      <c r="T90" s="128">
        <v>29.47829376</v>
      </c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</row>
    <row r="91" spans="1:702" hidden="1" outlineLevel="1">
      <c r="A91" s="8">
        <v>42979</v>
      </c>
      <c r="B91" s="128">
        <v>2450.8182224100001</v>
      </c>
      <c r="C91" s="128">
        <v>1221.56692107</v>
      </c>
      <c r="D91" s="128">
        <v>0.42369396999999998</v>
      </c>
      <c r="E91" s="128">
        <v>540.94984373</v>
      </c>
      <c r="F91" s="128">
        <v>34.04299863</v>
      </c>
      <c r="G91" s="128">
        <v>1.9699735199999999</v>
      </c>
      <c r="H91" s="128">
        <v>12.67712113</v>
      </c>
      <c r="I91" s="128">
        <v>463.81657508000001</v>
      </c>
      <c r="J91" s="128">
        <v>70.674468129999994</v>
      </c>
      <c r="K91" s="128">
        <v>5.0149848700000002</v>
      </c>
      <c r="L91" s="128">
        <v>34.78865278</v>
      </c>
      <c r="M91" s="165" t="s">
        <v>189</v>
      </c>
      <c r="N91" s="128">
        <v>34.026592479999998</v>
      </c>
      <c r="O91" s="128">
        <v>5.846991E-2</v>
      </c>
      <c r="P91" s="128">
        <v>1.3815221900000001</v>
      </c>
      <c r="Q91" s="128">
        <v>0</v>
      </c>
      <c r="R91" s="128">
        <v>4.2400000000000001E-6</v>
      </c>
      <c r="S91" s="128">
        <v>9.7570000000000003E-5</v>
      </c>
      <c r="T91" s="128">
        <v>29.426303109999999</v>
      </c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</row>
    <row r="92" spans="1:702" hidden="1" outlineLevel="1">
      <c r="A92" s="8">
        <v>43009</v>
      </c>
      <c r="B92" s="128">
        <v>2547.1567151300001</v>
      </c>
      <c r="C92" s="128">
        <v>1223.4493300199999</v>
      </c>
      <c r="D92" s="128">
        <v>0.42643847000000001</v>
      </c>
      <c r="E92" s="128">
        <v>560.89049295999996</v>
      </c>
      <c r="F92" s="128">
        <v>48.095800439999998</v>
      </c>
      <c r="G92" s="128">
        <v>2.5256683899999999</v>
      </c>
      <c r="H92" s="128">
        <v>14.343755700000001</v>
      </c>
      <c r="I92" s="128">
        <v>464.22913237</v>
      </c>
      <c r="J92" s="128">
        <v>128.9509189</v>
      </c>
      <c r="K92" s="128">
        <v>4.8523506300000001</v>
      </c>
      <c r="L92" s="128">
        <v>34.851781430000003</v>
      </c>
      <c r="M92" s="165" t="s">
        <v>189</v>
      </c>
      <c r="N92" s="128">
        <v>33.942640900000001</v>
      </c>
      <c r="O92" s="128">
        <v>5.8430139999999998E-2</v>
      </c>
      <c r="P92" s="128">
        <v>1.5143710399999999</v>
      </c>
      <c r="Q92" s="128">
        <v>0</v>
      </c>
      <c r="R92" s="128">
        <v>0</v>
      </c>
      <c r="S92" s="128">
        <v>8.2718800000000006E-3</v>
      </c>
      <c r="T92" s="128">
        <v>29.017331859999999</v>
      </c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</row>
    <row r="93" spans="1:702" hidden="1" outlineLevel="1">
      <c r="A93" s="8">
        <v>43040</v>
      </c>
      <c r="B93" s="128">
        <v>2585.8692444399999</v>
      </c>
      <c r="C93" s="128">
        <v>1195.2158287499999</v>
      </c>
      <c r="D93" s="128">
        <v>0.40321789000000002</v>
      </c>
      <c r="E93" s="128">
        <v>616.40856034000001</v>
      </c>
      <c r="F93" s="128">
        <v>31.972808229999998</v>
      </c>
      <c r="G93" s="128">
        <v>2.4222332</v>
      </c>
      <c r="H93" s="128">
        <v>13.692751319999999</v>
      </c>
      <c r="I93" s="128">
        <v>491.64547269000002</v>
      </c>
      <c r="J93" s="128">
        <v>129.50355388</v>
      </c>
      <c r="K93" s="128">
        <v>3.8064473400000001</v>
      </c>
      <c r="L93" s="128">
        <v>36.135304419999997</v>
      </c>
      <c r="M93" s="165" t="s">
        <v>189</v>
      </c>
      <c r="N93" s="128">
        <v>34.427815150000001</v>
      </c>
      <c r="O93" s="128">
        <v>5.843131E-2</v>
      </c>
      <c r="P93" s="128">
        <v>1.5828191199999999</v>
      </c>
      <c r="Q93" s="128">
        <v>0</v>
      </c>
      <c r="R93" s="128">
        <v>0</v>
      </c>
      <c r="S93" s="128">
        <v>1.25611E-3</v>
      </c>
      <c r="T93" s="128">
        <v>28.59274469</v>
      </c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</row>
    <row r="94" spans="1:702" hidden="1" outlineLevel="1">
      <c r="A94" s="8">
        <v>43070</v>
      </c>
      <c r="B94" s="128">
        <v>2559.9630737100001</v>
      </c>
      <c r="C94" s="128">
        <v>1165.9652995700001</v>
      </c>
      <c r="D94" s="128">
        <v>0.37988</v>
      </c>
      <c r="E94" s="128">
        <v>624.52978209000003</v>
      </c>
      <c r="F94" s="128">
        <v>54.89192113</v>
      </c>
      <c r="G94" s="128">
        <v>2.3564840899999999</v>
      </c>
      <c r="H94" s="128">
        <v>14.55736173</v>
      </c>
      <c r="I94" s="128">
        <v>480.73530606000003</v>
      </c>
      <c r="J94" s="128">
        <v>145.74324088</v>
      </c>
      <c r="K94" s="128">
        <v>3.8454687600000002</v>
      </c>
      <c r="L94" s="128">
        <v>3.19745452</v>
      </c>
      <c r="M94" s="165" t="s">
        <v>189</v>
      </c>
      <c r="N94" s="128">
        <v>33.939396930000001</v>
      </c>
      <c r="O94" s="128">
        <v>0.17781689000000001</v>
      </c>
      <c r="P94" s="128">
        <v>1.4259018999999999</v>
      </c>
      <c r="Q94" s="128">
        <v>0</v>
      </c>
      <c r="R94" s="128">
        <v>7.5480000000000002E-5</v>
      </c>
      <c r="S94" s="128">
        <v>3.6739999999999997E-5</v>
      </c>
      <c r="T94" s="128">
        <v>28.217646940000002</v>
      </c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</row>
    <row r="95" spans="1:702" hidden="1" outlineLevel="1">
      <c r="A95" s="8">
        <v>43101</v>
      </c>
      <c r="B95" s="128">
        <v>2725.0432289999999</v>
      </c>
      <c r="C95" s="128">
        <v>1146.9809834800001</v>
      </c>
      <c r="D95" s="128">
        <v>0.36344910000000002</v>
      </c>
      <c r="E95" s="128">
        <v>681.27414856999997</v>
      </c>
      <c r="F95" s="128">
        <v>47.218610959999999</v>
      </c>
      <c r="G95" s="128">
        <v>2.9676359300000001</v>
      </c>
      <c r="H95" s="128">
        <v>14.19023119</v>
      </c>
      <c r="I95" s="128">
        <v>620.61485723999999</v>
      </c>
      <c r="J95" s="128">
        <v>141.59193112</v>
      </c>
      <c r="K95" s="128">
        <v>3.8176399000000001</v>
      </c>
      <c r="L95" s="128">
        <v>3.09320672</v>
      </c>
      <c r="M95" s="165" t="s">
        <v>189</v>
      </c>
      <c r="N95" s="128">
        <v>33.233608500000003</v>
      </c>
      <c r="O95" s="128">
        <v>0.18010597</v>
      </c>
      <c r="P95" s="128">
        <v>1.7108590800000001</v>
      </c>
      <c r="Q95" s="128">
        <v>0</v>
      </c>
      <c r="R95" s="128">
        <v>0</v>
      </c>
      <c r="S95" s="128">
        <v>1.498469E-2</v>
      </c>
      <c r="T95" s="128">
        <v>27.79097655</v>
      </c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</row>
    <row r="96" spans="1:702" hidden="1" outlineLevel="1">
      <c r="A96" s="8">
        <v>43132</v>
      </c>
      <c r="B96" s="128">
        <v>2829.8743827100002</v>
      </c>
      <c r="C96" s="128">
        <v>1183.3262933999999</v>
      </c>
      <c r="D96" s="128">
        <v>0.30393123</v>
      </c>
      <c r="E96" s="128">
        <v>702.54673731000003</v>
      </c>
      <c r="F96" s="128">
        <v>70.662229609999997</v>
      </c>
      <c r="G96" s="128">
        <v>3.3189822000000002</v>
      </c>
      <c r="H96" s="128">
        <v>14.69219719</v>
      </c>
      <c r="I96" s="128">
        <v>639.60969849000003</v>
      </c>
      <c r="J96" s="128">
        <v>146.40127251000001</v>
      </c>
      <c r="K96" s="128">
        <v>3.8041811000000001</v>
      </c>
      <c r="L96" s="128">
        <v>3.5172875499999998</v>
      </c>
      <c r="M96" s="165" t="s">
        <v>189</v>
      </c>
      <c r="N96" s="128">
        <v>32.549828349999999</v>
      </c>
      <c r="O96" s="128">
        <v>0.18224243000000001</v>
      </c>
      <c r="P96" s="128">
        <v>1.6267994699999999</v>
      </c>
      <c r="Q96" s="128">
        <v>0</v>
      </c>
      <c r="R96" s="128">
        <v>7.5000000000000002E-7</v>
      </c>
      <c r="S96" s="128">
        <v>1.9406159999999999E-2</v>
      </c>
      <c r="T96" s="128">
        <v>27.31329496</v>
      </c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</row>
    <row r="97" spans="1:52" hidden="1" outlineLevel="1">
      <c r="A97" s="8">
        <v>43160</v>
      </c>
      <c r="B97" s="128">
        <v>2887.33916327</v>
      </c>
      <c r="C97" s="128">
        <v>1211.3732895999999</v>
      </c>
      <c r="D97" s="128">
        <v>0.32953062999999999</v>
      </c>
      <c r="E97" s="128">
        <v>679.93705733000002</v>
      </c>
      <c r="F97" s="128">
        <v>100.66754299</v>
      </c>
      <c r="G97" s="128">
        <v>3.2686727699999998</v>
      </c>
      <c r="H97" s="128">
        <v>14.299195320000001</v>
      </c>
      <c r="I97" s="128">
        <v>670.09751685000003</v>
      </c>
      <c r="J97" s="128">
        <v>133.57491895000001</v>
      </c>
      <c r="K97" s="128">
        <v>3.8299789999999998</v>
      </c>
      <c r="L97" s="128">
        <v>4.3312506199999996</v>
      </c>
      <c r="M97" s="165" t="s">
        <v>189</v>
      </c>
      <c r="N97" s="128">
        <v>37.094049740000003</v>
      </c>
      <c r="O97" s="128">
        <v>0.20197456999999999</v>
      </c>
      <c r="P97" s="128">
        <v>1.38835313</v>
      </c>
      <c r="Q97" s="128">
        <v>0</v>
      </c>
      <c r="R97" s="128">
        <v>8.9099999999999994E-6</v>
      </c>
      <c r="S97" s="128">
        <v>1.185745E-2</v>
      </c>
      <c r="T97" s="128">
        <v>26.933965409999999</v>
      </c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</row>
    <row r="98" spans="1:52" hidden="1" outlineLevel="1">
      <c r="A98" s="8">
        <v>43191</v>
      </c>
      <c r="B98" s="128">
        <v>2917.0343326500001</v>
      </c>
      <c r="C98" s="128">
        <v>1227.6430280300001</v>
      </c>
      <c r="D98" s="128">
        <v>0.31434762999999999</v>
      </c>
      <c r="E98" s="128">
        <v>688.37114330999998</v>
      </c>
      <c r="F98" s="128">
        <v>85.403642110000007</v>
      </c>
      <c r="G98" s="128">
        <v>3.3103566099999999</v>
      </c>
      <c r="H98" s="128">
        <v>13.731320719999999</v>
      </c>
      <c r="I98" s="128">
        <v>659.98082712999997</v>
      </c>
      <c r="J98" s="128">
        <v>162.33747493000001</v>
      </c>
      <c r="K98" s="128">
        <v>3.6460304799999999</v>
      </c>
      <c r="L98" s="128">
        <v>4.79798817</v>
      </c>
      <c r="M98" s="165" t="s">
        <v>189</v>
      </c>
      <c r="N98" s="128">
        <v>38.682827080000003</v>
      </c>
      <c r="O98" s="128">
        <v>0.18697563</v>
      </c>
      <c r="P98" s="128">
        <v>1.7104500899999999</v>
      </c>
      <c r="Q98" s="128">
        <v>0</v>
      </c>
      <c r="R98" s="128">
        <v>2E-8</v>
      </c>
      <c r="S98" s="128">
        <v>5.5153299999999997E-3</v>
      </c>
      <c r="T98" s="128">
        <v>26.912405379999999</v>
      </c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</row>
    <row r="99" spans="1:52" hidden="1" outlineLevel="1">
      <c r="A99" s="8">
        <v>43221</v>
      </c>
      <c r="B99" s="128">
        <v>2991.12576167</v>
      </c>
      <c r="C99" s="128">
        <v>1278.12267918</v>
      </c>
      <c r="D99" s="128">
        <v>0.25440548000000002</v>
      </c>
      <c r="E99" s="128">
        <v>682.66125188000001</v>
      </c>
      <c r="F99" s="128">
        <v>92.247531379999998</v>
      </c>
      <c r="G99" s="128">
        <v>2.0314805200000001</v>
      </c>
      <c r="H99" s="128">
        <v>15.425369590000001</v>
      </c>
      <c r="I99" s="128">
        <v>669.93464024000002</v>
      </c>
      <c r="J99" s="128">
        <v>172.06559453</v>
      </c>
      <c r="K99" s="128">
        <v>3.5530862000000001</v>
      </c>
      <c r="L99" s="128">
        <v>4.4296780699999996</v>
      </c>
      <c r="M99" s="165" t="s">
        <v>189</v>
      </c>
      <c r="N99" s="128">
        <v>42.047063139999999</v>
      </c>
      <c r="O99" s="128">
        <v>0.18956990000000001</v>
      </c>
      <c r="P99" s="128">
        <v>1.91361483</v>
      </c>
      <c r="Q99" s="128">
        <v>0</v>
      </c>
      <c r="R99" s="128">
        <v>0</v>
      </c>
      <c r="S99" s="128">
        <v>5.3000000000000001E-7</v>
      </c>
      <c r="T99" s="128">
        <v>26.249796199999999</v>
      </c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</row>
    <row r="100" spans="1:52" hidden="1" outlineLevel="1">
      <c r="A100" s="8">
        <v>43252</v>
      </c>
      <c r="B100" s="128">
        <v>3124.8663136599998</v>
      </c>
      <c r="C100" s="128">
        <v>1364.1928145100001</v>
      </c>
      <c r="D100" s="128">
        <v>0.23746933000000001</v>
      </c>
      <c r="E100" s="128">
        <v>667.41277898999999</v>
      </c>
      <c r="F100" s="128">
        <v>124.3877621</v>
      </c>
      <c r="G100" s="128">
        <v>1.8423375200000001</v>
      </c>
      <c r="H100" s="128">
        <v>15.02743783</v>
      </c>
      <c r="I100" s="128">
        <v>703.39945126999999</v>
      </c>
      <c r="J100" s="128">
        <v>163.80356569</v>
      </c>
      <c r="K100" s="128">
        <v>2.5539492199999998</v>
      </c>
      <c r="L100" s="128">
        <v>4.64806148</v>
      </c>
      <c r="M100" s="165" t="s">
        <v>189</v>
      </c>
      <c r="N100" s="128">
        <v>48.828487469999999</v>
      </c>
      <c r="O100" s="128">
        <v>0.19163005999999999</v>
      </c>
      <c r="P100" s="128">
        <v>2.39297928</v>
      </c>
      <c r="Q100" s="128">
        <v>0</v>
      </c>
      <c r="R100" s="128">
        <v>9.7000000000000003E-7</v>
      </c>
      <c r="S100" s="128">
        <v>5.3690000000000003E-5</v>
      </c>
      <c r="T100" s="128">
        <v>25.94753425</v>
      </c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</row>
    <row r="101" spans="1:52" hidden="1" outlineLevel="1">
      <c r="A101" s="8">
        <v>43282</v>
      </c>
      <c r="B101" s="128">
        <v>3142.78761605</v>
      </c>
      <c r="C101" s="128">
        <v>1381.31552921</v>
      </c>
      <c r="D101" s="128">
        <v>0.22042795000000001</v>
      </c>
      <c r="E101" s="128">
        <v>648.12737227000002</v>
      </c>
      <c r="F101" s="128">
        <v>162.28887352000001</v>
      </c>
      <c r="G101" s="128">
        <v>2.04144521</v>
      </c>
      <c r="H101" s="128">
        <v>13.17994603</v>
      </c>
      <c r="I101" s="128">
        <v>690.68554239000002</v>
      </c>
      <c r="J101" s="128">
        <v>161.99836343999999</v>
      </c>
      <c r="K101" s="128">
        <v>1.95488109</v>
      </c>
      <c r="L101" s="128">
        <v>5.29758</v>
      </c>
      <c r="M101" s="165" t="s">
        <v>189</v>
      </c>
      <c r="N101" s="128">
        <v>48.077341150000002</v>
      </c>
      <c r="O101" s="128">
        <v>0.19422434</v>
      </c>
      <c r="P101" s="128">
        <v>2.3779365399999999</v>
      </c>
      <c r="Q101" s="128">
        <v>0</v>
      </c>
      <c r="R101" s="128">
        <v>0</v>
      </c>
      <c r="S101" s="128">
        <v>0</v>
      </c>
      <c r="T101" s="128">
        <v>25.028152909999999</v>
      </c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</row>
    <row r="102" spans="1:52" hidden="1" outlineLevel="1">
      <c r="A102" s="8">
        <v>43313</v>
      </c>
      <c r="B102" s="128">
        <v>3076.0008135399999</v>
      </c>
      <c r="C102" s="128">
        <v>1323.1055266599999</v>
      </c>
      <c r="D102" s="128">
        <v>0.20319412000000001</v>
      </c>
      <c r="E102" s="128">
        <v>633.86356236999995</v>
      </c>
      <c r="F102" s="128">
        <v>171.81943666000001</v>
      </c>
      <c r="G102" s="128">
        <v>1.41105696</v>
      </c>
      <c r="H102" s="128">
        <v>15.23591749</v>
      </c>
      <c r="I102" s="128">
        <v>689.92444968999996</v>
      </c>
      <c r="J102" s="128">
        <v>160.90466856</v>
      </c>
      <c r="K102" s="128">
        <v>1.4664443300000001</v>
      </c>
      <c r="L102" s="128">
        <v>3.8383982799999998</v>
      </c>
      <c r="M102" s="165" t="s">
        <v>189</v>
      </c>
      <c r="N102" s="128">
        <v>47.085927179999999</v>
      </c>
      <c r="O102" s="128">
        <v>0.19658970000000001</v>
      </c>
      <c r="P102" s="128">
        <v>2.0688936299999998</v>
      </c>
      <c r="Q102" s="128">
        <v>0</v>
      </c>
      <c r="R102" s="128">
        <v>4.9999999999999998E-8</v>
      </c>
      <c r="S102" s="128">
        <v>2.28469E-2</v>
      </c>
      <c r="T102" s="128">
        <v>24.853900960000001</v>
      </c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</row>
    <row r="103" spans="1:52" hidden="1" outlineLevel="1">
      <c r="A103" s="8">
        <v>43344</v>
      </c>
      <c r="B103" s="128">
        <v>3053.2237303699999</v>
      </c>
      <c r="C103" s="128">
        <v>1301.77390309</v>
      </c>
      <c r="D103" s="128">
        <v>0.18569837</v>
      </c>
      <c r="E103" s="128">
        <v>653.55701208000005</v>
      </c>
      <c r="F103" s="128">
        <v>177.99404820000001</v>
      </c>
      <c r="G103" s="128">
        <v>1.35700595</v>
      </c>
      <c r="H103" s="128">
        <v>13.51047617</v>
      </c>
      <c r="I103" s="128">
        <v>675.43758419999995</v>
      </c>
      <c r="J103" s="128">
        <v>152.04598228</v>
      </c>
      <c r="K103" s="128">
        <v>0.61380250999999997</v>
      </c>
      <c r="L103" s="128">
        <v>3.1782396199999998</v>
      </c>
      <c r="M103" s="165" t="s">
        <v>189</v>
      </c>
      <c r="N103" s="128">
        <v>46.86050384</v>
      </c>
      <c r="O103" s="128">
        <v>0.19896638999999999</v>
      </c>
      <c r="P103" s="128">
        <v>2.3153730499999998</v>
      </c>
      <c r="Q103" s="128">
        <v>0</v>
      </c>
      <c r="R103" s="128">
        <v>0</v>
      </c>
      <c r="S103" s="128">
        <v>1.6969660000000001E-2</v>
      </c>
      <c r="T103" s="128">
        <v>24.17816496</v>
      </c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</row>
    <row r="104" spans="1:52" hidden="1" outlineLevel="1">
      <c r="A104" s="8">
        <v>43374</v>
      </c>
      <c r="B104" s="128">
        <v>3159.2675586099999</v>
      </c>
      <c r="C104" s="128">
        <v>1387.79347362</v>
      </c>
      <c r="D104" s="128">
        <v>0.16807232999999999</v>
      </c>
      <c r="E104" s="128">
        <v>657.65691389000006</v>
      </c>
      <c r="F104" s="128">
        <v>192.61072490999999</v>
      </c>
      <c r="G104" s="128">
        <v>1.35456172</v>
      </c>
      <c r="H104" s="128">
        <v>16.055148110000001</v>
      </c>
      <c r="I104" s="128">
        <v>689.98531218000005</v>
      </c>
      <c r="J104" s="128">
        <v>138.79369611999999</v>
      </c>
      <c r="K104" s="128">
        <v>0.59459024000000005</v>
      </c>
      <c r="L104" s="128">
        <v>2.6403169100000001</v>
      </c>
      <c r="M104" s="165" t="s">
        <v>189</v>
      </c>
      <c r="N104" s="128">
        <v>45.713429779999998</v>
      </c>
      <c r="O104" s="128">
        <v>0.20124412999999999</v>
      </c>
      <c r="P104" s="128">
        <v>1.9516176000000001</v>
      </c>
      <c r="Q104" s="128">
        <v>0</v>
      </c>
      <c r="R104" s="128">
        <v>0</v>
      </c>
      <c r="S104" s="128">
        <v>3.59809E-3</v>
      </c>
      <c r="T104" s="128">
        <v>23.74485898</v>
      </c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</row>
    <row r="105" spans="1:52" hidden="1" outlineLevel="1">
      <c r="A105" s="8">
        <v>43405</v>
      </c>
      <c r="B105" s="128">
        <v>3193.6412433700002</v>
      </c>
      <c r="C105" s="128">
        <v>1409.94652974</v>
      </c>
      <c r="D105" s="128">
        <v>0.15019281000000001</v>
      </c>
      <c r="E105" s="128">
        <v>671.81792571999995</v>
      </c>
      <c r="F105" s="128">
        <v>191.59064821999999</v>
      </c>
      <c r="G105" s="128">
        <v>1.43224843</v>
      </c>
      <c r="H105" s="128">
        <v>16.319520600000001</v>
      </c>
      <c r="I105" s="128">
        <v>698.68663278999998</v>
      </c>
      <c r="J105" s="128">
        <v>129.42181063999999</v>
      </c>
      <c r="K105" s="128">
        <v>0.58457610000000004</v>
      </c>
      <c r="L105" s="128">
        <v>2.2903939699999998</v>
      </c>
      <c r="M105" s="165" t="s">
        <v>189</v>
      </c>
      <c r="N105" s="128">
        <v>38.252338940000001</v>
      </c>
      <c r="O105" s="128">
        <v>0.2035332</v>
      </c>
      <c r="P105" s="128">
        <v>9.6109413299999993</v>
      </c>
      <c r="Q105" s="128">
        <v>0</v>
      </c>
      <c r="R105" s="128">
        <v>0</v>
      </c>
      <c r="S105" s="128">
        <v>1.238619E-2</v>
      </c>
      <c r="T105" s="128">
        <v>23.321564689999999</v>
      </c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</row>
    <row r="106" spans="1:52" hidden="1" outlineLevel="1">
      <c r="A106" s="8">
        <v>43435</v>
      </c>
      <c r="B106" s="128">
        <v>3248.8470271000001</v>
      </c>
      <c r="C106" s="128">
        <v>1469.18206719</v>
      </c>
      <c r="D106" s="128">
        <v>0.13216579000000001</v>
      </c>
      <c r="E106" s="128">
        <v>681.60690469999997</v>
      </c>
      <c r="F106" s="128">
        <v>185.49294137000001</v>
      </c>
      <c r="G106" s="128">
        <v>1.8994216100000001</v>
      </c>
      <c r="H106" s="128">
        <v>17.482724300000001</v>
      </c>
      <c r="I106" s="128">
        <v>694.05462566000006</v>
      </c>
      <c r="J106" s="128">
        <v>119.01289158</v>
      </c>
      <c r="K106" s="128">
        <v>0.57506592000000001</v>
      </c>
      <c r="L106" s="128">
        <v>1.9523561199999999</v>
      </c>
      <c r="M106" s="165" t="s">
        <v>189</v>
      </c>
      <c r="N106" s="128">
        <v>44.361385910000003</v>
      </c>
      <c r="O106" s="128">
        <v>0.20597486000000001</v>
      </c>
      <c r="P106" s="128">
        <v>9.5958299100000009</v>
      </c>
      <c r="Q106" s="128">
        <v>0</v>
      </c>
      <c r="R106" s="128">
        <v>8.613825E-2</v>
      </c>
      <c r="S106" s="128">
        <v>1.363E-5</v>
      </c>
      <c r="T106" s="128">
        <v>23.206520300000001</v>
      </c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</row>
    <row r="107" spans="1:52" hidden="1" outlineLevel="1">
      <c r="A107" s="8">
        <v>43466</v>
      </c>
      <c r="B107" s="128">
        <v>3226.7714579100002</v>
      </c>
      <c r="C107" s="128">
        <v>1443.40452338</v>
      </c>
      <c r="D107" s="128">
        <v>0.11393519000000001</v>
      </c>
      <c r="E107" s="128">
        <v>674.25443781000001</v>
      </c>
      <c r="F107" s="128">
        <v>183.75026591</v>
      </c>
      <c r="G107" s="128">
        <v>1.56457775</v>
      </c>
      <c r="H107" s="128">
        <v>20.268441030000002</v>
      </c>
      <c r="I107" s="128">
        <v>716.81317568999998</v>
      </c>
      <c r="J107" s="128">
        <v>113.44264645</v>
      </c>
      <c r="K107" s="128">
        <v>3.3609987100000001</v>
      </c>
      <c r="L107" s="128">
        <v>1.5957878999999999</v>
      </c>
      <c r="M107" s="165" t="s">
        <v>189</v>
      </c>
      <c r="N107" s="128">
        <v>35.358350590000001</v>
      </c>
      <c r="O107" s="128">
        <v>0.42003853000000002</v>
      </c>
      <c r="P107" s="128">
        <v>9.40198964</v>
      </c>
      <c r="Q107" s="128">
        <v>0</v>
      </c>
      <c r="R107" s="128">
        <v>2.6044000000000002E-4</v>
      </c>
      <c r="S107" s="128">
        <v>3.0885000000000001E-3</v>
      </c>
      <c r="T107" s="128">
        <v>23.018940390000001</v>
      </c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</row>
    <row r="108" spans="1:52" hidden="1" outlineLevel="1">
      <c r="A108" s="8">
        <v>43497</v>
      </c>
      <c r="B108" s="128">
        <v>3172.8533797800001</v>
      </c>
      <c r="C108" s="128">
        <v>1458.62676339</v>
      </c>
      <c r="D108" s="128">
        <v>0.45776414999999998</v>
      </c>
      <c r="E108" s="128">
        <v>685.95186016000002</v>
      </c>
      <c r="F108" s="128">
        <v>175.81154362999999</v>
      </c>
      <c r="G108" s="128">
        <v>1.90472803</v>
      </c>
      <c r="H108" s="128">
        <v>20.15844358</v>
      </c>
      <c r="I108" s="128">
        <v>712.93780208999999</v>
      </c>
      <c r="J108" s="128">
        <v>43.481122560000003</v>
      </c>
      <c r="K108" s="128">
        <v>3.3294686599999999</v>
      </c>
      <c r="L108" s="128">
        <v>2.73666564</v>
      </c>
      <c r="M108" s="165" t="s">
        <v>189</v>
      </c>
      <c r="N108" s="128">
        <v>35.069060890000003</v>
      </c>
      <c r="O108" s="128">
        <v>0.40749742</v>
      </c>
      <c r="P108" s="128">
        <v>9.3332552500000006</v>
      </c>
      <c r="Q108" s="128">
        <v>0</v>
      </c>
      <c r="R108" s="128">
        <v>0.21372079999999999</v>
      </c>
      <c r="S108" s="128">
        <v>3.38938E-3</v>
      </c>
      <c r="T108" s="128">
        <v>22.430294150000002</v>
      </c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</row>
    <row r="109" spans="1:52" hidden="1" outlineLevel="1">
      <c r="A109" s="8">
        <v>43525</v>
      </c>
      <c r="B109" s="128">
        <v>3290.96958262</v>
      </c>
      <c r="C109" s="128">
        <v>1518.98275532</v>
      </c>
      <c r="D109" s="128">
        <v>1.0363211400000001</v>
      </c>
      <c r="E109" s="128">
        <v>713.37715978999995</v>
      </c>
      <c r="F109" s="128">
        <v>194.27219848999999</v>
      </c>
      <c r="G109" s="128">
        <v>3.07702754</v>
      </c>
      <c r="H109" s="128">
        <v>22.424277849999999</v>
      </c>
      <c r="I109" s="128">
        <v>721.8171744</v>
      </c>
      <c r="J109" s="128">
        <v>40.776838249999997</v>
      </c>
      <c r="K109" s="128">
        <v>3.32670325</v>
      </c>
      <c r="L109" s="128">
        <v>4.14644412</v>
      </c>
      <c r="M109" s="165" t="s">
        <v>189</v>
      </c>
      <c r="N109" s="128">
        <v>35.370492480000003</v>
      </c>
      <c r="O109" s="128">
        <v>0.38889982000000001</v>
      </c>
      <c r="P109" s="128">
        <v>9.30401393</v>
      </c>
      <c r="Q109" s="128">
        <v>0</v>
      </c>
      <c r="R109" s="128">
        <v>0.14939711</v>
      </c>
      <c r="S109" s="128">
        <v>6.3360000000000003E-5</v>
      </c>
      <c r="T109" s="128">
        <v>22.519815770000001</v>
      </c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</row>
    <row r="110" spans="1:52" hidden="1" outlineLevel="1">
      <c r="A110" s="8">
        <v>43556</v>
      </c>
      <c r="B110" s="128">
        <v>3344.52925925</v>
      </c>
      <c r="C110" s="128">
        <v>1605.84978671</v>
      </c>
      <c r="D110" s="128">
        <v>0.81578255</v>
      </c>
      <c r="E110" s="128">
        <v>722.50865742999997</v>
      </c>
      <c r="F110" s="128">
        <v>183.93757013000001</v>
      </c>
      <c r="G110" s="128">
        <v>2.71536628</v>
      </c>
      <c r="H110" s="128">
        <v>21.621658879999998</v>
      </c>
      <c r="I110" s="128">
        <v>732.02031369999997</v>
      </c>
      <c r="J110" s="128">
        <v>40.250704880000001</v>
      </c>
      <c r="K110" s="128">
        <v>3.30940272</v>
      </c>
      <c r="L110" s="128">
        <v>4.6416312800000004</v>
      </c>
      <c r="M110" s="165" t="s">
        <v>189</v>
      </c>
      <c r="N110" s="128">
        <v>16.763264840000001</v>
      </c>
      <c r="O110" s="128">
        <v>0.37363549000000001</v>
      </c>
      <c r="P110" s="128">
        <v>9.2567559500000005</v>
      </c>
      <c r="Q110" s="128">
        <v>0</v>
      </c>
      <c r="R110" s="128">
        <v>0.34218208999999999</v>
      </c>
      <c r="S110" s="128">
        <v>6.9999999999999997E-7</v>
      </c>
      <c r="T110" s="128">
        <v>0.12254561999999999</v>
      </c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</row>
    <row r="111" spans="1:52" hidden="1" outlineLevel="1">
      <c r="A111" s="8">
        <v>43586</v>
      </c>
      <c r="B111" s="128">
        <v>3379.5734330800001</v>
      </c>
      <c r="C111" s="128">
        <v>1630.5919957799999</v>
      </c>
      <c r="D111" s="128">
        <v>0.3142993</v>
      </c>
      <c r="E111" s="128">
        <v>730.53773583999998</v>
      </c>
      <c r="F111" s="128">
        <v>181.15667606</v>
      </c>
      <c r="G111" s="128">
        <v>3.1587960000000002</v>
      </c>
      <c r="H111" s="128">
        <v>28.82261415</v>
      </c>
      <c r="I111" s="128">
        <v>728.08178328999998</v>
      </c>
      <c r="J111" s="128">
        <v>49.452066379999998</v>
      </c>
      <c r="K111" s="128">
        <v>3.2245892399999998</v>
      </c>
      <c r="L111" s="128">
        <v>5.0845331600000003</v>
      </c>
      <c r="M111" s="165" t="s">
        <v>189</v>
      </c>
      <c r="N111" s="128">
        <v>16.607775180000001</v>
      </c>
      <c r="O111" s="128">
        <v>0.24322640000000001</v>
      </c>
      <c r="P111" s="128">
        <v>1.58362362</v>
      </c>
      <c r="Q111" s="128">
        <v>0.20080149</v>
      </c>
      <c r="R111" s="128">
        <v>1.61677E-3</v>
      </c>
      <c r="S111" s="128">
        <v>5.8100000000000003E-6</v>
      </c>
      <c r="T111" s="128">
        <v>0.51129460999999998</v>
      </c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</row>
    <row r="112" spans="1:52" hidden="1" outlineLevel="1">
      <c r="A112" s="8">
        <v>43617</v>
      </c>
      <c r="B112" s="128">
        <v>3462.4718823399999</v>
      </c>
      <c r="C112" s="128">
        <v>1687.25621606</v>
      </c>
      <c r="D112" s="128">
        <v>0.30496962999999999</v>
      </c>
      <c r="E112" s="128">
        <v>733.71342463999997</v>
      </c>
      <c r="F112" s="128">
        <v>189.16917814000001</v>
      </c>
      <c r="G112" s="128">
        <v>2.8153355599999998</v>
      </c>
      <c r="H112" s="128">
        <v>22.792659449999999</v>
      </c>
      <c r="I112" s="128">
        <v>752.40517575000001</v>
      </c>
      <c r="J112" s="128">
        <v>46.391190160000001</v>
      </c>
      <c r="K112" s="128">
        <v>3.2109549400000001</v>
      </c>
      <c r="L112" s="128">
        <v>5.2630016800000003</v>
      </c>
      <c r="M112" s="165" t="s">
        <v>189</v>
      </c>
      <c r="N112" s="128">
        <v>16.471300859999999</v>
      </c>
      <c r="O112" s="128">
        <v>0.22682905</v>
      </c>
      <c r="P112" s="128">
        <v>1.1837792899999999</v>
      </c>
      <c r="Q112" s="128">
        <v>0.19637524000000001</v>
      </c>
      <c r="R112" s="128">
        <v>9.4766599999999996E-3</v>
      </c>
      <c r="S112" s="128">
        <v>0</v>
      </c>
      <c r="T112" s="128">
        <v>1.0620152300000001</v>
      </c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</row>
    <row r="113" spans="1:52" hidden="1" outlineLevel="1">
      <c r="A113" s="8">
        <v>43647</v>
      </c>
      <c r="B113" s="128">
        <v>3416.3904795200001</v>
      </c>
      <c r="C113" s="128">
        <v>1704.66868355</v>
      </c>
      <c r="D113" s="128">
        <v>0.27824949999999998</v>
      </c>
      <c r="E113" s="128">
        <v>713.64139479999994</v>
      </c>
      <c r="F113" s="128">
        <v>184.58762991</v>
      </c>
      <c r="G113" s="128">
        <v>3.1454616899999999</v>
      </c>
      <c r="H113" s="128">
        <v>28.935669319999999</v>
      </c>
      <c r="I113" s="128">
        <v>728.1030786</v>
      </c>
      <c r="J113" s="128">
        <v>25.099678569999998</v>
      </c>
      <c r="K113" s="128">
        <v>3.19963358</v>
      </c>
      <c r="L113" s="128">
        <v>5.5574101899999997</v>
      </c>
      <c r="M113" s="165" t="s">
        <v>189</v>
      </c>
      <c r="N113" s="128">
        <v>15.994956090000001</v>
      </c>
      <c r="O113" s="128">
        <v>0.21001400000000001</v>
      </c>
      <c r="P113" s="128">
        <v>1.73375463</v>
      </c>
      <c r="Q113" s="128">
        <v>0.19198715999999999</v>
      </c>
      <c r="R113" s="128">
        <v>0</v>
      </c>
      <c r="S113" s="128">
        <v>0</v>
      </c>
      <c r="T113" s="128">
        <v>1.04287793</v>
      </c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</row>
    <row r="114" spans="1:52" hidden="1" outlineLevel="1">
      <c r="A114" s="8">
        <v>43678</v>
      </c>
      <c r="B114" s="128">
        <v>3413.2016206399999</v>
      </c>
      <c r="C114" s="128">
        <v>1716.61334244</v>
      </c>
      <c r="D114" s="128">
        <v>0.29998930000000001</v>
      </c>
      <c r="E114" s="128">
        <v>701.42916966999996</v>
      </c>
      <c r="F114" s="128">
        <v>201.45244629000001</v>
      </c>
      <c r="G114" s="128">
        <v>3.1302526899999998</v>
      </c>
      <c r="H114" s="128">
        <v>36.72648203</v>
      </c>
      <c r="I114" s="128">
        <v>711.21239327000001</v>
      </c>
      <c r="J114" s="128">
        <v>20.001602120000001</v>
      </c>
      <c r="K114" s="128">
        <v>3.1872980200000001</v>
      </c>
      <c r="L114" s="128">
        <v>6.6120548299999999</v>
      </c>
      <c r="M114" s="165" t="s">
        <v>189</v>
      </c>
      <c r="N114" s="128">
        <v>8.3081280100000008</v>
      </c>
      <c r="O114" s="128">
        <v>0.24310101000000001</v>
      </c>
      <c r="P114" s="128">
        <v>1.6788792699999999</v>
      </c>
      <c r="Q114" s="128">
        <v>0.18519521999999999</v>
      </c>
      <c r="R114" s="128">
        <v>0.92539733000000002</v>
      </c>
      <c r="S114" s="128">
        <v>0</v>
      </c>
      <c r="T114" s="128">
        <v>1.19588914</v>
      </c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</row>
    <row r="115" spans="1:52" hidden="1" outlineLevel="1">
      <c r="A115" s="8">
        <v>43709</v>
      </c>
      <c r="B115" s="128">
        <v>3319.9779344899998</v>
      </c>
      <c r="C115" s="128">
        <v>1662.72654156</v>
      </c>
      <c r="D115" s="128">
        <v>0.34739252999999998</v>
      </c>
      <c r="E115" s="128">
        <v>705.11502106</v>
      </c>
      <c r="F115" s="128">
        <v>199.15793973000001</v>
      </c>
      <c r="G115" s="128">
        <v>3.1170045000000002</v>
      </c>
      <c r="H115" s="128">
        <v>36.887318870000001</v>
      </c>
      <c r="I115" s="128">
        <v>675.58772763000002</v>
      </c>
      <c r="J115" s="128">
        <v>17.437373050000001</v>
      </c>
      <c r="K115" s="128">
        <v>3.1736799200000001</v>
      </c>
      <c r="L115" s="128">
        <v>4.6815226599999997</v>
      </c>
      <c r="M115" s="165" t="s">
        <v>189</v>
      </c>
      <c r="N115" s="128">
        <v>7.9009745599999999</v>
      </c>
      <c r="O115" s="128">
        <v>0.17487340000000001</v>
      </c>
      <c r="P115" s="128">
        <v>1.0153300999999999</v>
      </c>
      <c r="Q115" s="128">
        <v>7.707456E-2</v>
      </c>
      <c r="R115" s="128">
        <v>1.22452429</v>
      </c>
      <c r="S115" s="128">
        <v>0</v>
      </c>
      <c r="T115" s="128">
        <v>1.3536360700000001</v>
      </c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</row>
    <row r="116" spans="1:52" hidden="1" outlineLevel="1">
      <c r="A116" s="8">
        <v>43739</v>
      </c>
      <c r="B116" s="128">
        <v>3387.01492418</v>
      </c>
      <c r="C116" s="128">
        <v>1730.6696142599999</v>
      </c>
      <c r="D116" s="128">
        <v>0.59085034000000003</v>
      </c>
      <c r="E116" s="128">
        <v>684.99451814999998</v>
      </c>
      <c r="F116" s="128">
        <v>205.53264745000001</v>
      </c>
      <c r="G116" s="128">
        <v>2.91841588</v>
      </c>
      <c r="H116" s="128">
        <v>31.171065939999998</v>
      </c>
      <c r="I116" s="128">
        <v>683.45238101999996</v>
      </c>
      <c r="J116" s="128">
        <v>30.285438150000001</v>
      </c>
      <c r="K116" s="128">
        <v>3.1624298899999999</v>
      </c>
      <c r="L116" s="128">
        <v>3.7331318499999999</v>
      </c>
      <c r="M116" s="165" t="s">
        <v>189</v>
      </c>
      <c r="N116" s="128">
        <v>7.5779801100000004</v>
      </c>
      <c r="O116" s="128">
        <v>0.15647733999999999</v>
      </c>
      <c r="P116" s="128">
        <v>0.97048760000000001</v>
      </c>
      <c r="Q116" s="128">
        <v>7.3085839999999999E-2</v>
      </c>
      <c r="R116" s="128">
        <v>1.23398797</v>
      </c>
      <c r="S116" s="128">
        <v>0</v>
      </c>
      <c r="T116" s="128">
        <v>0.49241238999999998</v>
      </c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</row>
    <row r="117" spans="1:52" hidden="1" outlineLevel="1">
      <c r="A117" s="8">
        <v>43770</v>
      </c>
      <c r="B117" s="128">
        <v>3335.6397302199998</v>
      </c>
      <c r="C117" s="128">
        <v>1730.31055735</v>
      </c>
      <c r="D117" s="128">
        <v>0.53763485</v>
      </c>
      <c r="E117" s="128">
        <v>668.24791441000002</v>
      </c>
      <c r="F117" s="128">
        <v>180.98150781999999</v>
      </c>
      <c r="G117" s="128">
        <v>2.5301670500000002</v>
      </c>
      <c r="H117" s="128">
        <v>31.34185518</v>
      </c>
      <c r="I117" s="128">
        <v>676.49406089000001</v>
      </c>
      <c r="J117" s="128">
        <v>27.368955740000001</v>
      </c>
      <c r="K117" s="128">
        <v>2.02255341</v>
      </c>
      <c r="L117" s="128">
        <v>4.1245232300000003</v>
      </c>
      <c r="M117" s="165" t="s">
        <v>189</v>
      </c>
      <c r="N117" s="128">
        <v>7.3034331899999998</v>
      </c>
      <c r="O117" s="128">
        <v>1.56559223</v>
      </c>
      <c r="P117" s="128">
        <v>1.06672802</v>
      </c>
      <c r="Q117" s="128">
        <v>6.9877930000000005E-2</v>
      </c>
      <c r="R117" s="128">
        <v>1.22705891</v>
      </c>
      <c r="S117" s="128">
        <v>0</v>
      </c>
      <c r="T117" s="128">
        <v>0.44731000999999998</v>
      </c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</row>
    <row r="118" spans="1:52" hidden="1" outlineLevel="1">
      <c r="A118" s="8">
        <v>43800</v>
      </c>
      <c r="B118" s="128">
        <v>3412.55103491</v>
      </c>
      <c r="C118" s="128">
        <v>1740.4565654099999</v>
      </c>
      <c r="D118" s="128">
        <v>0.52046884000000004</v>
      </c>
      <c r="E118" s="128">
        <v>663.47177841999996</v>
      </c>
      <c r="F118" s="128">
        <v>179.39206437999999</v>
      </c>
      <c r="G118" s="128">
        <v>2.2849388500000001</v>
      </c>
      <c r="H118" s="128">
        <v>18.49534328</v>
      </c>
      <c r="I118" s="128">
        <v>766.92991615000005</v>
      </c>
      <c r="J118" s="128">
        <v>16.88226723</v>
      </c>
      <c r="K118" s="128">
        <v>3.4297717200000002</v>
      </c>
      <c r="L118" s="128">
        <v>4.2732851600000004</v>
      </c>
      <c r="M118" s="165" t="s">
        <v>189</v>
      </c>
      <c r="N118" s="128">
        <v>7.4199076000000002</v>
      </c>
      <c r="O118" s="128">
        <v>1.66360262</v>
      </c>
      <c r="P118" s="128">
        <v>1.1891223</v>
      </c>
      <c r="Q118" s="128">
        <v>7.6717729999999998E-2</v>
      </c>
      <c r="R118" s="128">
        <v>5.6754382999999997</v>
      </c>
      <c r="S118" s="128">
        <v>0</v>
      </c>
      <c r="T118" s="128">
        <v>0.38984691999999999</v>
      </c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</row>
    <row r="119" spans="1:52" hidden="1" outlineLevel="1">
      <c r="A119" s="8">
        <v>43831</v>
      </c>
      <c r="B119" s="128">
        <v>3318.9274520099998</v>
      </c>
      <c r="C119" s="128">
        <v>1660.7079984300001</v>
      </c>
      <c r="D119" s="128">
        <v>0.63601116000000002</v>
      </c>
      <c r="E119" s="128">
        <v>654.26110967</v>
      </c>
      <c r="F119" s="128">
        <v>184.21002884999999</v>
      </c>
      <c r="G119" s="128">
        <v>3.2911563500000001</v>
      </c>
      <c r="H119" s="128">
        <v>28.509256910000001</v>
      </c>
      <c r="I119" s="128">
        <v>403.61440478999998</v>
      </c>
      <c r="J119" s="128">
        <v>16.606264150000001</v>
      </c>
      <c r="K119" s="128">
        <v>3.3268670199999999</v>
      </c>
      <c r="L119" s="128">
        <v>2.0988044700000001</v>
      </c>
      <c r="M119" s="165">
        <v>0</v>
      </c>
      <c r="N119" s="128">
        <v>349.52462280999998</v>
      </c>
      <c r="O119" s="128">
        <v>1.6245933400000001</v>
      </c>
      <c r="P119" s="128">
        <v>4.2408945899999999</v>
      </c>
      <c r="Q119" s="128">
        <v>7.3383770000000001E-2</v>
      </c>
      <c r="R119" s="128">
        <v>5.6775476400000002</v>
      </c>
      <c r="S119" s="128">
        <v>0</v>
      </c>
      <c r="T119" s="128">
        <v>0.52450806000000005</v>
      </c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</row>
    <row r="120" spans="1:52" hidden="1" outlineLevel="1">
      <c r="A120" s="8">
        <v>43862</v>
      </c>
      <c r="B120" s="128">
        <v>3291.0193052999998</v>
      </c>
      <c r="C120" s="128">
        <v>1599.1174650299999</v>
      </c>
      <c r="D120" s="128">
        <v>0.99353813999999996</v>
      </c>
      <c r="E120" s="128">
        <v>654.51691611000001</v>
      </c>
      <c r="F120" s="128">
        <v>178.54350514999999</v>
      </c>
      <c r="G120" s="128">
        <v>3.2776176100000001</v>
      </c>
      <c r="H120" s="128">
        <v>43.718399789999999</v>
      </c>
      <c r="I120" s="128">
        <v>423.15751124000002</v>
      </c>
      <c r="J120" s="128">
        <v>15.70858896</v>
      </c>
      <c r="K120" s="128">
        <v>6.0729295299999997</v>
      </c>
      <c r="L120" s="128">
        <v>2.1224042000000001</v>
      </c>
      <c r="M120" s="166">
        <v>0</v>
      </c>
      <c r="N120" s="128">
        <v>351.63205942000002</v>
      </c>
      <c r="O120" s="128">
        <v>1.63703453</v>
      </c>
      <c r="P120" s="128">
        <v>4.33910968</v>
      </c>
      <c r="Q120" s="128">
        <v>5.9908089999999997E-2</v>
      </c>
      <c r="R120" s="128">
        <v>5.6701110999999997</v>
      </c>
      <c r="S120" s="128">
        <v>0</v>
      </c>
      <c r="T120" s="128">
        <v>0.45220672000000001</v>
      </c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</row>
    <row r="121" spans="1:52" hidden="1" outlineLevel="1">
      <c r="A121" s="8">
        <v>43891</v>
      </c>
      <c r="B121" s="128">
        <v>3565.0727109099998</v>
      </c>
      <c r="C121" s="128">
        <v>1700.19318241</v>
      </c>
      <c r="D121" s="128">
        <v>0.93004017999999999</v>
      </c>
      <c r="E121" s="128">
        <v>703.55456379999998</v>
      </c>
      <c r="F121" s="128">
        <v>202.61729617</v>
      </c>
      <c r="G121" s="128">
        <v>2.3971782099999999</v>
      </c>
      <c r="H121" s="128">
        <v>55.91310232</v>
      </c>
      <c r="I121" s="128">
        <v>454.56119430000001</v>
      </c>
      <c r="J121" s="128">
        <v>70.11045919</v>
      </c>
      <c r="K121" s="128">
        <v>6.0564094199999996</v>
      </c>
      <c r="L121" s="128">
        <v>1.79363856</v>
      </c>
      <c r="M121" s="128">
        <v>0</v>
      </c>
      <c r="N121" s="128">
        <v>353.92266268999998</v>
      </c>
      <c r="O121" s="128">
        <v>1.5187043200000001</v>
      </c>
      <c r="P121" s="128">
        <v>4.3941520399999998</v>
      </c>
      <c r="Q121" s="128">
        <v>5.6472179999999997E-2</v>
      </c>
      <c r="R121" s="128">
        <v>6.6000258399999998</v>
      </c>
      <c r="S121" s="128">
        <v>0</v>
      </c>
      <c r="T121" s="128">
        <v>0.45362928000000002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</row>
    <row r="122" spans="1:52" hidden="1" outlineLevel="1">
      <c r="A122" s="8">
        <v>43922</v>
      </c>
      <c r="B122" s="128">
        <v>3468.9568722700001</v>
      </c>
      <c r="C122" s="128">
        <v>1699.8271413</v>
      </c>
      <c r="D122" s="128">
        <v>0.89346422000000003</v>
      </c>
      <c r="E122" s="128">
        <v>673.27667014999997</v>
      </c>
      <c r="F122" s="128">
        <v>190.49976581999999</v>
      </c>
      <c r="G122" s="128">
        <v>0.42614338000000002</v>
      </c>
      <c r="H122" s="128">
        <v>43.574959960000001</v>
      </c>
      <c r="I122" s="128">
        <v>427.09048683999998</v>
      </c>
      <c r="J122" s="128">
        <v>50.767068700000003</v>
      </c>
      <c r="K122" s="128">
        <v>6.0842766900000003</v>
      </c>
      <c r="L122" s="128">
        <v>6.6800883300000002</v>
      </c>
      <c r="M122" s="128">
        <v>0</v>
      </c>
      <c r="N122" s="128">
        <v>356.27841676999998</v>
      </c>
      <c r="O122" s="128">
        <v>1.5363747000000001</v>
      </c>
      <c r="P122" s="128">
        <v>4.6235038800000003</v>
      </c>
      <c r="Q122" s="128">
        <v>5.2932439999999997E-2</v>
      </c>
      <c r="R122" s="128">
        <v>6.7484910500000002</v>
      </c>
      <c r="S122" s="128">
        <v>0</v>
      </c>
      <c r="T122" s="128">
        <v>0.59708804000000004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</row>
    <row r="123" spans="1:52" hidden="1" outlineLevel="1">
      <c r="A123" s="8">
        <v>43952</v>
      </c>
      <c r="B123" s="128">
        <v>3532.8059848500002</v>
      </c>
      <c r="C123" s="128">
        <v>1744.7498261999999</v>
      </c>
      <c r="D123" s="128">
        <v>0.89050439999999997</v>
      </c>
      <c r="E123" s="128">
        <v>654.38211073000002</v>
      </c>
      <c r="F123" s="128">
        <v>192.24628487000001</v>
      </c>
      <c r="G123" s="128">
        <v>1.29146333</v>
      </c>
      <c r="H123" s="128">
        <v>45.81730452</v>
      </c>
      <c r="I123" s="128">
        <v>439.03973086000002</v>
      </c>
      <c r="J123" s="128">
        <v>70.400981439999995</v>
      </c>
      <c r="K123" s="128">
        <v>6.7385425999999997</v>
      </c>
      <c r="L123" s="128">
        <v>6.45893636</v>
      </c>
      <c r="M123" s="128">
        <v>0</v>
      </c>
      <c r="N123" s="128">
        <v>357.92898910999997</v>
      </c>
      <c r="O123" s="128">
        <v>1.4945366899999999</v>
      </c>
      <c r="P123" s="128">
        <v>3.9766144899999998</v>
      </c>
      <c r="Q123" s="128">
        <v>4.9351529999999998E-2</v>
      </c>
      <c r="R123" s="128">
        <v>6.8138310400000002</v>
      </c>
      <c r="S123" s="128">
        <v>0</v>
      </c>
      <c r="T123" s="128">
        <v>0.52697667999999998</v>
      </c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</row>
    <row r="124" spans="1:52" hidden="1" outlineLevel="1">
      <c r="A124" s="8">
        <v>43983</v>
      </c>
      <c r="B124" s="128">
        <v>3614.7349070700002</v>
      </c>
      <c r="C124" s="128">
        <v>1816.80408496</v>
      </c>
      <c r="D124" s="128">
        <v>0.21880073999999999</v>
      </c>
      <c r="E124" s="128">
        <v>657.84215358999995</v>
      </c>
      <c r="F124" s="128">
        <v>193.8663521</v>
      </c>
      <c r="G124" s="128">
        <v>1.51335088</v>
      </c>
      <c r="H124" s="128">
        <v>56.711491000000002</v>
      </c>
      <c r="I124" s="128">
        <v>433.87929630000002</v>
      </c>
      <c r="J124" s="128">
        <v>68.175364999999999</v>
      </c>
      <c r="K124" s="128">
        <v>5.9652942400000004</v>
      </c>
      <c r="L124" s="128">
        <v>6.2452611400000002</v>
      </c>
      <c r="M124" s="128">
        <v>0</v>
      </c>
      <c r="N124" s="128">
        <v>360.39281763000002</v>
      </c>
      <c r="O124" s="128">
        <v>1.3318334300000001</v>
      </c>
      <c r="P124" s="128">
        <v>4.5294377099999998</v>
      </c>
      <c r="Q124" s="128">
        <v>4.5665980000000002E-2</v>
      </c>
      <c r="R124" s="128">
        <v>6.76577143</v>
      </c>
      <c r="S124" s="128">
        <v>0</v>
      </c>
      <c r="T124" s="128">
        <v>0.44793094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</row>
    <row r="125" spans="1:52" hidden="1" outlineLevel="1">
      <c r="A125" s="8">
        <v>44013</v>
      </c>
      <c r="B125" s="128">
        <v>3727.4545601700001</v>
      </c>
      <c r="C125" s="128">
        <v>1850.52203622</v>
      </c>
      <c r="D125" s="128">
        <v>0.14152853000000001</v>
      </c>
      <c r="E125" s="128">
        <v>672.73849138000003</v>
      </c>
      <c r="F125" s="128">
        <v>205.58178340000001</v>
      </c>
      <c r="G125" s="128">
        <v>1.00026215</v>
      </c>
      <c r="H125" s="128">
        <v>55.809199909999997</v>
      </c>
      <c r="I125" s="128">
        <v>467.53245523999999</v>
      </c>
      <c r="J125" s="128">
        <v>88.322537019999999</v>
      </c>
      <c r="K125" s="128">
        <v>3.78151079</v>
      </c>
      <c r="L125" s="128">
        <v>6.5063467199999998</v>
      </c>
      <c r="M125" s="128">
        <v>0</v>
      </c>
      <c r="N125" s="128">
        <v>352.60508943000002</v>
      </c>
      <c r="O125" s="128">
        <v>1.3096133400000001</v>
      </c>
      <c r="P125" s="128">
        <v>14.65190301</v>
      </c>
      <c r="Q125" s="128">
        <v>4.1933900000000003E-2</v>
      </c>
      <c r="R125" s="128">
        <v>6.4141844399999997</v>
      </c>
      <c r="S125" s="128">
        <v>0</v>
      </c>
      <c r="T125" s="128">
        <v>0.49568468999999998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</row>
    <row r="126" spans="1:52" hidden="1" outlineLevel="1">
      <c r="A126" s="8">
        <v>44044</v>
      </c>
      <c r="B126" s="128">
        <v>3662.2662717899998</v>
      </c>
      <c r="C126" s="128">
        <v>1810.3869786499999</v>
      </c>
      <c r="D126" s="128">
        <v>9.2535599999999992E-3</v>
      </c>
      <c r="E126" s="128">
        <v>668.18627801000002</v>
      </c>
      <c r="F126" s="128">
        <v>203.72070661000001</v>
      </c>
      <c r="G126" s="128">
        <v>1.64851189</v>
      </c>
      <c r="H126" s="128">
        <v>51.2076317</v>
      </c>
      <c r="I126" s="128">
        <v>424.93366918999999</v>
      </c>
      <c r="J126" s="128">
        <v>115.85600744</v>
      </c>
      <c r="K126" s="128">
        <v>3.71177205</v>
      </c>
      <c r="L126" s="128">
        <v>3.1823746800000001</v>
      </c>
      <c r="M126" s="128">
        <v>0</v>
      </c>
      <c r="N126" s="128">
        <v>355.05503943999997</v>
      </c>
      <c r="O126" s="128">
        <v>1.30753239</v>
      </c>
      <c r="P126" s="128">
        <v>16.853825759999999</v>
      </c>
      <c r="Q126" s="128">
        <v>3.812132E-2</v>
      </c>
      <c r="R126" s="128">
        <v>5.6864944599999996</v>
      </c>
      <c r="S126" s="128">
        <v>0</v>
      </c>
      <c r="T126" s="128">
        <v>0.48207464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</row>
    <row r="127" spans="1:52" hidden="1" outlineLevel="1">
      <c r="A127" s="8">
        <v>44075</v>
      </c>
      <c r="B127" s="128">
        <v>3384.2864052899999</v>
      </c>
      <c r="C127" s="128">
        <v>1737.47052082</v>
      </c>
      <c r="D127" s="128">
        <v>1.27929987</v>
      </c>
      <c r="E127" s="128">
        <v>537.66915326000003</v>
      </c>
      <c r="F127" s="128">
        <v>204.24242189</v>
      </c>
      <c r="G127" s="128">
        <v>0.43626674999999998</v>
      </c>
      <c r="H127" s="128">
        <v>46.47920878</v>
      </c>
      <c r="I127" s="128">
        <v>393.17153321000001</v>
      </c>
      <c r="J127" s="128">
        <v>68.795701980000004</v>
      </c>
      <c r="K127" s="128">
        <v>3.78461392</v>
      </c>
      <c r="L127" s="128">
        <v>4.0286587899999997</v>
      </c>
      <c r="M127" s="128">
        <v>0</v>
      </c>
      <c r="N127" s="128">
        <v>358.87164529</v>
      </c>
      <c r="O127" s="128">
        <v>1.285058</v>
      </c>
      <c r="P127" s="128">
        <v>20.591873150000001</v>
      </c>
      <c r="Q127" s="128">
        <v>3.4212470000000002E-2</v>
      </c>
      <c r="R127" s="128">
        <v>5.6872431700000003</v>
      </c>
      <c r="S127" s="128">
        <v>0</v>
      </c>
      <c r="T127" s="128">
        <v>0.45899393999999999</v>
      </c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</row>
    <row r="128" spans="1:52" hidden="1" outlineLevel="1">
      <c r="A128" s="8">
        <v>44105</v>
      </c>
      <c r="B128" s="128">
        <v>3434.1545119399998</v>
      </c>
      <c r="C128" s="128">
        <v>1728.4818293000001</v>
      </c>
      <c r="D128" s="128">
        <v>1.2527618899999999</v>
      </c>
      <c r="E128" s="128">
        <v>560.11033548</v>
      </c>
      <c r="F128" s="128">
        <v>203.53599917</v>
      </c>
      <c r="G128" s="128">
        <v>1.00089688</v>
      </c>
      <c r="H128" s="128">
        <v>61.76514744</v>
      </c>
      <c r="I128" s="128">
        <v>403.41682895000002</v>
      </c>
      <c r="J128" s="128">
        <v>75.59577822</v>
      </c>
      <c r="K128" s="128">
        <v>4.113842</v>
      </c>
      <c r="L128" s="128">
        <v>5.2321894200000001</v>
      </c>
      <c r="M128" s="128">
        <v>0</v>
      </c>
      <c r="N128" s="128">
        <v>364.73021871999998</v>
      </c>
      <c r="O128" s="128">
        <v>1.4093744500000001</v>
      </c>
      <c r="P128" s="128">
        <v>15.98619289</v>
      </c>
      <c r="Q128" s="128">
        <v>3.0242149999999999E-2</v>
      </c>
      <c r="R128" s="128">
        <v>6.9971696799999998</v>
      </c>
      <c r="S128" s="128">
        <v>0</v>
      </c>
      <c r="T128" s="128">
        <v>0.49570530000000002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</row>
    <row r="129" spans="1:52" hidden="1" outlineLevel="1">
      <c r="A129" s="8">
        <v>44136</v>
      </c>
      <c r="B129" s="128">
        <v>3461.33660796</v>
      </c>
      <c r="C129" s="128">
        <v>1698.4090088299999</v>
      </c>
      <c r="D129" s="128">
        <v>0.96261836000000001</v>
      </c>
      <c r="E129" s="128">
        <v>553.64777204999996</v>
      </c>
      <c r="F129" s="128">
        <v>206.59786345000001</v>
      </c>
      <c r="G129" s="128">
        <v>1.1030269100000001</v>
      </c>
      <c r="H129" s="128">
        <v>65.489582499999997</v>
      </c>
      <c r="I129" s="128">
        <v>485.44055107000003</v>
      </c>
      <c r="J129" s="128">
        <v>46.549141880000001</v>
      </c>
      <c r="K129" s="128">
        <v>3.7693049099999998</v>
      </c>
      <c r="L129" s="128">
        <v>5.1742567499999996</v>
      </c>
      <c r="M129" s="128">
        <v>0</v>
      </c>
      <c r="N129" s="128">
        <v>366.16754499000001</v>
      </c>
      <c r="O129" s="128">
        <v>1.2909782299999999</v>
      </c>
      <c r="P129" s="128">
        <v>19.479814640000001</v>
      </c>
      <c r="Q129" s="128">
        <v>2.617179E-2</v>
      </c>
      <c r="R129" s="128">
        <v>7.1106130399999996</v>
      </c>
      <c r="S129" s="128">
        <v>0</v>
      </c>
      <c r="T129" s="128">
        <v>0.11835856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</row>
    <row r="130" spans="1:52" hidden="1" outlineLevel="1">
      <c r="A130" s="8">
        <v>44166</v>
      </c>
      <c r="B130" s="128">
        <v>3450.9804574099999</v>
      </c>
      <c r="C130" s="128">
        <v>1707.6939025900001</v>
      </c>
      <c r="D130" s="128">
        <v>0.94861313999999997</v>
      </c>
      <c r="E130" s="128">
        <v>547.08227306000003</v>
      </c>
      <c r="F130" s="128">
        <v>210.30926208</v>
      </c>
      <c r="G130" s="128">
        <v>0.76685088999999995</v>
      </c>
      <c r="H130" s="128">
        <v>59.456558170000001</v>
      </c>
      <c r="I130" s="128">
        <v>478.47295386000002</v>
      </c>
      <c r="J130" s="128">
        <v>47.400264569999997</v>
      </c>
      <c r="K130" s="128">
        <v>3.63125404</v>
      </c>
      <c r="L130" s="128">
        <v>6.2570869</v>
      </c>
      <c r="M130" s="128">
        <v>0</v>
      </c>
      <c r="N130" s="128">
        <v>368.40633453999999</v>
      </c>
      <c r="O130" s="128">
        <v>1.2982136399999999</v>
      </c>
      <c r="P130" s="128">
        <v>12.174702079999999</v>
      </c>
      <c r="Q130" s="128">
        <v>2.2034330000000001E-2</v>
      </c>
      <c r="R130" s="128">
        <v>7.01466499</v>
      </c>
      <c r="S130" s="128">
        <v>0</v>
      </c>
      <c r="T130" s="128">
        <v>4.5488529999999999E-2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</row>
    <row r="131" spans="1:52" hidden="1" outlineLevel="1">
      <c r="A131" s="8">
        <v>44197</v>
      </c>
      <c r="B131" s="128">
        <v>4856.8303547100004</v>
      </c>
      <c r="C131" s="128">
        <v>1635.61257587</v>
      </c>
      <c r="D131" s="128">
        <v>0.92841600000000002</v>
      </c>
      <c r="E131" s="128">
        <v>541.38354595999999</v>
      </c>
      <c r="F131" s="128">
        <v>204.12654886000001</v>
      </c>
      <c r="G131" s="128">
        <v>0.68769451000000004</v>
      </c>
      <c r="H131" s="128">
        <v>58.575192340000001</v>
      </c>
      <c r="I131" s="128">
        <v>519.92682190000005</v>
      </c>
      <c r="J131" s="128">
        <v>118.18159323</v>
      </c>
      <c r="K131" s="128">
        <v>3.5702594400000001</v>
      </c>
      <c r="L131" s="128">
        <v>6.7051495499999998</v>
      </c>
      <c r="M131" s="128">
        <v>0</v>
      </c>
      <c r="N131" s="128">
        <v>1745.7676286400001</v>
      </c>
      <c r="O131" s="128">
        <v>1.1821455199999999</v>
      </c>
      <c r="P131" s="128">
        <v>13.24321183</v>
      </c>
      <c r="Q131" s="128">
        <v>1.781054E-2</v>
      </c>
      <c r="R131" s="128">
        <v>6.9217605200000003</v>
      </c>
      <c r="S131" s="128">
        <v>0</v>
      </c>
      <c r="T131" s="128">
        <v>0</v>
      </c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</row>
    <row r="132" spans="1:52" hidden="1" outlineLevel="1">
      <c r="A132" s="8">
        <v>44228</v>
      </c>
      <c r="B132" s="128">
        <v>4876.6243902599999</v>
      </c>
      <c r="C132" s="128">
        <v>1640.8894262700001</v>
      </c>
      <c r="D132" s="128">
        <v>1.3352663600000001</v>
      </c>
      <c r="E132" s="128">
        <v>567.94061848000001</v>
      </c>
      <c r="F132" s="128">
        <v>174.98870825</v>
      </c>
      <c r="G132" s="128">
        <v>1.0622333500000001</v>
      </c>
      <c r="H132" s="128">
        <v>68.943844810000002</v>
      </c>
      <c r="I132" s="128">
        <v>526.50639374000002</v>
      </c>
      <c r="J132" s="128">
        <v>124.60504813</v>
      </c>
      <c r="K132" s="128">
        <v>3.4229254899999999</v>
      </c>
      <c r="L132" s="128">
        <v>5.8601446900000003</v>
      </c>
      <c r="M132" s="128">
        <v>0</v>
      </c>
      <c r="N132" s="128">
        <v>1736.54459406</v>
      </c>
      <c r="O132" s="128">
        <v>1.1846071</v>
      </c>
      <c r="P132" s="128">
        <v>13.623540780000001</v>
      </c>
      <c r="Q132" s="128">
        <v>1.347221E-2</v>
      </c>
      <c r="R132" s="128">
        <v>6.7970089700000003</v>
      </c>
      <c r="S132" s="128">
        <v>2.9065495600000002</v>
      </c>
      <c r="T132" s="128">
        <v>8.0099999999999995E-6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</row>
    <row r="133" spans="1:52" hidden="1" outlineLevel="1">
      <c r="A133" s="8">
        <v>44256</v>
      </c>
      <c r="B133" s="128">
        <v>5093.9741451199998</v>
      </c>
      <c r="C133" s="128">
        <v>1793.3308350499999</v>
      </c>
      <c r="D133" s="128">
        <v>1.32560776</v>
      </c>
      <c r="E133" s="128">
        <v>617.72927220999998</v>
      </c>
      <c r="F133" s="128">
        <v>165.84239961</v>
      </c>
      <c r="G133" s="128">
        <v>0.95704069000000003</v>
      </c>
      <c r="H133" s="128">
        <v>62.127075840000003</v>
      </c>
      <c r="I133" s="128">
        <v>563.32865537999999</v>
      </c>
      <c r="J133" s="128">
        <v>114.42302196</v>
      </c>
      <c r="K133" s="128">
        <v>3.28741086</v>
      </c>
      <c r="L133" s="128">
        <v>6.0106176500000004</v>
      </c>
      <c r="M133" s="128">
        <v>0</v>
      </c>
      <c r="N133" s="128">
        <v>1752.7227574799999</v>
      </c>
      <c r="O133" s="128">
        <v>1.25761678</v>
      </c>
      <c r="P133" s="128">
        <v>1.99129354</v>
      </c>
      <c r="Q133" s="128">
        <v>9.0773499999999997E-3</v>
      </c>
      <c r="R133" s="128">
        <v>6.69359839</v>
      </c>
      <c r="S133" s="128">
        <v>2.9378645699999999</v>
      </c>
      <c r="T133" s="128">
        <v>0</v>
      </c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</row>
    <row r="134" spans="1:52" hidden="1" outlineLevel="1">
      <c r="A134" s="8">
        <v>44287</v>
      </c>
      <c r="B134" s="128">
        <v>5334.9263010300001</v>
      </c>
      <c r="C134" s="128">
        <v>2001.02974857</v>
      </c>
      <c r="D134" s="128">
        <v>1.29861217</v>
      </c>
      <c r="E134" s="128">
        <v>641.37246472000004</v>
      </c>
      <c r="F134" s="128">
        <v>163.27767743000001</v>
      </c>
      <c r="G134" s="128">
        <v>0.97860258</v>
      </c>
      <c r="H134" s="128">
        <v>64.158211910000006</v>
      </c>
      <c r="I134" s="128">
        <v>561.97844805</v>
      </c>
      <c r="J134" s="128">
        <v>121.89069282</v>
      </c>
      <c r="K134" s="128">
        <v>4.7343716799999997</v>
      </c>
      <c r="L134" s="128">
        <v>5.9904995300000001</v>
      </c>
      <c r="M134" s="128">
        <v>0</v>
      </c>
      <c r="N134" s="128">
        <v>1753.61321757</v>
      </c>
      <c r="O134" s="128">
        <v>1.02710236</v>
      </c>
      <c r="P134" s="128">
        <v>2.9086720700000002</v>
      </c>
      <c r="Q134" s="128">
        <v>4.5738599999999999E-3</v>
      </c>
      <c r="R134" s="128">
        <v>6.9320877400000001</v>
      </c>
      <c r="S134" s="128">
        <v>2.9029914899999998</v>
      </c>
      <c r="T134" s="128">
        <v>0.82832647999999998</v>
      </c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</row>
    <row r="135" spans="1:52" hidden="1" outlineLevel="1">
      <c r="A135" s="8">
        <v>44317</v>
      </c>
      <c r="B135" s="128">
        <v>5443.6689475499998</v>
      </c>
      <c r="C135" s="128">
        <v>2102.22286553</v>
      </c>
      <c r="D135" s="128">
        <v>1.29023931</v>
      </c>
      <c r="E135" s="128">
        <v>635.6917009</v>
      </c>
      <c r="F135" s="128">
        <v>157.70339694</v>
      </c>
      <c r="G135" s="128">
        <v>0.43469256000000001</v>
      </c>
      <c r="H135" s="128">
        <v>69.02809748</v>
      </c>
      <c r="I135" s="128">
        <v>587.39661430000001</v>
      </c>
      <c r="J135" s="128">
        <v>118.63996444</v>
      </c>
      <c r="K135" s="128">
        <v>4.5230227699999999</v>
      </c>
      <c r="L135" s="128">
        <v>5.5057930900000001</v>
      </c>
      <c r="M135" s="128">
        <v>8.9840999999999999E-4</v>
      </c>
      <c r="N135" s="128">
        <v>1745.0169490200001</v>
      </c>
      <c r="O135" s="128">
        <v>1.1836647199999999</v>
      </c>
      <c r="P135" s="128">
        <v>2.8463776599999999</v>
      </c>
      <c r="Q135" s="128">
        <v>0</v>
      </c>
      <c r="R135" s="128">
        <v>7.3496932499999996</v>
      </c>
      <c r="S135" s="128">
        <v>2.87002231</v>
      </c>
      <c r="T135" s="128">
        <v>1.96495486</v>
      </c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</row>
    <row r="136" spans="1:52" hidden="1" outlineLevel="1">
      <c r="A136" s="8">
        <v>44348</v>
      </c>
      <c r="B136" s="128">
        <v>5723.9305328600003</v>
      </c>
      <c r="C136" s="128">
        <v>2290.0843098199998</v>
      </c>
      <c r="D136" s="128">
        <v>1.26571886</v>
      </c>
      <c r="E136" s="128">
        <v>662.85642104999999</v>
      </c>
      <c r="F136" s="128">
        <v>154.67915697000001</v>
      </c>
      <c r="G136" s="128">
        <v>0.75257744000000004</v>
      </c>
      <c r="H136" s="128">
        <v>93.34717191</v>
      </c>
      <c r="I136" s="128">
        <v>639.73585093999998</v>
      </c>
      <c r="J136" s="128">
        <v>121.69203412</v>
      </c>
      <c r="K136" s="128">
        <v>4.44048438</v>
      </c>
      <c r="L136" s="128">
        <v>5.2065406100000002</v>
      </c>
      <c r="M136" s="128">
        <v>8.9840999999999999E-4</v>
      </c>
      <c r="N136" s="128">
        <v>1732.95777881</v>
      </c>
      <c r="O136" s="128">
        <v>1.1267476000000001</v>
      </c>
      <c r="P136" s="128">
        <v>3.1518807999999998</v>
      </c>
      <c r="Q136" s="128">
        <v>0.80187542999999994</v>
      </c>
      <c r="R136" s="128">
        <v>7.0894473199999997</v>
      </c>
      <c r="S136" s="128">
        <v>2.8354832399999998</v>
      </c>
      <c r="T136" s="128">
        <v>1.90615515</v>
      </c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</row>
    <row r="137" spans="1:52" hidden="1" outlineLevel="1">
      <c r="A137" s="8">
        <v>44378</v>
      </c>
      <c r="B137" s="128">
        <v>5901.5284054699996</v>
      </c>
      <c r="C137" s="128">
        <v>2400.0278346700002</v>
      </c>
      <c r="D137" s="128">
        <v>1.2272596</v>
      </c>
      <c r="E137" s="128">
        <v>666.04841880000004</v>
      </c>
      <c r="F137" s="128">
        <v>156.91185716000001</v>
      </c>
      <c r="G137" s="128">
        <v>0.87174591999999995</v>
      </c>
      <c r="H137" s="128">
        <v>101.16001132</v>
      </c>
      <c r="I137" s="128">
        <v>703.77229875</v>
      </c>
      <c r="J137" s="128">
        <v>121.4123336</v>
      </c>
      <c r="K137" s="128">
        <v>4.2009912700000003</v>
      </c>
      <c r="L137" s="128">
        <v>4.7585909700000002</v>
      </c>
      <c r="M137" s="128">
        <v>8.9840999999999999E-4</v>
      </c>
      <c r="N137" s="128">
        <v>1722.55593243</v>
      </c>
      <c r="O137" s="128">
        <v>0.33447918999999998</v>
      </c>
      <c r="P137" s="128">
        <v>5.5138995499999996</v>
      </c>
      <c r="Q137" s="128">
        <v>1.3238846</v>
      </c>
      <c r="R137" s="128">
        <v>6.82648002</v>
      </c>
      <c r="S137" s="128">
        <v>2.7342061100000001</v>
      </c>
      <c r="T137" s="128">
        <v>1.8472831000000001</v>
      </c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</row>
    <row r="138" spans="1:52" hidden="1" outlineLevel="1">
      <c r="A138" s="8">
        <v>44409</v>
      </c>
      <c r="B138" s="128">
        <v>6022.4350707599997</v>
      </c>
      <c r="C138" s="128">
        <v>2445.2998811299999</v>
      </c>
      <c r="D138" s="128">
        <v>1.0844976099999999</v>
      </c>
      <c r="E138" s="128">
        <v>704.60751157000004</v>
      </c>
      <c r="F138" s="128">
        <v>152.70407983999999</v>
      </c>
      <c r="G138" s="128">
        <v>3.0739708399999999</v>
      </c>
      <c r="H138" s="128">
        <v>91.464669189999995</v>
      </c>
      <c r="I138" s="128">
        <v>755.80218322999997</v>
      </c>
      <c r="J138" s="128">
        <v>117.38215212999999</v>
      </c>
      <c r="K138" s="128">
        <v>4.0180935900000003</v>
      </c>
      <c r="L138" s="128">
        <v>4.5583327999999996</v>
      </c>
      <c r="M138" s="128">
        <v>8.9840999999999999E-4</v>
      </c>
      <c r="N138" s="128">
        <v>1724.77548176</v>
      </c>
      <c r="O138" s="128">
        <v>0.29830180000000001</v>
      </c>
      <c r="P138" s="128">
        <v>5.5086185399999996</v>
      </c>
      <c r="Q138" s="128">
        <v>1.3254714700000001</v>
      </c>
      <c r="R138" s="128">
        <v>6.0413258399999998</v>
      </c>
      <c r="S138" s="128">
        <v>2.7014530400000001</v>
      </c>
      <c r="T138" s="128">
        <v>1.78814797</v>
      </c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</row>
    <row r="139" spans="1:52" hidden="1" outlineLevel="1">
      <c r="A139" s="8">
        <v>44440</v>
      </c>
      <c r="B139" s="128">
        <v>6251.5910007499997</v>
      </c>
      <c r="C139" s="128">
        <v>2499.8526836699998</v>
      </c>
      <c r="D139" s="128">
        <v>5.37779104</v>
      </c>
      <c r="E139" s="128">
        <v>657.06386439000005</v>
      </c>
      <c r="F139" s="128">
        <v>147.15635682000001</v>
      </c>
      <c r="G139" s="128">
        <v>2.99721489</v>
      </c>
      <c r="H139" s="128">
        <v>94.161182199999999</v>
      </c>
      <c r="I139" s="128">
        <v>866.34239919000004</v>
      </c>
      <c r="J139" s="128">
        <v>239.38188173</v>
      </c>
      <c r="K139" s="128">
        <v>3.6888018699999998</v>
      </c>
      <c r="L139" s="128">
        <v>4.1909686600000002</v>
      </c>
      <c r="M139" s="128">
        <v>0</v>
      </c>
      <c r="N139" s="128">
        <v>1715.2551342899999</v>
      </c>
      <c r="O139" s="128">
        <v>0.26207768999999997</v>
      </c>
      <c r="P139" s="128">
        <v>5.3822833000000001</v>
      </c>
      <c r="Q139" s="128">
        <v>1.789957E-2</v>
      </c>
      <c r="R139" s="128">
        <v>5.9031587099999996</v>
      </c>
      <c r="S139" s="128">
        <v>2.6671237200000002</v>
      </c>
      <c r="T139" s="128">
        <v>1.8901790099999998</v>
      </c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</row>
    <row r="140" spans="1:52" hidden="1" outlineLevel="1">
      <c r="A140" s="8">
        <v>44470</v>
      </c>
      <c r="B140" s="128">
        <v>6058.4771119099996</v>
      </c>
      <c r="C140" s="128">
        <v>2451.4074026100002</v>
      </c>
      <c r="D140" s="128">
        <v>5.4621867399999999</v>
      </c>
      <c r="E140" s="128">
        <v>647.62649862000001</v>
      </c>
      <c r="F140" s="128">
        <v>143.38866322999999</v>
      </c>
      <c r="G140" s="128">
        <v>5.0812176200000003</v>
      </c>
      <c r="H140" s="128">
        <v>88.092204050000007</v>
      </c>
      <c r="I140" s="128">
        <v>840.37493172999996</v>
      </c>
      <c r="J140" s="128">
        <v>145.32905484</v>
      </c>
      <c r="K140" s="128">
        <v>3.3892843699999999</v>
      </c>
      <c r="L140" s="128">
        <v>3.3835842500000002</v>
      </c>
      <c r="M140" s="128">
        <v>8.9840999999999999E-4</v>
      </c>
      <c r="N140" s="128">
        <v>1706.1212404600001</v>
      </c>
      <c r="O140" s="128">
        <v>0.22578119999999999</v>
      </c>
      <c r="P140" s="128">
        <v>5.5764149500000002</v>
      </c>
      <c r="Q140" s="128">
        <v>0</v>
      </c>
      <c r="R140" s="128">
        <v>8.5733459399999994</v>
      </c>
      <c r="S140" s="128">
        <v>2.6335457400000002</v>
      </c>
      <c r="T140" s="128">
        <v>1.8108571499999999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</row>
    <row r="141" spans="1:52" hidden="1" outlineLevel="1">
      <c r="A141" s="8">
        <v>44501</v>
      </c>
      <c r="B141" s="128">
        <v>4780.8446291500004</v>
      </c>
      <c r="C141" s="128">
        <v>2583.9939206499998</v>
      </c>
      <c r="D141" s="128">
        <v>4.6353626200000004</v>
      </c>
      <c r="E141" s="128">
        <v>655.27427305000003</v>
      </c>
      <c r="F141" s="128">
        <v>126.11259004</v>
      </c>
      <c r="G141" s="128">
        <v>4.3024693699999998</v>
      </c>
      <c r="H141" s="128">
        <v>92.185035080000006</v>
      </c>
      <c r="I141" s="128">
        <v>785.92727703000003</v>
      </c>
      <c r="J141" s="128">
        <v>111.36704514</v>
      </c>
      <c r="K141" s="128">
        <v>1.56842594</v>
      </c>
      <c r="L141" s="128">
        <v>3.1615150299999999</v>
      </c>
      <c r="M141" s="128">
        <v>8.9840999999999999E-4</v>
      </c>
      <c r="N141" s="128">
        <v>389.67704637999998</v>
      </c>
      <c r="O141" s="128">
        <v>0.25162199000000002</v>
      </c>
      <c r="P141" s="128">
        <v>6.47160198</v>
      </c>
      <c r="Q141" s="128">
        <v>0</v>
      </c>
      <c r="R141" s="128">
        <v>11.58460964</v>
      </c>
      <c r="S141" s="128">
        <v>2.59836461</v>
      </c>
      <c r="T141" s="128">
        <v>1.73257219</v>
      </c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</row>
    <row r="142" spans="1:52" hidden="1" outlineLevel="1">
      <c r="A142" s="8">
        <v>44531</v>
      </c>
      <c r="B142" s="128">
        <v>4951.6960352599999</v>
      </c>
      <c r="C142" s="128">
        <v>2760.1681515499999</v>
      </c>
      <c r="D142" s="128">
        <v>1.0316834800000001</v>
      </c>
      <c r="E142" s="128">
        <v>666.88539034999997</v>
      </c>
      <c r="F142" s="128">
        <v>125.40478047000001</v>
      </c>
      <c r="G142" s="128">
        <v>5.9577782399999997</v>
      </c>
      <c r="H142" s="128">
        <v>80.653305599999996</v>
      </c>
      <c r="I142" s="128">
        <v>764.89002290999997</v>
      </c>
      <c r="J142" s="128">
        <v>116.46634544</v>
      </c>
      <c r="K142" s="128">
        <v>1.2339101800000001</v>
      </c>
      <c r="L142" s="128">
        <v>3.5840636799999999</v>
      </c>
      <c r="M142" s="128">
        <v>8.9840999999999999E-4</v>
      </c>
      <c r="N142" s="128">
        <v>392.70120112000001</v>
      </c>
      <c r="O142" s="128">
        <v>0.29709016999999999</v>
      </c>
      <c r="P142" s="128">
        <v>6.5965473100000001</v>
      </c>
      <c r="Q142" s="128">
        <v>0</v>
      </c>
      <c r="R142" s="128">
        <v>21.714949430000001</v>
      </c>
      <c r="S142" s="128">
        <v>2.56382588</v>
      </c>
      <c r="T142" s="128">
        <v>1.5460910400000001</v>
      </c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</row>
    <row r="143" spans="1:52" hidden="1" outlineLevel="1">
      <c r="A143" s="8">
        <v>44562</v>
      </c>
      <c r="B143" s="128">
        <v>5107.7295400000003</v>
      </c>
      <c r="C143" s="128">
        <v>2840.9485160300001</v>
      </c>
      <c r="D143" s="128">
        <v>1.0998248399999999</v>
      </c>
      <c r="E143" s="128">
        <v>680.95700108000005</v>
      </c>
      <c r="F143" s="128">
        <v>128.68100946999999</v>
      </c>
      <c r="G143" s="128">
        <v>5.0216212899999997</v>
      </c>
      <c r="H143" s="128">
        <v>76.572512599999996</v>
      </c>
      <c r="I143" s="128">
        <v>774.01083815000004</v>
      </c>
      <c r="J143" s="128">
        <v>171.63972759999999</v>
      </c>
      <c r="K143" s="128">
        <v>0.92941825</v>
      </c>
      <c r="L143" s="128">
        <v>5.0040941400000003</v>
      </c>
      <c r="M143" s="128">
        <v>8.9930999999999995E-4</v>
      </c>
      <c r="N143" s="128">
        <v>392.33829367999999</v>
      </c>
      <c r="O143" s="128">
        <v>0.63587269999999996</v>
      </c>
      <c r="P143" s="128">
        <v>4.3063867499999997</v>
      </c>
      <c r="Q143" s="128">
        <v>0</v>
      </c>
      <c r="R143" s="128">
        <v>21.528771169999999</v>
      </c>
      <c r="S143" s="128">
        <v>2.5298898599999999</v>
      </c>
      <c r="T143" s="128">
        <v>1.52486308</v>
      </c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</row>
    <row r="144" spans="1:52" hidden="1" outlineLevel="1">
      <c r="A144" s="8">
        <v>44593</v>
      </c>
      <c r="B144" s="128">
        <v>5144.3508428100004</v>
      </c>
      <c r="C144" s="128">
        <v>2976.7873915499999</v>
      </c>
      <c r="D144" s="128">
        <v>1.66218701</v>
      </c>
      <c r="E144" s="128">
        <v>693.19088617</v>
      </c>
      <c r="F144" s="128">
        <v>128.12627157</v>
      </c>
      <c r="G144" s="128">
        <v>5.2561006399999997</v>
      </c>
      <c r="H144" s="128">
        <v>74.810944000000006</v>
      </c>
      <c r="I144" s="128">
        <v>640.29144900999995</v>
      </c>
      <c r="J144" s="128">
        <v>199.27761477000001</v>
      </c>
      <c r="K144" s="128">
        <v>0.96875816000000003</v>
      </c>
      <c r="L144" s="128">
        <v>4.7161282199999999</v>
      </c>
      <c r="M144" s="128">
        <v>9.0021000000000003E-4</v>
      </c>
      <c r="N144" s="128">
        <v>391.84450598000001</v>
      </c>
      <c r="O144" s="128">
        <v>0.62069563999999999</v>
      </c>
      <c r="P144" s="128">
        <v>3.8868195299999999</v>
      </c>
      <c r="Q144" s="128">
        <v>0</v>
      </c>
      <c r="R144" s="128">
        <v>21.409226490000002</v>
      </c>
      <c r="S144" s="128">
        <v>0</v>
      </c>
      <c r="T144" s="128">
        <v>1.5009638599999999</v>
      </c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</row>
    <row r="145" spans="1:52" hidden="1" outlineLevel="1">
      <c r="A145" s="8">
        <v>44621</v>
      </c>
      <c r="B145" s="128">
        <v>5164.3173798799999</v>
      </c>
      <c r="C145" s="128">
        <v>3100.0511692300001</v>
      </c>
      <c r="D145" s="128">
        <v>1.6681351900000001</v>
      </c>
      <c r="E145" s="128">
        <v>686.15266426000005</v>
      </c>
      <c r="F145" s="128">
        <v>130.51346873</v>
      </c>
      <c r="G145" s="128">
        <v>4.6991739299999997</v>
      </c>
      <c r="H145" s="128">
        <v>73.323176939999996</v>
      </c>
      <c r="I145" s="128">
        <v>604.92717686000003</v>
      </c>
      <c r="J145" s="128">
        <v>141.11978517</v>
      </c>
      <c r="K145" s="128">
        <v>1.13275452</v>
      </c>
      <c r="L145" s="128">
        <v>5.4410256199999996</v>
      </c>
      <c r="M145" s="128">
        <v>9.0111E-4</v>
      </c>
      <c r="N145" s="128">
        <v>388.17049457000002</v>
      </c>
      <c r="O145" s="128">
        <v>0.11029493999999999</v>
      </c>
      <c r="P145" s="128">
        <v>4.5536263899999998</v>
      </c>
      <c r="Q145" s="128">
        <v>0</v>
      </c>
      <c r="R145" s="128">
        <v>21.519080550000002</v>
      </c>
      <c r="S145" s="128">
        <v>0</v>
      </c>
      <c r="T145" s="128">
        <v>0.93445186999999996</v>
      </c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</row>
    <row r="146" spans="1:52" hidden="1" outlineLevel="1">
      <c r="A146" s="8">
        <v>44652</v>
      </c>
      <c r="B146" s="128">
        <v>5704.9599873099996</v>
      </c>
      <c r="C146" s="128">
        <v>3587.8181674399998</v>
      </c>
      <c r="D146" s="128">
        <v>1.6601696500000001</v>
      </c>
      <c r="E146" s="128">
        <v>709.37700337000001</v>
      </c>
      <c r="F146" s="128">
        <v>123.81512762</v>
      </c>
      <c r="G146" s="128">
        <v>4.39630031</v>
      </c>
      <c r="H146" s="128">
        <v>68.848616100000001</v>
      </c>
      <c r="I146" s="128">
        <v>653.08476073999998</v>
      </c>
      <c r="J146" s="128">
        <v>133.85032622</v>
      </c>
      <c r="K146" s="128">
        <v>0.99654701999999995</v>
      </c>
      <c r="L146" s="128">
        <v>6.0023687299999997</v>
      </c>
      <c r="M146" s="128">
        <v>9.0200999999999996E-4</v>
      </c>
      <c r="N146" s="128">
        <v>388.18559052000001</v>
      </c>
      <c r="O146" s="128">
        <v>0.10259019</v>
      </c>
      <c r="P146" s="128">
        <v>4.4777049599999996</v>
      </c>
      <c r="Q146" s="128">
        <v>0</v>
      </c>
      <c r="R146" s="128">
        <v>21.361025990000002</v>
      </c>
      <c r="S146" s="128">
        <v>0</v>
      </c>
      <c r="T146" s="128">
        <v>0.98278644000000004</v>
      </c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</row>
    <row r="147" spans="1:52" hidden="1" outlineLevel="1">
      <c r="A147" s="8">
        <v>44682</v>
      </c>
      <c r="B147" s="128">
        <v>6286.4240232299999</v>
      </c>
      <c r="C147" s="128">
        <v>4244.2939148300002</v>
      </c>
      <c r="D147" s="128">
        <v>1.74805886</v>
      </c>
      <c r="E147" s="128">
        <v>616.10607820999996</v>
      </c>
      <c r="F147" s="128">
        <v>111.69372444</v>
      </c>
      <c r="G147" s="128">
        <v>4.3267616100000001</v>
      </c>
      <c r="H147" s="128">
        <v>67.163275080000005</v>
      </c>
      <c r="I147" s="128">
        <v>675.10016847999998</v>
      </c>
      <c r="J147" s="128">
        <v>145.01907814</v>
      </c>
      <c r="K147" s="128">
        <v>0.65171389000000002</v>
      </c>
      <c r="L147" s="128">
        <v>6.0464807399999998</v>
      </c>
      <c r="M147" s="128">
        <v>9.0291000000000004E-4</v>
      </c>
      <c r="N147" s="128">
        <v>387.67259618999998</v>
      </c>
      <c r="O147" s="128">
        <v>9.8822850000000004E-2</v>
      </c>
      <c r="P147" s="128">
        <v>4.4037158500000002</v>
      </c>
      <c r="Q147" s="128">
        <v>0</v>
      </c>
      <c r="R147" s="128">
        <v>21.16653238</v>
      </c>
      <c r="S147" s="128">
        <v>0</v>
      </c>
      <c r="T147" s="128">
        <v>0.93219876999999995</v>
      </c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</row>
    <row r="148" spans="1:52" hidden="1" outlineLevel="1">
      <c r="A148" s="8">
        <v>44713</v>
      </c>
      <c r="B148" s="128">
        <v>6466.2075071999998</v>
      </c>
      <c r="C148" s="128">
        <v>4448.3673019799999</v>
      </c>
      <c r="D148" s="128">
        <v>1.73540198</v>
      </c>
      <c r="E148" s="128">
        <v>595.04638169999998</v>
      </c>
      <c r="F148" s="128">
        <v>109.62911181</v>
      </c>
      <c r="G148" s="128">
        <v>4.2809515300000003</v>
      </c>
      <c r="H148" s="128">
        <v>62.42709086</v>
      </c>
      <c r="I148" s="128">
        <v>666.43526147</v>
      </c>
      <c r="J148" s="128">
        <v>145.06909268999999</v>
      </c>
      <c r="K148" s="128">
        <v>0.50538768000000001</v>
      </c>
      <c r="L148" s="128">
        <v>4.8609166200000002</v>
      </c>
      <c r="M148" s="128">
        <v>9.0381000000000001E-4</v>
      </c>
      <c r="N148" s="128">
        <v>387.51027288</v>
      </c>
      <c r="O148" s="128">
        <v>9.1132859999999996E-2</v>
      </c>
      <c r="P148" s="128">
        <v>18.364369839999998</v>
      </c>
      <c r="Q148" s="128">
        <v>0</v>
      </c>
      <c r="R148" s="128">
        <v>21.02544576</v>
      </c>
      <c r="S148" s="128">
        <v>0</v>
      </c>
      <c r="T148" s="128">
        <v>0.85848373</v>
      </c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</row>
    <row r="149" spans="1:52" hidden="1" outlineLevel="1">
      <c r="A149" s="8">
        <v>44743</v>
      </c>
      <c r="B149" s="128">
        <v>6660.78124407</v>
      </c>
      <c r="C149" s="128">
        <v>4610.98279645</v>
      </c>
      <c r="D149" s="128">
        <v>1.25481814</v>
      </c>
      <c r="E149" s="128">
        <v>607.99517416000003</v>
      </c>
      <c r="F149" s="128">
        <v>131.82336953000001</v>
      </c>
      <c r="G149" s="128">
        <v>4.0962608200000004</v>
      </c>
      <c r="H149" s="128">
        <v>59.066951760000002</v>
      </c>
      <c r="I149" s="128">
        <v>653.68882053000004</v>
      </c>
      <c r="J149" s="128">
        <v>154.33758345999999</v>
      </c>
      <c r="K149" s="128">
        <v>0.46196445000000003</v>
      </c>
      <c r="L149" s="128">
        <v>4.6718201099999996</v>
      </c>
      <c r="M149" s="128">
        <v>9.0470999999999998E-4</v>
      </c>
      <c r="N149" s="128">
        <v>387.27626133000001</v>
      </c>
      <c r="O149" s="128">
        <v>6.8067050000000004E-2</v>
      </c>
      <c r="P149" s="128">
        <v>21.23614182</v>
      </c>
      <c r="Q149" s="128">
        <v>0</v>
      </c>
      <c r="R149" s="128">
        <v>23.01362336</v>
      </c>
      <c r="S149" s="128">
        <v>0</v>
      </c>
      <c r="T149" s="128">
        <v>0.80668638999999998</v>
      </c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</row>
    <row r="150" spans="1:52" hidden="1" outlineLevel="1">
      <c r="A150" s="8">
        <v>44774</v>
      </c>
      <c r="B150" s="128">
        <v>6617.9156771099997</v>
      </c>
      <c r="C150" s="128">
        <v>4695.47855703</v>
      </c>
      <c r="D150" s="128">
        <v>0.60923267000000003</v>
      </c>
      <c r="E150" s="128">
        <v>598.63539268</v>
      </c>
      <c r="F150" s="128">
        <v>130.59165368000001</v>
      </c>
      <c r="G150" s="128">
        <v>4.1698040599999997</v>
      </c>
      <c r="H150" s="128">
        <v>55.821051490000002</v>
      </c>
      <c r="I150" s="128">
        <v>739.18224483999995</v>
      </c>
      <c r="J150" s="128">
        <v>146.05252949000001</v>
      </c>
      <c r="K150" s="128">
        <v>0.45345173</v>
      </c>
      <c r="L150" s="128">
        <v>5.14393558</v>
      </c>
      <c r="M150" s="128">
        <v>9.0561000000000005E-4</v>
      </c>
      <c r="N150" s="128">
        <v>187.02653731999999</v>
      </c>
      <c r="O150" s="128">
        <v>3.70944E-2</v>
      </c>
      <c r="P150" s="128">
        <v>31.070430389999999</v>
      </c>
      <c r="Q150" s="128">
        <v>0</v>
      </c>
      <c r="R150" s="128">
        <v>22.881622220000001</v>
      </c>
      <c r="S150" s="128">
        <v>0</v>
      </c>
      <c r="T150" s="128">
        <v>0.76123392000000001</v>
      </c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</row>
    <row r="151" spans="1:52" hidden="1" outlineLevel="1">
      <c r="A151" s="8">
        <v>44805</v>
      </c>
      <c r="B151" s="128">
        <v>6627.6915728100003</v>
      </c>
      <c r="C151" s="128">
        <v>4657.5079514099998</v>
      </c>
      <c r="D151" s="128">
        <v>0.66823118000000004</v>
      </c>
      <c r="E151" s="128">
        <v>633.60691847999999</v>
      </c>
      <c r="F151" s="128">
        <v>123.79737163999999</v>
      </c>
      <c r="G151" s="128">
        <v>3.9743195500000001</v>
      </c>
      <c r="H151" s="128">
        <v>54.822384569999997</v>
      </c>
      <c r="I151" s="128">
        <v>766.87528085999998</v>
      </c>
      <c r="J151" s="128">
        <v>138.8515874</v>
      </c>
      <c r="K151" s="128">
        <v>0.44452477000000001</v>
      </c>
      <c r="L151" s="128">
        <v>3.0289127100000002</v>
      </c>
      <c r="M151" s="128">
        <v>9.0651000000000002E-4</v>
      </c>
      <c r="N151" s="128">
        <v>186.76685437</v>
      </c>
      <c r="O151" s="128">
        <v>2.1615189999999999E-2</v>
      </c>
      <c r="P151" s="128">
        <v>34.133557289999999</v>
      </c>
      <c r="Q151" s="128">
        <v>0</v>
      </c>
      <c r="R151" s="128">
        <v>22.477405650000001</v>
      </c>
      <c r="S151" s="128">
        <v>0</v>
      </c>
      <c r="T151" s="128">
        <v>0.71375122999999996</v>
      </c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</row>
    <row r="152" spans="1:52" hidden="1" outlineLevel="1">
      <c r="A152" s="8">
        <v>44835</v>
      </c>
      <c r="B152" s="128">
        <v>6547.61048802</v>
      </c>
      <c r="C152" s="128">
        <v>4672.2770945599996</v>
      </c>
      <c r="D152" s="128">
        <v>0.57739116000000001</v>
      </c>
      <c r="E152" s="128">
        <v>586.73226883999996</v>
      </c>
      <c r="F152" s="128">
        <v>125.16236793</v>
      </c>
      <c r="G152" s="128">
        <v>3.9089282600000002</v>
      </c>
      <c r="H152" s="128">
        <v>53.85049008</v>
      </c>
      <c r="I152" s="128">
        <v>828.85447474</v>
      </c>
      <c r="J152" s="128">
        <v>128.49650799</v>
      </c>
      <c r="K152" s="128">
        <v>0.42943211999999997</v>
      </c>
      <c r="L152" s="128">
        <v>2.7344231300000001</v>
      </c>
      <c r="M152" s="128">
        <v>9.0740999999999999E-4</v>
      </c>
      <c r="N152" s="128">
        <v>87.586426070000002</v>
      </c>
      <c r="O152" s="128">
        <v>1.7766830000000001E-2</v>
      </c>
      <c r="P152" s="128">
        <v>33.716204269999999</v>
      </c>
      <c r="Q152" s="128">
        <v>0</v>
      </c>
      <c r="R152" s="128">
        <v>22.580844689999999</v>
      </c>
      <c r="S152" s="128">
        <v>0</v>
      </c>
      <c r="T152" s="128">
        <v>0.68495994000000004</v>
      </c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</row>
    <row r="153" spans="1:52" hidden="1" outlineLevel="1">
      <c r="A153" s="8">
        <v>44866</v>
      </c>
      <c r="B153" s="128">
        <v>6594.3406040199998</v>
      </c>
      <c r="C153" s="128">
        <v>4667.4670451600005</v>
      </c>
      <c r="D153" s="128">
        <v>0.56199602000000004</v>
      </c>
      <c r="E153" s="128">
        <v>618.22267842999997</v>
      </c>
      <c r="F153" s="128">
        <v>127.42166047000001</v>
      </c>
      <c r="G153" s="128">
        <v>3.8527166799999999</v>
      </c>
      <c r="H153" s="128">
        <v>50.830981260000001</v>
      </c>
      <c r="I153" s="128">
        <v>846.05667106999999</v>
      </c>
      <c r="J153" s="128">
        <v>130.68078328999999</v>
      </c>
      <c r="K153" s="128">
        <v>0.39053033999999998</v>
      </c>
      <c r="L153" s="128">
        <v>2.7255317400000001</v>
      </c>
      <c r="M153" s="128">
        <v>9.0830999999999996E-4</v>
      </c>
      <c r="N153" s="128">
        <v>88.136207870000007</v>
      </c>
      <c r="O153" s="128">
        <v>1.384847E-2</v>
      </c>
      <c r="P153" s="128">
        <v>34.218919790000001</v>
      </c>
      <c r="Q153" s="128">
        <v>0</v>
      </c>
      <c r="R153" s="128">
        <v>23.10900912</v>
      </c>
      <c r="S153" s="128">
        <v>0</v>
      </c>
      <c r="T153" s="128">
        <v>0.65111600000000003</v>
      </c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</row>
    <row r="154" spans="1:52" hidden="1" outlineLevel="1">
      <c r="A154" s="8">
        <v>44896</v>
      </c>
      <c r="B154" s="128">
        <v>6690.5801741599998</v>
      </c>
      <c r="C154" s="128">
        <v>4698.5877025199998</v>
      </c>
      <c r="D154" s="128">
        <v>1.0854881300000001</v>
      </c>
      <c r="E154" s="128">
        <v>604.98693305999996</v>
      </c>
      <c r="F154" s="128">
        <v>120.98431472999999</v>
      </c>
      <c r="G154" s="128">
        <v>3.7905657100000001</v>
      </c>
      <c r="H154" s="128">
        <v>31.689224859999999</v>
      </c>
      <c r="I154" s="128">
        <v>851.40157846</v>
      </c>
      <c r="J154" s="128">
        <v>163.51232716999999</v>
      </c>
      <c r="K154" s="128">
        <v>0.36020046</v>
      </c>
      <c r="L154" s="128">
        <v>9.4733794299999996</v>
      </c>
      <c r="M154" s="128">
        <v>9.0921000000000003E-4</v>
      </c>
      <c r="N154" s="128">
        <v>108.15372785</v>
      </c>
      <c r="O154" s="128">
        <v>9.9499500000000008E-3</v>
      </c>
      <c r="P154" s="128">
        <v>70.406647100000001</v>
      </c>
      <c r="Q154" s="128">
        <v>0</v>
      </c>
      <c r="R154" s="128">
        <v>25.527671309999999</v>
      </c>
      <c r="S154" s="128">
        <v>0</v>
      </c>
      <c r="T154" s="128">
        <v>0.60955420999999999</v>
      </c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</row>
    <row r="155" spans="1:52" hidden="1" outlineLevel="1">
      <c r="A155" s="8">
        <v>44927</v>
      </c>
      <c r="B155" s="128">
        <v>6579.4044316</v>
      </c>
      <c r="C155" s="128">
        <v>4588.3633583800001</v>
      </c>
      <c r="D155" s="128">
        <v>1.4471406099999999</v>
      </c>
      <c r="E155" s="128">
        <v>612.25685329999999</v>
      </c>
      <c r="F155" s="128">
        <v>123.13544142000001</v>
      </c>
      <c r="G155" s="128">
        <v>3.6694218599999999</v>
      </c>
      <c r="H155" s="128">
        <v>34.644110570000002</v>
      </c>
      <c r="I155" s="128">
        <v>846.84222224999996</v>
      </c>
      <c r="J155" s="128">
        <v>159.80763887000001</v>
      </c>
      <c r="K155" s="128">
        <v>0.32077007000000002</v>
      </c>
      <c r="L155" s="128">
        <v>7.7646089800000002</v>
      </c>
      <c r="M155" s="128">
        <v>9.1011E-4</v>
      </c>
      <c r="N155" s="128">
        <v>107.98869153</v>
      </c>
      <c r="O155" s="128">
        <v>0.40220266999999998</v>
      </c>
      <c r="P155" s="128">
        <v>66.50505201</v>
      </c>
      <c r="Q155" s="128">
        <v>0</v>
      </c>
      <c r="R155" s="128">
        <v>25.638046880000001</v>
      </c>
      <c r="S155" s="128">
        <v>0</v>
      </c>
      <c r="T155" s="128">
        <v>0.61796209000000002</v>
      </c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</row>
    <row r="156" spans="1:52" hidden="1" outlineLevel="1">
      <c r="A156" s="8">
        <v>44958</v>
      </c>
      <c r="B156" s="128">
        <v>6529.24100155</v>
      </c>
      <c r="C156" s="128">
        <v>4523.4211797199996</v>
      </c>
      <c r="D156" s="128">
        <v>1.4320209800000001</v>
      </c>
      <c r="E156" s="128">
        <v>642.09076235999999</v>
      </c>
      <c r="F156" s="128">
        <v>120.58462665</v>
      </c>
      <c r="G156" s="128">
        <v>3.4841487299999998</v>
      </c>
      <c r="H156" s="128">
        <v>32.244278270000002</v>
      </c>
      <c r="I156" s="128">
        <v>849.65790176999997</v>
      </c>
      <c r="J156" s="128">
        <v>148.06100889000001</v>
      </c>
      <c r="K156" s="128">
        <v>0.28851086999999997</v>
      </c>
      <c r="L156" s="128">
        <v>7.5089557899999999</v>
      </c>
      <c r="M156" s="128">
        <v>9.1100999999999997E-4</v>
      </c>
      <c r="N156" s="128">
        <v>107.78999596</v>
      </c>
      <c r="O156" s="128">
        <v>0.35836097</v>
      </c>
      <c r="P156" s="128">
        <v>57.430516859999997</v>
      </c>
      <c r="Q156" s="128">
        <v>0</v>
      </c>
      <c r="R156" s="128">
        <v>32.828831030000003</v>
      </c>
      <c r="S156" s="128">
        <v>1.4437402699999999</v>
      </c>
      <c r="T156" s="128">
        <v>0.61525141999999999</v>
      </c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</row>
    <row r="157" spans="1:52" hidden="1" outlineLevel="1">
      <c r="A157" s="8">
        <v>44986</v>
      </c>
      <c r="B157" s="128">
        <v>6608.5137480900003</v>
      </c>
      <c r="C157" s="128">
        <v>4600.8272851900001</v>
      </c>
      <c r="D157" s="128">
        <v>1.7712044499999999</v>
      </c>
      <c r="E157" s="128">
        <v>708.31229773999996</v>
      </c>
      <c r="F157" s="128">
        <v>123.34160740999999</v>
      </c>
      <c r="G157" s="128">
        <v>3.3414365500000001</v>
      </c>
      <c r="H157" s="128">
        <v>31.22206602</v>
      </c>
      <c r="I157" s="128">
        <v>833.93493223999997</v>
      </c>
      <c r="J157" s="128">
        <v>146.28895363999999</v>
      </c>
      <c r="K157" s="128">
        <v>0.27766415</v>
      </c>
      <c r="L157" s="128">
        <v>7.41442639</v>
      </c>
      <c r="M157" s="128">
        <v>9.1191000000000004E-4</v>
      </c>
      <c r="N157" s="128">
        <v>107.49546482</v>
      </c>
      <c r="O157" s="128">
        <v>0.26948151999999997</v>
      </c>
      <c r="P157" s="128">
        <v>9.9244685100000005</v>
      </c>
      <c r="Q157" s="128">
        <v>0</v>
      </c>
      <c r="R157" s="128">
        <v>32.688837210000003</v>
      </c>
      <c r="S157" s="128">
        <v>1.4027103400000001</v>
      </c>
      <c r="T157" s="128">
        <v>0</v>
      </c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</row>
    <row r="158" spans="1:52" hidden="1" outlineLevel="1">
      <c r="A158" s="8">
        <v>45017</v>
      </c>
      <c r="B158" s="128">
        <v>6645.8306551799997</v>
      </c>
      <c r="C158" s="128">
        <v>4643.49644094</v>
      </c>
      <c r="D158" s="128">
        <v>1.7647465499999999</v>
      </c>
      <c r="E158" s="128">
        <v>728.33223783999995</v>
      </c>
      <c r="F158" s="128">
        <v>118.37543296</v>
      </c>
      <c r="G158" s="128">
        <v>3.2145528699999999</v>
      </c>
      <c r="H158" s="128">
        <v>30.32150888</v>
      </c>
      <c r="I158" s="128">
        <v>815.38634292999996</v>
      </c>
      <c r="J158" s="128">
        <v>143.76310330000001</v>
      </c>
      <c r="K158" s="128">
        <v>0.27058365000000001</v>
      </c>
      <c r="L158" s="128">
        <v>7.2454139900000003</v>
      </c>
      <c r="M158" s="128">
        <v>9.1281000000000001E-4</v>
      </c>
      <c r="N158" s="128">
        <v>108.01579208</v>
      </c>
      <c r="O158" s="128">
        <v>0.2739182</v>
      </c>
      <c r="P158" s="128">
        <v>10.08444031</v>
      </c>
      <c r="Q158" s="128">
        <v>0</v>
      </c>
      <c r="R158" s="128">
        <v>33.921487929999998</v>
      </c>
      <c r="S158" s="128">
        <v>1.3637399400000001</v>
      </c>
      <c r="T158" s="128">
        <v>0</v>
      </c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</row>
    <row r="159" spans="1:52" hidden="1" outlineLevel="1">
      <c r="A159" s="8">
        <v>45047</v>
      </c>
      <c r="B159" s="128">
        <v>6854.6462373900004</v>
      </c>
      <c r="C159" s="128">
        <v>4847.9929501200004</v>
      </c>
      <c r="D159" s="128">
        <v>1.26943937</v>
      </c>
      <c r="E159" s="128">
        <v>700.44826386</v>
      </c>
      <c r="F159" s="128">
        <v>114.87825577</v>
      </c>
      <c r="G159" s="128">
        <v>3.0755150599999999</v>
      </c>
      <c r="H159" s="128">
        <v>46.061743059999998</v>
      </c>
      <c r="I159" s="128">
        <v>839.13223307999999</v>
      </c>
      <c r="J159" s="128">
        <v>142.41854455999999</v>
      </c>
      <c r="K159" s="128">
        <v>0.25929132999999999</v>
      </c>
      <c r="L159" s="128">
        <v>6.9767306600000003</v>
      </c>
      <c r="M159" s="128">
        <v>9.1370999999999998E-4</v>
      </c>
      <c r="N159" s="128">
        <v>107.95226167</v>
      </c>
      <c r="O159" s="128">
        <v>0.18286590999999999</v>
      </c>
      <c r="P159" s="128">
        <v>9.6137215099999995</v>
      </c>
      <c r="Q159" s="128">
        <v>1.03E-5</v>
      </c>
      <c r="R159" s="128">
        <v>33.058640859999997</v>
      </c>
      <c r="S159" s="128">
        <v>1.32485656</v>
      </c>
      <c r="T159" s="128">
        <v>0</v>
      </c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</row>
    <row r="160" spans="1:52" hidden="1" outlineLevel="1">
      <c r="A160" s="8">
        <v>45078</v>
      </c>
      <c r="B160" s="128">
        <v>7107.9555310899996</v>
      </c>
      <c r="C160" s="128">
        <v>4964.0528330500001</v>
      </c>
      <c r="D160" s="128">
        <v>0.80693713</v>
      </c>
      <c r="E160" s="128">
        <v>686.04231890000005</v>
      </c>
      <c r="F160" s="128">
        <v>117.93034202</v>
      </c>
      <c r="G160" s="128">
        <v>2.9404471299999999</v>
      </c>
      <c r="H160" s="128">
        <v>58.335589560000003</v>
      </c>
      <c r="I160" s="128">
        <v>918.81535804999999</v>
      </c>
      <c r="J160" s="128">
        <v>190.92616133999999</v>
      </c>
      <c r="K160" s="128">
        <v>0.74111473000000005</v>
      </c>
      <c r="L160" s="128">
        <v>11.900493989999999</v>
      </c>
      <c r="M160" s="128">
        <v>9.1461000000000005E-4</v>
      </c>
      <c r="N160" s="128">
        <v>108.99361859</v>
      </c>
      <c r="O160" s="128">
        <v>0.13888391999999999</v>
      </c>
      <c r="P160" s="128">
        <v>9.6883452400000003</v>
      </c>
      <c r="Q160" s="128">
        <v>1.03E-5</v>
      </c>
      <c r="R160" s="128">
        <v>35.356513970000002</v>
      </c>
      <c r="S160" s="128">
        <v>1.2856485600000001</v>
      </c>
      <c r="T160" s="128">
        <v>0</v>
      </c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</row>
    <row r="161" spans="1:52" hidden="1" outlineLevel="1">
      <c r="A161" s="8">
        <v>45108</v>
      </c>
      <c r="B161" s="128">
        <v>7412.8894044199997</v>
      </c>
      <c r="C161" s="128">
        <v>5129.5957845499997</v>
      </c>
      <c r="D161" s="128">
        <v>0.72766122</v>
      </c>
      <c r="E161" s="128">
        <v>696.11277190999999</v>
      </c>
      <c r="F161" s="128">
        <v>121.7040725</v>
      </c>
      <c r="G161" s="128">
        <v>7.7821499100000002</v>
      </c>
      <c r="H161" s="128">
        <v>71.728128319999996</v>
      </c>
      <c r="I161" s="128">
        <v>983.55182365999997</v>
      </c>
      <c r="J161" s="128">
        <v>234.90654537</v>
      </c>
      <c r="K161" s="128">
        <v>0.65305004</v>
      </c>
      <c r="L161" s="128">
        <v>12.887705889999999</v>
      </c>
      <c r="M161" s="128">
        <v>9.1551000000000002E-4</v>
      </c>
      <c r="N161" s="128">
        <v>108.07099832999999</v>
      </c>
      <c r="O161" s="128">
        <v>9.3825939999999997E-2</v>
      </c>
      <c r="P161" s="128">
        <v>9.43556858</v>
      </c>
      <c r="Q161" s="128">
        <v>0</v>
      </c>
      <c r="R161" s="128">
        <v>34.391892470000002</v>
      </c>
      <c r="S161" s="128">
        <v>1.24651022</v>
      </c>
      <c r="T161" s="128">
        <v>0</v>
      </c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</row>
    <row r="162" spans="1:52" hidden="1" outlineLevel="1">
      <c r="A162" s="8">
        <v>45139</v>
      </c>
      <c r="B162" s="128">
        <v>7586.52559956</v>
      </c>
      <c r="C162" s="128">
        <v>5200.7461414199997</v>
      </c>
      <c r="D162" s="128">
        <v>1.3199972</v>
      </c>
      <c r="E162" s="128">
        <v>789.64226963999999</v>
      </c>
      <c r="F162" s="128">
        <v>118.32308786</v>
      </c>
      <c r="G162" s="128">
        <v>8.3494548599999998</v>
      </c>
      <c r="H162" s="128">
        <v>76.975207960000006</v>
      </c>
      <c r="I162" s="128">
        <v>986.74303726999995</v>
      </c>
      <c r="J162" s="128">
        <v>230.93206207</v>
      </c>
      <c r="K162" s="128">
        <v>0.51061058000000004</v>
      </c>
      <c r="L162" s="128">
        <v>20.355258880000001</v>
      </c>
      <c r="M162" s="128">
        <v>9.1640999999999999E-4</v>
      </c>
      <c r="N162" s="128">
        <v>107.84723864999999</v>
      </c>
      <c r="O162" s="128">
        <v>4.7542439999999998E-2</v>
      </c>
      <c r="P162" s="128">
        <v>8.4139170599999993</v>
      </c>
      <c r="Q162" s="128">
        <v>0</v>
      </c>
      <c r="R162" s="128">
        <v>35.112097310000003</v>
      </c>
      <c r="S162" s="128">
        <v>1.2067599499999999</v>
      </c>
      <c r="T162" s="128">
        <v>0</v>
      </c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</row>
    <row r="163" spans="1:52" hidden="1" outlineLevel="1">
      <c r="A163" s="8">
        <v>45170</v>
      </c>
      <c r="B163" s="128">
        <v>7964.4316732099996</v>
      </c>
      <c r="C163" s="128">
        <v>5383.9432351300002</v>
      </c>
      <c r="D163" s="128">
        <v>1.29549984</v>
      </c>
      <c r="E163" s="128">
        <v>884.61225322999996</v>
      </c>
      <c r="F163" s="128">
        <v>112.38209964000001</v>
      </c>
      <c r="G163" s="128">
        <v>8.14734728</v>
      </c>
      <c r="H163" s="128">
        <v>88.477196579999998</v>
      </c>
      <c r="I163" s="128">
        <v>1069.1534620299999</v>
      </c>
      <c r="J163" s="128">
        <v>244.92487725999999</v>
      </c>
      <c r="K163" s="128">
        <v>0.43552421000000002</v>
      </c>
      <c r="L163" s="128">
        <v>18.62106356</v>
      </c>
      <c r="M163" s="128">
        <v>9.1730999999999996E-4</v>
      </c>
      <c r="N163" s="128">
        <v>105.54424491</v>
      </c>
      <c r="O163" s="128">
        <v>0</v>
      </c>
      <c r="P163" s="128">
        <v>10.198338420000001</v>
      </c>
      <c r="Q163" s="128">
        <v>0</v>
      </c>
      <c r="R163" s="128">
        <v>35.528267620000001</v>
      </c>
      <c r="S163" s="128">
        <v>1.16734619</v>
      </c>
      <c r="T163" s="128">
        <v>0</v>
      </c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</row>
    <row r="164" spans="1:52" hidden="1" outlineLevel="1">
      <c r="A164" s="8">
        <v>45200</v>
      </c>
      <c r="B164" s="128">
        <v>8617.4635840899991</v>
      </c>
      <c r="C164" s="128">
        <v>5925.1798401400001</v>
      </c>
      <c r="D164" s="128">
        <v>1.2854661599999999</v>
      </c>
      <c r="E164" s="128">
        <v>912.95403399999998</v>
      </c>
      <c r="F164" s="128">
        <v>120.5772963</v>
      </c>
      <c r="G164" s="128">
        <v>7.9348192700000002</v>
      </c>
      <c r="H164" s="128">
        <v>91.218815239999998</v>
      </c>
      <c r="I164" s="128">
        <v>1141.9925334</v>
      </c>
      <c r="J164" s="128">
        <v>246.79798251</v>
      </c>
      <c r="K164" s="128">
        <v>0.39879187999999999</v>
      </c>
      <c r="L164" s="128">
        <v>18.832255180000001</v>
      </c>
      <c r="M164" s="128">
        <v>9.1821000000000003E-4</v>
      </c>
      <c r="N164" s="128">
        <v>103.12023055</v>
      </c>
      <c r="O164" s="128">
        <v>0</v>
      </c>
      <c r="P164" s="128">
        <v>9.5805210499999998</v>
      </c>
      <c r="Q164" s="128">
        <v>0</v>
      </c>
      <c r="R164" s="128">
        <v>36.462294540000002</v>
      </c>
      <c r="S164" s="128">
        <v>1.12778566</v>
      </c>
      <c r="T164" s="128">
        <v>0</v>
      </c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</row>
    <row r="165" spans="1:52" hidden="1" outlineLevel="1">
      <c r="A165" s="8">
        <v>45231</v>
      </c>
      <c r="B165" s="128">
        <v>8902.6478254100002</v>
      </c>
      <c r="C165" s="128">
        <v>6003.3155552600001</v>
      </c>
      <c r="D165" s="128">
        <v>1.26923867</v>
      </c>
      <c r="E165" s="128">
        <v>955.32563835999997</v>
      </c>
      <c r="F165" s="128">
        <v>120.37804362999999</v>
      </c>
      <c r="G165" s="128">
        <v>7.63532981</v>
      </c>
      <c r="H165" s="128">
        <v>97.827480690000002</v>
      </c>
      <c r="I165" s="128">
        <v>1279.2753060299999</v>
      </c>
      <c r="J165" s="128">
        <v>264.63580956999999</v>
      </c>
      <c r="K165" s="128">
        <v>0.28989169999999997</v>
      </c>
      <c r="L165" s="128">
        <v>32.9606566</v>
      </c>
      <c r="M165" s="128">
        <v>9.1911E-4</v>
      </c>
      <c r="N165" s="128">
        <v>100.80107237999999</v>
      </c>
      <c r="O165" s="128">
        <v>0</v>
      </c>
      <c r="P165" s="128">
        <v>9.4560538300000001</v>
      </c>
      <c r="Q165" s="128">
        <v>0</v>
      </c>
      <c r="R165" s="128">
        <v>28.388669029999999</v>
      </c>
      <c r="S165" s="128">
        <v>1.08816074</v>
      </c>
      <c r="T165" s="128">
        <v>0</v>
      </c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</row>
    <row r="166" spans="1:52" hidden="1" outlineLevel="1">
      <c r="A166" s="8">
        <v>45261</v>
      </c>
      <c r="B166" s="128">
        <v>9341.7494511999994</v>
      </c>
      <c r="C166" s="128">
        <v>6244.9581008799996</v>
      </c>
      <c r="D166" s="128">
        <v>1.62833808</v>
      </c>
      <c r="E166" s="128">
        <v>1003.40908497</v>
      </c>
      <c r="F166" s="128">
        <v>124.62234872000001</v>
      </c>
      <c r="G166" s="128">
        <v>11.93785959</v>
      </c>
      <c r="H166" s="128">
        <v>91.539396659999994</v>
      </c>
      <c r="I166" s="128">
        <v>1340.9104870599999</v>
      </c>
      <c r="J166" s="128">
        <v>338.56504453999997</v>
      </c>
      <c r="K166" s="128">
        <v>0.23190863</v>
      </c>
      <c r="L166" s="128">
        <v>34.508441670000003</v>
      </c>
      <c r="M166" s="128">
        <v>9.2000999999999997E-4</v>
      </c>
      <c r="N166" s="128">
        <v>98.436152460000002</v>
      </c>
      <c r="O166" s="128">
        <v>9.9999999999999995E-7</v>
      </c>
      <c r="P166" s="128">
        <v>20.213176130000001</v>
      </c>
      <c r="Q166" s="128">
        <v>0</v>
      </c>
      <c r="R166" s="128">
        <v>29.739548630000002</v>
      </c>
      <c r="S166" s="128">
        <v>1.0486421699999999</v>
      </c>
      <c r="T166" s="128">
        <v>0</v>
      </c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</row>
    <row r="167" spans="1:52" hidden="1" outlineLevel="1">
      <c r="A167" s="8">
        <v>45292</v>
      </c>
      <c r="B167" s="128">
        <v>9215.6941454600001</v>
      </c>
      <c r="C167" s="128">
        <v>6080.8777939900001</v>
      </c>
      <c r="D167" s="128">
        <v>0.57204827000000003</v>
      </c>
      <c r="E167" s="128">
        <v>1040.48730271</v>
      </c>
      <c r="F167" s="128">
        <v>113.09303491</v>
      </c>
      <c r="G167" s="128">
        <v>11.632650870000001</v>
      </c>
      <c r="H167" s="128">
        <v>102.11903067999999</v>
      </c>
      <c r="I167" s="128">
        <v>1335.6676173799999</v>
      </c>
      <c r="J167" s="128">
        <v>339.80217200999999</v>
      </c>
      <c r="K167" s="128">
        <v>0.16464279000000001</v>
      </c>
      <c r="L167" s="128">
        <v>35.508719450000001</v>
      </c>
      <c r="M167" s="128">
        <v>9.2091000000000004E-4</v>
      </c>
      <c r="N167" s="128">
        <v>97.455318109999993</v>
      </c>
      <c r="O167" s="128">
        <v>0</v>
      </c>
      <c r="P167" s="128">
        <v>21.783237710000002</v>
      </c>
      <c r="Q167" s="128">
        <v>8.4350000000000004E-5</v>
      </c>
      <c r="R167" s="128">
        <v>35.520542540000001</v>
      </c>
      <c r="S167" s="128">
        <v>1.00902878</v>
      </c>
      <c r="T167" s="128">
        <v>0</v>
      </c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</row>
    <row r="168" spans="1:52" hidden="1" outlineLevel="1">
      <c r="A168" s="8">
        <v>45323</v>
      </c>
      <c r="B168" s="128">
        <v>9056.1487725700008</v>
      </c>
      <c r="C168" s="128">
        <v>5799.3219245099999</v>
      </c>
      <c r="D168" s="128">
        <v>1.6332332000000001</v>
      </c>
      <c r="E168" s="128">
        <v>1088.69903593</v>
      </c>
      <c r="F168" s="128">
        <v>101.89682503</v>
      </c>
      <c r="G168" s="128">
        <v>11.3881747</v>
      </c>
      <c r="H168" s="128">
        <v>105.87024718000001</v>
      </c>
      <c r="I168" s="128">
        <v>1393.9544528399999</v>
      </c>
      <c r="J168" s="128">
        <v>340.32509149999998</v>
      </c>
      <c r="K168" s="128">
        <v>0.15176924999999999</v>
      </c>
      <c r="L168" s="128">
        <v>40.259873740000003</v>
      </c>
      <c r="M168" s="128">
        <v>9.2091000000000004E-4</v>
      </c>
      <c r="N168" s="128">
        <v>96.086523310000004</v>
      </c>
      <c r="O168" s="128">
        <v>0</v>
      </c>
      <c r="P168" s="128">
        <v>12.82264634</v>
      </c>
      <c r="Q168" s="128">
        <v>8.4350000000000004E-5</v>
      </c>
      <c r="R168" s="128">
        <v>62.768691369999999</v>
      </c>
      <c r="S168" s="128">
        <v>0.96927841000000003</v>
      </c>
      <c r="T168" s="128">
        <v>0</v>
      </c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</row>
    <row r="169" spans="1:52" hidden="1" outlineLevel="1">
      <c r="A169" s="8">
        <v>45352</v>
      </c>
      <c r="B169" s="128">
        <v>8684.3897902099998</v>
      </c>
      <c r="C169" s="128">
        <v>5518.7390031499999</v>
      </c>
      <c r="D169" s="128">
        <v>1.65340884</v>
      </c>
      <c r="E169" s="128">
        <v>1043.23578232</v>
      </c>
      <c r="F169" s="128">
        <v>100.25366051</v>
      </c>
      <c r="G169" s="128">
        <v>11.108446580000001</v>
      </c>
      <c r="H169" s="128">
        <v>116.14955209999999</v>
      </c>
      <c r="I169" s="128">
        <v>1315.4920045399999</v>
      </c>
      <c r="J169" s="128">
        <v>362.88719049000002</v>
      </c>
      <c r="K169" s="128">
        <v>0.1388558</v>
      </c>
      <c r="L169" s="128">
        <v>41.393364149999996</v>
      </c>
      <c r="M169" s="128">
        <v>9.2091000000000004E-4</v>
      </c>
      <c r="N169" s="128">
        <v>94.868324950000002</v>
      </c>
      <c r="O169" s="128">
        <v>0</v>
      </c>
      <c r="P169" s="128">
        <v>13.68869121</v>
      </c>
      <c r="Q169" s="128">
        <v>8.4350000000000004E-5</v>
      </c>
      <c r="R169" s="128">
        <v>63.849045750000002</v>
      </c>
      <c r="S169" s="128">
        <v>0.93145456000000004</v>
      </c>
      <c r="T169" s="128">
        <v>0</v>
      </c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</row>
    <row r="170" spans="1:52">
      <c r="A170" s="8">
        <v>45383</v>
      </c>
      <c r="B170" s="128">
        <v>8742.8914827299996</v>
      </c>
      <c r="C170" s="128">
        <v>5639.1272724500004</v>
      </c>
      <c r="D170" s="128">
        <v>1.64347753</v>
      </c>
      <c r="E170" s="128">
        <v>1046.2482214199999</v>
      </c>
      <c r="F170" s="128">
        <v>90.999555970000003</v>
      </c>
      <c r="G170" s="128">
        <v>10.75599792</v>
      </c>
      <c r="H170" s="128">
        <v>143.30791367</v>
      </c>
      <c r="I170" s="128">
        <v>1239.9933142499999</v>
      </c>
      <c r="J170" s="128">
        <v>358.49567286000001</v>
      </c>
      <c r="K170" s="128">
        <v>0.12569752000000001</v>
      </c>
      <c r="L170" s="128">
        <v>39.545458789999998</v>
      </c>
      <c r="M170" s="128">
        <v>9.2091000000000004E-4</v>
      </c>
      <c r="N170" s="128">
        <v>94.63142216</v>
      </c>
      <c r="O170" s="128">
        <v>0</v>
      </c>
      <c r="P170" s="128">
        <v>13.98199853</v>
      </c>
      <c r="Q170" s="128">
        <v>8.4350000000000004E-5</v>
      </c>
      <c r="R170" s="128">
        <v>63.142855760000003</v>
      </c>
      <c r="S170" s="128">
        <v>0.89161864000000002</v>
      </c>
      <c r="T170" s="128">
        <v>0</v>
      </c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</row>
    <row r="171" spans="1:52">
      <c r="A171" s="8">
        <v>45413</v>
      </c>
      <c r="B171" s="128">
        <v>8627.1646361300009</v>
      </c>
      <c r="C171" s="128">
        <v>5528.1388249800002</v>
      </c>
      <c r="D171" s="128">
        <v>1.65971867</v>
      </c>
      <c r="E171" s="128">
        <v>1029.2540911000001</v>
      </c>
      <c r="F171" s="128">
        <v>90.595852910000005</v>
      </c>
      <c r="G171" s="128">
        <v>10.51994829</v>
      </c>
      <c r="H171" s="128">
        <v>161.13879716</v>
      </c>
      <c r="I171" s="128">
        <v>1211.8645844600001</v>
      </c>
      <c r="J171" s="128">
        <v>362.30858212999999</v>
      </c>
      <c r="K171" s="128">
        <v>1.6740145799999999</v>
      </c>
      <c r="L171" s="128">
        <v>39.725063419999998</v>
      </c>
      <c r="M171" s="128">
        <v>9.2091000000000004E-4</v>
      </c>
      <c r="N171" s="128">
        <v>99.784667099999993</v>
      </c>
      <c r="O171" s="128">
        <v>0</v>
      </c>
      <c r="P171" s="128">
        <v>12.347779040000001</v>
      </c>
      <c r="Q171" s="128">
        <v>8.4350000000000004E-5</v>
      </c>
      <c r="R171" s="128">
        <v>77.299924009999998</v>
      </c>
      <c r="S171" s="128">
        <v>0.85178301999999995</v>
      </c>
      <c r="T171" s="128">
        <v>0</v>
      </c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</row>
    <row r="172" spans="1:52">
      <c r="A172" s="8">
        <v>45444</v>
      </c>
      <c r="B172" s="128">
        <v>8840.3230554900001</v>
      </c>
      <c r="C172" s="128">
        <v>5656.9764571899996</v>
      </c>
      <c r="D172" s="128">
        <v>1.6377007699999999</v>
      </c>
      <c r="E172" s="128">
        <v>1062.75176263</v>
      </c>
      <c r="F172" s="128">
        <v>90.289905939999997</v>
      </c>
      <c r="G172" s="128">
        <v>10.79304301</v>
      </c>
      <c r="H172" s="128">
        <v>215.90383295000001</v>
      </c>
      <c r="I172" s="128">
        <v>1201.6315875800001</v>
      </c>
      <c r="J172" s="128">
        <v>364.33329895999998</v>
      </c>
      <c r="K172" s="128">
        <v>5.1232723099999999</v>
      </c>
      <c r="L172" s="128">
        <v>39.319707940000001</v>
      </c>
      <c r="M172" s="128">
        <v>9.2091000000000004E-4</v>
      </c>
      <c r="N172" s="128">
        <v>98.58024983</v>
      </c>
      <c r="O172" s="128">
        <v>0</v>
      </c>
      <c r="P172" s="128">
        <v>14.94365312</v>
      </c>
      <c r="Q172" s="128">
        <v>8.4350000000000004E-5</v>
      </c>
      <c r="R172" s="128">
        <v>77.225829779999998</v>
      </c>
      <c r="S172" s="128">
        <v>0.81174822000000002</v>
      </c>
      <c r="T172" s="128">
        <v>0</v>
      </c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</row>
    <row r="173" spans="1:52">
      <c r="A173" s="8">
        <v>45474</v>
      </c>
      <c r="B173" s="128">
        <v>9020.9006703399991</v>
      </c>
      <c r="C173" s="128">
        <v>5766.3076356700003</v>
      </c>
      <c r="D173" s="128">
        <v>1.65573244</v>
      </c>
      <c r="E173" s="128">
        <v>998.99772431999997</v>
      </c>
      <c r="F173" s="128">
        <v>82.23127255</v>
      </c>
      <c r="G173" s="128">
        <v>10.74688688</v>
      </c>
      <c r="H173" s="128">
        <v>237.10833780999999</v>
      </c>
      <c r="I173" s="128">
        <v>1340.17490271</v>
      </c>
      <c r="J173" s="128">
        <v>355.13259620000002</v>
      </c>
      <c r="K173" s="128">
        <v>1.6971515500000001</v>
      </c>
      <c r="L173" s="128">
        <v>38.574021389999999</v>
      </c>
      <c r="M173" s="128">
        <v>9.2091000000000004E-4</v>
      </c>
      <c r="N173" s="128">
        <v>96.912150670000003</v>
      </c>
      <c r="O173" s="128">
        <v>0</v>
      </c>
      <c r="P173" s="128">
        <v>15.23260645</v>
      </c>
      <c r="Q173" s="128">
        <v>8.4350000000000004E-5</v>
      </c>
      <c r="R173" s="128">
        <v>75.356826269999999</v>
      </c>
      <c r="S173" s="128">
        <v>0.77182017000000003</v>
      </c>
      <c r="T173" s="128">
        <v>0</v>
      </c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</row>
    <row r="174" spans="1:52">
      <c r="A174" s="8">
        <v>45505</v>
      </c>
      <c r="B174" s="128">
        <v>9051.7650795099999</v>
      </c>
      <c r="C174" s="128">
        <v>5793.2915337799996</v>
      </c>
      <c r="D174" s="128">
        <v>0.76004941000000004</v>
      </c>
      <c r="E174" s="128">
        <v>1064.0564091900001</v>
      </c>
      <c r="F174" s="128">
        <v>85.698053279999996</v>
      </c>
      <c r="G174" s="128">
        <v>9.1693727200000001</v>
      </c>
      <c r="H174" s="128">
        <v>245.20225474</v>
      </c>
      <c r="I174" s="128">
        <v>1242.14524065</v>
      </c>
      <c r="J174" s="128">
        <v>375.46877072000001</v>
      </c>
      <c r="K174" s="128">
        <v>1.7543956599999999</v>
      </c>
      <c r="L174" s="128">
        <v>37.196114360000003</v>
      </c>
      <c r="M174" s="128">
        <v>9.2091000000000004E-4</v>
      </c>
      <c r="N174" s="128">
        <v>104.10234143</v>
      </c>
      <c r="O174" s="128">
        <v>1.70102197</v>
      </c>
      <c r="P174" s="128">
        <v>13.389603490000001</v>
      </c>
      <c r="Q174" s="128">
        <v>8.4350000000000004E-5</v>
      </c>
      <c r="R174" s="128">
        <v>77.09914114</v>
      </c>
      <c r="S174" s="128">
        <v>0.72977170999999996</v>
      </c>
      <c r="T174" s="128">
        <v>0</v>
      </c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</row>
    <row r="175" spans="1:52">
      <c r="A175" s="8">
        <v>45536</v>
      </c>
      <c r="B175" s="128">
        <v>9215.9081521900007</v>
      </c>
      <c r="C175" s="128">
        <v>5834.7608121800004</v>
      </c>
      <c r="D175" s="128">
        <v>0.75659639000000001</v>
      </c>
      <c r="E175" s="128">
        <v>1102.2000667</v>
      </c>
      <c r="F175" s="128">
        <v>79.298053550000006</v>
      </c>
      <c r="G175" s="128">
        <v>8.24643792</v>
      </c>
      <c r="H175" s="128">
        <v>260.93076203999999</v>
      </c>
      <c r="I175" s="128">
        <v>1362.4471218799999</v>
      </c>
      <c r="J175" s="128">
        <v>327.17779918999997</v>
      </c>
      <c r="K175" s="128">
        <v>1.81514</v>
      </c>
      <c r="L175" s="128">
        <v>35.521451810000002</v>
      </c>
      <c r="M175" s="128">
        <v>9.2091000000000004E-4</v>
      </c>
      <c r="N175" s="128">
        <v>100.36452681</v>
      </c>
      <c r="O175" s="128">
        <v>1.6352382299999999</v>
      </c>
      <c r="P175" s="128">
        <v>15.88100766</v>
      </c>
      <c r="Q175" s="128">
        <v>8.4350000000000004E-5</v>
      </c>
      <c r="R175" s="128">
        <v>84.182563509999994</v>
      </c>
      <c r="S175" s="128">
        <v>0.68956905999999996</v>
      </c>
      <c r="T175" s="128">
        <v>0</v>
      </c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</row>
    <row r="176" spans="1:52">
      <c r="A176" s="8">
        <v>45566</v>
      </c>
      <c r="B176" s="128">
        <v>9063.2925790999998</v>
      </c>
      <c r="C176" s="128">
        <v>5735.6238956999996</v>
      </c>
      <c r="D176" s="128">
        <v>0.72707029999999995</v>
      </c>
      <c r="E176" s="128">
        <v>1139.0417724199999</v>
      </c>
      <c r="F176" s="128">
        <v>74.233578460000004</v>
      </c>
      <c r="G176" s="128">
        <v>8.5395809600000003</v>
      </c>
      <c r="H176" s="128">
        <v>278.17700955999999</v>
      </c>
      <c r="I176" s="128">
        <v>1274.48500382</v>
      </c>
      <c r="J176" s="128">
        <v>326.49747367999998</v>
      </c>
      <c r="K176" s="128">
        <v>1.8175866599999999</v>
      </c>
      <c r="L176" s="128">
        <v>28.714063110000001</v>
      </c>
      <c r="M176" s="128">
        <v>9.2091000000000004E-4</v>
      </c>
      <c r="N176" s="128">
        <v>98.642439609999997</v>
      </c>
      <c r="O176" s="128">
        <v>1.5823635</v>
      </c>
      <c r="P176" s="128">
        <v>11.622516900000001</v>
      </c>
      <c r="Q176" s="128">
        <v>8.4350000000000004E-5</v>
      </c>
      <c r="R176" s="128">
        <v>82.937963080000003</v>
      </c>
      <c r="S176" s="128">
        <v>0.64925608000000001</v>
      </c>
      <c r="T176" s="128">
        <v>0</v>
      </c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</row>
    <row r="177" spans="1:52">
      <c r="A177" s="8">
        <v>45597</v>
      </c>
      <c r="B177" s="128">
        <v>9097.1626776100002</v>
      </c>
      <c r="C177" s="128">
        <v>5774.0607263399997</v>
      </c>
      <c r="D177" s="128">
        <v>1.695236E-2</v>
      </c>
      <c r="E177" s="128">
        <v>1123.73028155</v>
      </c>
      <c r="F177" s="128">
        <v>71.227163529999999</v>
      </c>
      <c r="G177" s="128">
        <v>7.4044058499999998</v>
      </c>
      <c r="H177" s="128">
        <v>292.65233520999999</v>
      </c>
      <c r="I177" s="128">
        <v>1226.1848670700001</v>
      </c>
      <c r="J177" s="128">
        <v>368.07180070999999</v>
      </c>
      <c r="K177" s="128">
        <v>1.9186326300000001</v>
      </c>
      <c r="L177" s="128">
        <v>28.36946292</v>
      </c>
      <c r="M177" s="128">
        <v>9.2091000000000004E-4</v>
      </c>
      <c r="N177" s="128">
        <v>95.797963179999996</v>
      </c>
      <c r="O177" s="128">
        <v>2.6526887000000001</v>
      </c>
      <c r="P177" s="128">
        <v>22.531113820000002</v>
      </c>
      <c r="Q177" s="128">
        <v>8.4350000000000004E-5</v>
      </c>
      <c r="R177" s="128">
        <v>81.934356129999998</v>
      </c>
      <c r="S177" s="128">
        <v>0.60892234999999995</v>
      </c>
      <c r="T177" s="128">
        <v>0</v>
      </c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</row>
    <row r="178" spans="1:52">
      <c r="A178" s="8">
        <v>45627</v>
      </c>
      <c r="B178" s="128">
        <v>9343.6657388200001</v>
      </c>
      <c r="C178" s="128">
        <v>5869.0524129900004</v>
      </c>
      <c r="D178" s="128">
        <v>1.7186940000000001E-2</v>
      </c>
      <c r="E178" s="128">
        <v>1147.9119963400001</v>
      </c>
      <c r="F178" s="128">
        <v>67.677745040000005</v>
      </c>
      <c r="G178" s="128">
        <v>7.8989076499999999</v>
      </c>
      <c r="H178" s="128">
        <v>308.29627815999999</v>
      </c>
      <c r="I178" s="128">
        <v>1325.97089865</v>
      </c>
      <c r="J178" s="128">
        <v>379.42822271</v>
      </c>
      <c r="K178" s="128">
        <v>2.02374331</v>
      </c>
      <c r="L178" s="128">
        <v>26.673898479999998</v>
      </c>
      <c r="M178" s="128">
        <v>9.2091000000000004E-4</v>
      </c>
      <c r="N178" s="128">
        <v>102.47528901</v>
      </c>
      <c r="O178" s="128">
        <v>2.56767045</v>
      </c>
      <c r="P178" s="128">
        <v>21.876004999999999</v>
      </c>
      <c r="Q178" s="128">
        <v>8.4350000000000004E-5</v>
      </c>
      <c r="R178" s="128">
        <v>81.225980329999999</v>
      </c>
      <c r="S178" s="128">
        <v>0.56849850000000002</v>
      </c>
      <c r="T178" s="128">
        <v>0</v>
      </c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</row>
    <row r="179" spans="1:52">
      <c r="A179" s="8">
        <v>45658</v>
      </c>
      <c r="B179" s="128">
        <v>9164.8149877699998</v>
      </c>
      <c r="C179" s="128">
        <v>5762.0931346799998</v>
      </c>
      <c r="D179" s="128">
        <v>9.60891E-3</v>
      </c>
      <c r="E179" s="128">
        <v>1172.4201757799999</v>
      </c>
      <c r="F179" s="128">
        <v>62.623576970000002</v>
      </c>
      <c r="G179" s="128">
        <v>8.3377456199999997</v>
      </c>
      <c r="H179" s="128">
        <v>355.53263923999998</v>
      </c>
      <c r="I179" s="128">
        <v>1157.1743487799999</v>
      </c>
      <c r="J179" s="128">
        <v>387.16100594</v>
      </c>
      <c r="K179" s="128">
        <v>2.0624128700000002</v>
      </c>
      <c r="L179" s="128">
        <v>52.116146120000003</v>
      </c>
      <c r="M179" s="128">
        <v>9.2091000000000004E-4</v>
      </c>
      <c r="N179" s="128">
        <v>99.532478960000006</v>
      </c>
      <c r="O179" s="128">
        <v>2.48109249</v>
      </c>
      <c r="P179" s="128">
        <v>22.799291570000001</v>
      </c>
      <c r="Q179" s="128">
        <v>8.4350000000000004E-5</v>
      </c>
      <c r="R179" s="128">
        <v>79.942396779999996</v>
      </c>
      <c r="S179" s="128">
        <v>0.52792779999999995</v>
      </c>
      <c r="T179" s="128">
        <v>0</v>
      </c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</row>
    <row r="180" spans="1:52">
      <c r="A180" s="8">
        <v>45689</v>
      </c>
      <c r="B180" s="128">
        <v>9169.5153720599992</v>
      </c>
      <c r="C180" s="128">
        <v>5657.1365227899996</v>
      </c>
      <c r="D180" s="128">
        <v>1.05382E-3</v>
      </c>
      <c r="E180" s="128">
        <v>1156.1417451899999</v>
      </c>
      <c r="F180" s="128">
        <v>58.495700900000003</v>
      </c>
      <c r="G180" s="128">
        <v>13.29248587</v>
      </c>
      <c r="H180" s="128">
        <v>420.73967506999998</v>
      </c>
      <c r="I180" s="128">
        <v>1129.0902017200001</v>
      </c>
      <c r="J180" s="128">
        <v>496.50869391999998</v>
      </c>
      <c r="K180" s="128">
        <v>2.1653153199999999</v>
      </c>
      <c r="L180" s="128">
        <v>21.407081519999998</v>
      </c>
      <c r="M180" s="128">
        <v>9.2091000000000004E-4</v>
      </c>
      <c r="N180" s="128">
        <v>101.78985559</v>
      </c>
      <c r="O180" s="128">
        <v>2.3906361899999999</v>
      </c>
      <c r="P180" s="128">
        <v>26.514573129999999</v>
      </c>
      <c r="Q180" s="128">
        <v>8.4350000000000004E-5</v>
      </c>
      <c r="R180" s="128">
        <v>83.353600330000006</v>
      </c>
      <c r="S180" s="128">
        <v>0.48722544000000001</v>
      </c>
      <c r="T180" s="128">
        <v>0</v>
      </c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</row>
    <row r="181" spans="1:52">
      <c r="A181" s="8">
        <v>45717</v>
      </c>
      <c r="B181" s="128">
        <v>9297.7735255000007</v>
      </c>
      <c r="C181" s="128">
        <v>5551.4068060899999</v>
      </c>
      <c r="D181" s="128">
        <v>0.70295271999999998</v>
      </c>
      <c r="E181" s="128">
        <v>1328.38868955</v>
      </c>
      <c r="F181" s="128">
        <v>54.331036300000001</v>
      </c>
      <c r="G181" s="128">
        <v>13.132197740000001</v>
      </c>
      <c r="H181" s="128">
        <v>430.55293905000002</v>
      </c>
      <c r="I181" s="128">
        <v>1132.68829357</v>
      </c>
      <c r="J181" s="128">
        <v>547.79829323000001</v>
      </c>
      <c r="K181" s="128">
        <v>2.0125038499999999</v>
      </c>
      <c r="L181" s="128">
        <v>22.250149059999998</v>
      </c>
      <c r="M181" s="128">
        <v>9.2091000000000004E-4</v>
      </c>
      <c r="N181" s="128">
        <v>101.12207325</v>
      </c>
      <c r="O181" s="128">
        <v>2.3055365299999999</v>
      </c>
      <c r="P181" s="128">
        <v>29.08606996</v>
      </c>
      <c r="Q181" s="128">
        <v>8.4350000000000004E-5</v>
      </c>
      <c r="R181" s="128">
        <v>81.548479299999997</v>
      </c>
      <c r="S181" s="128">
        <v>0.44650003999999999</v>
      </c>
      <c r="T181" s="128">
        <v>0</v>
      </c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</row>
    <row r="182" spans="1:52">
      <c r="A182" s="8">
        <v>45748</v>
      </c>
      <c r="B182" s="128">
        <v>9533.5833141900002</v>
      </c>
      <c r="C182" s="128">
        <v>5920.1919817899998</v>
      </c>
      <c r="D182" s="128">
        <v>1.20967596</v>
      </c>
      <c r="E182" s="128">
        <v>1247.3035988199999</v>
      </c>
      <c r="F182" s="128">
        <v>51.674499560000001</v>
      </c>
      <c r="G182" s="128">
        <v>12.73309025</v>
      </c>
      <c r="H182" s="128">
        <v>466.95338187999999</v>
      </c>
      <c r="I182" s="128">
        <v>1020.8401132400001</v>
      </c>
      <c r="J182" s="128">
        <v>505.09377255999999</v>
      </c>
      <c r="K182" s="128">
        <v>0.80042354000000004</v>
      </c>
      <c r="L182" s="128">
        <v>24.842771630000001</v>
      </c>
      <c r="M182" s="128">
        <v>9.2091000000000004E-4</v>
      </c>
      <c r="N182" s="128">
        <v>108.26530151</v>
      </c>
      <c r="O182" s="128">
        <v>2.2162759400000001</v>
      </c>
      <c r="P182" s="128">
        <v>90.042083489999996</v>
      </c>
      <c r="Q182" s="128">
        <v>8.4350000000000004E-5</v>
      </c>
      <c r="R182" s="128">
        <v>81.009578360000006</v>
      </c>
      <c r="S182" s="128">
        <v>0.40576040000000002</v>
      </c>
      <c r="T182" s="128">
        <v>0</v>
      </c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</row>
  </sheetData>
  <mergeCells count="22">
    <mergeCell ref="C6:T6"/>
    <mergeCell ref="T7:T9"/>
    <mergeCell ref="A4:B4"/>
    <mergeCell ref="A6:A9"/>
    <mergeCell ref="B6:B9"/>
    <mergeCell ref="C7:C9"/>
    <mergeCell ref="D7:D9"/>
    <mergeCell ref="Q7:Q9"/>
    <mergeCell ref="R7:R9"/>
    <mergeCell ref="G7:G9"/>
    <mergeCell ref="H7:H9"/>
    <mergeCell ref="S7:S9"/>
    <mergeCell ref="I7:I9"/>
    <mergeCell ref="J7:J9"/>
    <mergeCell ref="K7:K9"/>
    <mergeCell ref="L7:L9"/>
    <mergeCell ref="E7:E9"/>
    <mergeCell ref="F7:F9"/>
    <mergeCell ref="O7:O9"/>
    <mergeCell ref="P7:P9"/>
    <mergeCell ref="M7:M9"/>
    <mergeCell ref="N7:N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2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7" customWidth="1"/>
    <col min="2" max="2" width="12.33203125" style="23" customWidth="1"/>
    <col min="3" max="3" width="15.109375" style="23" customWidth="1"/>
    <col min="4" max="11" width="9.44140625" style="19" customWidth="1"/>
    <col min="12" max="13" width="12.33203125" style="23" customWidth="1"/>
    <col min="14" max="14" width="9.109375" style="23" collapsed="1"/>
    <col min="15" max="16384" width="9.109375" style="23"/>
  </cols>
  <sheetData>
    <row r="1" spans="1:20">
      <c r="A1" s="17" t="s">
        <v>132</v>
      </c>
      <c r="B1" s="9"/>
    </row>
    <row r="2" spans="1:20" ht="5.25" customHeight="1"/>
    <row r="3" spans="1:20" ht="26.25" customHeight="1">
      <c r="A3" s="214" t="s">
        <v>69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20" ht="12.75" customHeight="1">
      <c r="A4" s="12" t="s">
        <v>131</v>
      </c>
    </row>
    <row r="5" spans="1:20" ht="12.75" customHeight="1">
      <c r="A5" s="25" t="s">
        <v>229</v>
      </c>
    </row>
    <row r="6" spans="1:20" s="30" customFormat="1">
      <c r="A6" s="216" t="s">
        <v>0</v>
      </c>
      <c r="B6" s="205" t="s">
        <v>1</v>
      </c>
      <c r="C6" s="205" t="s">
        <v>57</v>
      </c>
      <c r="D6" s="194" t="s">
        <v>2</v>
      </c>
      <c r="E6" s="194"/>
      <c r="F6" s="194"/>
      <c r="G6" s="194"/>
      <c r="H6" s="194"/>
      <c r="I6" s="194"/>
      <c r="J6" s="194"/>
      <c r="K6" s="194"/>
      <c r="L6" s="205" t="s">
        <v>56</v>
      </c>
      <c r="M6" s="217" t="s">
        <v>55</v>
      </c>
    </row>
    <row r="7" spans="1:20" s="30" customFormat="1">
      <c r="A7" s="216"/>
      <c r="B7" s="205"/>
      <c r="C7" s="205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5"/>
      <c r="M7" s="217"/>
    </row>
    <row r="8" spans="1:20" ht="27.6">
      <c r="A8" s="216"/>
      <c r="B8" s="205"/>
      <c r="C8" s="205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5"/>
      <c r="M8" s="217"/>
    </row>
    <row r="9" spans="1:20" hidden="1">
      <c r="A9" s="117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8"/>
    </row>
    <row r="10" spans="1:20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</row>
    <row r="11" spans="1:20" hidden="1" outlineLevel="1">
      <c r="A11" s="8">
        <v>40544</v>
      </c>
      <c r="B11" s="128">
        <v>2404.1133994500001</v>
      </c>
      <c r="C11" s="128"/>
      <c r="D11" s="43"/>
      <c r="E11" s="43"/>
      <c r="F11" s="43"/>
      <c r="G11" s="43"/>
      <c r="H11" s="43"/>
      <c r="I11" s="43"/>
      <c r="J11" s="43"/>
      <c r="K11" s="43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0" hidden="1" outlineLevel="1">
      <c r="A12" s="8">
        <v>40575</v>
      </c>
      <c r="B12" s="128">
        <v>2417.51411568</v>
      </c>
      <c r="C12" s="128"/>
      <c r="D12" s="43"/>
      <c r="E12" s="43"/>
      <c r="F12" s="43"/>
      <c r="G12" s="43"/>
      <c r="H12" s="43"/>
      <c r="I12" s="43"/>
      <c r="J12" s="43"/>
      <c r="K12" s="43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hidden="1" outlineLevel="1">
      <c r="A13" s="8">
        <v>40603</v>
      </c>
      <c r="B13" s="128">
        <v>2425.5022843900001</v>
      </c>
      <c r="C13" s="128"/>
      <c r="D13" s="43"/>
      <c r="E13" s="43"/>
      <c r="F13" s="43"/>
      <c r="G13" s="43"/>
      <c r="H13" s="43"/>
      <c r="I13" s="43"/>
      <c r="J13" s="43"/>
      <c r="K13" s="43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hidden="1" outlineLevel="1">
      <c r="A14" s="8">
        <v>40634</v>
      </c>
      <c r="B14" s="128">
        <v>2196.6625548400002</v>
      </c>
      <c r="C14" s="128"/>
      <c r="D14" s="43"/>
      <c r="E14" s="43"/>
      <c r="F14" s="43"/>
      <c r="G14" s="43"/>
      <c r="H14" s="43"/>
      <c r="I14" s="43"/>
      <c r="J14" s="43"/>
      <c r="K14" s="43"/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0" hidden="1" outlineLevel="1">
      <c r="A15" s="8">
        <v>40664</v>
      </c>
      <c r="B15" s="128">
        <v>2417.5885042899999</v>
      </c>
      <c r="C15" s="128"/>
      <c r="D15" s="43"/>
      <c r="E15" s="43"/>
      <c r="F15" s="43"/>
      <c r="G15" s="43"/>
      <c r="H15" s="43"/>
      <c r="I15" s="43"/>
      <c r="J15" s="43"/>
      <c r="K15" s="43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hidden="1" outlineLevel="1">
      <c r="A16" s="8">
        <v>40695</v>
      </c>
      <c r="B16" s="128">
        <v>2480.9487283399999</v>
      </c>
      <c r="C16" s="128"/>
      <c r="D16" s="43"/>
      <c r="E16" s="43"/>
      <c r="F16" s="43"/>
      <c r="G16" s="43"/>
      <c r="H16" s="43"/>
      <c r="I16" s="43"/>
      <c r="J16" s="43"/>
      <c r="K16" s="43"/>
      <c r="L16" s="128"/>
      <c r="M16" s="128"/>
      <c r="N16" s="128"/>
      <c r="O16" s="128"/>
      <c r="P16" s="128"/>
      <c r="Q16" s="128"/>
      <c r="R16" s="128"/>
      <c r="S16" s="128"/>
      <c r="T16" s="128"/>
    </row>
    <row r="17" spans="1:20" hidden="1" outlineLevel="1">
      <c r="A17" s="8">
        <v>40725</v>
      </c>
      <c r="B17" s="128">
        <v>2512.1907091200001</v>
      </c>
      <c r="C17" s="128"/>
      <c r="D17" s="43"/>
      <c r="E17" s="43"/>
      <c r="F17" s="43"/>
      <c r="G17" s="43"/>
      <c r="H17" s="43"/>
      <c r="I17" s="43"/>
      <c r="J17" s="43"/>
      <c r="K17" s="43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idden="1" outlineLevel="1">
      <c r="A18" s="8">
        <v>40756</v>
      </c>
      <c r="B18" s="128">
        <v>2632.1621212499999</v>
      </c>
      <c r="C18" s="128"/>
      <c r="D18" s="43"/>
      <c r="E18" s="43"/>
      <c r="F18" s="43"/>
      <c r="G18" s="43"/>
      <c r="H18" s="43"/>
      <c r="I18" s="43"/>
      <c r="J18" s="43"/>
      <c r="K18" s="43"/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0" hidden="1" outlineLevel="1">
      <c r="A19" s="8">
        <v>40787</v>
      </c>
      <c r="B19" s="128">
        <v>2561.4478274399999</v>
      </c>
      <c r="C19" s="128"/>
      <c r="D19" s="43"/>
      <c r="E19" s="43"/>
      <c r="F19" s="43"/>
      <c r="G19" s="43"/>
      <c r="H19" s="43"/>
      <c r="I19" s="43"/>
      <c r="J19" s="43"/>
      <c r="K19" s="43"/>
      <c r="L19" s="128"/>
      <c r="M19" s="128"/>
      <c r="N19" s="128"/>
      <c r="O19" s="128"/>
      <c r="P19" s="128"/>
      <c r="Q19" s="128"/>
      <c r="R19" s="128"/>
      <c r="S19" s="128"/>
      <c r="T19" s="128"/>
    </row>
    <row r="20" spans="1:20" hidden="1" outlineLevel="1">
      <c r="A20" s="8">
        <v>40817</v>
      </c>
      <c r="B20" s="128">
        <v>2625.55201038</v>
      </c>
      <c r="C20" s="128"/>
      <c r="D20" s="43"/>
      <c r="E20" s="43"/>
      <c r="F20" s="43"/>
      <c r="G20" s="43"/>
      <c r="H20" s="43"/>
      <c r="I20" s="43"/>
      <c r="J20" s="43"/>
      <c r="K20" s="43"/>
      <c r="L20" s="128"/>
      <c r="M20" s="128"/>
      <c r="N20" s="128"/>
      <c r="O20" s="128"/>
      <c r="P20" s="128"/>
      <c r="Q20" s="128"/>
      <c r="R20" s="128"/>
      <c r="S20" s="128"/>
      <c r="T20" s="128"/>
    </row>
    <row r="21" spans="1:20" hidden="1" outlineLevel="1">
      <c r="A21" s="8">
        <v>40848</v>
      </c>
      <c r="B21" s="128">
        <v>2715.4521192900002</v>
      </c>
      <c r="C21" s="128"/>
      <c r="D21" s="43"/>
      <c r="E21" s="43"/>
      <c r="F21" s="43"/>
      <c r="G21" s="43"/>
      <c r="H21" s="43"/>
      <c r="I21" s="43"/>
      <c r="J21" s="43"/>
      <c r="K21" s="43"/>
      <c r="L21" s="128"/>
      <c r="M21" s="128"/>
      <c r="N21" s="128"/>
      <c r="O21" s="128"/>
      <c r="P21" s="128"/>
      <c r="Q21" s="128"/>
      <c r="R21" s="128"/>
      <c r="S21" s="128"/>
      <c r="T21" s="128"/>
    </row>
    <row r="22" spans="1:20" hidden="1" outlineLevel="1">
      <c r="A22" s="8">
        <v>40878</v>
      </c>
      <c r="B22" s="128">
        <v>2582.56922424</v>
      </c>
      <c r="C22" s="128"/>
      <c r="D22" s="43"/>
      <c r="E22" s="43"/>
      <c r="F22" s="43"/>
      <c r="G22" s="43"/>
      <c r="H22" s="43"/>
      <c r="I22" s="43"/>
      <c r="J22" s="43"/>
      <c r="K22" s="43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20" hidden="1" outlineLevel="1">
      <c r="A23" s="8">
        <v>40909</v>
      </c>
      <c r="B23" s="128">
        <v>2552.7629501199999</v>
      </c>
      <c r="C23" s="128"/>
      <c r="D23" s="43"/>
      <c r="E23" s="43"/>
      <c r="F23" s="43"/>
      <c r="G23" s="43"/>
      <c r="H23" s="43"/>
      <c r="I23" s="43"/>
      <c r="J23" s="43"/>
      <c r="K23" s="43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idden="1" outlineLevel="1">
      <c r="A24" s="8">
        <v>40940</v>
      </c>
      <c r="B24" s="128">
        <v>2538.5847355000001</v>
      </c>
      <c r="C24" s="128"/>
      <c r="D24" s="43"/>
      <c r="E24" s="43"/>
      <c r="F24" s="43"/>
      <c r="G24" s="43"/>
      <c r="H24" s="43"/>
      <c r="I24" s="43"/>
      <c r="J24" s="43"/>
      <c r="K24" s="43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hidden="1" outlineLevel="1">
      <c r="A25" s="8">
        <v>40969</v>
      </c>
      <c r="B25" s="128">
        <v>2380.6974808</v>
      </c>
      <c r="C25" s="128"/>
      <c r="D25" s="43"/>
      <c r="E25" s="43"/>
      <c r="F25" s="43"/>
      <c r="G25" s="43"/>
      <c r="H25" s="43"/>
      <c r="I25" s="43"/>
      <c r="J25" s="43"/>
      <c r="K25" s="43"/>
      <c r="L25" s="128"/>
      <c r="M25" s="128"/>
      <c r="N25" s="128"/>
      <c r="O25" s="128"/>
      <c r="P25" s="128"/>
      <c r="Q25" s="128"/>
      <c r="R25" s="128"/>
      <c r="S25" s="128"/>
      <c r="T25" s="128"/>
    </row>
    <row r="26" spans="1:20" hidden="1" outlineLevel="1">
      <c r="A26" s="8">
        <v>41000</v>
      </c>
      <c r="B26" s="128">
        <v>2380.5292123700001</v>
      </c>
      <c r="C26" s="128"/>
      <c r="D26" s="43"/>
      <c r="E26" s="43"/>
      <c r="F26" s="43"/>
      <c r="G26" s="43"/>
      <c r="H26" s="43"/>
      <c r="I26" s="43"/>
      <c r="J26" s="43"/>
      <c r="K26" s="43"/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0" hidden="1" outlineLevel="1">
      <c r="A27" s="8">
        <v>41030</v>
      </c>
      <c r="B27" s="128">
        <v>2750.2379835299998</v>
      </c>
      <c r="C27" s="128"/>
      <c r="D27" s="43"/>
      <c r="E27" s="43"/>
      <c r="F27" s="43"/>
      <c r="G27" s="43"/>
      <c r="H27" s="43"/>
      <c r="I27" s="43"/>
      <c r="J27" s="43"/>
      <c r="K27" s="43"/>
      <c r="L27" s="128"/>
      <c r="M27" s="128"/>
      <c r="N27" s="128"/>
      <c r="O27" s="128"/>
      <c r="P27" s="128"/>
      <c r="Q27" s="128"/>
      <c r="R27" s="128"/>
      <c r="S27" s="128"/>
      <c r="T27" s="128"/>
    </row>
    <row r="28" spans="1:20" hidden="1" outlineLevel="1">
      <c r="A28" s="8">
        <v>41061</v>
      </c>
      <c r="B28" s="128">
        <v>2147.0960774700002</v>
      </c>
      <c r="C28" s="128"/>
      <c r="D28" s="43"/>
      <c r="E28" s="43"/>
      <c r="F28" s="43"/>
      <c r="G28" s="43"/>
      <c r="H28" s="43"/>
      <c r="I28" s="43"/>
      <c r="J28" s="43"/>
      <c r="K28" s="43"/>
      <c r="L28" s="128"/>
      <c r="M28" s="128"/>
      <c r="N28" s="128"/>
      <c r="O28" s="128"/>
      <c r="P28" s="128"/>
      <c r="Q28" s="128"/>
      <c r="R28" s="128"/>
      <c r="S28" s="128"/>
      <c r="T28" s="128"/>
    </row>
    <row r="29" spans="1:20" hidden="1" outlineLevel="1">
      <c r="A29" s="8">
        <v>41091</v>
      </c>
      <c r="B29" s="128">
        <v>2163.6032263400002</v>
      </c>
      <c r="C29" s="128"/>
      <c r="D29" s="43"/>
      <c r="E29" s="43"/>
      <c r="F29" s="43"/>
      <c r="G29" s="43"/>
      <c r="H29" s="43"/>
      <c r="I29" s="43"/>
      <c r="J29" s="43"/>
      <c r="K29" s="43"/>
      <c r="L29" s="128"/>
      <c r="M29" s="128"/>
      <c r="N29" s="128"/>
      <c r="O29" s="128"/>
      <c r="P29" s="128"/>
      <c r="Q29" s="128"/>
      <c r="R29" s="128"/>
      <c r="S29" s="128"/>
      <c r="T29" s="128"/>
    </row>
    <row r="30" spans="1:20" hidden="1" outlineLevel="1">
      <c r="A30" s="8">
        <v>41122</v>
      </c>
      <c r="B30" s="128">
        <v>2182.7076183600002</v>
      </c>
      <c r="C30" s="128"/>
      <c r="D30" s="43"/>
      <c r="E30" s="43"/>
      <c r="F30" s="43"/>
      <c r="G30" s="43"/>
      <c r="H30" s="43"/>
      <c r="I30" s="43"/>
      <c r="J30" s="43"/>
      <c r="K30" s="43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hidden="1" outlineLevel="1">
      <c r="A31" s="8">
        <v>41153</v>
      </c>
      <c r="B31" s="128">
        <v>2161.1716353900001</v>
      </c>
      <c r="C31" s="128"/>
      <c r="D31" s="43"/>
      <c r="E31" s="43"/>
      <c r="F31" s="43"/>
      <c r="G31" s="43"/>
      <c r="H31" s="43"/>
      <c r="I31" s="43"/>
      <c r="J31" s="43"/>
      <c r="K31" s="43"/>
      <c r="L31" s="128"/>
      <c r="M31" s="128"/>
      <c r="N31" s="128"/>
      <c r="O31" s="128"/>
      <c r="P31" s="128"/>
      <c r="Q31" s="128"/>
      <c r="R31" s="128"/>
      <c r="S31" s="128"/>
      <c r="T31" s="128"/>
    </row>
    <row r="32" spans="1:20" hidden="1" outlineLevel="1">
      <c r="A32" s="8">
        <v>41183</v>
      </c>
      <c r="B32" s="128">
        <v>2170.8440591399999</v>
      </c>
      <c r="C32" s="128"/>
      <c r="D32" s="43"/>
      <c r="E32" s="43"/>
      <c r="F32" s="43"/>
      <c r="G32" s="43"/>
      <c r="H32" s="43"/>
      <c r="I32" s="43"/>
      <c r="J32" s="43"/>
      <c r="K32" s="43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0" hidden="1" outlineLevel="1">
      <c r="A33" s="8">
        <v>41214</v>
      </c>
      <c r="B33" s="128">
        <v>2128.9947091099998</v>
      </c>
      <c r="C33" s="128"/>
      <c r="D33" s="43"/>
      <c r="E33" s="43"/>
      <c r="F33" s="43"/>
      <c r="G33" s="43"/>
      <c r="H33" s="43"/>
      <c r="I33" s="43"/>
      <c r="J33" s="43"/>
      <c r="K33" s="43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1:20" hidden="1" outlineLevel="1">
      <c r="A34" s="8">
        <v>41244</v>
      </c>
      <c r="B34" s="128">
        <v>2269.6622489000001</v>
      </c>
      <c r="C34" s="128"/>
      <c r="D34" s="43"/>
      <c r="E34" s="43"/>
      <c r="F34" s="43"/>
      <c r="G34" s="43"/>
      <c r="H34" s="43"/>
      <c r="I34" s="43"/>
      <c r="J34" s="43"/>
      <c r="K34" s="43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1:20" hidden="1" outlineLevel="1">
      <c r="A35" s="8">
        <v>41275</v>
      </c>
      <c r="B35" s="128">
        <v>2222.1658506799999</v>
      </c>
      <c r="C35" s="128"/>
      <c r="D35" s="43"/>
      <c r="E35" s="43"/>
      <c r="F35" s="43"/>
      <c r="G35" s="43"/>
      <c r="H35" s="43"/>
      <c r="I35" s="43"/>
      <c r="J35" s="43"/>
      <c r="K35" s="43"/>
      <c r="L35" s="128"/>
      <c r="M35" s="128"/>
      <c r="N35" s="128"/>
      <c r="O35" s="128"/>
      <c r="P35" s="128"/>
      <c r="Q35" s="128"/>
      <c r="R35" s="128"/>
      <c r="S35" s="128"/>
      <c r="T35" s="128"/>
    </row>
    <row r="36" spans="1:20" hidden="1" outlineLevel="1">
      <c r="A36" s="8">
        <v>41306</v>
      </c>
      <c r="B36" s="128">
        <v>2128.4562203800001</v>
      </c>
      <c r="C36" s="128">
        <v>63.080121169999998</v>
      </c>
      <c r="D36" s="128">
        <v>13.633766789999999</v>
      </c>
      <c r="E36" s="128">
        <v>0</v>
      </c>
      <c r="F36" s="128">
        <v>10.389015990000001</v>
      </c>
      <c r="G36" s="128">
        <v>3.2447507999999998</v>
      </c>
      <c r="H36" s="128">
        <v>49.446354380000002</v>
      </c>
      <c r="I36" s="128">
        <v>3.3679039400000002</v>
      </c>
      <c r="J36" s="128">
        <v>27.293377370000002</v>
      </c>
      <c r="K36" s="128">
        <v>18.785073069999999</v>
      </c>
      <c r="L36" s="128">
        <v>2065.3760992099997</v>
      </c>
      <c r="M36" s="128">
        <v>217.93909389000001</v>
      </c>
      <c r="N36" s="128"/>
      <c r="O36" s="128"/>
      <c r="P36" s="128"/>
      <c r="Q36" s="128"/>
      <c r="R36" s="128"/>
      <c r="S36" s="128"/>
      <c r="T36" s="128"/>
    </row>
    <row r="37" spans="1:20" hidden="1" outlineLevel="1">
      <c r="A37" s="8">
        <v>41334</v>
      </c>
      <c r="B37" s="128">
        <v>2388.2752725700002</v>
      </c>
      <c r="C37" s="128">
        <v>62.047572189999997</v>
      </c>
      <c r="D37" s="128">
        <v>13.704874119999999</v>
      </c>
      <c r="E37" s="128">
        <v>0</v>
      </c>
      <c r="F37" s="128">
        <v>10.48318811</v>
      </c>
      <c r="G37" s="128">
        <v>3.22168601</v>
      </c>
      <c r="H37" s="128">
        <v>48.342698069999997</v>
      </c>
      <c r="I37" s="128">
        <v>2.3679039500000001</v>
      </c>
      <c r="J37" s="128">
        <v>27.294032099999999</v>
      </c>
      <c r="K37" s="128">
        <v>18.68076202</v>
      </c>
      <c r="L37" s="128">
        <v>2326.22770038</v>
      </c>
      <c r="M37" s="128">
        <v>366.48455940999997</v>
      </c>
      <c r="N37" s="128"/>
      <c r="O37" s="128"/>
      <c r="P37" s="128"/>
      <c r="Q37" s="128"/>
      <c r="R37" s="128"/>
      <c r="S37" s="128"/>
      <c r="T37" s="128"/>
    </row>
    <row r="38" spans="1:20" hidden="1" outlineLevel="1">
      <c r="A38" s="8">
        <v>41365</v>
      </c>
      <c r="B38" s="128">
        <v>2585.90982394</v>
      </c>
      <c r="C38" s="128">
        <v>60.499063800000002</v>
      </c>
      <c r="D38" s="128">
        <v>13.76292596</v>
      </c>
      <c r="E38" s="128">
        <v>0</v>
      </c>
      <c r="F38" s="128">
        <v>10.57423876</v>
      </c>
      <c r="G38" s="128">
        <v>3.1886871999999999</v>
      </c>
      <c r="H38" s="128">
        <v>46.736137839999998</v>
      </c>
      <c r="I38" s="128">
        <v>0.86790392000000005</v>
      </c>
      <c r="J38" s="128">
        <v>27.294665609999999</v>
      </c>
      <c r="K38" s="128">
        <v>18.573568309999999</v>
      </c>
      <c r="L38" s="128">
        <v>2525.4107601400001</v>
      </c>
      <c r="M38" s="128">
        <v>327.39998942</v>
      </c>
      <c r="N38" s="128"/>
      <c r="O38" s="128"/>
      <c r="P38" s="128"/>
      <c r="Q38" s="128"/>
      <c r="R38" s="128"/>
      <c r="S38" s="128"/>
      <c r="T38" s="128"/>
    </row>
    <row r="39" spans="1:20" hidden="1" outlineLevel="1">
      <c r="A39" s="8">
        <v>41395</v>
      </c>
      <c r="B39" s="128">
        <v>2753.9511497899998</v>
      </c>
      <c r="C39" s="128">
        <v>59.421028499999998</v>
      </c>
      <c r="D39" s="128">
        <v>13.82835165</v>
      </c>
      <c r="E39" s="128">
        <v>0</v>
      </c>
      <c r="F39" s="128">
        <v>10.67060057</v>
      </c>
      <c r="G39" s="128">
        <v>3.1577510800000002</v>
      </c>
      <c r="H39" s="128">
        <v>45.592676849999997</v>
      </c>
      <c r="I39" s="128">
        <v>0</v>
      </c>
      <c r="J39" s="128">
        <v>27.063224219999999</v>
      </c>
      <c r="K39" s="128">
        <v>18.529452630000002</v>
      </c>
      <c r="L39" s="128">
        <v>2694.5301212899999</v>
      </c>
      <c r="M39" s="128">
        <v>497.74764692000002</v>
      </c>
      <c r="N39" s="128"/>
      <c r="O39" s="128"/>
      <c r="P39" s="128"/>
      <c r="Q39" s="128"/>
      <c r="R39" s="128"/>
      <c r="S39" s="128"/>
      <c r="T39" s="128"/>
    </row>
    <row r="40" spans="1:20" hidden="1" outlineLevel="1">
      <c r="A40" s="8">
        <v>41426</v>
      </c>
      <c r="B40" s="128">
        <v>2879.6120792800002</v>
      </c>
      <c r="C40" s="128">
        <v>59.427714590000001</v>
      </c>
      <c r="D40" s="128">
        <v>13.89789558</v>
      </c>
      <c r="E40" s="128">
        <v>0</v>
      </c>
      <c r="F40" s="128">
        <v>10.74946083</v>
      </c>
      <c r="G40" s="128">
        <v>3.1484347499999998</v>
      </c>
      <c r="H40" s="128">
        <v>45.529819009999997</v>
      </c>
      <c r="I40" s="128">
        <v>0</v>
      </c>
      <c r="J40" s="128">
        <v>27.06385774</v>
      </c>
      <c r="K40" s="128">
        <v>18.465961270000001</v>
      </c>
      <c r="L40" s="128">
        <v>2820.1843646899997</v>
      </c>
      <c r="M40" s="128">
        <v>413.46728388999998</v>
      </c>
      <c r="N40" s="128"/>
      <c r="O40" s="128"/>
      <c r="P40" s="128"/>
      <c r="Q40" s="128"/>
      <c r="R40" s="128"/>
      <c r="S40" s="128"/>
      <c r="T40" s="128"/>
    </row>
    <row r="41" spans="1:20" hidden="1" outlineLevel="1">
      <c r="A41" s="8">
        <v>41456</v>
      </c>
      <c r="B41" s="128">
        <v>3067.9769964699999</v>
      </c>
      <c r="C41" s="128">
        <v>58.999160449999998</v>
      </c>
      <c r="D41" s="128">
        <v>13.850462780000001</v>
      </c>
      <c r="E41" s="128">
        <v>0</v>
      </c>
      <c r="F41" s="128">
        <v>10.855718680000001</v>
      </c>
      <c r="G41" s="128">
        <v>2.9947441000000001</v>
      </c>
      <c r="H41" s="128">
        <v>45.148697669999997</v>
      </c>
      <c r="I41" s="128">
        <v>0</v>
      </c>
      <c r="J41" s="128">
        <v>27.06451246</v>
      </c>
      <c r="K41" s="128">
        <v>18.084185210000001</v>
      </c>
      <c r="L41" s="128">
        <v>3008.9778360199998</v>
      </c>
      <c r="M41" s="128">
        <v>349.12123073999999</v>
      </c>
      <c r="N41" s="128"/>
      <c r="O41" s="128"/>
      <c r="P41" s="128"/>
      <c r="Q41" s="128"/>
      <c r="R41" s="128"/>
      <c r="S41" s="128"/>
      <c r="T41" s="128"/>
    </row>
    <row r="42" spans="1:20" hidden="1" outlineLevel="1">
      <c r="A42" s="8">
        <v>41487</v>
      </c>
      <c r="B42" s="128">
        <v>3427.1474189800001</v>
      </c>
      <c r="C42" s="128">
        <v>58.864412100000003</v>
      </c>
      <c r="D42" s="128">
        <v>13.65486293</v>
      </c>
      <c r="E42" s="128">
        <v>0</v>
      </c>
      <c r="F42" s="128">
        <v>10.95036127</v>
      </c>
      <c r="G42" s="128">
        <v>2.70450166</v>
      </c>
      <c r="H42" s="128">
        <v>45.209549170000003</v>
      </c>
      <c r="I42" s="128">
        <v>0</v>
      </c>
      <c r="J42" s="128">
        <v>27.065167160000001</v>
      </c>
      <c r="K42" s="128">
        <v>18.144382010000001</v>
      </c>
      <c r="L42" s="128">
        <v>3368.2830068799999</v>
      </c>
      <c r="M42" s="128">
        <v>363.09602544000001</v>
      </c>
      <c r="N42" s="128"/>
      <c r="O42" s="128"/>
      <c r="P42" s="128"/>
      <c r="Q42" s="128"/>
      <c r="R42" s="128"/>
      <c r="S42" s="128"/>
      <c r="T42" s="128"/>
    </row>
    <row r="43" spans="1:20" hidden="1" outlineLevel="1">
      <c r="A43" s="8">
        <v>41518</v>
      </c>
      <c r="B43" s="128">
        <v>3349.40745057</v>
      </c>
      <c r="C43" s="128">
        <v>54.724278069999997</v>
      </c>
      <c r="D43" s="128">
        <v>16.01662499</v>
      </c>
      <c r="E43" s="128">
        <v>0</v>
      </c>
      <c r="F43" s="128">
        <v>13.324371409999999</v>
      </c>
      <c r="G43" s="128">
        <v>2.69225358</v>
      </c>
      <c r="H43" s="128">
        <v>38.70765308</v>
      </c>
      <c r="I43" s="128">
        <v>0</v>
      </c>
      <c r="J43" s="128">
        <v>20.54489156</v>
      </c>
      <c r="K43" s="128">
        <v>18.16276152</v>
      </c>
      <c r="L43" s="128">
        <v>3294.6831725000002</v>
      </c>
      <c r="M43" s="128">
        <v>400.72476639000001</v>
      </c>
      <c r="N43" s="128"/>
      <c r="O43" s="128"/>
      <c r="P43" s="128"/>
      <c r="Q43" s="128"/>
      <c r="R43" s="128"/>
      <c r="S43" s="128"/>
      <c r="T43" s="128"/>
    </row>
    <row r="44" spans="1:20" hidden="1" outlineLevel="1">
      <c r="A44" s="8">
        <v>41548</v>
      </c>
      <c r="B44" s="128">
        <v>3351.0134140499999</v>
      </c>
      <c r="C44" s="128">
        <v>53.996165249999997</v>
      </c>
      <c r="D44" s="128">
        <v>16.076025130000001</v>
      </c>
      <c r="E44" s="128">
        <v>0</v>
      </c>
      <c r="F44" s="128">
        <v>13.43400153</v>
      </c>
      <c r="G44" s="128">
        <v>2.6420235999999999</v>
      </c>
      <c r="H44" s="128">
        <v>37.920140119999999</v>
      </c>
      <c r="I44" s="128">
        <v>0</v>
      </c>
      <c r="J44" s="128">
        <v>19.69506805</v>
      </c>
      <c r="K44" s="128">
        <v>18.22507207</v>
      </c>
      <c r="L44" s="128">
        <v>3297.0172488000003</v>
      </c>
      <c r="M44" s="128">
        <v>415.53700416999999</v>
      </c>
      <c r="N44" s="128"/>
      <c r="O44" s="128"/>
      <c r="P44" s="128"/>
      <c r="Q44" s="128"/>
      <c r="R44" s="128"/>
      <c r="S44" s="128"/>
      <c r="T44" s="128"/>
    </row>
    <row r="45" spans="1:20" hidden="1" outlineLevel="1">
      <c r="A45" s="8">
        <v>41579</v>
      </c>
      <c r="B45" s="128">
        <v>3606.4426440500001</v>
      </c>
      <c r="C45" s="128">
        <v>54.136854380000003</v>
      </c>
      <c r="D45" s="128">
        <v>16.131840199999999</v>
      </c>
      <c r="E45" s="128">
        <v>0</v>
      </c>
      <c r="F45" s="128">
        <v>13.521684110000001</v>
      </c>
      <c r="G45" s="128">
        <v>2.6101560899999998</v>
      </c>
      <c r="H45" s="128">
        <v>38.005014180000003</v>
      </c>
      <c r="I45" s="128">
        <v>0</v>
      </c>
      <c r="J45" s="128">
        <v>19.69523869</v>
      </c>
      <c r="K45" s="128">
        <v>18.30977549</v>
      </c>
      <c r="L45" s="128">
        <v>3552.3057896699997</v>
      </c>
      <c r="M45" s="128">
        <v>397.20034822999997</v>
      </c>
      <c r="N45" s="128"/>
      <c r="O45" s="128"/>
      <c r="P45" s="128"/>
      <c r="Q45" s="128"/>
      <c r="R45" s="128"/>
      <c r="S45" s="128"/>
      <c r="T45" s="128"/>
    </row>
    <row r="46" spans="1:20" hidden="1" outlineLevel="1">
      <c r="A46" s="8">
        <v>41609</v>
      </c>
      <c r="B46" s="128">
        <v>3690.3526185199999</v>
      </c>
      <c r="C46" s="128">
        <v>43.503257150000003</v>
      </c>
      <c r="D46" s="128">
        <v>5.5074352299999996</v>
      </c>
      <c r="E46" s="128">
        <v>0</v>
      </c>
      <c r="F46" s="128">
        <v>2.9237972000000001</v>
      </c>
      <c r="G46" s="128">
        <v>2.5836380299999999</v>
      </c>
      <c r="H46" s="128">
        <v>37.995821919999997</v>
      </c>
      <c r="I46" s="128">
        <v>0</v>
      </c>
      <c r="J46" s="128">
        <v>19.695415109999999</v>
      </c>
      <c r="K46" s="128">
        <v>18.300406809999998</v>
      </c>
      <c r="L46" s="128">
        <v>3646.8493613700002</v>
      </c>
      <c r="M46" s="128">
        <v>364.62659054</v>
      </c>
      <c r="N46" s="128"/>
      <c r="O46" s="128"/>
      <c r="P46" s="128"/>
      <c r="Q46" s="128"/>
      <c r="R46" s="128"/>
      <c r="S46" s="128"/>
      <c r="T46" s="128"/>
    </row>
    <row r="47" spans="1:20" hidden="1" outlineLevel="1">
      <c r="A47" s="8">
        <v>41640</v>
      </c>
      <c r="B47" s="128">
        <v>3697.78956204</v>
      </c>
      <c r="C47" s="128">
        <v>43.546310439999999</v>
      </c>
      <c r="D47" s="128">
        <v>5.4942317100000002</v>
      </c>
      <c r="E47" s="128">
        <v>0</v>
      </c>
      <c r="F47" s="128">
        <v>2.93420557</v>
      </c>
      <c r="G47" s="128">
        <v>2.5600261400000002</v>
      </c>
      <c r="H47" s="128">
        <v>38.052078729999998</v>
      </c>
      <c r="I47" s="128">
        <v>0</v>
      </c>
      <c r="J47" s="128">
        <v>19.69559151</v>
      </c>
      <c r="K47" s="128">
        <v>18.356487220000002</v>
      </c>
      <c r="L47" s="128">
        <v>3654.2432515999999</v>
      </c>
      <c r="M47" s="128">
        <v>357.24830336000002</v>
      </c>
      <c r="N47" s="128"/>
      <c r="O47" s="128"/>
      <c r="P47" s="128"/>
      <c r="Q47" s="128"/>
      <c r="R47" s="128"/>
      <c r="S47" s="128"/>
      <c r="T47" s="128"/>
    </row>
    <row r="48" spans="1:20" hidden="1" outlineLevel="1">
      <c r="A48" s="8">
        <v>41671</v>
      </c>
      <c r="B48" s="128">
        <v>3880.5045628500002</v>
      </c>
      <c r="C48" s="128">
        <v>53.619149620000002</v>
      </c>
      <c r="D48" s="128">
        <v>6.01214739</v>
      </c>
      <c r="E48" s="128">
        <v>0</v>
      </c>
      <c r="F48" s="128">
        <v>3.4970950799999998</v>
      </c>
      <c r="G48" s="128">
        <v>2.5150523100000002</v>
      </c>
      <c r="H48" s="128">
        <v>47.607002229999999</v>
      </c>
      <c r="I48" s="128">
        <v>0</v>
      </c>
      <c r="J48" s="128">
        <v>24.60749109</v>
      </c>
      <c r="K48" s="128">
        <v>22.999511139999999</v>
      </c>
      <c r="L48" s="128">
        <v>3826.8854132299998</v>
      </c>
      <c r="M48" s="128">
        <v>199.3501751</v>
      </c>
      <c r="N48" s="128"/>
      <c r="O48" s="128"/>
      <c r="P48" s="128"/>
      <c r="Q48" s="128"/>
      <c r="R48" s="128"/>
      <c r="S48" s="128"/>
      <c r="T48" s="128"/>
    </row>
    <row r="49" spans="1:20" hidden="1" outlineLevel="1">
      <c r="A49" s="8">
        <v>41699</v>
      </c>
      <c r="B49" s="128">
        <v>3721.21124199</v>
      </c>
      <c r="C49" s="128">
        <v>58.786851069999997</v>
      </c>
      <c r="D49" s="128">
        <v>6.4992125300000003</v>
      </c>
      <c r="E49" s="128">
        <v>6.4188099999999998E-2</v>
      </c>
      <c r="F49" s="128">
        <v>3.9357900300000002</v>
      </c>
      <c r="G49" s="128">
        <v>2.4992344000000002</v>
      </c>
      <c r="H49" s="128">
        <v>52.287638540000003</v>
      </c>
      <c r="I49" s="128">
        <v>0</v>
      </c>
      <c r="J49" s="128">
        <v>26.993745059999998</v>
      </c>
      <c r="K49" s="128">
        <v>25.293893480000001</v>
      </c>
      <c r="L49" s="128">
        <v>3662.42439092</v>
      </c>
      <c r="M49" s="128">
        <v>202.64252515000001</v>
      </c>
      <c r="N49" s="128"/>
      <c r="O49" s="128"/>
      <c r="P49" s="128"/>
      <c r="Q49" s="128"/>
      <c r="R49" s="128"/>
      <c r="S49" s="128"/>
      <c r="T49" s="128"/>
    </row>
    <row r="50" spans="1:20" hidden="1" outlineLevel="1">
      <c r="A50" s="8">
        <v>41730</v>
      </c>
      <c r="B50" s="128">
        <v>3746.76146414</v>
      </c>
      <c r="C50" s="128">
        <v>59.648598380000003</v>
      </c>
      <c r="D50" s="128">
        <v>6.30947222</v>
      </c>
      <c r="E50" s="128">
        <v>0</v>
      </c>
      <c r="F50" s="128">
        <v>3.8685992100000002</v>
      </c>
      <c r="G50" s="128">
        <v>2.4408730099999998</v>
      </c>
      <c r="H50" s="128">
        <v>53.339126159999999</v>
      </c>
      <c r="I50" s="128">
        <v>15.2107393</v>
      </c>
      <c r="J50" s="128">
        <v>28.095415379999999</v>
      </c>
      <c r="K50" s="128">
        <v>10.03297148</v>
      </c>
      <c r="L50" s="128">
        <v>3687.1128657599997</v>
      </c>
      <c r="M50" s="128">
        <v>430.68090318999998</v>
      </c>
      <c r="N50" s="128"/>
      <c r="O50" s="128"/>
      <c r="P50" s="128"/>
      <c r="Q50" s="128"/>
      <c r="R50" s="128"/>
      <c r="S50" s="128"/>
      <c r="T50" s="128"/>
    </row>
    <row r="51" spans="1:20" hidden="1" outlineLevel="1">
      <c r="A51" s="8">
        <v>41760</v>
      </c>
      <c r="B51" s="128">
        <v>3451.6065306</v>
      </c>
      <c r="C51" s="128">
        <v>59.896850129999997</v>
      </c>
      <c r="D51" s="128">
        <v>6.2493359499999999</v>
      </c>
      <c r="E51" s="128">
        <v>0</v>
      </c>
      <c r="F51" s="128">
        <v>3.8357493900000001</v>
      </c>
      <c r="G51" s="128">
        <v>2.4135865600000002</v>
      </c>
      <c r="H51" s="128">
        <v>53.647514180000002</v>
      </c>
      <c r="I51" s="128">
        <v>24.631187539999999</v>
      </c>
      <c r="J51" s="128">
        <v>29.015835150000001</v>
      </c>
      <c r="K51" s="128">
        <v>4.9149000000000003E-4</v>
      </c>
      <c r="L51" s="128">
        <v>3391.70968047</v>
      </c>
      <c r="M51" s="128">
        <v>428.95093020000002</v>
      </c>
      <c r="N51" s="128"/>
      <c r="O51" s="128"/>
      <c r="P51" s="128"/>
      <c r="Q51" s="128"/>
      <c r="R51" s="128"/>
      <c r="S51" s="128"/>
      <c r="T51" s="128"/>
    </row>
    <row r="52" spans="1:20" hidden="1" outlineLevel="1">
      <c r="A52" s="8">
        <v>41791</v>
      </c>
      <c r="B52" s="128">
        <v>2914.2345828299999</v>
      </c>
      <c r="C52" s="128">
        <v>59.055669979999998</v>
      </c>
      <c r="D52" s="128">
        <v>6.1886031800000003</v>
      </c>
      <c r="E52" s="128">
        <v>0</v>
      </c>
      <c r="F52" s="128">
        <v>3.80038936</v>
      </c>
      <c r="G52" s="128">
        <v>2.3882138199999998</v>
      </c>
      <c r="H52" s="128">
        <v>52.867066800000003</v>
      </c>
      <c r="I52" s="128">
        <v>23.731115899999999</v>
      </c>
      <c r="J52" s="128">
        <v>29.135228730000001</v>
      </c>
      <c r="K52" s="128">
        <v>7.2216999999999995E-4</v>
      </c>
      <c r="L52" s="128">
        <v>2855.17891285</v>
      </c>
      <c r="M52" s="128">
        <v>405.66555669000002</v>
      </c>
      <c r="N52" s="128"/>
      <c r="O52" s="128"/>
      <c r="P52" s="128"/>
      <c r="Q52" s="128"/>
      <c r="R52" s="128"/>
      <c r="S52" s="128"/>
      <c r="T52" s="128"/>
    </row>
    <row r="53" spans="1:20" hidden="1" outlineLevel="1">
      <c r="A53" s="8">
        <v>41821</v>
      </c>
      <c r="B53" s="128">
        <v>3050.0758839999999</v>
      </c>
      <c r="C53" s="128">
        <v>58.937742280000002</v>
      </c>
      <c r="D53" s="128">
        <v>5.8953209900000001</v>
      </c>
      <c r="E53" s="128">
        <v>0</v>
      </c>
      <c r="F53" s="128">
        <v>3.7685163199999998</v>
      </c>
      <c r="G53" s="128">
        <v>2.1268046699999998</v>
      </c>
      <c r="H53" s="128">
        <v>53.04242129</v>
      </c>
      <c r="I53" s="128">
        <v>23.23155277</v>
      </c>
      <c r="J53" s="128">
        <v>29.810448260000001</v>
      </c>
      <c r="K53" s="128">
        <v>4.2025999999999999E-4</v>
      </c>
      <c r="L53" s="128">
        <v>2991.1381417199996</v>
      </c>
      <c r="M53" s="128">
        <v>411.02737629000001</v>
      </c>
      <c r="N53" s="128"/>
      <c r="O53" s="128"/>
      <c r="P53" s="128"/>
      <c r="Q53" s="128"/>
      <c r="R53" s="128"/>
      <c r="S53" s="128"/>
      <c r="T53" s="128"/>
    </row>
    <row r="54" spans="1:20" hidden="1" outlineLevel="1">
      <c r="A54" s="8">
        <v>41852</v>
      </c>
      <c r="B54" s="128">
        <v>3168.8883347199999</v>
      </c>
      <c r="C54" s="128">
        <v>64.279200000000003</v>
      </c>
      <c r="D54" s="128">
        <v>5.8319469799999997</v>
      </c>
      <c r="E54" s="128">
        <v>0</v>
      </c>
      <c r="F54" s="128">
        <v>3.7333277200000001</v>
      </c>
      <c r="G54" s="128">
        <v>2.09861926</v>
      </c>
      <c r="H54" s="128">
        <v>58.447253019999998</v>
      </c>
      <c r="I54" s="128">
        <v>24.917694010000002</v>
      </c>
      <c r="J54" s="128">
        <v>33.528116799999999</v>
      </c>
      <c r="K54" s="128">
        <v>1.44221E-3</v>
      </c>
      <c r="L54" s="128">
        <v>3104.6091347199999</v>
      </c>
      <c r="M54" s="128">
        <v>463.30121601000002</v>
      </c>
      <c r="N54" s="128"/>
      <c r="O54" s="128"/>
      <c r="P54" s="128"/>
      <c r="Q54" s="128"/>
      <c r="R54" s="128"/>
      <c r="S54" s="128"/>
      <c r="T54" s="128"/>
    </row>
    <row r="55" spans="1:20" hidden="1" outlineLevel="1">
      <c r="A55" s="8">
        <v>41883</v>
      </c>
      <c r="B55" s="128">
        <v>3072.0478725600001</v>
      </c>
      <c r="C55" s="128">
        <v>60.018881370000003</v>
      </c>
      <c r="D55" s="128">
        <v>5.5061568999999997</v>
      </c>
      <c r="E55" s="128">
        <v>0</v>
      </c>
      <c r="F55" s="128">
        <v>3.6940385500000001</v>
      </c>
      <c r="G55" s="128">
        <v>1.81211835</v>
      </c>
      <c r="H55" s="128">
        <v>54.512724470000002</v>
      </c>
      <c r="I55" s="128">
        <v>22.601445600000002</v>
      </c>
      <c r="J55" s="128">
        <v>31.91038253</v>
      </c>
      <c r="K55" s="128">
        <v>8.9634000000000003E-4</v>
      </c>
      <c r="L55" s="128">
        <v>3012.0289911899999</v>
      </c>
      <c r="M55" s="128">
        <v>481.21467123000002</v>
      </c>
      <c r="N55" s="128"/>
      <c r="O55" s="128"/>
      <c r="P55" s="128"/>
      <c r="Q55" s="128"/>
      <c r="R55" s="128"/>
      <c r="S55" s="128"/>
      <c r="T55" s="128"/>
    </row>
    <row r="56" spans="1:20" hidden="1" outlineLevel="1">
      <c r="A56" s="8">
        <v>41913</v>
      </c>
      <c r="B56" s="128">
        <v>3106.9701320999998</v>
      </c>
      <c r="C56" s="128">
        <v>58.789888820000002</v>
      </c>
      <c r="D56" s="128">
        <v>5.4469082799999997</v>
      </c>
      <c r="E56" s="128">
        <v>0</v>
      </c>
      <c r="F56" s="128">
        <v>3.6597678999999999</v>
      </c>
      <c r="G56" s="128">
        <v>1.7871403800000001</v>
      </c>
      <c r="H56" s="128">
        <v>53.342980539999999</v>
      </c>
      <c r="I56" s="128">
        <v>21.427861140000001</v>
      </c>
      <c r="J56" s="128">
        <v>31.914362300000001</v>
      </c>
      <c r="K56" s="128">
        <v>7.5710000000000003E-4</v>
      </c>
      <c r="L56" s="128">
        <v>3048.18024328</v>
      </c>
      <c r="M56" s="128">
        <v>500.64540194</v>
      </c>
      <c r="N56" s="128"/>
      <c r="O56" s="128"/>
      <c r="P56" s="128"/>
      <c r="Q56" s="128"/>
      <c r="R56" s="128"/>
      <c r="S56" s="128"/>
      <c r="T56" s="128"/>
    </row>
    <row r="57" spans="1:20" hidden="1" outlineLevel="1">
      <c r="A57" s="8">
        <v>41944</v>
      </c>
      <c r="B57" s="128">
        <v>3070.8390044799999</v>
      </c>
      <c r="C57" s="128">
        <v>65.803397050000001</v>
      </c>
      <c r="D57" s="128">
        <v>5.3826990300000004</v>
      </c>
      <c r="E57" s="128">
        <v>0</v>
      </c>
      <c r="F57" s="128">
        <v>3.6225431299999999</v>
      </c>
      <c r="G57" s="128">
        <v>1.7601559</v>
      </c>
      <c r="H57" s="128">
        <v>60.420698020000003</v>
      </c>
      <c r="I57" s="128">
        <v>23.530043039999999</v>
      </c>
      <c r="J57" s="128">
        <v>36.889079610000003</v>
      </c>
      <c r="K57" s="128">
        <v>1.57537E-3</v>
      </c>
      <c r="L57" s="128">
        <v>3005.0356074300003</v>
      </c>
      <c r="M57" s="128">
        <v>535.64134448000004</v>
      </c>
      <c r="N57" s="128"/>
      <c r="O57" s="128"/>
      <c r="P57" s="128"/>
      <c r="Q57" s="128"/>
      <c r="R57" s="128"/>
      <c r="S57" s="128"/>
      <c r="T57" s="128"/>
    </row>
    <row r="58" spans="1:20" hidden="1" outlineLevel="1">
      <c r="A58" s="8">
        <v>41974</v>
      </c>
      <c r="B58" s="128">
        <v>3151.4864718499998</v>
      </c>
      <c r="C58" s="128">
        <v>66.679326579999994</v>
      </c>
      <c r="D58" s="128">
        <v>4.1645652599999998</v>
      </c>
      <c r="E58" s="128">
        <v>0</v>
      </c>
      <c r="F58" s="128">
        <v>3.6226340700000002</v>
      </c>
      <c r="G58" s="128">
        <v>0.54193119000000001</v>
      </c>
      <c r="H58" s="128">
        <v>62.514761319999998</v>
      </c>
      <c r="I58" s="128">
        <v>23.654983260000002</v>
      </c>
      <c r="J58" s="128">
        <v>38.859127129999997</v>
      </c>
      <c r="K58" s="128">
        <v>6.5092999999999998E-4</v>
      </c>
      <c r="L58" s="128">
        <v>3084.8071452700001</v>
      </c>
      <c r="M58" s="128">
        <v>536.87592588999996</v>
      </c>
      <c r="N58" s="128"/>
      <c r="O58" s="128"/>
      <c r="P58" s="128"/>
      <c r="Q58" s="128"/>
      <c r="R58" s="128"/>
      <c r="S58" s="128"/>
      <c r="T58" s="128"/>
    </row>
    <row r="59" spans="1:20" hidden="1" outlineLevel="1">
      <c r="A59" s="8">
        <v>42005</v>
      </c>
      <c r="B59" s="128">
        <v>3182.36236624</v>
      </c>
      <c r="C59" s="128">
        <v>66.916376060000005</v>
      </c>
      <c r="D59" s="128">
        <v>4.1043212100000002</v>
      </c>
      <c r="E59" s="128">
        <v>0</v>
      </c>
      <c r="F59" s="128">
        <v>3.58646055</v>
      </c>
      <c r="G59" s="128">
        <v>0.51786065999999997</v>
      </c>
      <c r="H59" s="128">
        <v>62.812054850000003</v>
      </c>
      <c r="I59" s="128">
        <v>22.992552910000001</v>
      </c>
      <c r="J59" s="128">
        <v>39.818756260000001</v>
      </c>
      <c r="K59" s="128">
        <v>7.4567999999999998E-4</v>
      </c>
      <c r="L59" s="128">
        <v>3115.4459901799996</v>
      </c>
      <c r="M59" s="128">
        <v>353.49691536</v>
      </c>
      <c r="N59" s="128"/>
      <c r="O59" s="128"/>
      <c r="P59" s="128"/>
      <c r="Q59" s="128"/>
      <c r="R59" s="128"/>
      <c r="S59" s="128"/>
      <c r="T59" s="128"/>
    </row>
    <row r="60" spans="1:20" hidden="1" outlineLevel="1">
      <c r="A60" s="8">
        <v>42036</v>
      </c>
      <c r="B60" s="128">
        <v>3043.2347913899998</v>
      </c>
      <c r="C60" s="128">
        <v>110.59249092</v>
      </c>
      <c r="D60" s="128">
        <v>4.0379495299999997</v>
      </c>
      <c r="E60" s="128">
        <v>0</v>
      </c>
      <c r="F60" s="128">
        <v>3.5443723399999998</v>
      </c>
      <c r="G60" s="128">
        <v>0.49357719</v>
      </c>
      <c r="H60" s="128">
        <v>106.55454139</v>
      </c>
      <c r="I60" s="128">
        <v>37.444541940000001</v>
      </c>
      <c r="J60" s="128">
        <v>68.419010369999995</v>
      </c>
      <c r="K60" s="128">
        <v>0.69098908000000003</v>
      </c>
      <c r="L60" s="128">
        <v>2932.64230047</v>
      </c>
      <c r="M60" s="128">
        <v>400.57472553999997</v>
      </c>
      <c r="N60" s="128"/>
      <c r="O60" s="128"/>
      <c r="P60" s="128"/>
      <c r="Q60" s="128"/>
      <c r="R60" s="128"/>
      <c r="S60" s="128"/>
      <c r="T60" s="128"/>
    </row>
    <row r="61" spans="1:20" hidden="1" outlineLevel="1">
      <c r="A61" s="8">
        <v>42064</v>
      </c>
      <c r="B61" s="128">
        <v>2777.5045991699999</v>
      </c>
      <c r="C61" s="128">
        <v>92.384897620000004</v>
      </c>
      <c r="D61" s="128">
        <v>3.9846238399999998</v>
      </c>
      <c r="E61" s="128">
        <v>0</v>
      </c>
      <c r="F61" s="128">
        <v>3.5137912400000002</v>
      </c>
      <c r="G61" s="128">
        <v>0.47083259999999999</v>
      </c>
      <c r="H61" s="128">
        <v>88.400273780000006</v>
      </c>
      <c r="I61" s="128">
        <v>19.24066199</v>
      </c>
      <c r="J61" s="128">
        <v>57.772165639999997</v>
      </c>
      <c r="K61" s="128">
        <v>11.387446150000001</v>
      </c>
      <c r="L61" s="128">
        <v>2685.1197015500002</v>
      </c>
      <c r="M61" s="128">
        <v>394.97397131999998</v>
      </c>
      <c r="N61" s="128"/>
      <c r="O61" s="128"/>
      <c r="P61" s="128"/>
      <c r="Q61" s="128"/>
      <c r="R61" s="128"/>
      <c r="S61" s="128"/>
      <c r="T61" s="128"/>
    </row>
    <row r="62" spans="1:20" hidden="1" outlineLevel="1">
      <c r="A62" s="8">
        <v>42095</v>
      </c>
      <c r="B62" s="128">
        <v>2685.0846917499998</v>
      </c>
      <c r="C62" s="128">
        <v>83.320891790000005</v>
      </c>
      <c r="D62" s="128">
        <v>3.9220832300000001</v>
      </c>
      <c r="E62" s="128">
        <v>0</v>
      </c>
      <c r="F62" s="128">
        <v>3.4758595400000001</v>
      </c>
      <c r="G62" s="128">
        <v>0.44622369000000001</v>
      </c>
      <c r="H62" s="128">
        <v>79.398808560000006</v>
      </c>
      <c r="I62" s="128">
        <v>17.198629239999999</v>
      </c>
      <c r="J62" s="128">
        <v>51.868406299999997</v>
      </c>
      <c r="K62" s="128">
        <v>10.33177302</v>
      </c>
      <c r="L62" s="128">
        <v>2601.7637999600001</v>
      </c>
      <c r="M62" s="128">
        <v>373.31308405999999</v>
      </c>
      <c r="N62" s="128"/>
      <c r="O62" s="128"/>
      <c r="P62" s="128"/>
      <c r="Q62" s="128"/>
      <c r="R62" s="128"/>
      <c r="S62" s="128"/>
      <c r="T62" s="128"/>
    </row>
    <row r="63" spans="1:20" hidden="1" outlineLevel="1">
      <c r="A63" s="8">
        <v>42125</v>
      </c>
      <c r="B63" s="128">
        <v>2566.5947861499999</v>
      </c>
      <c r="C63" s="128">
        <v>19.193003950000001</v>
      </c>
      <c r="D63" s="128">
        <v>3.8633455400000001</v>
      </c>
      <c r="E63" s="128">
        <v>0</v>
      </c>
      <c r="F63" s="128">
        <v>3.4413421300000002</v>
      </c>
      <c r="G63" s="128">
        <v>0.42200341000000002</v>
      </c>
      <c r="H63" s="128">
        <v>15.32965841</v>
      </c>
      <c r="I63" s="128">
        <v>0</v>
      </c>
      <c r="J63" s="128">
        <v>6.1087982900000002</v>
      </c>
      <c r="K63" s="128">
        <v>9.2208601199999993</v>
      </c>
      <c r="L63" s="128">
        <v>2547.4017822000001</v>
      </c>
      <c r="M63" s="128">
        <v>345.46271208000002</v>
      </c>
      <c r="N63" s="128"/>
      <c r="O63" s="128"/>
      <c r="P63" s="128"/>
      <c r="Q63" s="128"/>
      <c r="R63" s="128"/>
      <c r="S63" s="128"/>
      <c r="T63" s="128"/>
    </row>
    <row r="64" spans="1:20" hidden="1" outlineLevel="1">
      <c r="A64" s="8">
        <v>42156</v>
      </c>
      <c r="B64" s="128">
        <v>2597.9617047000002</v>
      </c>
      <c r="C64" s="128">
        <v>18.979101440000001</v>
      </c>
      <c r="D64" s="128">
        <v>3.7926982599999999</v>
      </c>
      <c r="E64" s="128">
        <v>0</v>
      </c>
      <c r="F64" s="128">
        <v>3.4034082899999998</v>
      </c>
      <c r="G64" s="128">
        <v>0.38928996999999999</v>
      </c>
      <c r="H64" s="128">
        <v>15.186403179999999</v>
      </c>
      <c r="I64" s="128">
        <v>0</v>
      </c>
      <c r="J64" s="128">
        <v>15.1626657</v>
      </c>
      <c r="K64" s="128">
        <v>2.3737479999999998E-2</v>
      </c>
      <c r="L64" s="128">
        <v>2578.9826032599999</v>
      </c>
      <c r="M64" s="128">
        <v>357.01973468</v>
      </c>
      <c r="N64" s="128"/>
      <c r="O64" s="128"/>
      <c r="P64" s="128"/>
      <c r="Q64" s="128"/>
      <c r="R64" s="128"/>
      <c r="S64" s="128"/>
      <c r="T64" s="128"/>
    </row>
    <row r="65" spans="1:20" hidden="1" outlineLevel="1">
      <c r="A65" s="8">
        <v>42186</v>
      </c>
      <c r="B65" s="128">
        <v>2454.5428703600001</v>
      </c>
      <c r="C65" s="128">
        <v>19.306377869999999</v>
      </c>
      <c r="D65" s="128">
        <v>3.71386992</v>
      </c>
      <c r="E65" s="128">
        <v>0</v>
      </c>
      <c r="F65" s="128">
        <v>3.3690462299999999</v>
      </c>
      <c r="G65" s="128">
        <v>0.34482369000000002</v>
      </c>
      <c r="H65" s="128">
        <v>15.59250795</v>
      </c>
      <c r="I65" s="128">
        <v>0</v>
      </c>
      <c r="J65" s="128">
        <v>15.59250795</v>
      </c>
      <c r="K65" s="128">
        <v>0</v>
      </c>
      <c r="L65" s="128">
        <v>2435.2364924900003</v>
      </c>
      <c r="M65" s="128">
        <v>268.97376150000002</v>
      </c>
      <c r="N65" s="128"/>
      <c r="O65" s="128"/>
      <c r="P65" s="128"/>
      <c r="Q65" s="128"/>
      <c r="R65" s="128"/>
      <c r="S65" s="128"/>
      <c r="T65" s="128"/>
    </row>
    <row r="66" spans="1:20" hidden="1" outlineLevel="1">
      <c r="A66" s="8">
        <v>42217</v>
      </c>
      <c r="B66" s="128">
        <v>2466.8955956</v>
      </c>
      <c r="C66" s="128">
        <v>18.922684149999998</v>
      </c>
      <c r="D66" s="128">
        <v>3.6374092199999999</v>
      </c>
      <c r="E66" s="128">
        <v>0</v>
      </c>
      <c r="F66" s="128">
        <v>3.3327257399999999</v>
      </c>
      <c r="G66" s="128">
        <v>0.30468348000000001</v>
      </c>
      <c r="H66" s="128">
        <v>15.28527493</v>
      </c>
      <c r="I66" s="128">
        <v>0</v>
      </c>
      <c r="J66" s="128">
        <v>15.28527493</v>
      </c>
      <c r="K66" s="128">
        <v>0</v>
      </c>
      <c r="L66" s="128">
        <v>2447.9729114499996</v>
      </c>
      <c r="M66" s="128">
        <v>275.66899998000002</v>
      </c>
      <c r="N66" s="128"/>
      <c r="O66" s="128"/>
      <c r="P66" s="128"/>
      <c r="Q66" s="128"/>
      <c r="R66" s="128"/>
      <c r="S66" s="128"/>
      <c r="T66" s="128"/>
    </row>
    <row r="67" spans="1:20" hidden="1" outlineLevel="1">
      <c r="A67" s="8">
        <v>42248</v>
      </c>
      <c r="B67" s="128">
        <v>2479.5488480399999</v>
      </c>
      <c r="C67" s="128">
        <v>19.107227940000001</v>
      </c>
      <c r="D67" s="128">
        <v>3.5756127900000001</v>
      </c>
      <c r="E67" s="128">
        <v>0</v>
      </c>
      <c r="F67" s="128">
        <v>3.294591</v>
      </c>
      <c r="G67" s="128">
        <v>0.28102178999999999</v>
      </c>
      <c r="H67" s="128">
        <v>15.53161515</v>
      </c>
      <c r="I67" s="128">
        <v>0</v>
      </c>
      <c r="J67" s="128">
        <v>15.53161515</v>
      </c>
      <c r="K67" s="128">
        <v>0</v>
      </c>
      <c r="L67" s="128">
        <v>2460.4416200999999</v>
      </c>
      <c r="M67" s="128">
        <v>271.88595077000002</v>
      </c>
      <c r="N67" s="128"/>
      <c r="O67" s="128"/>
      <c r="P67" s="128"/>
      <c r="Q67" s="128"/>
      <c r="R67" s="128"/>
      <c r="S67" s="128"/>
      <c r="T67" s="128"/>
    </row>
    <row r="68" spans="1:20" hidden="1" outlineLevel="1">
      <c r="A68" s="8">
        <v>42278</v>
      </c>
      <c r="B68" s="128">
        <v>2529.6832876799999</v>
      </c>
      <c r="C68" s="128">
        <v>19.162518800000001</v>
      </c>
      <c r="D68" s="128">
        <v>3.5489333799999998</v>
      </c>
      <c r="E68" s="128">
        <v>0</v>
      </c>
      <c r="F68" s="128">
        <v>3.2952840600000002</v>
      </c>
      <c r="G68" s="128">
        <v>0.25364932000000001</v>
      </c>
      <c r="H68" s="128">
        <v>15.61358542</v>
      </c>
      <c r="I68" s="128">
        <v>0</v>
      </c>
      <c r="J68" s="128">
        <v>15.61358542</v>
      </c>
      <c r="K68" s="128">
        <v>0</v>
      </c>
      <c r="L68" s="128">
        <v>2510.5207688800001</v>
      </c>
      <c r="M68" s="128">
        <v>306.08749634999998</v>
      </c>
      <c r="N68" s="128"/>
      <c r="O68" s="128"/>
      <c r="P68" s="128"/>
      <c r="Q68" s="128"/>
      <c r="R68" s="128"/>
      <c r="S68" s="128"/>
      <c r="T68" s="128"/>
    </row>
    <row r="69" spans="1:20" hidden="1" outlineLevel="1">
      <c r="A69" s="8">
        <v>42309</v>
      </c>
      <c r="B69" s="128">
        <v>2550.4372184200001</v>
      </c>
      <c r="C69" s="128">
        <v>18.471407899999999</v>
      </c>
      <c r="D69" s="128">
        <v>3.4879687100000001</v>
      </c>
      <c r="E69" s="128">
        <v>0</v>
      </c>
      <c r="F69" s="128">
        <v>3.2574600399999998</v>
      </c>
      <c r="G69" s="128">
        <v>0.23050867</v>
      </c>
      <c r="H69" s="128">
        <v>14.98343919</v>
      </c>
      <c r="I69" s="128">
        <v>0</v>
      </c>
      <c r="J69" s="128">
        <v>14.9833587</v>
      </c>
      <c r="K69" s="128">
        <v>8.0489999999999997E-5</v>
      </c>
      <c r="L69" s="128">
        <v>2531.9658105200001</v>
      </c>
      <c r="M69" s="128">
        <v>256.29504872000001</v>
      </c>
      <c r="N69" s="128"/>
      <c r="O69" s="128"/>
      <c r="P69" s="128"/>
      <c r="Q69" s="128"/>
      <c r="R69" s="128"/>
      <c r="S69" s="128"/>
      <c r="T69" s="128"/>
    </row>
    <row r="70" spans="1:20" hidden="1" outlineLevel="1">
      <c r="A70" s="8">
        <v>42339</v>
      </c>
      <c r="B70" s="128">
        <v>2347.90290796</v>
      </c>
      <c r="C70" s="128">
        <v>25.450982570000001</v>
      </c>
      <c r="D70" s="128">
        <v>3.3942683100000002</v>
      </c>
      <c r="E70" s="128">
        <v>0</v>
      </c>
      <c r="F70" s="128">
        <v>3.18666436</v>
      </c>
      <c r="G70" s="128">
        <v>0.20760395000000001</v>
      </c>
      <c r="H70" s="128">
        <v>22.05671426</v>
      </c>
      <c r="I70" s="128">
        <v>0</v>
      </c>
      <c r="J70" s="128">
        <v>12.289500739999999</v>
      </c>
      <c r="K70" s="128">
        <v>9.7672135200000003</v>
      </c>
      <c r="L70" s="128">
        <v>2322.4519253899998</v>
      </c>
      <c r="M70" s="128">
        <v>255.57602097</v>
      </c>
      <c r="N70" s="128"/>
      <c r="O70" s="128"/>
      <c r="P70" s="128"/>
      <c r="Q70" s="128"/>
      <c r="R70" s="128"/>
      <c r="S70" s="128"/>
      <c r="T70" s="128"/>
    </row>
    <row r="71" spans="1:20" hidden="1" outlineLevel="1">
      <c r="A71" s="8">
        <v>42370</v>
      </c>
      <c r="B71" s="128">
        <v>2338.42692958</v>
      </c>
      <c r="C71" s="128">
        <v>25.347490140000001</v>
      </c>
      <c r="D71" s="128">
        <v>3.3346817799999999</v>
      </c>
      <c r="E71" s="128">
        <v>0</v>
      </c>
      <c r="F71" s="128">
        <v>3.1502478900000002</v>
      </c>
      <c r="G71" s="128">
        <v>0.18443388999999999</v>
      </c>
      <c r="H71" s="128">
        <v>22.012808360000001</v>
      </c>
      <c r="I71" s="128">
        <v>0</v>
      </c>
      <c r="J71" s="128">
        <v>11.77714707</v>
      </c>
      <c r="K71" s="128">
        <v>10.235661289999999</v>
      </c>
      <c r="L71" s="128">
        <v>2313.07943944</v>
      </c>
      <c r="M71" s="128">
        <v>236.16194131</v>
      </c>
      <c r="N71" s="128"/>
      <c r="O71" s="128"/>
      <c r="P71" s="128"/>
      <c r="Q71" s="128"/>
      <c r="R71" s="128"/>
      <c r="S71" s="128"/>
      <c r="T71" s="128"/>
    </row>
    <row r="72" spans="1:20" hidden="1" outlineLevel="1">
      <c r="A72" s="8">
        <v>42401</v>
      </c>
      <c r="B72" s="128">
        <v>2364.2630929299999</v>
      </c>
      <c r="C72" s="128">
        <v>25.109086699999999</v>
      </c>
      <c r="D72" s="128">
        <v>3.2723335699999998</v>
      </c>
      <c r="E72" s="128">
        <v>0</v>
      </c>
      <c r="F72" s="128">
        <v>3.1106236799999998</v>
      </c>
      <c r="G72" s="128">
        <v>0.16170989</v>
      </c>
      <c r="H72" s="128">
        <v>21.836753130000002</v>
      </c>
      <c r="I72" s="128">
        <v>0</v>
      </c>
      <c r="J72" s="128">
        <v>10.82680936</v>
      </c>
      <c r="K72" s="128">
        <v>11.00994377</v>
      </c>
      <c r="L72" s="128">
        <v>2339.15400623</v>
      </c>
      <c r="M72" s="128">
        <v>238.13226903</v>
      </c>
      <c r="N72" s="128"/>
      <c r="O72" s="128"/>
      <c r="P72" s="128"/>
      <c r="Q72" s="128"/>
      <c r="R72" s="128"/>
      <c r="S72" s="128"/>
      <c r="T72" s="128"/>
    </row>
    <row r="73" spans="1:20" hidden="1" outlineLevel="1">
      <c r="A73" s="8">
        <v>42430</v>
      </c>
      <c r="B73" s="128">
        <v>2391.9642834400001</v>
      </c>
      <c r="C73" s="128">
        <v>23.07454345</v>
      </c>
      <c r="D73" s="128">
        <v>3.2508107100000001</v>
      </c>
      <c r="E73" s="128">
        <v>0</v>
      </c>
      <c r="F73" s="128">
        <v>3.11192264</v>
      </c>
      <c r="G73" s="128">
        <v>0.13888807</v>
      </c>
      <c r="H73" s="128">
        <v>19.823732740000001</v>
      </c>
      <c r="I73" s="128">
        <v>0</v>
      </c>
      <c r="J73" s="128">
        <v>9.1541396400000004</v>
      </c>
      <c r="K73" s="128">
        <v>10.6695931</v>
      </c>
      <c r="L73" s="128">
        <v>2368.8897399899997</v>
      </c>
      <c r="M73" s="128">
        <v>404.35981993000001</v>
      </c>
      <c r="N73" s="128"/>
      <c r="O73" s="128"/>
      <c r="P73" s="128"/>
      <c r="Q73" s="128"/>
      <c r="R73" s="128"/>
      <c r="S73" s="128"/>
      <c r="T73" s="128"/>
    </row>
    <row r="74" spans="1:20" hidden="1" outlineLevel="1">
      <c r="A74" s="8">
        <v>42461</v>
      </c>
      <c r="B74" s="128">
        <v>2373.6618459299998</v>
      </c>
      <c r="C74" s="128">
        <v>20.878630560000001</v>
      </c>
      <c r="D74" s="128">
        <v>3.1580229000000002</v>
      </c>
      <c r="E74" s="128">
        <v>0</v>
      </c>
      <c r="F74" s="128">
        <v>3.0420505699999998</v>
      </c>
      <c r="G74" s="128">
        <v>0.11597233</v>
      </c>
      <c r="H74" s="128">
        <v>17.720607659999999</v>
      </c>
      <c r="I74" s="128">
        <v>0</v>
      </c>
      <c r="J74" s="128">
        <v>7.4708009899999999</v>
      </c>
      <c r="K74" s="128">
        <v>10.24980667</v>
      </c>
      <c r="L74" s="128">
        <v>2352.7832153700001</v>
      </c>
      <c r="M74" s="128">
        <v>400.80372505999998</v>
      </c>
      <c r="N74" s="128"/>
      <c r="O74" s="128"/>
      <c r="P74" s="128"/>
      <c r="Q74" s="128"/>
      <c r="R74" s="128"/>
      <c r="S74" s="128"/>
      <c r="T74" s="128"/>
    </row>
    <row r="75" spans="1:20" hidden="1" outlineLevel="1">
      <c r="A75" s="8">
        <v>42491</v>
      </c>
      <c r="B75" s="128">
        <v>2472.6815937299998</v>
      </c>
      <c r="C75" s="128">
        <v>19.766316539999998</v>
      </c>
      <c r="D75" s="128">
        <v>3.0760750300000002</v>
      </c>
      <c r="E75" s="128">
        <v>0</v>
      </c>
      <c r="F75" s="128">
        <v>3.0052705300000002</v>
      </c>
      <c r="G75" s="128">
        <v>7.0804500000000006E-2</v>
      </c>
      <c r="H75" s="128">
        <v>16.69024151</v>
      </c>
      <c r="I75" s="128">
        <v>0</v>
      </c>
      <c r="J75" s="128">
        <v>6.4487880100000003</v>
      </c>
      <c r="K75" s="128">
        <v>10.2414535</v>
      </c>
      <c r="L75" s="128">
        <v>2452.9152771899999</v>
      </c>
      <c r="M75" s="128">
        <v>378.94938760000002</v>
      </c>
      <c r="N75" s="128"/>
      <c r="O75" s="128"/>
      <c r="P75" s="128"/>
      <c r="Q75" s="128"/>
      <c r="R75" s="128"/>
      <c r="S75" s="128"/>
      <c r="T75" s="128"/>
    </row>
    <row r="76" spans="1:20" hidden="1" outlineLevel="1">
      <c r="A76" s="8">
        <v>42522</v>
      </c>
      <c r="B76" s="128">
        <v>2470.3934405099999</v>
      </c>
      <c r="C76" s="128">
        <v>19.520812710000001</v>
      </c>
      <c r="D76" s="128">
        <v>3.0372215200000001</v>
      </c>
      <c r="E76" s="128">
        <v>0</v>
      </c>
      <c r="F76" s="128">
        <v>2.96736836</v>
      </c>
      <c r="G76" s="128">
        <v>6.9853159999999984E-2</v>
      </c>
      <c r="H76" s="128">
        <v>16.483591189999999</v>
      </c>
      <c r="I76" s="128">
        <v>0</v>
      </c>
      <c r="J76" s="128">
        <v>6.3689423100000004</v>
      </c>
      <c r="K76" s="128">
        <v>10.114648880000001</v>
      </c>
      <c r="L76" s="128">
        <v>2450.8726277999999</v>
      </c>
      <c r="M76" s="128">
        <v>346.34274884000001</v>
      </c>
      <c r="N76" s="128"/>
      <c r="O76" s="128"/>
      <c r="P76" s="128"/>
      <c r="Q76" s="128"/>
      <c r="R76" s="128"/>
      <c r="S76" s="128"/>
      <c r="T76" s="128"/>
    </row>
    <row r="77" spans="1:20" hidden="1" outlineLevel="1">
      <c r="A77" s="8">
        <v>42552</v>
      </c>
      <c r="B77" s="128">
        <v>2562.6029569799998</v>
      </c>
      <c r="C77" s="128">
        <v>19.425703649999999</v>
      </c>
      <c r="D77" s="128">
        <v>2.97938795</v>
      </c>
      <c r="E77" s="128">
        <v>0</v>
      </c>
      <c r="F77" s="128">
        <v>2.9327103399999999</v>
      </c>
      <c r="G77" s="128">
        <v>4.6677610000000008E-2</v>
      </c>
      <c r="H77" s="128">
        <v>16.4463157</v>
      </c>
      <c r="I77" s="128">
        <v>0</v>
      </c>
      <c r="J77" s="128">
        <v>6.3545397799999996</v>
      </c>
      <c r="K77" s="128">
        <v>10.09177592</v>
      </c>
      <c r="L77" s="128">
        <v>2543.1772533299991</v>
      </c>
      <c r="M77" s="128">
        <v>529.65363876999993</v>
      </c>
      <c r="N77" s="128"/>
      <c r="O77" s="128"/>
      <c r="P77" s="128"/>
      <c r="Q77" s="128"/>
      <c r="R77" s="128"/>
      <c r="S77" s="128"/>
      <c r="T77" s="128"/>
    </row>
    <row r="78" spans="1:20" hidden="1" outlineLevel="1">
      <c r="A78" s="8">
        <v>42583</v>
      </c>
      <c r="B78" s="128">
        <v>2734.2318128100001</v>
      </c>
      <c r="C78" s="128">
        <v>19.861363520000001</v>
      </c>
      <c r="D78" s="128">
        <v>2.84864542</v>
      </c>
      <c r="E78" s="128">
        <v>0</v>
      </c>
      <c r="F78" s="128">
        <v>2.8252052499999998</v>
      </c>
      <c r="G78" s="128">
        <v>2.344017E-2</v>
      </c>
      <c r="H78" s="128">
        <v>17.012718100000001</v>
      </c>
      <c r="I78" s="128">
        <v>0</v>
      </c>
      <c r="J78" s="128">
        <v>6.57338676</v>
      </c>
      <c r="K78" s="128">
        <v>10.439331340000001</v>
      </c>
      <c r="L78" s="128">
        <v>2714.3704492899997</v>
      </c>
      <c r="M78" s="128">
        <v>707.97645883999985</v>
      </c>
      <c r="N78" s="128"/>
      <c r="O78" s="128"/>
      <c r="P78" s="128"/>
      <c r="Q78" s="128"/>
      <c r="R78" s="128"/>
      <c r="S78" s="128"/>
      <c r="T78" s="128"/>
    </row>
    <row r="79" spans="1:20" hidden="1" outlineLevel="1">
      <c r="A79" s="8">
        <v>42614</v>
      </c>
      <c r="B79" s="128">
        <v>2792.9838526899998</v>
      </c>
      <c r="C79" s="128">
        <v>20.007346850000001</v>
      </c>
      <c r="D79" s="128">
        <v>2.8224353</v>
      </c>
      <c r="E79" s="128">
        <v>0</v>
      </c>
      <c r="F79" s="128">
        <v>2.8224353</v>
      </c>
      <c r="G79" s="128">
        <v>0</v>
      </c>
      <c r="H79" s="128">
        <v>17.184911549999999</v>
      </c>
      <c r="I79" s="128">
        <v>0</v>
      </c>
      <c r="J79" s="128">
        <v>6.63991899</v>
      </c>
      <c r="K79" s="128">
        <v>10.544992560000001</v>
      </c>
      <c r="L79" s="128">
        <v>2772.9765058400012</v>
      </c>
      <c r="M79" s="128">
        <v>735.1474212300003</v>
      </c>
      <c r="N79" s="128"/>
      <c r="O79" s="128"/>
      <c r="P79" s="128"/>
      <c r="Q79" s="128"/>
      <c r="R79" s="128"/>
      <c r="S79" s="128"/>
      <c r="T79" s="128"/>
    </row>
    <row r="80" spans="1:20" hidden="1" outlineLevel="1">
      <c r="A80" s="8">
        <v>42644</v>
      </c>
      <c r="B80" s="128">
        <v>2833.7625845699999</v>
      </c>
      <c r="C80" s="128">
        <v>19.69201644</v>
      </c>
      <c r="D80" s="128">
        <v>2.7829508000000001</v>
      </c>
      <c r="E80" s="128">
        <v>0</v>
      </c>
      <c r="F80" s="128">
        <v>2.7829508000000001</v>
      </c>
      <c r="G80" s="128">
        <v>0</v>
      </c>
      <c r="H80" s="128">
        <v>16.909065640000001</v>
      </c>
      <c r="I80" s="128">
        <v>0</v>
      </c>
      <c r="J80" s="128">
        <v>6.5333374400000004</v>
      </c>
      <c r="K80" s="128">
        <v>10.375728199999999</v>
      </c>
      <c r="L80" s="128">
        <v>2814.0705681300001</v>
      </c>
      <c r="M80" s="128">
        <v>747.42751023999995</v>
      </c>
      <c r="N80" s="128"/>
      <c r="O80" s="128"/>
      <c r="P80" s="128"/>
      <c r="Q80" s="128"/>
      <c r="R80" s="128"/>
      <c r="S80" s="128"/>
      <c r="T80" s="128"/>
    </row>
    <row r="81" spans="1:20" hidden="1" outlineLevel="1">
      <c r="A81" s="8">
        <v>42675</v>
      </c>
      <c r="B81" s="128">
        <v>2971.3447805599999</v>
      </c>
      <c r="C81" s="128">
        <v>19.689593760000001</v>
      </c>
      <c r="D81" s="128">
        <v>2.7119373699999998</v>
      </c>
      <c r="E81" s="128">
        <v>0</v>
      </c>
      <c r="F81" s="128">
        <v>2.7119373699999998</v>
      </c>
      <c r="G81" s="128">
        <v>0</v>
      </c>
      <c r="H81" s="128">
        <v>16.97765639</v>
      </c>
      <c r="I81" s="128">
        <v>0</v>
      </c>
      <c r="J81" s="128">
        <v>6.5598395900000002</v>
      </c>
      <c r="K81" s="128">
        <v>10.417816800000001</v>
      </c>
      <c r="L81" s="128">
        <v>2951.6551868000001</v>
      </c>
      <c r="M81" s="128">
        <v>783.29432938000002</v>
      </c>
      <c r="N81" s="128"/>
      <c r="O81" s="128"/>
      <c r="P81" s="128"/>
      <c r="Q81" s="128"/>
      <c r="R81" s="128"/>
      <c r="S81" s="128"/>
      <c r="T81" s="128"/>
    </row>
    <row r="82" spans="1:20" hidden="1" outlineLevel="1">
      <c r="A82" s="8">
        <v>42705</v>
      </c>
      <c r="B82" s="128">
        <v>2952.0715882099998</v>
      </c>
      <c r="C82" s="128">
        <v>20.680587020000001</v>
      </c>
      <c r="D82" s="128">
        <v>2.6474490300000002</v>
      </c>
      <c r="E82" s="128">
        <v>0</v>
      </c>
      <c r="F82" s="128">
        <v>2.6474490300000002</v>
      </c>
      <c r="G82" s="128">
        <v>0</v>
      </c>
      <c r="H82" s="128">
        <v>18.03313799</v>
      </c>
      <c r="I82" s="128">
        <v>0</v>
      </c>
      <c r="J82" s="128">
        <v>6.9676573599999996</v>
      </c>
      <c r="K82" s="128">
        <v>11.06548063</v>
      </c>
      <c r="L82" s="128">
        <v>2931.3910011900002</v>
      </c>
      <c r="M82" s="128">
        <v>780.84806035999998</v>
      </c>
      <c r="N82" s="128"/>
      <c r="O82" s="128"/>
      <c r="P82" s="128"/>
      <c r="Q82" s="128"/>
      <c r="R82" s="128"/>
      <c r="S82" s="128"/>
      <c r="T82" s="128"/>
    </row>
    <row r="83" spans="1:20" hidden="1" outlineLevel="1">
      <c r="A83" s="8">
        <v>42736</v>
      </c>
      <c r="B83" s="128">
        <v>2916.58687121</v>
      </c>
      <c r="C83" s="128">
        <v>20.5653778</v>
      </c>
      <c r="D83" s="128">
        <v>2.57987258</v>
      </c>
      <c r="E83" s="128">
        <v>0</v>
      </c>
      <c r="F83" s="128">
        <v>2.57987258</v>
      </c>
      <c r="G83" s="128">
        <v>0</v>
      </c>
      <c r="H83" s="128">
        <v>17.98550522</v>
      </c>
      <c r="I83" s="128">
        <v>0</v>
      </c>
      <c r="J83" s="128">
        <v>6.9492529799999998</v>
      </c>
      <c r="K83" s="128">
        <v>11.03625224</v>
      </c>
      <c r="L83" s="128">
        <v>2896.0214934099999</v>
      </c>
      <c r="M83" s="128">
        <v>745.46216470000002</v>
      </c>
      <c r="N83" s="128"/>
      <c r="O83" s="128"/>
      <c r="P83" s="128"/>
      <c r="Q83" s="128"/>
      <c r="R83" s="128"/>
      <c r="S83" s="128"/>
      <c r="T83" s="128"/>
    </row>
    <row r="84" spans="1:20" hidden="1" outlineLevel="1">
      <c r="A84" s="8">
        <v>42767</v>
      </c>
      <c r="B84" s="128">
        <v>2884.6841964199998</v>
      </c>
      <c r="C84" s="128">
        <v>20.451076010000001</v>
      </c>
      <c r="D84" s="128">
        <v>2.5089205799999998</v>
      </c>
      <c r="E84" s="128">
        <v>0</v>
      </c>
      <c r="F84" s="128">
        <v>2.5089205799999998</v>
      </c>
      <c r="G84" s="128">
        <v>0</v>
      </c>
      <c r="H84" s="128">
        <v>17.94215543</v>
      </c>
      <c r="I84" s="128">
        <v>0</v>
      </c>
      <c r="J84" s="128">
        <v>6.9325034499999996</v>
      </c>
      <c r="K84" s="128">
        <v>11.009651979999999</v>
      </c>
      <c r="L84" s="128">
        <v>2864.2331204100001</v>
      </c>
      <c r="M84" s="128">
        <v>805.15438339000002</v>
      </c>
      <c r="N84" s="128"/>
      <c r="O84" s="128"/>
      <c r="P84" s="128"/>
      <c r="Q84" s="128"/>
      <c r="R84" s="128"/>
      <c r="S84" s="128"/>
      <c r="T84" s="128"/>
    </row>
    <row r="85" spans="1:20" hidden="1" outlineLevel="1">
      <c r="A85" s="8">
        <v>42795</v>
      </c>
      <c r="B85" s="128">
        <v>2854.6385030400002</v>
      </c>
      <c r="C85" s="128">
        <v>20.336964930000001</v>
      </c>
      <c r="D85" s="128">
        <v>2.4462835699999999</v>
      </c>
      <c r="E85" s="128">
        <v>0</v>
      </c>
      <c r="F85" s="128">
        <v>2.4462835699999999</v>
      </c>
      <c r="G85" s="128">
        <v>0</v>
      </c>
      <c r="H85" s="128">
        <v>17.890681359999999</v>
      </c>
      <c r="I85" s="128">
        <v>0</v>
      </c>
      <c r="J85" s="128">
        <v>6.9126148599999997</v>
      </c>
      <c r="K85" s="128">
        <v>10.978066500000001</v>
      </c>
      <c r="L85" s="128">
        <v>2834.3015381099999</v>
      </c>
      <c r="M85" s="128">
        <v>747.78461442000003</v>
      </c>
      <c r="N85" s="128"/>
      <c r="O85" s="128"/>
      <c r="P85" s="128"/>
      <c r="Q85" s="128"/>
      <c r="R85" s="128"/>
      <c r="S85" s="128"/>
      <c r="T85" s="128"/>
    </row>
    <row r="86" spans="1:20" hidden="1" outlineLevel="1">
      <c r="A86" s="8">
        <v>42826</v>
      </c>
      <c r="B86" s="128">
        <v>2909.49517234</v>
      </c>
      <c r="C86" s="128">
        <v>19.98549701</v>
      </c>
      <c r="D86" s="128">
        <v>2.3763028199999998</v>
      </c>
      <c r="E86" s="128">
        <v>0</v>
      </c>
      <c r="F86" s="128">
        <v>2.3763028199999998</v>
      </c>
      <c r="G86" s="128">
        <v>0</v>
      </c>
      <c r="H86" s="128">
        <v>17.60919419</v>
      </c>
      <c r="I86" s="128">
        <v>0</v>
      </c>
      <c r="J86" s="128">
        <v>6.8039232099999998</v>
      </c>
      <c r="K86" s="128">
        <v>10.80527098</v>
      </c>
      <c r="L86" s="128">
        <v>2889.5096753299999</v>
      </c>
      <c r="M86" s="128">
        <v>702.22484970000005</v>
      </c>
      <c r="N86" s="128"/>
      <c r="O86" s="128"/>
      <c r="P86" s="128"/>
      <c r="Q86" s="128"/>
      <c r="R86" s="128"/>
      <c r="S86" s="128"/>
      <c r="T86" s="128"/>
    </row>
    <row r="87" spans="1:20" hidden="1" outlineLevel="1">
      <c r="A87" s="8">
        <v>42856</v>
      </c>
      <c r="B87" s="128">
        <v>2861.7229039399999</v>
      </c>
      <c r="C87" s="128">
        <v>19.788032659999999</v>
      </c>
      <c r="D87" s="128">
        <v>2.31060175</v>
      </c>
      <c r="E87" s="128">
        <v>0</v>
      </c>
      <c r="F87" s="128">
        <v>2.31060175</v>
      </c>
      <c r="G87" s="128">
        <v>0</v>
      </c>
      <c r="H87" s="128">
        <v>17.477430909999999</v>
      </c>
      <c r="I87" s="128">
        <v>0</v>
      </c>
      <c r="J87" s="128">
        <v>6.7530118899999998</v>
      </c>
      <c r="K87" s="128">
        <v>10.724419019999999</v>
      </c>
      <c r="L87" s="128">
        <v>2841.9348712799997</v>
      </c>
      <c r="M87" s="128">
        <v>542.04684932999999</v>
      </c>
      <c r="N87" s="128"/>
      <c r="O87" s="128"/>
      <c r="P87" s="128"/>
      <c r="Q87" s="128"/>
      <c r="R87" s="128"/>
      <c r="S87" s="128"/>
      <c r="T87" s="128"/>
    </row>
    <row r="88" spans="1:20" hidden="1" outlineLevel="1">
      <c r="A88" s="8">
        <v>42887</v>
      </c>
      <c r="B88" s="128">
        <v>2907.5435034799998</v>
      </c>
      <c r="C88" s="128">
        <v>19.55152936</v>
      </c>
      <c r="D88" s="128">
        <v>2.2424105999999999</v>
      </c>
      <c r="E88" s="128">
        <v>0</v>
      </c>
      <c r="F88" s="128">
        <v>2.2424105999999999</v>
      </c>
      <c r="G88" s="128">
        <v>0</v>
      </c>
      <c r="H88" s="128">
        <v>17.30911876</v>
      </c>
      <c r="I88" s="128">
        <v>0</v>
      </c>
      <c r="J88" s="128">
        <v>6.6879786499999998</v>
      </c>
      <c r="K88" s="128">
        <v>10.621140110000001</v>
      </c>
      <c r="L88" s="128">
        <v>2887.9919741200001</v>
      </c>
      <c r="M88" s="128">
        <v>691.75992410000003</v>
      </c>
      <c r="N88" s="128"/>
      <c r="O88" s="128"/>
      <c r="P88" s="128"/>
      <c r="Q88" s="128"/>
      <c r="R88" s="128"/>
      <c r="S88" s="128"/>
      <c r="T88" s="128"/>
    </row>
    <row r="89" spans="1:20" hidden="1" outlineLevel="1">
      <c r="A89" s="8">
        <v>42917</v>
      </c>
      <c r="B89" s="128">
        <v>2910.4829749700002</v>
      </c>
      <c r="C89" s="128">
        <v>19.36249475</v>
      </c>
      <c r="D89" s="128">
        <v>2.1750120499999999</v>
      </c>
      <c r="E89" s="128">
        <v>0</v>
      </c>
      <c r="F89" s="128">
        <v>2.1750120499999999</v>
      </c>
      <c r="G89" s="128">
        <v>0</v>
      </c>
      <c r="H89" s="128">
        <v>17.1874827</v>
      </c>
      <c r="I89" s="128">
        <v>0</v>
      </c>
      <c r="J89" s="128">
        <v>6.6409803399999996</v>
      </c>
      <c r="K89" s="128">
        <v>10.54650236</v>
      </c>
      <c r="L89" s="128">
        <v>2891.12048022</v>
      </c>
      <c r="M89" s="128">
        <v>731.08045378999998</v>
      </c>
      <c r="N89" s="128"/>
      <c r="O89" s="128"/>
      <c r="P89" s="128"/>
      <c r="Q89" s="128"/>
      <c r="R89" s="128"/>
      <c r="S89" s="128"/>
      <c r="T89" s="128"/>
    </row>
    <row r="90" spans="1:20" hidden="1" outlineLevel="1">
      <c r="A90" s="8">
        <v>42948</v>
      </c>
      <c r="B90" s="128">
        <v>2406.52019948</v>
      </c>
      <c r="C90" s="128">
        <v>19.072560169999999</v>
      </c>
      <c r="D90" s="128">
        <v>2.1079479299999999</v>
      </c>
      <c r="E90" s="128">
        <v>0</v>
      </c>
      <c r="F90" s="128">
        <v>2.1079479299999999</v>
      </c>
      <c r="G90" s="128">
        <v>0</v>
      </c>
      <c r="H90" s="128">
        <v>16.964612240000001</v>
      </c>
      <c r="I90" s="128">
        <v>0</v>
      </c>
      <c r="J90" s="128">
        <v>6.5548666000000004</v>
      </c>
      <c r="K90" s="128">
        <v>10.409745640000001</v>
      </c>
      <c r="L90" s="128">
        <v>2387.4476393100003</v>
      </c>
      <c r="M90" s="128">
        <v>684.76448019999998</v>
      </c>
      <c r="N90" s="128"/>
      <c r="O90" s="128"/>
      <c r="P90" s="128"/>
      <c r="Q90" s="128"/>
      <c r="R90" s="128"/>
      <c r="S90" s="128"/>
      <c r="T90" s="128"/>
    </row>
    <row r="91" spans="1:20" hidden="1" outlineLevel="1">
      <c r="A91" s="8">
        <v>42979</v>
      </c>
      <c r="B91" s="128">
        <v>2450.8182224100001</v>
      </c>
      <c r="C91" s="128">
        <v>19.628106649999999</v>
      </c>
      <c r="D91" s="128">
        <v>2.03904686</v>
      </c>
      <c r="E91" s="128">
        <v>0</v>
      </c>
      <c r="F91" s="128">
        <v>2.03904686</v>
      </c>
      <c r="G91" s="128">
        <v>0</v>
      </c>
      <c r="H91" s="128">
        <v>17.58905979</v>
      </c>
      <c r="I91" s="128">
        <v>0</v>
      </c>
      <c r="J91" s="128">
        <v>6.7961435799999999</v>
      </c>
      <c r="K91" s="128">
        <v>10.79291621</v>
      </c>
      <c r="L91" s="128">
        <v>2431.19011576</v>
      </c>
      <c r="M91" s="128">
        <v>551.08514176000006</v>
      </c>
      <c r="N91" s="128"/>
      <c r="O91" s="128"/>
      <c r="P91" s="128"/>
      <c r="Q91" s="128"/>
      <c r="R91" s="128"/>
      <c r="S91" s="128"/>
      <c r="T91" s="128"/>
    </row>
    <row r="92" spans="1:20" hidden="1" outlineLevel="1">
      <c r="A92" s="8">
        <v>43009</v>
      </c>
      <c r="B92" s="128">
        <v>2547.1567151300001</v>
      </c>
      <c r="C92" s="128">
        <v>19.764672770000001</v>
      </c>
      <c r="D92" s="128">
        <v>1.9711479300000001</v>
      </c>
      <c r="E92" s="128">
        <v>0</v>
      </c>
      <c r="F92" s="128">
        <v>1.9711479300000001</v>
      </c>
      <c r="G92" s="128">
        <v>0</v>
      </c>
      <c r="H92" s="128">
        <v>17.79352484</v>
      </c>
      <c r="I92" s="128">
        <v>0</v>
      </c>
      <c r="J92" s="128">
        <v>6.8751457499999997</v>
      </c>
      <c r="K92" s="128">
        <v>10.91837909</v>
      </c>
      <c r="L92" s="128">
        <v>2527.3920423600002</v>
      </c>
      <c r="M92" s="128">
        <v>579.44890495000004</v>
      </c>
      <c r="N92" s="128"/>
      <c r="O92" s="128"/>
      <c r="P92" s="128"/>
      <c r="Q92" s="128"/>
      <c r="R92" s="128"/>
      <c r="S92" s="128"/>
      <c r="T92" s="128"/>
    </row>
    <row r="93" spans="1:20" hidden="1" outlineLevel="1">
      <c r="A93" s="8">
        <v>43040</v>
      </c>
      <c r="B93" s="128">
        <v>2585.8692444399999</v>
      </c>
      <c r="C93" s="128">
        <v>19.42361154</v>
      </c>
      <c r="D93" s="128">
        <v>1.50769789</v>
      </c>
      <c r="E93" s="128">
        <v>0</v>
      </c>
      <c r="F93" s="128">
        <v>1.50769789</v>
      </c>
      <c r="G93" s="128">
        <v>0</v>
      </c>
      <c r="H93" s="128">
        <v>17.91591365</v>
      </c>
      <c r="I93" s="128">
        <v>0</v>
      </c>
      <c r="J93" s="128">
        <v>6.9224349099999998</v>
      </c>
      <c r="K93" s="128">
        <v>10.99347874</v>
      </c>
      <c r="L93" s="128">
        <v>2566.4456329</v>
      </c>
      <c r="M93" s="128">
        <v>622.01968611999996</v>
      </c>
      <c r="N93" s="128"/>
      <c r="O93" s="128"/>
      <c r="P93" s="128"/>
      <c r="Q93" s="128"/>
      <c r="R93" s="128"/>
      <c r="S93" s="128"/>
      <c r="T93" s="128"/>
    </row>
    <row r="94" spans="1:20" hidden="1" outlineLevel="1">
      <c r="A94" s="8">
        <v>43070</v>
      </c>
      <c r="B94" s="128">
        <v>2559.9630737100001</v>
      </c>
      <c r="C94" s="128">
        <v>20.118603109999999</v>
      </c>
      <c r="D94" s="128">
        <v>1.50413482</v>
      </c>
      <c r="E94" s="128">
        <v>0</v>
      </c>
      <c r="F94" s="128">
        <v>1.50413482</v>
      </c>
      <c r="G94" s="128">
        <v>0</v>
      </c>
      <c r="H94" s="128">
        <v>18.614468290000001</v>
      </c>
      <c r="I94" s="128">
        <v>0</v>
      </c>
      <c r="J94" s="128">
        <v>7.1923457300000004</v>
      </c>
      <c r="K94" s="128">
        <v>11.42212256</v>
      </c>
      <c r="L94" s="128">
        <v>2539.8444706</v>
      </c>
      <c r="M94" s="128">
        <v>620.31900702999997</v>
      </c>
      <c r="N94" s="128"/>
      <c r="O94" s="128"/>
      <c r="P94" s="128"/>
      <c r="Q94" s="128"/>
      <c r="R94" s="128"/>
      <c r="S94" s="128"/>
      <c r="T94" s="128"/>
    </row>
    <row r="95" spans="1:20" hidden="1" outlineLevel="1">
      <c r="A95" s="8">
        <v>43101</v>
      </c>
      <c r="B95" s="128">
        <v>2725.0432289999999</v>
      </c>
      <c r="C95" s="128">
        <v>104.31734628000001</v>
      </c>
      <c r="D95" s="128">
        <v>70.864981490000005</v>
      </c>
      <c r="E95" s="128">
        <v>27.332738930000001</v>
      </c>
      <c r="F95" s="128">
        <v>43.513548870000001</v>
      </c>
      <c r="G95" s="128">
        <v>1.8693689999999999E-2</v>
      </c>
      <c r="H95" s="128">
        <v>33.452364789999997</v>
      </c>
      <c r="I95" s="128">
        <v>13.90560906</v>
      </c>
      <c r="J95" s="128">
        <v>8.1484124199999997</v>
      </c>
      <c r="K95" s="128">
        <v>11.39834331</v>
      </c>
      <c r="L95" s="128">
        <v>2620.7258827199998</v>
      </c>
      <c r="M95" s="128">
        <v>919.13729536999995</v>
      </c>
      <c r="N95" s="128"/>
      <c r="O95" s="128"/>
      <c r="P95" s="128"/>
      <c r="Q95" s="128"/>
      <c r="R95" s="128"/>
      <c r="S95" s="128"/>
      <c r="T95" s="128"/>
    </row>
    <row r="96" spans="1:20" hidden="1" outlineLevel="1">
      <c r="A96" s="8">
        <v>43132</v>
      </c>
      <c r="B96" s="128">
        <v>2829.8743827100002</v>
      </c>
      <c r="C96" s="128">
        <v>109.25159145000001</v>
      </c>
      <c r="D96" s="128">
        <v>77.29379139000001</v>
      </c>
      <c r="E96" s="128">
        <v>32.268415740000002</v>
      </c>
      <c r="F96" s="128">
        <v>45.025375650000008</v>
      </c>
      <c r="G96" s="128">
        <v>0</v>
      </c>
      <c r="H96" s="128">
        <v>31.957800059999997</v>
      </c>
      <c r="I96" s="128">
        <v>13.15068222</v>
      </c>
      <c r="J96" s="128">
        <v>7.84039442</v>
      </c>
      <c r="K96" s="128">
        <v>10.966723419999999</v>
      </c>
      <c r="L96" s="128">
        <v>2720.6227912599998</v>
      </c>
      <c r="M96" s="128">
        <v>927.35459280999999</v>
      </c>
      <c r="N96" s="128"/>
      <c r="O96" s="128"/>
      <c r="P96" s="128"/>
      <c r="Q96" s="128"/>
      <c r="R96" s="128"/>
      <c r="S96" s="128"/>
      <c r="T96" s="128"/>
    </row>
    <row r="97" spans="1:20" hidden="1" outlineLevel="1">
      <c r="A97" s="8">
        <v>43160</v>
      </c>
      <c r="B97" s="128">
        <v>2887.33916327</v>
      </c>
      <c r="C97" s="128">
        <v>123.05133547999998</v>
      </c>
      <c r="D97" s="128">
        <v>86.900436069999984</v>
      </c>
      <c r="E97" s="128">
        <v>38.194224339999998</v>
      </c>
      <c r="F97" s="128">
        <v>48.706211729999993</v>
      </c>
      <c r="G97" s="128">
        <v>0</v>
      </c>
      <c r="H97" s="128">
        <v>36.150899410000001</v>
      </c>
      <c r="I97" s="128">
        <v>12.7150838</v>
      </c>
      <c r="J97" s="128">
        <v>12.633783999999999</v>
      </c>
      <c r="K97" s="128">
        <v>10.80203161</v>
      </c>
      <c r="L97" s="128">
        <v>2764.2878277900004</v>
      </c>
      <c r="M97" s="128">
        <v>936.85515254999996</v>
      </c>
      <c r="N97" s="128"/>
      <c r="O97" s="128"/>
      <c r="P97" s="128"/>
      <c r="Q97" s="128"/>
      <c r="R97" s="128"/>
      <c r="S97" s="128"/>
      <c r="T97" s="128"/>
    </row>
    <row r="98" spans="1:20" hidden="1" outlineLevel="1">
      <c r="A98" s="8">
        <v>43191</v>
      </c>
      <c r="B98" s="128">
        <v>2917.0343326500001</v>
      </c>
      <c r="C98" s="128">
        <v>122.47909347000001</v>
      </c>
      <c r="D98" s="128">
        <v>86.818540100000007</v>
      </c>
      <c r="E98" s="128">
        <v>40.91827335</v>
      </c>
      <c r="F98" s="128">
        <v>45.90026675</v>
      </c>
      <c r="G98" s="128">
        <v>0</v>
      </c>
      <c r="H98" s="128">
        <v>35.660553370000002</v>
      </c>
      <c r="I98" s="128">
        <v>12.500925899999999</v>
      </c>
      <c r="J98" s="128">
        <v>12.485154560000002</v>
      </c>
      <c r="K98" s="128">
        <v>10.67447291</v>
      </c>
      <c r="L98" s="128">
        <v>2794.5552391800006</v>
      </c>
      <c r="M98" s="128">
        <v>850.82052238999995</v>
      </c>
      <c r="N98" s="128"/>
      <c r="O98" s="128"/>
      <c r="P98" s="128"/>
      <c r="Q98" s="128"/>
      <c r="R98" s="128"/>
      <c r="S98" s="128"/>
      <c r="T98" s="128"/>
    </row>
    <row r="99" spans="1:20" hidden="1" outlineLevel="1">
      <c r="A99" s="8">
        <v>43221</v>
      </c>
      <c r="B99" s="128">
        <v>2991.12576167</v>
      </c>
      <c r="C99" s="128">
        <v>123.88304424999998</v>
      </c>
      <c r="D99" s="128">
        <v>88.854194559999996</v>
      </c>
      <c r="E99" s="128">
        <v>38.607752120000001</v>
      </c>
      <c r="F99" s="128">
        <v>50.246442439999996</v>
      </c>
      <c r="G99" s="128">
        <v>0</v>
      </c>
      <c r="H99" s="128">
        <v>35.028849690000001</v>
      </c>
      <c r="I99" s="128">
        <v>11.95184508</v>
      </c>
      <c r="J99" s="128">
        <v>12.44087916</v>
      </c>
      <c r="K99" s="128">
        <v>10.63612545</v>
      </c>
      <c r="L99" s="128">
        <v>2867.2427174199993</v>
      </c>
      <c r="M99" s="128">
        <v>843.47962987000005</v>
      </c>
      <c r="N99" s="128"/>
      <c r="O99" s="128"/>
      <c r="P99" s="128"/>
      <c r="Q99" s="128"/>
      <c r="R99" s="128"/>
      <c r="S99" s="128"/>
      <c r="T99" s="128"/>
    </row>
    <row r="100" spans="1:20" hidden="1" outlineLevel="1">
      <c r="A100" s="8">
        <v>43252</v>
      </c>
      <c r="B100" s="128">
        <v>3124.8663136599998</v>
      </c>
      <c r="C100" s="128">
        <v>120.36815609999999</v>
      </c>
      <c r="D100" s="128">
        <v>85.284179679999994</v>
      </c>
      <c r="E100" s="128">
        <v>39.378874330000002</v>
      </c>
      <c r="F100" s="128">
        <v>45.905305349999992</v>
      </c>
      <c r="G100" s="128">
        <v>0</v>
      </c>
      <c r="H100" s="128">
        <v>35.083976419999999</v>
      </c>
      <c r="I100" s="128">
        <v>11.959303869999999</v>
      </c>
      <c r="J100" s="128">
        <v>12.466834779999999</v>
      </c>
      <c r="K100" s="128">
        <v>10.65783777</v>
      </c>
      <c r="L100" s="128">
        <v>3004.49815756</v>
      </c>
      <c r="M100" s="128">
        <v>873.45487064999998</v>
      </c>
      <c r="N100" s="128"/>
      <c r="O100" s="128"/>
      <c r="P100" s="128"/>
      <c r="Q100" s="128"/>
      <c r="R100" s="128"/>
      <c r="S100" s="128"/>
      <c r="T100" s="128"/>
    </row>
    <row r="101" spans="1:20" hidden="1" outlineLevel="1">
      <c r="A101" s="8">
        <v>43282</v>
      </c>
      <c r="B101" s="128">
        <v>3142.78761605</v>
      </c>
      <c r="C101" s="128">
        <v>114.81904122</v>
      </c>
      <c r="D101" s="128">
        <v>79.670168910000001</v>
      </c>
      <c r="E101" s="128">
        <v>34.963821469999992</v>
      </c>
      <c r="F101" s="128">
        <v>44.706347440000002</v>
      </c>
      <c r="G101" s="128">
        <v>0</v>
      </c>
      <c r="H101" s="128">
        <v>35.148872310000002</v>
      </c>
      <c r="I101" s="128">
        <v>11.523800290000001</v>
      </c>
      <c r="J101" s="128">
        <v>12.736879290000001</v>
      </c>
      <c r="K101" s="128">
        <v>10.88819273</v>
      </c>
      <c r="L101" s="128">
        <v>3027.9685748299999</v>
      </c>
      <c r="M101" s="128">
        <v>843.67738957999995</v>
      </c>
      <c r="N101" s="128"/>
      <c r="O101" s="128"/>
      <c r="P101" s="128"/>
      <c r="Q101" s="128"/>
      <c r="R101" s="128"/>
      <c r="S101" s="128"/>
      <c r="T101" s="128"/>
    </row>
    <row r="102" spans="1:20" hidden="1" outlineLevel="1">
      <c r="A102" s="8">
        <v>43313</v>
      </c>
      <c r="B102" s="128">
        <v>3076.0008135399999</v>
      </c>
      <c r="C102" s="128">
        <v>115.02969178999999</v>
      </c>
      <c r="D102" s="128">
        <v>78.878657939999997</v>
      </c>
      <c r="E102" s="128">
        <v>26.641201639999998</v>
      </c>
      <c r="F102" s="128">
        <v>52.237456299999998</v>
      </c>
      <c r="G102" s="128">
        <v>0</v>
      </c>
      <c r="H102" s="128">
        <v>36.151033850000005</v>
      </c>
      <c r="I102" s="128">
        <v>11.179436370000001</v>
      </c>
      <c r="J102" s="128">
        <v>13.463113180000001</v>
      </c>
      <c r="K102" s="128">
        <v>11.508484299999999</v>
      </c>
      <c r="L102" s="128">
        <v>2960.9711217499994</v>
      </c>
      <c r="M102" s="128">
        <v>790.86017605999996</v>
      </c>
      <c r="N102" s="128"/>
      <c r="O102" s="128"/>
      <c r="P102" s="128"/>
      <c r="Q102" s="128"/>
      <c r="R102" s="128"/>
      <c r="S102" s="128"/>
      <c r="T102" s="128"/>
    </row>
    <row r="103" spans="1:20" hidden="1" outlineLevel="1">
      <c r="A103" s="8">
        <v>43344</v>
      </c>
      <c r="B103" s="128">
        <v>3053.2237303699999</v>
      </c>
      <c r="C103" s="128">
        <v>101.24813718999999</v>
      </c>
      <c r="D103" s="128">
        <v>66.230883570000003</v>
      </c>
      <c r="E103" s="128">
        <v>25.182990170000004</v>
      </c>
      <c r="F103" s="128">
        <v>41.0478934</v>
      </c>
      <c r="G103" s="128">
        <v>0</v>
      </c>
      <c r="H103" s="128">
        <v>35.017253619999998</v>
      </c>
      <c r="I103" s="128">
        <v>10.02842892</v>
      </c>
      <c r="J103" s="128">
        <v>13.472679449999999</v>
      </c>
      <c r="K103" s="128">
        <v>11.516145249999999</v>
      </c>
      <c r="L103" s="128">
        <v>2951.9755931800005</v>
      </c>
      <c r="M103" s="128">
        <v>780.90111063999996</v>
      </c>
      <c r="N103" s="128"/>
      <c r="O103" s="128"/>
      <c r="P103" s="128"/>
      <c r="Q103" s="128"/>
      <c r="R103" s="128"/>
      <c r="S103" s="128"/>
      <c r="T103" s="128"/>
    </row>
    <row r="104" spans="1:20" hidden="1" outlineLevel="1">
      <c r="A104" s="8">
        <v>43374</v>
      </c>
      <c r="B104" s="128">
        <v>3159.2675586099999</v>
      </c>
      <c r="C104" s="128">
        <v>294.65393950999999</v>
      </c>
      <c r="D104" s="128">
        <v>243.84243223999999</v>
      </c>
      <c r="E104" s="128">
        <v>22.304336349999996</v>
      </c>
      <c r="F104" s="128">
        <v>38.196649639999997</v>
      </c>
      <c r="G104" s="128">
        <v>183.34144624999999</v>
      </c>
      <c r="H104" s="128">
        <v>50.81150727</v>
      </c>
      <c r="I104" s="128">
        <v>9.9057913099999997</v>
      </c>
      <c r="J104" s="128">
        <v>29.444031590000002</v>
      </c>
      <c r="K104" s="128">
        <v>11.46168437</v>
      </c>
      <c r="L104" s="128">
        <v>2864.6136191000001</v>
      </c>
      <c r="M104" s="128">
        <v>787.57189088999996</v>
      </c>
      <c r="N104" s="128"/>
      <c r="O104" s="128"/>
      <c r="P104" s="128"/>
      <c r="Q104" s="128"/>
      <c r="R104" s="128"/>
      <c r="S104" s="128"/>
      <c r="T104" s="128"/>
    </row>
    <row r="105" spans="1:20" hidden="1" outlineLevel="1">
      <c r="A105" s="8">
        <v>43405</v>
      </c>
      <c r="B105" s="128">
        <v>3193.6412433700002</v>
      </c>
      <c r="C105" s="128">
        <v>312.90304915000002</v>
      </c>
      <c r="D105" s="128">
        <v>250.23293812000003</v>
      </c>
      <c r="E105" s="128">
        <v>23.0001107</v>
      </c>
      <c r="F105" s="128">
        <v>42.363246949999997</v>
      </c>
      <c r="G105" s="128">
        <v>184.86958047000002</v>
      </c>
      <c r="H105" s="128">
        <v>62.670111030000001</v>
      </c>
      <c r="I105" s="128">
        <v>9.9368262000000005</v>
      </c>
      <c r="J105" s="128">
        <v>41.179426980000002</v>
      </c>
      <c r="K105" s="128">
        <v>11.55385785</v>
      </c>
      <c r="L105" s="128">
        <v>2880.7381942200009</v>
      </c>
      <c r="M105" s="128">
        <v>802.21065493000003</v>
      </c>
      <c r="N105" s="128"/>
      <c r="O105" s="128"/>
      <c r="P105" s="128"/>
      <c r="Q105" s="128"/>
      <c r="R105" s="128"/>
      <c r="S105" s="128"/>
      <c r="T105" s="128"/>
    </row>
    <row r="106" spans="1:20" hidden="1" outlineLevel="1">
      <c r="A106" s="8">
        <v>43435</v>
      </c>
      <c r="B106" s="128">
        <v>3248.8470271000001</v>
      </c>
      <c r="C106" s="128">
        <v>313.68745797999998</v>
      </c>
      <c r="D106" s="128">
        <v>251.23396485999999</v>
      </c>
      <c r="E106" s="128">
        <v>22.593613029999997</v>
      </c>
      <c r="F106" s="128">
        <v>42.201283819999993</v>
      </c>
      <c r="G106" s="128">
        <v>186.43906801</v>
      </c>
      <c r="H106" s="128">
        <v>62.453493120000005</v>
      </c>
      <c r="I106" s="128">
        <v>9.5523201100000001</v>
      </c>
      <c r="J106" s="128">
        <v>37.820817179999999</v>
      </c>
      <c r="K106" s="128">
        <v>15.08035583</v>
      </c>
      <c r="L106" s="128">
        <v>2935.15956912</v>
      </c>
      <c r="M106" s="128">
        <v>798.90194515999997</v>
      </c>
      <c r="N106" s="128"/>
      <c r="O106" s="128"/>
      <c r="P106" s="128"/>
      <c r="Q106" s="128"/>
      <c r="R106" s="128"/>
      <c r="S106" s="128"/>
      <c r="T106" s="128"/>
    </row>
    <row r="107" spans="1:20" hidden="1" outlineLevel="1">
      <c r="A107" s="8">
        <v>43466</v>
      </c>
      <c r="B107" s="128">
        <v>3226.7714579100002</v>
      </c>
      <c r="C107" s="128">
        <v>313.65084021000001</v>
      </c>
      <c r="D107" s="128">
        <v>252.34263032999999</v>
      </c>
      <c r="E107" s="128">
        <v>21.919774140000001</v>
      </c>
      <c r="F107" s="128">
        <v>42.41430064</v>
      </c>
      <c r="G107" s="128">
        <v>188.00855555000001</v>
      </c>
      <c r="H107" s="128">
        <v>61.30820988</v>
      </c>
      <c r="I107" s="128">
        <v>9.4367144599999992</v>
      </c>
      <c r="J107" s="128">
        <v>36.707414579999998</v>
      </c>
      <c r="K107" s="128">
        <v>15.16408084</v>
      </c>
      <c r="L107" s="128">
        <v>2913.1206176999999</v>
      </c>
      <c r="M107" s="128">
        <v>799.39075964999995</v>
      </c>
      <c r="N107" s="128"/>
      <c r="O107" s="128"/>
      <c r="P107" s="128"/>
      <c r="Q107" s="128"/>
      <c r="R107" s="128"/>
      <c r="S107" s="128"/>
      <c r="T107" s="128"/>
    </row>
    <row r="108" spans="1:20" hidden="1" outlineLevel="1">
      <c r="A108" s="8">
        <v>43497</v>
      </c>
      <c r="B108" s="128">
        <v>3172.8533797800001</v>
      </c>
      <c r="C108" s="128">
        <v>320.53897539000002</v>
      </c>
      <c r="D108" s="128">
        <v>261.14131613000001</v>
      </c>
      <c r="E108" s="128">
        <v>20.978896519999999</v>
      </c>
      <c r="F108" s="128">
        <v>50.708436460000001</v>
      </c>
      <c r="G108" s="128">
        <v>189.45398315</v>
      </c>
      <c r="H108" s="128">
        <v>59.397659259999998</v>
      </c>
      <c r="I108" s="128">
        <v>9.1860610999999999</v>
      </c>
      <c r="J108" s="128">
        <v>35.692403210000002</v>
      </c>
      <c r="K108" s="128">
        <v>14.519194949999999</v>
      </c>
      <c r="L108" s="128">
        <v>2852.3144043900002</v>
      </c>
      <c r="M108" s="128">
        <v>851.31666568000003</v>
      </c>
      <c r="N108" s="128"/>
      <c r="O108" s="128"/>
      <c r="P108" s="128"/>
      <c r="Q108" s="128"/>
      <c r="R108" s="128"/>
      <c r="S108" s="128"/>
      <c r="T108" s="128"/>
    </row>
    <row r="109" spans="1:20" hidden="1" outlineLevel="1">
      <c r="A109" s="8">
        <v>43525</v>
      </c>
      <c r="B109" s="128">
        <v>3290.96958262</v>
      </c>
      <c r="C109" s="128">
        <v>279.10300352000002</v>
      </c>
      <c r="D109" s="128">
        <v>229.49298558000001</v>
      </c>
      <c r="E109" s="128">
        <v>0</v>
      </c>
      <c r="F109" s="128">
        <v>38.469514889999999</v>
      </c>
      <c r="G109" s="128">
        <v>191.02347069000001</v>
      </c>
      <c r="H109" s="128">
        <v>49.610017939999999</v>
      </c>
      <c r="I109" s="128">
        <v>0</v>
      </c>
      <c r="J109" s="128">
        <v>35.333656240000003</v>
      </c>
      <c r="K109" s="128">
        <v>14.276361700000001</v>
      </c>
      <c r="L109" s="128">
        <v>3011.8665790999999</v>
      </c>
      <c r="M109" s="128">
        <v>835.61216164999996</v>
      </c>
      <c r="N109" s="128"/>
      <c r="O109" s="128"/>
      <c r="P109" s="128"/>
      <c r="Q109" s="128"/>
      <c r="R109" s="128"/>
      <c r="S109" s="128"/>
      <c r="T109" s="128"/>
    </row>
    <row r="110" spans="1:20" hidden="1" outlineLevel="1">
      <c r="A110" s="8">
        <v>43556</v>
      </c>
      <c r="B110" s="128">
        <v>3344.52925925</v>
      </c>
      <c r="C110" s="128">
        <v>279.01269478</v>
      </c>
      <c r="D110" s="128">
        <v>230.85423499999999</v>
      </c>
      <c r="E110" s="128">
        <v>0</v>
      </c>
      <c r="F110" s="128">
        <v>38.302630090000001</v>
      </c>
      <c r="G110" s="128">
        <v>192.55160491000001</v>
      </c>
      <c r="H110" s="128">
        <v>48.158459780000001</v>
      </c>
      <c r="I110" s="128">
        <v>0</v>
      </c>
      <c r="J110" s="128">
        <v>34.490111130000003</v>
      </c>
      <c r="K110" s="128">
        <v>13.66834865</v>
      </c>
      <c r="L110" s="128">
        <v>3065.51656447</v>
      </c>
      <c r="M110" s="128">
        <v>814.27488683000001</v>
      </c>
      <c r="N110" s="128"/>
      <c r="O110" s="128"/>
      <c r="P110" s="128"/>
      <c r="Q110" s="128"/>
      <c r="R110" s="128"/>
      <c r="S110" s="128"/>
      <c r="T110" s="128"/>
    </row>
    <row r="111" spans="1:20" hidden="1" outlineLevel="1">
      <c r="A111" s="8">
        <v>43586</v>
      </c>
      <c r="B111" s="128">
        <v>3379.5734330800001</v>
      </c>
      <c r="C111" s="128">
        <v>280.54992364999998</v>
      </c>
      <c r="D111" s="128">
        <v>232.18710193999999</v>
      </c>
      <c r="E111" s="128">
        <v>0</v>
      </c>
      <c r="F111" s="128">
        <v>38.066009489999999</v>
      </c>
      <c r="G111" s="128">
        <v>194.12109244999999</v>
      </c>
      <c r="H111" s="128">
        <v>48.362821709999999</v>
      </c>
      <c r="I111" s="128">
        <v>0</v>
      </c>
      <c r="J111" s="128">
        <v>34.710949069999998</v>
      </c>
      <c r="K111" s="128">
        <v>13.651872640000001</v>
      </c>
      <c r="L111" s="128">
        <v>3099.0235094300001</v>
      </c>
      <c r="M111" s="128">
        <v>850.40913531000001</v>
      </c>
      <c r="N111" s="128"/>
      <c r="O111" s="128"/>
      <c r="P111" s="128"/>
      <c r="Q111" s="128"/>
      <c r="R111" s="128"/>
      <c r="S111" s="128"/>
      <c r="T111" s="128"/>
    </row>
    <row r="112" spans="1:20" hidden="1" outlineLevel="1">
      <c r="A112" s="8">
        <v>43617</v>
      </c>
      <c r="B112" s="128">
        <v>3462.4718823399999</v>
      </c>
      <c r="C112" s="128">
        <v>280.80267779000002</v>
      </c>
      <c r="D112" s="128">
        <v>233.50807001999999</v>
      </c>
      <c r="E112" s="128">
        <v>0</v>
      </c>
      <c r="F112" s="128">
        <v>37.858843350000001</v>
      </c>
      <c r="G112" s="128">
        <v>195.64922666999999</v>
      </c>
      <c r="H112" s="128">
        <v>47.294607769999999</v>
      </c>
      <c r="I112" s="128">
        <v>0</v>
      </c>
      <c r="J112" s="128">
        <v>33.899840930000003</v>
      </c>
      <c r="K112" s="128">
        <v>13.394766840000001</v>
      </c>
      <c r="L112" s="128">
        <v>3181.6692045499999</v>
      </c>
      <c r="M112" s="128">
        <v>877.05325658000004</v>
      </c>
      <c r="N112" s="128"/>
      <c r="O112" s="128"/>
      <c r="P112" s="128"/>
      <c r="Q112" s="128"/>
      <c r="R112" s="128"/>
      <c r="S112" s="128"/>
      <c r="T112" s="128"/>
    </row>
    <row r="113" spans="1:20" hidden="1" outlineLevel="1">
      <c r="A113" s="8">
        <v>43647</v>
      </c>
      <c r="B113" s="128">
        <v>3416.3904795200001</v>
      </c>
      <c r="C113" s="128">
        <v>279.35224872999999</v>
      </c>
      <c r="D113" s="128">
        <v>234.68383954999999</v>
      </c>
      <c r="E113" s="128">
        <v>0</v>
      </c>
      <c r="F113" s="128">
        <v>37.46512534</v>
      </c>
      <c r="G113" s="128">
        <v>197.21871421</v>
      </c>
      <c r="H113" s="128">
        <v>44.668409179999998</v>
      </c>
      <c r="I113" s="128">
        <v>0</v>
      </c>
      <c r="J113" s="128">
        <v>32.216093909999998</v>
      </c>
      <c r="K113" s="128">
        <v>12.45231527</v>
      </c>
      <c r="L113" s="128">
        <v>3137.0382307899999</v>
      </c>
      <c r="M113" s="128">
        <v>1120.47962766</v>
      </c>
      <c r="N113" s="128"/>
      <c r="O113" s="128"/>
      <c r="P113" s="128"/>
      <c r="Q113" s="128"/>
      <c r="R113" s="128"/>
      <c r="S113" s="128"/>
      <c r="T113" s="128"/>
    </row>
    <row r="114" spans="1:20" hidden="1" outlineLevel="1">
      <c r="A114" s="8">
        <v>43678</v>
      </c>
      <c r="B114" s="128">
        <v>3413.2016206399999</v>
      </c>
      <c r="C114" s="128">
        <v>279.69643676999999</v>
      </c>
      <c r="D114" s="128">
        <v>237.02620589</v>
      </c>
      <c r="E114" s="128">
        <v>0.99524533000000004</v>
      </c>
      <c r="F114" s="128">
        <v>37.242758809999998</v>
      </c>
      <c r="G114" s="128">
        <v>198.78820175000001</v>
      </c>
      <c r="H114" s="128">
        <v>42.670230879999998</v>
      </c>
      <c r="I114" s="128">
        <v>0</v>
      </c>
      <c r="J114" s="128">
        <v>30.391889989999999</v>
      </c>
      <c r="K114" s="128">
        <v>12.278340890000001</v>
      </c>
      <c r="L114" s="128">
        <v>3133.5051838700001</v>
      </c>
      <c r="M114" s="128">
        <v>1010.70546046</v>
      </c>
      <c r="N114" s="128"/>
      <c r="O114" s="128"/>
      <c r="P114" s="128"/>
      <c r="Q114" s="128"/>
      <c r="R114" s="128"/>
      <c r="S114" s="128"/>
      <c r="T114" s="128"/>
    </row>
    <row r="115" spans="1:20" hidden="1" outlineLevel="1">
      <c r="A115" s="8">
        <v>43709</v>
      </c>
      <c r="B115" s="128">
        <v>3319.9779344899998</v>
      </c>
      <c r="C115" s="128">
        <v>277.97941949</v>
      </c>
      <c r="D115" s="128">
        <v>237.96127634000001</v>
      </c>
      <c r="E115" s="128">
        <v>0.98799999999999999</v>
      </c>
      <c r="F115" s="128">
        <v>36.656940370000001</v>
      </c>
      <c r="G115" s="128">
        <v>200.31633597000001</v>
      </c>
      <c r="H115" s="128">
        <v>40.01814315</v>
      </c>
      <c r="I115" s="128">
        <v>0</v>
      </c>
      <c r="J115" s="128">
        <v>28.593165590000002</v>
      </c>
      <c r="K115" s="128">
        <v>11.42497756</v>
      </c>
      <c r="L115" s="128">
        <v>3041.9985150000002</v>
      </c>
      <c r="M115" s="128">
        <v>884.35599450999996</v>
      </c>
      <c r="N115" s="128"/>
      <c r="O115" s="128"/>
      <c r="P115" s="128"/>
      <c r="Q115" s="128"/>
      <c r="R115" s="128"/>
      <c r="S115" s="128"/>
      <c r="T115" s="128"/>
    </row>
    <row r="116" spans="1:20" hidden="1" outlineLevel="1">
      <c r="A116" s="8">
        <v>43739</v>
      </c>
      <c r="B116" s="128">
        <v>3387.01492418</v>
      </c>
      <c r="C116" s="128">
        <v>280.59517062999998</v>
      </c>
      <c r="D116" s="128">
        <v>238.96469726000001</v>
      </c>
      <c r="E116" s="128">
        <v>0.75800000000000001</v>
      </c>
      <c r="F116" s="128">
        <v>36.320873749999997</v>
      </c>
      <c r="G116" s="128">
        <v>201.88582350999999</v>
      </c>
      <c r="H116" s="128">
        <v>41.630473369999997</v>
      </c>
      <c r="I116" s="128">
        <v>0</v>
      </c>
      <c r="J116" s="128">
        <v>29.742767789999998</v>
      </c>
      <c r="K116" s="128">
        <v>11.88770558</v>
      </c>
      <c r="L116" s="128">
        <v>3106.4197535500002</v>
      </c>
      <c r="M116" s="128">
        <v>889.88062606999995</v>
      </c>
      <c r="N116" s="128"/>
      <c r="O116" s="128"/>
      <c r="P116" s="128"/>
      <c r="Q116" s="128"/>
      <c r="R116" s="128"/>
      <c r="S116" s="128"/>
      <c r="T116" s="128"/>
    </row>
    <row r="117" spans="1:20" hidden="1" outlineLevel="1">
      <c r="A117" s="8">
        <v>43770</v>
      </c>
      <c r="B117" s="128">
        <v>3335.6397302199998</v>
      </c>
      <c r="C117" s="128">
        <v>279.31809329999999</v>
      </c>
      <c r="D117" s="128">
        <v>239.5418038</v>
      </c>
      <c r="E117" s="128">
        <v>0.32372508999999999</v>
      </c>
      <c r="F117" s="128">
        <v>35.80412098</v>
      </c>
      <c r="G117" s="128">
        <v>203.41395772999999</v>
      </c>
      <c r="H117" s="128">
        <v>39.776289499999997</v>
      </c>
      <c r="I117" s="128">
        <v>0</v>
      </c>
      <c r="J117" s="128">
        <v>28.600443739999999</v>
      </c>
      <c r="K117" s="128">
        <v>11.17584576</v>
      </c>
      <c r="L117" s="128">
        <v>3056.3216369199999</v>
      </c>
      <c r="M117" s="128">
        <v>1131.0788732999999</v>
      </c>
      <c r="N117" s="128"/>
      <c r="O117" s="128"/>
      <c r="P117" s="128"/>
      <c r="Q117" s="128"/>
      <c r="R117" s="128"/>
      <c r="S117" s="128"/>
      <c r="T117" s="128"/>
    </row>
    <row r="118" spans="1:20" hidden="1" outlineLevel="1">
      <c r="A118" s="8">
        <v>43800</v>
      </c>
      <c r="B118" s="128">
        <v>3412.55103491</v>
      </c>
      <c r="C118" s="128">
        <v>279.95455921000001</v>
      </c>
      <c r="D118" s="128">
        <v>240.61481834</v>
      </c>
      <c r="E118" s="128">
        <v>0</v>
      </c>
      <c r="F118" s="128">
        <v>35.631373070000002</v>
      </c>
      <c r="G118" s="128">
        <v>204.98344527</v>
      </c>
      <c r="H118" s="128">
        <v>39.33974087</v>
      </c>
      <c r="I118" s="128">
        <v>0</v>
      </c>
      <c r="J118" s="128">
        <v>28.326168769999999</v>
      </c>
      <c r="K118" s="128">
        <v>11.013572099999999</v>
      </c>
      <c r="L118" s="128">
        <v>3132.5964757000002</v>
      </c>
      <c r="M118" s="128">
        <v>1237.51725556</v>
      </c>
      <c r="N118" s="128"/>
      <c r="O118" s="128"/>
      <c r="P118" s="128"/>
      <c r="Q118" s="128"/>
      <c r="R118" s="128"/>
      <c r="S118" s="128"/>
      <c r="T118" s="128"/>
    </row>
    <row r="119" spans="1:20" hidden="1" outlineLevel="1">
      <c r="A119" s="8">
        <v>43831</v>
      </c>
      <c r="B119" s="128">
        <v>3318.9274520099998</v>
      </c>
      <c r="C119" s="128">
        <v>283.05982928999998</v>
      </c>
      <c r="D119" s="128">
        <v>241.96746016</v>
      </c>
      <c r="E119" s="128">
        <v>0</v>
      </c>
      <c r="F119" s="128">
        <v>35.41452735</v>
      </c>
      <c r="G119" s="128">
        <v>206.55293280999999</v>
      </c>
      <c r="H119" s="128">
        <v>41.092369130000002</v>
      </c>
      <c r="I119" s="128">
        <v>0</v>
      </c>
      <c r="J119" s="128">
        <v>29.796706010000001</v>
      </c>
      <c r="K119" s="128">
        <v>11.29566312</v>
      </c>
      <c r="L119" s="128">
        <v>3035.8676227199999</v>
      </c>
      <c r="M119" s="128">
        <v>1135.34521743</v>
      </c>
      <c r="N119" s="128"/>
      <c r="O119" s="128"/>
      <c r="P119" s="128"/>
      <c r="Q119" s="128"/>
      <c r="R119" s="128"/>
      <c r="S119" s="128"/>
      <c r="T119" s="128"/>
    </row>
    <row r="120" spans="1:20" hidden="1" outlineLevel="1">
      <c r="A120" s="8">
        <v>43862</v>
      </c>
      <c r="B120" s="128">
        <v>3291.0193052999998</v>
      </c>
      <c r="C120" s="128">
        <v>283.60693892</v>
      </c>
      <c r="D120" s="128">
        <v>243.29739287000001</v>
      </c>
      <c r="E120" s="128">
        <v>0</v>
      </c>
      <c r="F120" s="128">
        <v>35.257679150000001</v>
      </c>
      <c r="G120" s="128">
        <v>208.03971372000001</v>
      </c>
      <c r="H120" s="128">
        <v>40.309546050000002</v>
      </c>
      <c r="I120" s="128">
        <v>0</v>
      </c>
      <c r="J120" s="128">
        <v>29.397008750000001</v>
      </c>
      <c r="K120" s="128">
        <v>10.9125373</v>
      </c>
      <c r="L120" s="128">
        <v>3007.4123663800001</v>
      </c>
      <c r="M120" s="128">
        <v>535.86606852</v>
      </c>
      <c r="N120" s="128"/>
      <c r="O120" s="128"/>
      <c r="P120" s="128"/>
      <c r="Q120" s="128"/>
      <c r="R120" s="128"/>
      <c r="S120" s="128"/>
      <c r="T120" s="128"/>
    </row>
    <row r="121" spans="1:20" hidden="1" outlineLevel="1">
      <c r="A121" s="8">
        <v>43891</v>
      </c>
      <c r="B121" s="128">
        <v>3565.0727109099998</v>
      </c>
      <c r="C121" s="128">
        <v>271.12649496</v>
      </c>
      <c r="D121" s="128">
        <v>225.08649953</v>
      </c>
      <c r="E121" s="128">
        <v>0</v>
      </c>
      <c r="F121" s="128">
        <v>15.47729827</v>
      </c>
      <c r="G121" s="128">
        <v>209.60920125999999</v>
      </c>
      <c r="H121" s="128">
        <v>46.039995429999998</v>
      </c>
      <c r="I121" s="128">
        <v>0</v>
      </c>
      <c r="J121" s="128">
        <v>33.672647490000003</v>
      </c>
      <c r="K121" s="128">
        <v>12.36734794</v>
      </c>
      <c r="L121" s="128">
        <v>3293.9462159499999</v>
      </c>
      <c r="M121" s="128">
        <v>793.87699044999999</v>
      </c>
      <c r="N121" s="128"/>
      <c r="O121" s="128"/>
      <c r="P121" s="128"/>
      <c r="Q121" s="128"/>
      <c r="R121" s="128"/>
      <c r="S121" s="128"/>
      <c r="T121" s="128"/>
    </row>
    <row r="122" spans="1:20" hidden="1" outlineLevel="1">
      <c r="A122" s="8">
        <v>43922</v>
      </c>
      <c r="B122" s="128">
        <v>3468.9568722700001</v>
      </c>
      <c r="C122" s="128">
        <v>270.37567905999998</v>
      </c>
      <c r="D122" s="128">
        <v>226.55106623</v>
      </c>
      <c r="E122" s="128">
        <v>0</v>
      </c>
      <c r="F122" s="128">
        <v>15.413730749999999</v>
      </c>
      <c r="G122" s="128">
        <v>211.13733547999999</v>
      </c>
      <c r="H122" s="128">
        <v>43.82461283</v>
      </c>
      <c r="I122" s="128">
        <v>0</v>
      </c>
      <c r="J122" s="128">
        <v>32.316323920000002</v>
      </c>
      <c r="K122" s="128">
        <v>11.508288909999999</v>
      </c>
      <c r="L122" s="128">
        <v>3198.58119321</v>
      </c>
      <c r="M122" s="128">
        <v>781.97700772999997</v>
      </c>
      <c r="N122" s="128"/>
      <c r="O122" s="128"/>
      <c r="P122" s="128"/>
      <c r="Q122" s="128"/>
      <c r="R122" s="128"/>
      <c r="S122" s="128"/>
      <c r="T122" s="128"/>
    </row>
    <row r="123" spans="1:20" hidden="1" outlineLevel="1">
      <c r="A123" s="8">
        <v>43952</v>
      </c>
      <c r="B123" s="128">
        <v>3532.8059848500002</v>
      </c>
      <c r="C123" s="128">
        <v>272.01463581000002</v>
      </c>
      <c r="D123" s="128">
        <v>228.10334546000001</v>
      </c>
      <c r="E123" s="128">
        <v>9.5862879999999997</v>
      </c>
      <c r="F123" s="128">
        <v>5.8102344400000003</v>
      </c>
      <c r="G123" s="128">
        <v>212.70682302</v>
      </c>
      <c r="H123" s="128">
        <v>43.911290350000002</v>
      </c>
      <c r="I123" s="128">
        <v>0</v>
      </c>
      <c r="J123" s="128">
        <v>32.426368369999999</v>
      </c>
      <c r="K123" s="128">
        <v>11.484921979999999</v>
      </c>
      <c r="L123" s="128">
        <v>3260.7913490400001</v>
      </c>
      <c r="M123" s="128">
        <v>766.54933074999997</v>
      </c>
      <c r="N123" s="128"/>
      <c r="O123" s="128"/>
      <c r="P123" s="128"/>
      <c r="Q123" s="128"/>
      <c r="R123" s="128"/>
      <c r="S123" s="128"/>
      <c r="T123" s="128"/>
    </row>
    <row r="124" spans="1:20" hidden="1" outlineLevel="1">
      <c r="A124" s="8">
        <v>43983</v>
      </c>
      <c r="B124" s="128">
        <v>3614.7349070700002</v>
      </c>
      <c r="C124" s="128">
        <v>273.47781916999998</v>
      </c>
      <c r="D124" s="128">
        <v>229.66690086</v>
      </c>
      <c r="E124" s="128">
        <v>9.6285606599999998</v>
      </c>
      <c r="F124" s="128">
        <v>5.8033829600000004</v>
      </c>
      <c r="G124" s="128">
        <v>214.23495724</v>
      </c>
      <c r="H124" s="128">
        <v>43.810918309999998</v>
      </c>
      <c r="I124" s="128">
        <v>0</v>
      </c>
      <c r="J124" s="128">
        <v>32.377900250000003</v>
      </c>
      <c r="K124" s="128">
        <v>11.43301806</v>
      </c>
      <c r="L124" s="128">
        <v>3341.2570879</v>
      </c>
      <c r="M124" s="128">
        <v>654.02140338000004</v>
      </c>
      <c r="N124" s="128"/>
      <c r="O124" s="128"/>
      <c r="P124" s="128"/>
      <c r="Q124" s="128"/>
      <c r="R124" s="128"/>
      <c r="S124" s="128"/>
      <c r="T124" s="128"/>
    </row>
    <row r="125" spans="1:20" hidden="1" outlineLevel="1">
      <c r="A125" s="8">
        <v>44013</v>
      </c>
      <c r="B125" s="128">
        <v>3727.4545601700001</v>
      </c>
      <c r="C125" s="128">
        <v>277.12905544</v>
      </c>
      <c r="D125" s="128">
        <v>230.87162623</v>
      </c>
      <c r="E125" s="128">
        <v>9.6570155</v>
      </c>
      <c r="F125" s="128">
        <v>5.4101659499999997</v>
      </c>
      <c r="G125" s="128">
        <v>215.80444478000001</v>
      </c>
      <c r="H125" s="128">
        <v>46.257429209999998</v>
      </c>
      <c r="I125" s="128">
        <v>0</v>
      </c>
      <c r="J125" s="128">
        <v>34.025775469999999</v>
      </c>
      <c r="K125" s="128">
        <v>12.23165374</v>
      </c>
      <c r="L125" s="128">
        <v>3450.3255047299999</v>
      </c>
      <c r="M125" s="128">
        <v>727.96600937999995</v>
      </c>
      <c r="N125" s="128"/>
      <c r="O125" s="128"/>
      <c r="P125" s="128"/>
      <c r="Q125" s="128"/>
      <c r="R125" s="128"/>
      <c r="S125" s="128"/>
      <c r="T125" s="128"/>
    </row>
    <row r="126" spans="1:20" hidden="1" outlineLevel="1">
      <c r="A126" s="8">
        <v>44044</v>
      </c>
      <c r="B126" s="128">
        <v>3662.2662717899998</v>
      </c>
      <c r="C126" s="128">
        <v>298.28979591000001</v>
      </c>
      <c r="D126" s="128">
        <v>252.23604795</v>
      </c>
      <c r="E126" s="128">
        <v>9.7057722099999992</v>
      </c>
      <c r="F126" s="128">
        <v>25.156343419999999</v>
      </c>
      <c r="G126" s="128">
        <v>217.37393231999999</v>
      </c>
      <c r="H126" s="128">
        <v>46.053747960000003</v>
      </c>
      <c r="I126" s="128">
        <v>0</v>
      </c>
      <c r="J126" s="128">
        <v>33.94705184</v>
      </c>
      <c r="K126" s="128">
        <v>12.106696120000001</v>
      </c>
      <c r="L126" s="128">
        <v>3363.9764758800002</v>
      </c>
      <c r="M126" s="128">
        <v>700.90569905999996</v>
      </c>
      <c r="N126" s="128"/>
      <c r="O126" s="128"/>
      <c r="P126" s="128"/>
      <c r="Q126" s="128"/>
      <c r="R126" s="128"/>
      <c r="S126" s="128"/>
      <c r="T126" s="128"/>
    </row>
    <row r="127" spans="1:20" hidden="1" outlineLevel="1">
      <c r="A127" s="8">
        <v>44075</v>
      </c>
      <c r="B127" s="128">
        <v>3384.2864052899999</v>
      </c>
      <c r="C127" s="128">
        <v>273.07332114000002</v>
      </c>
      <c r="D127" s="128">
        <v>253.26615039999999</v>
      </c>
      <c r="E127" s="128">
        <v>9.7381128500000003</v>
      </c>
      <c r="F127" s="128">
        <v>24.625971010000001</v>
      </c>
      <c r="G127" s="128">
        <v>218.90206653999999</v>
      </c>
      <c r="H127" s="128">
        <v>19.80717074</v>
      </c>
      <c r="I127" s="128">
        <v>0</v>
      </c>
      <c r="J127" s="128">
        <v>7.7543974699999998</v>
      </c>
      <c r="K127" s="128">
        <v>12.052773269999999</v>
      </c>
      <c r="L127" s="128">
        <v>3111.2130841500002</v>
      </c>
      <c r="M127" s="128">
        <v>650.76278781999997</v>
      </c>
      <c r="N127" s="128"/>
      <c r="O127" s="128"/>
      <c r="P127" s="128"/>
      <c r="Q127" s="128"/>
      <c r="R127" s="128"/>
      <c r="S127" s="128"/>
      <c r="T127" s="128"/>
    </row>
    <row r="128" spans="1:20" hidden="1" outlineLevel="1">
      <c r="A128" s="8">
        <v>44105</v>
      </c>
      <c r="B128" s="128">
        <v>3434.1545119399998</v>
      </c>
      <c r="C128" s="128">
        <v>290.86740972000001</v>
      </c>
      <c r="D128" s="128">
        <v>271.28159784000002</v>
      </c>
      <c r="E128" s="128">
        <v>9.8799990300000005</v>
      </c>
      <c r="F128" s="128">
        <v>40.930044729999999</v>
      </c>
      <c r="G128" s="128">
        <v>220.47155408</v>
      </c>
      <c r="H128" s="128">
        <v>19.585811880000001</v>
      </c>
      <c r="I128" s="128">
        <v>0</v>
      </c>
      <c r="J128" s="128">
        <v>7.6728967099999998</v>
      </c>
      <c r="K128" s="128">
        <v>11.91291517</v>
      </c>
      <c r="L128" s="128">
        <v>3143.2871022200002</v>
      </c>
      <c r="M128" s="128">
        <v>702.93235920999996</v>
      </c>
      <c r="N128" s="128"/>
      <c r="O128" s="128"/>
      <c r="P128" s="128"/>
      <c r="Q128" s="128"/>
      <c r="R128" s="128"/>
      <c r="S128" s="128"/>
      <c r="T128" s="128"/>
    </row>
    <row r="129" spans="1:20" hidden="1" outlineLevel="1">
      <c r="A129" s="8">
        <v>44136</v>
      </c>
      <c r="B129" s="128">
        <v>3461.33660796</v>
      </c>
      <c r="C129" s="128">
        <v>291.38872800000001</v>
      </c>
      <c r="D129" s="128">
        <v>271.71006213999999</v>
      </c>
      <c r="E129" s="128">
        <v>9.9408736900000001</v>
      </c>
      <c r="F129" s="128">
        <v>39.769500149999999</v>
      </c>
      <c r="G129" s="128">
        <v>221.9996883</v>
      </c>
      <c r="H129" s="128">
        <v>19.678665859999999</v>
      </c>
      <c r="I129" s="128">
        <v>0</v>
      </c>
      <c r="J129" s="128">
        <v>7.7375661500000001</v>
      </c>
      <c r="K129" s="128">
        <v>11.94109971</v>
      </c>
      <c r="L129" s="128">
        <v>3169.9478799600001</v>
      </c>
      <c r="M129" s="128">
        <v>725.47060032000002</v>
      </c>
      <c r="N129" s="128"/>
      <c r="O129" s="128"/>
      <c r="P129" s="128"/>
      <c r="Q129" s="128"/>
      <c r="R129" s="128"/>
      <c r="S129" s="128"/>
      <c r="T129" s="128"/>
    </row>
    <row r="130" spans="1:20" hidden="1" outlineLevel="1">
      <c r="A130" s="8">
        <v>44166</v>
      </c>
      <c r="B130" s="128">
        <v>3450.9804574099999</v>
      </c>
      <c r="C130" s="128">
        <v>275.82971040000001</v>
      </c>
      <c r="D130" s="128">
        <v>268.13898167000002</v>
      </c>
      <c r="E130" s="128">
        <v>4.9827954600000002</v>
      </c>
      <c r="F130" s="128">
        <v>39.587010370000002</v>
      </c>
      <c r="G130" s="128">
        <v>223.56917584000001</v>
      </c>
      <c r="H130" s="128">
        <v>7.69072873</v>
      </c>
      <c r="I130" s="128">
        <v>0</v>
      </c>
      <c r="J130" s="128">
        <v>7.69072873</v>
      </c>
      <c r="K130" s="128">
        <v>0</v>
      </c>
      <c r="L130" s="128">
        <v>3175.15074701</v>
      </c>
      <c r="M130" s="128">
        <v>696.32834801000001</v>
      </c>
      <c r="N130" s="128"/>
      <c r="O130" s="128"/>
      <c r="P130" s="128"/>
      <c r="Q130" s="128"/>
      <c r="R130" s="128"/>
      <c r="S130" s="128"/>
      <c r="T130" s="128"/>
    </row>
    <row r="131" spans="1:20" hidden="1" outlineLevel="1">
      <c r="A131" s="8">
        <v>44197</v>
      </c>
      <c r="B131" s="128">
        <v>4856.8303547100004</v>
      </c>
      <c r="C131" s="128">
        <v>1659.1556406300001</v>
      </c>
      <c r="D131" s="128">
        <v>277.16668435999998</v>
      </c>
      <c r="E131" s="128">
        <v>0</v>
      </c>
      <c r="F131" s="128">
        <v>51.076000639999997</v>
      </c>
      <c r="G131" s="128">
        <v>226.09068371999999</v>
      </c>
      <c r="H131" s="128">
        <v>1381.98895627</v>
      </c>
      <c r="I131" s="128">
        <v>0</v>
      </c>
      <c r="J131" s="128">
        <v>0</v>
      </c>
      <c r="K131" s="128">
        <v>1381.98895627</v>
      </c>
      <c r="L131" s="128">
        <v>3197.6747140799998</v>
      </c>
      <c r="M131" s="128">
        <v>2120.7295659800002</v>
      </c>
      <c r="N131" s="128"/>
      <c r="O131" s="128"/>
      <c r="P131" s="128"/>
      <c r="Q131" s="128"/>
      <c r="R131" s="128"/>
      <c r="S131" s="128"/>
      <c r="T131" s="128"/>
    </row>
    <row r="132" spans="1:20" hidden="1" outlineLevel="1">
      <c r="A132" s="8">
        <v>44228</v>
      </c>
      <c r="B132" s="128">
        <v>4876.6243902599999</v>
      </c>
      <c r="C132" s="128">
        <v>1642.87435712</v>
      </c>
      <c r="D132" s="128">
        <v>271.54671201000002</v>
      </c>
      <c r="E132" s="128">
        <v>0</v>
      </c>
      <c r="F132" s="128">
        <v>44.500598529999998</v>
      </c>
      <c r="G132" s="128">
        <v>227.04611348</v>
      </c>
      <c r="H132" s="128">
        <v>1371.32764511</v>
      </c>
      <c r="I132" s="128">
        <v>0</v>
      </c>
      <c r="J132" s="128">
        <v>0</v>
      </c>
      <c r="K132" s="128">
        <v>1371.32764511</v>
      </c>
      <c r="L132" s="128">
        <v>3233.7500331400001</v>
      </c>
      <c r="M132" s="128">
        <v>1941.4085172800001</v>
      </c>
      <c r="N132" s="128"/>
      <c r="O132" s="128"/>
      <c r="P132" s="128"/>
      <c r="Q132" s="128"/>
      <c r="R132" s="128"/>
      <c r="S132" s="128"/>
      <c r="T132" s="128"/>
    </row>
    <row r="133" spans="1:20" hidden="1" outlineLevel="1">
      <c r="A133" s="8">
        <v>44256</v>
      </c>
      <c r="B133" s="128">
        <v>5093.9741451199998</v>
      </c>
      <c r="C133" s="128">
        <v>1702.7194786</v>
      </c>
      <c r="D133" s="128">
        <v>330.25607882000003</v>
      </c>
      <c r="E133" s="128">
        <v>0</v>
      </c>
      <c r="F133" s="128">
        <v>101.06447805000001</v>
      </c>
      <c r="G133" s="128">
        <v>229.19160077000001</v>
      </c>
      <c r="H133" s="128">
        <v>1372.4633997799999</v>
      </c>
      <c r="I133" s="128">
        <v>0</v>
      </c>
      <c r="J133" s="128">
        <v>0</v>
      </c>
      <c r="K133" s="128">
        <v>1372.4633997799999</v>
      </c>
      <c r="L133" s="128">
        <v>3391.2546665199998</v>
      </c>
      <c r="M133" s="128">
        <v>1915.1887958499999</v>
      </c>
      <c r="N133" s="128"/>
      <c r="O133" s="128"/>
      <c r="P133" s="128"/>
      <c r="Q133" s="128"/>
      <c r="R133" s="128"/>
      <c r="S133" s="128"/>
      <c r="T133" s="128"/>
    </row>
    <row r="134" spans="1:20" hidden="1" outlineLevel="1">
      <c r="A134" s="8">
        <v>44287</v>
      </c>
      <c r="B134" s="128">
        <v>5334.9263010300001</v>
      </c>
      <c r="C134" s="128">
        <v>1703.13455342</v>
      </c>
      <c r="D134" s="128">
        <v>333.04600965999998</v>
      </c>
      <c r="E134" s="128">
        <v>0</v>
      </c>
      <c r="F134" s="128">
        <v>102.30014241000001</v>
      </c>
      <c r="G134" s="128">
        <v>230.74586725</v>
      </c>
      <c r="H134" s="128">
        <v>1370.08854376</v>
      </c>
      <c r="I134" s="128">
        <v>0</v>
      </c>
      <c r="J134" s="128">
        <v>0</v>
      </c>
      <c r="K134" s="128">
        <v>1370.08854376</v>
      </c>
      <c r="L134" s="128">
        <v>3631.7917476100001</v>
      </c>
      <c r="M134" s="128">
        <v>1924.5232226200001</v>
      </c>
      <c r="N134" s="128"/>
      <c r="O134" s="128"/>
      <c r="P134" s="128"/>
      <c r="Q134" s="128"/>
      <c r="R134" s="128"/>
      <c r="S134" s="128"/>
      <c r="T134" s="128"/>
    </row>
    <row r="135" spans="1:20" hidden="1" outlineLevel="1">
      <c r="A135" s="8">
        <v>44317</v>
      </c>
      <c r="B135" s="128">
        <v>5443.6689475499998</v>
      </c>
      <c r="C135" s="128">
        <v>1712.2628856199999</v>
      </c>
      <c r="D135" s="128">
        <v>349.81989270000003</v>
      </c>
      <c r="E135" s="128">
        <v>0</v>
      </c>
      <c r="F135" s="128">
        <v>119.14420551000001</v>
      </c>
      <c r="G135" s="128">
        <v>230.67568718999999</v>
      </c>
      <c r="H135" s="128">
        <v>1362.4429929200001</v>
      </c>
      <c r="I135" s="128">
        <v>0</v>
      </c>
      <c r="J135" s="128">
        <v>0</v>
      </c>
      <c r="K135" s="128">
        <v>1362.4429929200001</v>
      </c>
      <c r="L135" s="128">
        <v>3731.4060619299999</v>
      </c>
      <c r="M135" s="128">
        <v>1851.23361735</v>
      </c>
      <c r="N135" s="128"/>
      <c r="O135" s="128"/>
      <c r="P135" s="128"/>
      <c r="Q135" s="128"/>
      <c r="R135" s="128"/>
      <c r="S135" s="128"/>
      <c r="T135" s="128"/>
    </row>
    <row r="136" spans="1:20" hidden="1" outlineLevel="1">
      <c r="A136" s="8">
        <v>44348</v>
      </c>
      <c r="B136" s="128">
        <v>5723.9305328600003</v>
      </c>
      <c r="C136" s="128">
        <v>1697.7735719299999</v>
      </c>
      <c r="D136" s="128">
        <v>347.30403545000001</v>
      </c>
      <c r="E136" s="128">
        <v>0</v>
      </c>
      <c r="F136" s="128">
        <v>116.94872811</v>
      </c>
      <c r="G136" s="128">
        <v>230.35530734</v>
      </c>
      <c r="H136" s="128">
        <v>1350.46953648</v>
      </c>
      <c r="I136" s="128">
        <v>0</v>
      </c>
      <c r="J136" s="128">
        <v>0</v>
      </c>
      <c r="K136" s="128">
        <v>1350.46953648</v>
      </c>
      <c r="L136" s="128">
        <v>4026.15696093</v>
      </c>
      <c r="M136" s="128">
        <v>1894.04130184</v>
      </c>
      <c r="N136" s="128"/>
      <c r="O136" s="128"/>
      <c r="P136" s="128"/>
      <c r="Q136" s="128"/>
      <c r="R136" s="128"/>
      <c r="S136" s="128"/>
      <c r="T136" s="128"/>
    </row>
    <row r="137" spans="1:20" hidden="1" outlineLevel="1">
      <c r="A137" s="8">
        <v>44378</v>
      </c>
      <c r="B137" s="128">
        <v>5901.5284054699996</v>
      </c>
      <c r="C137" s="128">
        <v>1688.3850544500001</v>
      </c>
      <c r="D137" s="128">
        <v>348.88718769000002</v>
      </c>
      <c r="E137" s="128">
        <v>0</v>
      </c>
      <c r="F137" s="128">
        <v>118.30561729</v>
      </c>
      <c r="G137" s="128">
        <v>230.5815704</v>
      </c>
      <c r="H137" s="128">
        <v>1339.4978667600001</v>
      </c>
      <c r="I137" s="128">
        <v>0</v>
      </c>
      <c r="J137" s="128">
        <v>0</v>
      </c>
      <c r="K137" s="128">
        <v>1339.4978667600001</v>
      </c>
      <c r="L137" s="128">
        <v>4213.1433510200004</v>
      </c>
      <c r="M137" s="128">
        <v>1989.59366879</v>
      </c>
      <c r="N137" s="128"/>
      <c r="O137" s="128"/>
      <c r="P137" s="128"/>
      <c r="Q137" s="128"/>
      <c r="R137" s="128"/>
      <c r="S137" s="128"/>
      <c r="T137" s="128"/>
    </row>
    <row r="138" spans="1:20" hidden="1" outlineLevel="1">
      <c r="A138" s="8">
        <v>44409</v>
      </c>
      <c r="B138" s="128">
        <v>6022.4350707599997</v>
      </c>
      <c r="C138" s="128">
        <v>1727.45838224</v>
      </c>
      <c r="D138" s="128">
        <v>385.20391791999998</v>
      </c>
      <c r="E138" s="128">
        <v>0</v>
      </c>
      <c r="F138" s="128">
        <v>154.8597814</v>
      </c>
      <c r="G138" s="128">
        <v>230.34413652000001</v>
      </c>
      <c r="H138" s="128">
        <v>1342.2544643199999</v>
      </c>
      <c r="I138" s="128">
        <v>0</v>
      </c>
      <c r="J138" s="128">
        <v>0</v>
      </c>
      <c r="K138" s="128">
        <v>1342.2544643199999</v>
      </c>
      <c r="L138" s="128">
        <v>4294.9766885199997</v>
      </c>
      <c r="M138" s="128">
        <v>2035.43203668</v>
      </c>
      <c r="N138" s="128"/>
      <c r="O138" s="128"/>
      <c r="P138" s="128"/>
      <c r="Q138" s="128"/>
      <c r="R138" s="128"/>
      <c r="S138" s="128"/>
      <c r="T138" s="128"/>
    </row>
    <row r="139" spans="1:20" hidden="1" outlineLevel="1">
      <c r="A139" s="8">
        <v>44440</v>
      </c>
      <c r="B139" s="128">
        <v>6251.5910007499997</v>
      </c>
      <c r="C139" s="128">
        <v>1737.8524473299999</v>
      </c>
      <c r="D139" s="128">
        <v>406.00513064</v>
      </c>
      <c r="E139" s="128">
        <v>0</v>
      </c>
      <c r="F139" s="128">
        <v>175.88234567999999</v>
      </c>
      <c r="G139" s="128">
        <v>230.12278495999999</v>
      </c>
      <c r="H139" s="128">
        <v>1331.8473166900001</v>
      </c>
      <c r="I139" s="128">
        <v>0</v>
      </c>
      <c r="J139" s="128">
        <v>0</v>
      </c>
      <c r="K139" s="128">
        <v>1331.8473166900001</v>
      </c>
      <c r="L139" s="128">
        <v>4513.7385534200002</v>
      </c>
      <c r="M139" s="128">
        <v>2117.3450851299999</v>
      </c>
      <c r="N139" s="128"/>
      <c r="O139" s="128"/>
      <c r="P139" s="128"/>
      <c r="Q139" s="128"/>
      <c r="R139" s="128"/>
      <c r="S139" s="128"/>
      <c r="T139" s="128"/>
    </row>
    <row r="140" spans="1:20" hidden="1" outlineLevel="1">
      <c r="A140" s="8">
        <v>44470</v>
      </c>
      <c r="B140" s="128">
        <v>6058.4771119099996</v>
      </c>
      <c r="C140" s="128">
        <v>1728.5820476900001</v>
      </c>
      <c r="D140" s="128">
        <v>406.3142929</v>
      </c>
      <c r="E140" s="128">
        <v>0</v>
      </c>
      <c r="F140" s="128">
        <v>175.75658809999999</v>
      </c>
      <c r="G140" s="128">
        <v>230.55770480000001</v>
      </c>
      <c r="H140" s="128">
        <v>1322.26775479</v>
      </c>
      <c r="I140" s="128">
        <v>0</v>
      </c>
      <c r="J140" s="128">
        <v>0</v>
      </c>
      <c r="K140" s="128">
        <v>1322.26775479</v>
      </c>
      <c r="L140" s="128">
        <v>4329.8950642199998</v>
      </c>
      <c r="M140" s="128">
        <v>780.46302834999995</v>
      </c>
      <c r="N140" s="128"/>
      <c r="O140" s="128"/>
      <c r="P140" s="128"/>
      <c r="Q140" s="128"/>
      <c r="R140" s="128"/>
      <c r="S140" s="128"/>
      <c r="T140" s="128"/>
    </row>
    <row r="141" spans="1:20" hidden="1" outlineLevel="1">
      <c r="A141" s="8">
        <v>44501</v>
      </c>
      <c r="B141" s="128">
        <v>4780.8446291500004</v>
      </c>
      <c r="C141" s="128">
        <v>435.61088727999999</v>
      </c>
      <c r="D141" s="128">
        <v>430.72463312000002</v>
      </c>
      <c r="E141" s="128">
        <v>0</v>
      </c>
      <c r="F141" s="128">
        <v>201.04292038</v>
      </c>
      <c r="G141" s="128">
        <v>229.68171273999999</v>
      </c>
      <c r="H141" s="128">
        <v>4.88625416</v>
      </c>
      <c r="I141" s="128">
        <v>0</v>
      </c>
      <c r="J141" s="128">
        <v>0</v>
      </c>
      <c r="K141" s="128">
        <v>4.88625416</v>
      </c>
      <c r="L141" s="128">
        <v>4345.2337418699999</v>
      </c>
      <c r="M141" s="128">
        <v>794.26971818000004</v>
      </c>
      <c r="N141" s="128"/>
      <c r="O141" s="128"/>
      <c r="P141" s="128"/>
      <c r="Q141" s="128"/>
      <c r="R141" s="128"/>
      <c r="S141" s="128"/>
      <c r="T141" s="128"/>
    </row>
    <row r="142" spans="1:20" hidden="1" outlineLevel="1">
      <c r="A142" s="8">
        <v>44531</v>
      </c>
      <c r="B142" s="128">
        <v>4951.6960352599999</v>
      </c>
      <c r="C142" s="128">
        <v>458.47381476999999</v>
      </c>
      <c r="D142" s="128">
        <v>453.60695128999998</v>
      </c>
      <c r="E142" s="128">
        <v>0</v>
      </c>
      <c r="F142" s="128">
        <v>223.92523854999999</v>
      </c>
      <c r="G142" s="128">
        <v>229.68171273999999</v>
      </c>
      <c r="H142" s="128">
        <v>4.8668634800000001</v>
      </c>
      <c r="I142" s="128">
        <v>0</v>
      </c>
      <c r="J142" s="128">
        <v>0</v>
      </c>
      <c r="K142" s="128">
        <v>4.8668634800000001</v>
      </c>
      <c r="L142" s="128">
        <v>4493.2222204899999</v>
      </c>
      <c r="M142" s="128">
        <v>869.91131877999999</v>
      </c>
      <c r="N142" s="128"/>
      <c r="O142" s="128"/>
      <c r="P142" s="128"/>
      <c r="Q142" s="128"/>
      <c r="R142" s="128"/>
      <c r="S142" s="128"/>
      <c r="T142" s="128"/>
    </row>
    <row r="143" spans="1:20" hidden="1" outlineLevel="1">
      <c r="A143" s="8">
        <v>44562</v>
      </c>
      <c r="B143" s="128">
        <v>5107.7295400000003</v>
      </c>
      <c r="C143" s="128">
        <v>458.26627626999999</v>
      </c>
      <c r="D143" s="128">
        <v>453.22523086000001</v>
      </c>
      <c r="E143" s="128">
        <v>0</v>
      </c>
      <c r="F143" s="128">
        <v>223.54351811999999</v>
      </c>
      <c r="G143" s="128">
        <v>229.68171273999999</v>
      </c>
      <c r="H143" s="128">
        <v>5.0410454099999997</v>
      </c>
      <c r="I143" s="128">
        <v>0</v>
      </c>
      <c r="J143" s="128">
        <v>0</v>
      </c>
      <c r="K143" s="128">
        <v>5.0410454099999997</v>
      </c>
      <c r="L143" s="128">
        <v>4649.4632637300001</v>
      </c>
      <c r="M143" s="128">
        <v>904.90526175000002</v>
      </c>
      <c r="N143" s="128"/>
      <c r="O143" s="128"/>
      <c r="P143" s="128"/>
      <c r="Q143" s="128"/>
      <c r="R143" s="128"/>
      <c r="S143" s="128"/>
      <c r="T143" s="128"/>
    </row>
    <row r="144" spans="1:20" hidden="1" outlineLevel="1">
      <c r="A144" s="8">
        <v>44593</v>
      </c>
      <c r="B144" s="128">
        <v>5144.3508428100004</v>
      </c>
      <c r="C144" s="128">
        <v>458.15766367999998</v>
      </c>
      <c r="D144" s="128">
        <v>453.13281246000003</v>
      </c>
      <c r="E144" s="128">
        <v>0</v>
      </c>
      <c r="F144" s="128">
        <v>223.45109972</v>
      </c>
      <c r="G144" s="128">
        <v>229.68171273999999</v>
      </c>
      <c r="H144" s="128">
        <v>5.0248512200000004</v>
      </c>
      <c r="I144" s="128">
        <v>0</v>
      </c>
      <c r="J144" s="128">
        <v>0</v>
      </c>
      <c r="K144" s="128">
        <v>5.0248512200000004</v>
      </c>
      <c r="L144" s="128">
        <v>4686.1931791300003</v>
      </c>
      <c r="M144" s="128">
        <v>941.39161105000005</v>
      </c>
      <c r="N144" s="128"/>
      <c r="O144" s="128"/>
      <c r="P144" s="128"/>
      <c r="Q144" s="128"/>
      <c r="R144" s="128"/>
      <c r="S144" s="128"/>
      <c r="T144" s="128"/>
    </row>
    <row r="145" spans="1:20" hidden="1" outlineLevel="1">
      <c r="A145" s="8">
        <v>44621</v>
      </c>
      <c r="B145" s="128">
        <v>5164.3173798799999</v>
      </c>
      <c r="C145" s="128">
        <v>456.07310603000002</v>
      </c>
      <c r="D145" s="128">
        <v>451.20074419000002</v>
      </c>
      <c r="E145" s="128">
        <v>0</v>
      </c>
      <c r="F145" s="128">
        <v>222.74242985999999</v>
      </c>
      <c r="G145" s="128">
        <v>228.45831433000001</v>
      </c>
      <c r="H145" s="128">
        <v>4.8723618399999999</v>
      </c>
      <c r="I145" s="128">
        <v>0</v>
      </c>
      <c r="J145" s="128">
        <v>0</v>
      </c>
      <c r="K145" s="128">
        <v>4.8723618399999999</v>
      </c>
      <c r="L145" s="128">
        <v>4708.2442738500004</v>
      </c>
      <c r="M145" s="128">
        <v>940.05984942999999</v>
      </c>
      <c r="N145" s="128"/>
      <c r="O145" s="128"/>
      <c r="P145" s="128"/>
      <c r="Q145" s="128"/>
      <c r="R145" s="128"/>
      <c r="S145" s="128"/>
      <c r="T145" s="128"/>
    </row>
    <row r="146" spans="1:20" hidden="1" outlineLevel="1">
      <c r="A146" s="8">
        <v>44652</v>
      </c>
      <c r="B146" s="128">
        <v>5704.9599873099996</v>
      </c>
      <c r="C146" s="128">
        <v>455.18908773999999</v>
      </c>
      <c r="D146" s="128">
        <v>450.60165058000001</v>
      </c>
      <c r="E146" s="128">
        <v>0</v>
      </c>
      <c r="F146" s="128">
        <v>222.14333625</v>
      </c>
      <c r="G146" s="128">
        <v>228.45831433000001</v>
      </c>
      <c r="H146" s="128">
        <v>4.5874371600000003</v>
      </c>
      <c r="I146" s="128">
        <v>0</v>
      </c>
      <c r="J146" s="128">
        <v>0</v>
      </c>
      <c r="K146" s="128">
        <v>4.5874371600000003</v>
      </c>
      <c r="L146" s="128">
        <v>5249.7708995700004</v>
      </c>
      <c r="M146" s="128">
        <v>915.87193146000004</v>
      </c>
      <c r="N146" s="128"/>
      <c r="O146" s="128"/>
      <c r="P146" s="128"/>
      <c r="Q146" s="128"/>
      <c r="R146" s="128"/>
      <c r="S146" s="128"/>
      <c r="T146" s="128"/>
    </row>
    <row r="147" spans="1:20" hidden="1" outlineLevel="1">
      <c r="A147" s="8">
        <v>44682</v>
      </c>
      <c r="B147" s="128">
        <v>6286.4240232299999</v>
      </c>
      <c r="C147" s="128">
        <v>451.79248127</v>
      </c>
      <c r="D147" s="128">
        <v>447.08231353999997</v>
      </c>
      <c r="E147" s="128">
        <v>0</v>
      </c>
      <c r="F147" s="128">
        <v>218.62399920999999</v>
      </c>
      <c r="G147" s="128">
        <v>228.45831433000001</v>
      </c>
      <c r="H147" s="128">
        <v>4.7101677300000002</v>
      </c>
      <c r="I147" s="128">
        <v>0</v>
      </c>
      <c r="J147" s="128">
        <v>0</v>
      </c>
      <c r="K147" s="128">
        <v>4.7101677300000002</v>
      </c>
      <c r="L147" s="128">
        <v>5834.6315419599996</v>
      </c>
      <c r="M147" s="128">
        <v>759.71240560000001</v>
      </c>
      <c r="N147" s="128"/>
      <c r="O147" s="128"/>
      <c r="P147" s="128"/>
      <c r="Q147" s="128"/>
      <c r="R147" s="128"/>
      <c r="S147" s="128"/>
      <c r="T147" s="128"/>
    </row>
    <row r="148" spans="1:20" hidden="1" outlineLevel="1">
      <c r="A148" s="8">
        <v>44713</v>
      </c>
      <c r="B148" s="128">
        <v>6466.2075071999998</v>
      </c>
      <c r="C148" s="128">
        <v>481.19947639999998</v>
      </c>
      <c r="D148" s="128">
        <v>476.59848805000001</v>
      </c>
      <c r="E148" s="128">
        <v>0</v>
      </c>
      <c r="F148" s="128">
        <v>248.14017372000001</v>
      </c>
      <c r="G148" s="128">
        <v>228.45831433000001</v>
      </c>
      <c r="H148" s="128">
        <v>4.6009883499999997</v>
      </c>
      <c r="I148" s="128">
        <v>0</v>
      </c>
      <c r="J148" s="128">
        <v>0</v>
      </c>
      <c r="K148" s="128">
        <v>4.6009883499999997</v>
      </c>
      <c r="L148" s="128">
        <v>5985.0080307999997</v>
      </c>
      <c r="M148" s="128">
        <v>769.20555997999998</v>
      </c>
      <c r="N148" s="128"/>
      <c r="O148" s="128"/>
      <c r="P148" s="128"/>
      <c r="Q148" s="128"/>
      <c r="R148" s="128"/>
      <c r="S148" s="128"/>
      <c r="T148" s="128"/>
    </row>
    <row r="149" spans="1:20" hidden="1" outlineLevel="1">
      <c r="A149" s="8">
        <v>44743</v>
      </c>
      <c r="B149" s="128">
        <v>6660.78124407</v>
      </c>
      <c r="C149" s="128">
        <v>462.67870894999999</v>
      </c>
      <c r="D149" s="128">
        <v>457.14682319000002</v>
      </c>
      <c r="E149" s="128">
        <v>0</v>
      </c>
      <c r="F149" s="128">
        <v>228.68850886000001</v>
      </c>
      <c r="G149" s="128">
        <v>228.45831433000001</v>
      </c>
      <c r="H149" s="128">
        <v>5.5318857599999998</v>
      </c>
      <c r="I149" s="128">
        <v>0</v>
      </c>
      <c r="J149" s="128">
        <v>0</v>
      </c>
      <c r="K149" s="128">
        <v>5.5318857599999998</v>
      </c>
      <c r="L149" s="128">
        <v>6198.1025351199996</v>
      </c>
      <c r="M149" s="128">
        <v>898.49169504999998</v>
      </c>
      <c r="N149" s="128"/>
      <c r="O149" s="128"/>
      <c r="P149" s="128"/>
      <c r="Q149" s="128"/>
      <c r="R149" s="128"/>
      <c r="S149" s="128"/>
      <c r="T149" s="128"/>
    </row>
    <row r="150" spans="1:20" hidden="1" outlineLevel="1">
      <c r="A150" s="8">
        <v>44774</v>
      </c>
      <c r="B150" s="128">
        <v>6617.9156771099997</v>
      </c>
      <c r="C150" s="128">
        <v>371.77267370999999</v>
      </c>
      <c r="D150" s="128">
        <v>366.38485995000002</v>
      </c>
      <c r="E150" s="128">
        <v>0</v>
      </c>
      <c r="F150" s="128">
        <v>261.43115540999997</v>
      </c>
      <c r="G150" s="128">
        <v>104.95370454</v>
      </c>
      <c r="H150" s="128">
        <v>5.3878137600000002</v>
      </c>
      <c r="I150" s="128">
        <v>0</v>
      </c>
      <c r="J150" s="128">
        <v>0</v>
      </c>
      <c r="K150" s="128">
        <v>5.3878137600000002</v>
      </c>
      <c r="L150" s="128">
        <v>6246.1430034000005</v>
      </c>
      <c r="M150" s="128">
        <v>1000.14033349</v>
      </c>
      <c r="N150" s="128"/>
      <c r="O150" s="128"/>
      <c r="P150" s="128"/>
      <c r="Q150" s="128"/>
      <c r="R150" s="128"/>
      <c r="S150" s="128"/>
      <c r="T150" s="128"/>
    </row>
    <row r="151" spans="1:20" hidden="1" outlineLevel="1">
      <c r="A151" s="8">
        <v>44805</v>
      </c>
      <c r="B151" s="128">
        <v>6627.6915728100003</v>
      </c>
      <c r="C151" s="128">
        <v>367.84538037999999</v>
      </c>
      <c r="D151" s="128">
        <v>362.82226689999999</v>
      </c>
      <c r="E151" s="128">
        <v>0</v>
      </c>
      <c r="F151" s="128">
        <v>257.86856236</v>
      </c>
      <c r="G151" s="128">
        <v>104.95370454</v>
      </c>
      <c r="H151" s="128">
        <v>5.0231134800000001</v>
      </c>
      <c r="I151" s="128">
        <v>0</v>
      </c>
      <c r="J151" s="128">
        <v>0</v>
      </c>
      <c r="K151" s="128">
        <v>5.0231134800000001</v>
      </c>
      <c r="L151" s="128">
        <v>6259.84619243</v>
      </c>
      <c r="M151" s="128">
        <v>1156.52793</v>
      </c>
      <c r="N151" s="128"/>
      <c r="O151" s="128"/>
      <c r="P151" s="128"/>
      <c r="Q151" s="128"/>
      <c r="R151" s="128"/>
      <c r="S151" s="128"/>
      <c r="T151" s="128"/>
    </row>
    <row r="152" spans="1:20" hidden="1" outlineLevel="1">
      <c r="A152" s="8">
        <v>44835</v>
      </c>
      <c r="B152" s="128">
        <v>6547.61048802</v>
      </c>
      <c r="C152" s="128">
        <v>244.44717969000001</v>
      </c>
      <c r="D152" s="128">
        <v>239.34075605999999</v>
      </c>
      <c r="E152" s="128">
        <v>0</v>
      </c>
      <c r="F152" s="128">
        <v>239.34075605999999</v>
      </c>
      <c r="G152" s="128">
        <v>0</v>
      </c>
      <c r="H152" s="128">
        <v>5.1064236300000001</v>
      </c>
      <c r="I152" s="128">
        <v>0</v>
      </c>
      <c r="J152" s="128">
        <v>0</v>
      </c>
      <c r="K152" s="128">
        <v>5.1064236300000001</v>
      </c>
      <c r="L152" s="128">
        <v>6303.1633083300003</v>
      </c>
      <c r="M152" s="128">
        <v>1034.6155972500001</v>
      </c>
      <c r="N152" s="128"/>
      <c r="O152" s="128"/>
      <c r="P152" s="128"/>
      <c r="Q152" s="128"/>
      <c r="R152" s="128"/>
      <c r="S152" s="128"/>
      <c r="T152" s="128"/>
    </row>
    <row r="153" spans="1:20" hidden="1" outlineLevel="1">
      <c r="A153" s="8">
        <v>44866</v>
      </c>
      <c r="B153" s="128">
        <v>6594.3406040199998</v>
      </c>
      <c r="C153" s="128">
        <v>243.99417216000001</v>
      </c>
      <c r="D153" s="128">
        <v>238.69864751</v>
      </c>
      <c r="E153" s="128">
        <v>0</v>
      </c>
      <c r="F153" s="128">
        <v>238.69864751</v>
      </c>
      <c r="G153" s="128">
        <v>0</v>
      </c>
      <c r="H153" s="128">
        <v>5.2955246499999999</v>
      </c>
      <c r="I153" s="128">
        <v>0</v>
      </c>
      <c r="J153" s="128">
        <v>0</v>
      </c>
      <c r="K153" s="128">
        <v>5.2955246499999999</v>
      </c>
      <c r="L153" s="128">
        <v>6350.3464318599999</v>
      </c>
      <c r="M153" s="128">
        <v>1033.10433711</v>
      </c>
      <c r="N153" s="128"/>
      <c r="O153" s="128"/>
      <c r="P153" s="128"/>
      <c r="Q153" s="128"/>
      <c r="R153" s="128"/>
      <c r="S153" s="128"/>
      <c r="T153" s="128"/>
    </row>
    <row r="154" spans="1:20" hidden="1" outlineLevel="1">
      <c r="A154" s="8">
        <v>44896</v>
      </c>
      <c r="B154" s="128">
        <v>6690.5801741599998</v>
      </c>
      <c r="C154" s="128">
        <v>243.57349916000001</v>
      </c>
      <c r="D154" s="128">
        <v>238.142978</v>
      </c>
      <c r="E154" s="128">
        <v>0</v>
      </c>
      <c r="F154" s="128">
        <v>238.142978</v>
      </c>
      <c r="G154" s="128">
        <v>0</v>
      </c>
      <c r="H154" s="128">
        <v>5.4305211599999996</v>
      </c>
      <c r="I154" s="128">
        <v>0</v>
      </c>
      <c r="J154" s="128">
        <v>0</v>
      </c>
      <c r="K154" s="128">
        <v>5.4305211599999996</v>
      </c>
      <c r="L154" s="128">
        <v>6447.0066749999996</v>
      </c>
      <c r="M154" s="128">
        <v>1129.9349411799999</v>
      </c>
      <c r="N154" s="128"/>
      <c r="O154" s="128"/>
      <c r="P154" s="128"/>
      <c r="Q154" s="128"/>
      <c r="R154" s="128"/>
      <c r="S154" s="128"/>
      <c r="T154" s="128"/>
    </row>
    <row r="155" spans="1:20" hidden="1" outlineLevel="1">
      <c r="A155" s="8">
        <v>44927</v>
      </c>
      <c r="B155" s="128">
        <v>6579.4044316</v>
      </c>
      <c r="C155" s="128">
        <v>242.96622435</v>
      </c>
      <c r="D155" s="128">
        <v>237.40673917000001</v>
      </c>
      <c r="E155" s="128">
        <v>0</v>
      </c>
      <c r="F155" s="128">
        <v>237.40673917000001</v>
      </c>
      <c r="G155" s="128">
        <v>0</v>
      </c>
      <c r="H155" s="128">
        <v>5.5594851800000002</v>
      </c>
      <c r="I155" s="128">
        <v>0</v>
      </c>
      <c r="J155" s="128">
        <v>0</v>
      </c>
      <c r="K155" s="128">
        <v>5.5594851800000002</v>
      </c>
      <c r="L155" s="128">
        <v>6336.4382072500002</v>
      </c>
      <c r="M155" s="128">
        <v>1113.92849284</v>
      </c>
      <c r="N155" s="128"/>
      <c r="O155" s="128"/>
      <c r="P155" s="128"/>
      <c r="Q155" s="128"/>
      <c r="R155" s="128"/>
      <c r="S155" s="128"/>
      <c r="T155" s="128"/>
    </row>
    <row r="156" spans="1:20" hidden="1" outlineLevel="1">
      <c r="A156" s="8">
        <v>44958</v>
      </c>
      <c r="B156" s="128">
        <v>6529.24100155</v>
      </c>
      <c r="C156" s="128">
        <v>242.05493163</v>
      </c>
      <c r="D156" s="128">
        <v>236.68392607000001</v>
      </c>
      <c r="E156" s="128">
        <v>0</v>
      </c>
      <c r="F156" s="128">
        <v>236.68392607000001</v>
      </c>
      <c r="G156" s="128">
        <v>0</v>
      </c>
      <c r="H156" s="128">
        <v>5.3710055600000004</v>
      </c>
      <c r="I156" s="128">
        <v>0</v>
      </c>
      <c r="J156" s="128">
        <v>0</v>
      </c>
      <c r="K156" s="128">
        <v>5.3710055600000004</v>
      </c>
      <c r="L156" s="128">
        <v>6287.1860699199997</v>
      </c>
      <c r="M156" s="128">
        <v>1112.55872056</v>
      </c>
      <c r="N156" s="128"/>
      <c r="O156" s="128"/>
      <c r="P156" s="128"/>
      <c r="Q156" s="128"/>
      <c r="R156" s="128"/>
      <c r="S156" s="128"/>
      <c r="T156" s="128"/>
    </row>
    <row r="157" spans="1:20" hidden="1" outlineLevel="1">
      <c r="A157" s="8">
        <v>44986</v>
      </c>
      <c r="B157" s="128">
        <v>6608.5137480900003</v>
      </c>
      <c r="C157" s="128">
        <v>166.95511343000001</v>
      </c>
      <c r="D157" s="128">
        <v>161.41906775999999</v>
      </c>
      <c r="E157" s="128">
        <v>0</v>
      </c>
      <c r="F157" s="128">
        <v>161.41906775999999</v>
      </c>
      <c r="G157" s="128">
        <v>0</v>
      </c>
      <c r="H157" s="128">
        <v>5.53604567</v>
      </c>
      <c r="I157" s="128">
        <v>0</v>
      </c>
      <c r="J157" s="128">
        <v>0</v>
      </c>
      <c r="K157" s="128">
        <v>5.53604567</v>
      </c>
      <c r="L157" s="128">
        <v>6441.5586346600003</v>
      </c>
      <c r="M157" s="128">
        <v>1232.6149487600001</v>
      </c>
      <c r="N157" s="128"/>
      <c r="O157" s="128"/>
      <c r="P157" s="128"/>
      <c r="Q157" s="128"/>
      <c r="R157" s="128"/>
      <c r="S157" s="128"/>
      <c r="T157" s="128"/>
    </row>
    <row r="158" spans="1:20" hidden="1" outlineLevel="1">
      <c r="A158" s="8">
        <v>45017</v>
      </c>
      <c r="B158" s="128">
        <v>6645.8306551799997</v>
      </c>
      <c r="C158" s="128">
        <v>166.49776491</v>
      </c>
      <c r="D158" s="128">
        <v>160.96465839000001</v>
      </c>
      <c r="E158" s="128">
        <v>0</v>
      </c>
      <c r="F158" s="128">
        <v>160.96465839000001</v>
      </c>
      <c r="G158" s="128">
        <v>0</v>
      </c>
      <c r="H158" s="128">
        <v>5.5331065199999996</v>
      </c>
      <c r="I158" s="128">
        <v>0</v>
      </c>
      <c r="J158" s="128">
        <v>0</v>
      </c>
      <c r="K158" s="128">
        <v>5.5331065199999996</v>
      </c>
      <c r="L158" s="128">
        <v>6479.3328902699996</v>
      </c>
      <c r="M158" s="128">
        <v>1275.90021355</v>
      </c>
      <c r="N158" s="128"/>
      <c r="O158" s="128"/>
      <c r="P158" s="128"/>
      <c r="Q158" s="128"/>
      <c r="R158" s="128"/>
      <c r="S158" s="128"/>
      <c r="T158" s="128"/>
    </row>
    <row r="159" spans="1:20" hidden="1" outlineLevel="1">
      <c r="A159" s="8">
        <v>45047</v>
      </c>
      <c r="B159" s="128">
        <v>6854.6462373900004</v>
      </c>
      <c r="C159" s="128">
        <v>164.20355871000001</v>
      </c>
      <c r="D159" s="128">
        <v>158.87523021000001</v>
      </c>
      <c r="E159" s="128">
        <v>0</v>
      </c>
      <c r="F159" s="128">
        <v>158.87523021000001</v>
      </c>
      <c r="G159" s="128">
        <v>0</v>
      </c>
      <c r="H159" s="128">
        <v>5.3283284999999996</v>
      </c>
      <c r="I159" s="128">
        <v>0</v>
      </c>
      <c r="J159" s="128">
        <v>0</v>
      </c>
      <c r="K159" s="128">
        <v>5.3283284999999996</v>
      </c>
      <c r="L159" s="128">
        <v>6690.4426786800004</v>
      </c>
      <c r="M159" s="128">
        <v>1255.2881485400001</v>
      </c>
      <c r="N159" s="128"/>
      <c r="O159" s="128"/>
      <c r="P159" s="128"/>
      <c r="Q159" s="128"/>
      <c r="R159" s="128"/>
      <c r="S159" s="128"/>
      <c r="T159" s="128"/>
    </row>
    <row r="160" spans="1:20" hidden="1" outlineLevel="1">
      <c r="A160" s="8">
        <v>45078</v>
      </c>
      <c r="B160" s="128">
        <v>7107.9555310899996</v>
      </c>
      <c r="C160" s="128">
        <v>161.10068419000001</v>
      </c>
      <c r="D160" s="128">
        <v>155.69548391000001</v>
      </c>
      <c r="E160" s="128">
        <v>0</v>
      </c>
      <c r="F160" s="128">
        <v>155.69548391000001</v>
      </c>
      <c r="G160" s="128">
        <v>0</v>
      </c>
      <c r="H160" s="128">
        <v>5.4052002799999999</v>
      </c>
      <c r="I160" s="128">
        <v>0</v>
      </c>
      <c r="J160" s="128">
        <v>0</v>
      </c>
      <c r="K160" s="128">
        <v>5.4052002799999999</v>
      </c>
      <c r="L160" s="128">
        <v>6946.8548468999998</v>
      </c>
      <c r="M160" s="128">
        <v>1290.2594849499999</v>
      </c>
      <c r="N160" s="128"/>
      <c r="O160" s="128"/>
      <c r="P160" s="128"/>
      <c r="Q160" s="128"/>
      <c r="R160" s="128"/>
      <c r="S160" s="128"/>
      <c r="T160" s="128"/>
    </row>
    <row r="161" spans="1:20" hidden="1" outlineLevel="1">
      <c r="A161" s="8">
        <v>45108</v>
      </c>
      <c r="B161" s="128">
        <v>7412.8894044199997</v>
      </c>
      <c r="C161" s="128">
        <v>155.80448496</v>
      </c>
      <c r="D161" s="128">
        <v>150.3637478</v>
      </c>
      <c r="E161" s="128">
        <v>0</v>
      </c>
      <c r="F161" s="128">
        <v>150.3637478</v>
      </c>
      <c r="G161" s="128">
        <v>0</v>
      </c>
      <c r="H161" s="128">
        <v>5.4407371600000003</v>
      </c>
      <c r="I161" s="128">
        <v>0</v>
      </c>
      <c r="J161" s="128">
        <v>0</v>
      </c>
      <c r="K161" s="128">
        <v>5.4407371600000003</v>
      </c>
      <c r="L161" s="128">
        <v>7257.0849194599996</v>
      </c>
      <c r="M161" s="128">
        <v>1296.25359817</v>
      </c>
      <c r="N161" s="128"/>
      <c r="O161" s="128"/>
      <c r="P161" s="128"/>
      <c r="Q161" s="128"/>
      <c r="R161" s="128"/>
      <c r="S161" s="128"/>
      <c r="T161" s="128"/>
    </row>
    <row r="162" spans="1:20" hidden="1" outlineLevel="1">
      <c r="A162" s="8">
        <v>45139</v>
      </c>
      <c r="B162" s="128">
        <v>7586.52559956</v>
      </c>
      <c r="C162" s="128">
        <v>146.71922198999999</v>
      </c>
      <c r="D162" s="128">
        <v>141.36168569</v>
      </c>
      <c r="E162" s="128">
        <v>0</v>
      </c>
      <c r="F162" s="128">
        <v>141.36168569</v>
      </c>
      <c r="G162" s="128">
        <v>0</v>
      </c>
      <c r="H162" s="128">
        <v>5.3575362999999996</v>
      </c>
      <c r="I162" s="128">
        <v>0</v>
      </c>
      <c r="J162" s="128">
        <v>0</v>
      </c>
      <c r="K162" s="128">
        <v>5.3575362999999996</v>
      </c>
      <c r="L162" s="128">
        <v>7439.8063775700002</v>
      </c>
      <c r="M162" s="128">
        <v>1296.1595167400001</v>
      </c>
      <c r="N162" s="128"/>
      <c r="O162" s="128"/>
      <c r="P162" s="128"/>
      <c r="Q162" s="128"/>
      <c r="R162" s="128"/>
      <c r="S162" s="128"/>
      <c r="T162" s="128"/>
    </row>
    <row r="163" spans="1:20" hidden="1" outlineLevel="1">
      <c r="A163" s="8">
        <v>45170</v>
      </c>
      <c r="B163" s="128">
        <v>7964.4316732099996</v>
      </c>
      <c r="C163" s="128">
        <v>138.67645611</v>
      </c>
      <c r="D163" s="128">
        <v>133.50151984999999</v>
      </c>
      <c r="E163" s="128">
        <v>0</v>
      </c>
      <c r="F163" s="128">
        <v>133.50151984999999</v>
      </c>
      <c r="G163" s="128">
        <v>0</v>
      </c>
      <c r="H163" s="128">
        <v>5.17493626</v>
      </c>
      <c r="I163" s="128">
        <v>0</v>
      </c>
      <c r="J163" s="128">
        <v>0</v>
      </c>
      <c r="K163" s="128">
        <v>5.17493626</v>
      </c>
      <c r="L163" s="128">
        <v>7825.7552170999998</v>
      </c>
      <c r="M163" s="128">
        <v>1238.47210593</v>
      </c>
      <c r="N163" s="128"/>
      <c r="O163" s="128"/>
      <c r="P163" s="128"/>
      <c r="Q163" s="128"/>
      <c r="R163" s="128"/>
      <c r="S163" s="128"/>
      <c r="T163" s="128"/>
    </row>
    <row r="164" spans="1:20" hidden="1" outlineLevel="1">
      <c r="A164" s="8">
        <v>45200</v>
      </c>
      <c r="B164" s="128">
        <v>8617.4635840899991</v>
      </c>
      <c r="C164" s="128">
        <v>134.36916629999999</v>
      </c>
      <c r="D164" s="128">
        <v>129.24479715000001</v>
      </c>
      <c r="E164" s="128">
        <v>0</v>
      </c>
      <c r="F164" s="128">
        <v>129.24479715000001</v>
      </c>
      <c r="G164" s="128">
        <v>0</v>
      </c>
      <c r="H164" s="128">
        <v>5.1243691499999997</v>
      </c>
      <c r="I164" s="128">
        <v>0</v>
      </c>
      <c r="J164" s="128">
        <v>0</v>
      </c>
      <c r="K164" s="128">
        <v>5.1243691499999997</v>
      </c>
      <c r="L164" s="128">
        <v>8483.0944177900001</v>
      </c>
      <c r="M164" s="128">
        <v>1190.87497768</v>
      </c>
      <c r="N164" s="128"/>
      <c r="O164" s="128"/>
      <c r="P164" s="128"/>
      <c r="Q164" s="128"/>
      <c r="R164" s="128"/>
      <c r="S164" s="128"/>
      <c r="T164" s="128"/>
    </row>
    <row r="165" spans="1:20" hidden="1" outlineLevel="1">
      <c r="A165" s="8">
        <v>45231</v>
      </c>
      <c r="B165" s="128">
        <v>8902.6478254100002</v>
      </c>
      <c r="C165" s="128">
        <v>129.39751699000001</v>
      </c>
      <c r="D165" s="128">
        <v>124.11712317</v>
      </c>
      <c r="E165" s="128">
        <v>33.385832610000001</v>
      </c>
      <c r="F165" s="128">
        <v>90.731290560000005</v>
      </c>
      <c r="G165" s="128">
        <v>0</v>
      </c>
      <c r="H165" s="128">
        <v>5.2803938199999996</v>
      </c>
      <c r="I165" s="128">
        <v>0</v>
      </c>
      <c r="J165" s="128">
        <v>0</v>
      </c>
      <c r="K165" s="128">
        <v>5.2803938199999996</v>
      </c>
      <c r="L165" s="128">
        <v>8773.2503084199998</v>
      </c>
      <c r="M165" s="128">
        <v>1328.5460736099999</v>
      </c>
      <c r="N165" s="128"/>
      <c r="O165" s="128"/>
      <c r="P165" s="128"/>
      <c r="Q165" s="128"/>
      <c r="R165" s="128"/>
      <c r="S165" s="128"/>
      <c r="T165" s="128"/>
    </row>
    <row r="166" spans="1:20" hidden="1" outlineLevel="1">
      <c r="A166" s="8">
        <v>45261</v>
      </c>
      <c r="B166" s="128">
        <v>9341.7494511999994</v>
      </c>
      <c r="C166" s="128">
        <v>124.67737126</v>
      </c>
      <c r="D166" s="128">
        <v>119.16128707</v>
      </c>
      <c r="E166" s="128">
        <v>29.820742540000001</v>
      </c>
      <c r="F166" s="128">
        <v>89.340544530000003</v>
      </c>
      <c r="G166" s="128">
        <v>0</v>
      </c>
      <c r="H166" s="128">
        <v>5.5160841899999999</v>
      </c>
      <c r="I166" s="128">
        <v>0</v>
      </c>
      <c r="J166" s="128">
        <v>0</v>
      </c>
      <c r="K166" s="128">
        <v>5.5160841899999999</v>
      </c>
      <c r="L166" s="128">
        <v>9217.0720799400005</v>
      </c>
      <c r="M166" s="128">
        <v>1315.2619479699999</v>
      </c>
      <c r="N166" s="128"/>
      <c r="O166" s="128"/>
      <c r="P166" s="128"/>
      <c r="Q166" s="128"/>
      <c r="R166" s="128"/>
      <c r="S166" s="128"/>
      <c r="T166" s="128"/>
    </row>
    <row r="167" spans="1:20" hidden="1" outlineLevel="1">
      <c r="A167" s="8">
        <v>45292</v>
      </c>
      <c r="B167" s="128">
        <v>9215.6941454600001</v>
      </c>
      <c r="C167" s="128">
        <v>119.30091822999999</v>
      </c>
      <c r="D167" s="128">
        <v>113.99221414</v>
      </c>
      <c r="E167" s="128">
        <v>26.180501339999999</v>
      </c>
      <c r="F167" s="128">
        <v>87.811712799999995</v>
      </c>
      <c r="G167" s="128">
        <v>0</v>
      </c>
      <c r="H167" s="128">
        <v>5.30870409</v>
      </c>
      <c r="I167" s="128">
        <v>0</v>
      </c>
      <c r="J167" s="128">
        <v>0</v>
      </c>
      <c r="K167" s="128">
        <v>5.30870409</v>
      </c>
      <c r="L167" s="128">
        <v>9096.3932272300008</v>
      </c>
      <c r="M167" s="128">
        <v>1383.94797281</v>
      </c>
      <c r="N167" s="128"/>
      <c r="O167" s="128"/>
      <c r="P167" s="128"/>
      <c r="Q167" s="128"/>
      <c r="R167" s="128"/>
      <c r="S167" s="128"/>
      <c r="T167" s="128"/>
    </row>
    <row r="168" spans="1:20" hidden="1" outlineLevel="1">
      <c r="A168" s="8">
        <v>45323</v>
      </c>
      <c r="B168" s="128">
        <v>9056.1487725700008</v>
      </c>
      <c r="C168" s="128">
        <v>141.62781046999999</v>
      </c>
      <c r="D168" s="128">
        <v>136.70534176000001</v>
      </c>
      <c r="E168" s="128">
        <v>22.580492100000001</v>
      </c>
      <c r="F168" s="128">
        <v>86.326889069999993</v>
      </c>
      <c r="G168" s="128">
        <v>27.797960589999999</v>
      </c>
      <c r="H168" s="128">
        <v>4.9224687100000004</v>
      </c>
      <c r="I168" s="128">
        <v>0</v>
      </c>
      <c r="J168" s="128">
        <v>0</v>
      </c>
      <c r="K168" s="128">
        <v>4.9224687100000004</v>
      </c>
      <c r="L168" s="128">
        <v>8914.5209620999995</v>
      </c>
      <c r="M168" s="128">
        <v>1339.61296156</v>
      </c>
      <c r="N168" s="128"/>
      <c r="O168" s="128"/>
      <c r="P168" s="128"/>
      <c r="Q168" s="128"/>
      <c r="R168" s="128"/>
      <c r="S168" s="128"/>
      <c r="T168" s="128"/>
    </row>
    <row r="169" spans="1:20" hidden="1" outlineLevel="1">
      <c r="A169" s="8">
        <v>45352</v>
      </c>
      <c r="B169" s="128">
        <v>8684.3897902099998</v>
      </c>
      <c r="C169" s="128">
        <v>137.10623713999999</v>
      </c>
      <c r="D169" s="128">
        <v>132.15798251999999</v>
      </c>
      <c r="E169" s="128">
        <v>19.000609000000001</v>
      </c>
      <c r="F169" s="128">
        <v>84.761959570000002</v>
      </c>
      <c r="G169" s="128">
        <v>28.395413949999998</v>
      </c>
      <c r="H169" s="128">
        <v>4.9482546200000002</v>
      </c>
      <c r="I169" s="128">
        <v>0</v>
      </c>
      <c r="J169" s="128">
        <v>0</v>
      </c>
      <c r="K169" s="128">
        <v>4.9482546200000002</v>
      </c>
      <c r="L169" s="128">
        <v>8547.2835530699995</v>
      </c>
      <c r="M169" s="128">
        <v>1357.7931116100001</v>
      </c>
      <c r="N169" s="128"/>
      <c r="O169" s="128"/>
      <c r="P169" s="128"/>
      <c r="Q169" s="128"/>
      <c r="R169" s="128"/>
      <c r="S169" s="128"/>
      <c r="T169" s="128"/>
    </row>
    <row r="170" spans="1:20">
      <c r="A170" s="8">
        <v>45383</v>
      </c>
      <c r="B170" s="128">
        <v>8742.8914827299996</v>
      </c>
      <c r="C170" s="128">
        <v>132.12779334999999</v>
      </c>
      <c r="D170" s="128">
        <v>127.31438496</v>
      </c>
      <c r="E170" s="128">
        <v>15.37610643</v>
      </c>
      <c r="F170" s="128">
        <v>83.122727179999998</v>
      </c>
      <c r="G170" s="128">
        <v>28.81555135</v>
      </c>
      <c r="H170" s="128">
        <v>4.8134083900000002</v>
      </c>
      <c r="I170" s="128">
        <v>0</v>
      </c>
      <c r="J170" s="128">
        <v>0</v>
      </c>
      <c r="K170" s="128">
        <v>4.8134083900000002</v>
      </c>
      <c r="L170" s="128">
        <v>8610.7636893800009</v>
      </c>
      <c r="M170" s="128">
        <v>1312.1621205199999</v>
      </c>
      <c r="N170" s="128"/>
      <c r="O170" s="128"/>
      <c r="P170" s="128"/>
      <c r="Q170" s="128"/>
      <c r="R170" s="128"/>
      <c r="S170" s="128"/>
      <c r="T170" s="128"/>
    </row>
    <row r="171" spans="1:20">
      <c r="A171" s="8">
        <v>45413</v>
      </c>
      <c r="B171" s="128">
        <v>8627.1646361300009</v>
      </c>
      <c r="C171" s="128">
        <v>127.35289838999999</v>
      </c>
      <c r="D171" s="128">
        <v>122.61845503000001</v>
      </c>
      <c r="E171" s="128">
        <v>11.77142007</v>
      </c>
      <c r="F171" s="128">
        <v>81.595555540000007</v>
      </c>
      <c r="G171" s="128">
        <v>29.251479419999999</v>
      </c>
      <c r="H171" s="128">
        <v>4.7344433600000002</v>
      </c>
      <c r="I171" s="128">
        <v>0</v>
      </c>
      <c r="J171" s="128">
        <v>0</v>
      </c>
      <c r="K171" s="128">
        <v>4.7344433600000002</v>
      </c>
      <c r="L171" s="128">
        <v>8499.8117377399994</v>
      </c>
      <c r="M171" s="128">
        <v>1372.45313919</v>
      </c>
      <c r="N171" s="128"/>
      <c r="O171" s="128"/>
      <c r="P171" s="128"/>
      <c r="Q171" s="128"/>
      <c r="R171" s="128"/>
      <c r="S171" s="128"/>
      <c r="T171" s="128"/>
    </row>
    <row r="172" spans="1:20">
      <c r="A172" s="8">
        <v>45444</v>
      </c>
      <c r="B172" s="128">
        <v>8840.3230554900001</v>
      </c>
      <c r="C172" s="128">
        <v>170.82635798999999</v>
      </c>
      <c r="D172" s="128">
        <v>166.32911555999999</v>
      </c>
      <c r="E172" s="128">
        <v>8.1793364900000007</v>
      </c>
      <c r="F172" s="128">
        <v>128.48807292999999</v>
      </c>
      <c r="G172" s="128">
        <v>29.66170614</v>
      </c>
      <c r="H172" s="128">
        <v>4.49724243</v>
      </c>
      <c r="I172" s="128">
        <v>0</v>
      </c>
      <c r="J172" s="128">
        <v>0</v>
      </c>
      <c r="K172" s="128">
        <v>4.49724243</v>
      </c>
      <c r="L172" s="128">
        <v>8669.4966975000007</v>
      </c>
      <c r="M172" s="128">
        <v>1375.7791178800001</v>
      </c>
      <c r="N172" s="128"/>
      <c r="O172" s="128"/>
      <c r="P172" s="128"/>
      <c r="Q172" s="128"/>
      <c r="R172" s="128"/>
      <c r="S172" s="128"/>
      <c r="T172" s="128"/>
    </row>
    <row r="173" spans="1:20">
      <c r="A173" s="8">
        <v>45474</v>
      </c>
      <c r="B173" s="128">
        <v>9020.9006703399991</v>
      </c>
      <c r="C173" s="128">
        <v>160.52074023</v>
      </c>
      <c r="D173" s="128">
        <v>156.05952485</v>
      </c>
      <c r="E173" s="128">
        <v>4.5660859599999997</v>
      </c>
      <c r="F173" s="128">
        <v>121.57371735</v>
      </c>
      <c r="G173" s="128">
        <v>29.919721540000001</v>
      </c>
      <c r="H173" s="128">
        <v>4.4612153799999996</v>
      </c>
      <c r="I173" s="128">
        <v>0</v>
      </c>
      <c r="J173" s="128">
        <v>0</v>
      </c>
      <c r="K173" s="128">
        <v>4.4612153799999996</v>
      </c>
      <c r="L173" s="128">
        <v>8860.3799301100007</v>
      </c>
      <c r="M173" s="128">
        <v>1404.0312622199999</v>
      </c>
      <c r="N173" s="128"/>
      <c r="O173" s="128"/>
      <c r="P173" s="128"/>
      <c r="Q173" s="128"/>
      <c r="R173" s="128"/>
      <c r="S173" s="128"/>
      <c r="T173" s="128"/>
    </row>
    <row r="174" spans="1:20">
      <c r="A174" s="8">
        <v>45505</v>
      </c>
      <c r="B174" s="128">
        <v>9051.7650795099999</v>
      </c>
      <c r="C174" s="128">
        <v>150.59446109999999</v>
      </c>
      <c r="D174" s="128">
        <v>146.09132833999999</v>
      </c>
      <c r="E174" s="128">
        <v>0.96629967000000005</v>
      </c>
      <c r="F174" s="128">
        <v>115.07662834999999</v>
      </c>
      <c r="G174" s="128">
        <v>30.048400319999999</v>
      </c>
      <c r="H174" s="128">
        <v>4.5031327599999997</v>
      </c>
      <c r="I174" s="128">
        <v>0</v>
      </c>
      <c r="J174" s="128">
        <v>0</v>
      </c>
      <c r="K174" s="128">
        <v>4.5031327599999997</v>
      </c>
      <c r="L174" s="128">
        <v>8901.1706184100003</v>
      </c>
      <c r="M174" s="128">
        <v>1345.04601426</v>
      </c>
      <c r="N174" s="128"/>
      <c r="O174" s="128"/>
      <c r="P174" s="128"/>
      <c r="Q174" s="128"/>
      <c r="R174" s="128"/>
      <c r="S174" s="128"/>
      <c r="T174" s="128"/>
    </row>
    <row r="175" spans="1:20">
      <c r="A175" s="8">
        <v>45536</v>
      </c>
      <c r="B175" s="128">
        <v>9215.9081521900007</v>
      </c>
      <c r="C175" s="128">
        <v>131.34839488</v>
      </c>
      <c r="D175" s="128">
        <v>126.92162080999999</v>
      </c>
      <c r="E175" s="128">
        <v>0</v>
      </c>
      <c r="F175" s="128">
        <v>97.530501939999994</v>
      </c>
      <c r="G175" s="128">
        <v>29.39111887</v>
      </c>
      <c r="H175" s="128">
        <v>4.4267740699999996</v>
      </c>
      <c r="I175" s="128">
        <v>0</v>
      </c>
      <c r="J175" s="128">
        <v>0</v>
      </c>
      <c r="K175" s="128">
        <v>4.4267740699999996</v>
      </c>
      <c r="L175" s="128">
        <v>9084.5597573100004</v>
      </c>
      <c r="M175" s="128">
        <v>1321.2336274199999</v>
      </c>
      <c r="N175" s="128"/>
      <c r="O175" s="128"/>
      <c r="P175" s="128"/>
      <c r="Q175" s="128"/>
      <c r="R175" s="128"/>
      <c r="S175" s="128"/>
      <c r="T175" s="128"/>
    </row>
    <row r="176" spans="1:20">
      <c r="A176" s="8">
        <v>45566</v>
      </c>
      <c r="B176" s="128">
        <v>9063.2925790999998</v>
      </c>
      <c r="C176" s="128">
        <v>111.31175706000001</v>
      </c>
      <c r="D176" s="128">
        <v>107.25239975</v>
      </c>
      <c r="E176" s="128">
        <v>0</v>
      </c>
      <c r="F176" s="128">
        <v>78.525884379999994</v>
      </c>
      <c r="G176" s="128">
        <v>28.726515370000001</v>
      </c>
      <c r="H176" s="128">
        <v>4.0593573100000002</v>
      </c>
      <c r="I176" s="128">
        <v>0</v>
      </c>
      <c r="J176" s="128">
        <v>0</v>
      </c>
      <c r="K176" s="128">
        <v>4.0593573100000002</v>
      </c>
      <c r="L176" s="128">
        <v>8951.9808220399991</v>
      </c>
      <c r="M176" s="128">
        <v>1234.78558778</v>
      </c>
      <c r="N176" s="128"/>
      <c r="O176" s="128"/>
      <c r="P176" s="128"/>
      <c r="Q176" s="128"/>
      <c r="R176" s="128"/>
      <c r="S176" s="128"/>
      <c r="T176" s="128"/>
    </row>
    <row r="177" spans="1:20">
      <c r="A177" s="8">
        <v>45597</v>
      </c>
      <c r="B177" s="128">
        <v>9097.1626776100002</v>
      </c>
      <c r="C177" s="128">
        <v>98.021548600000003</v>
      </c>
      <c r="D177" s="128">
        <v>94.232788439999993</v>
      </c>
      <c r="E177" s="128">
        <v>0</v>
      </c>
      <c r="F177" s="128">
        <v>65.249463340000005</v>
      </c>
      <c r="G177" s="128">
        <v>28.983325099999998</v>
      </c>
      <c r="H177" s="128">
        <v>3.7887601599999998</v>
      </c>
      <c r="I177" s="128">
        <v>0</v>
      </c>
      <c r="J177" s="128">
        <v>0</v>
      </c>
      <c r="K177" s="128">
        <v>3.7887601599999998</v>
      </c>
      <c r="L177" s="128">
        <v>8999.1411290100004</v>
      </c>
      <c r="M177" s="128">
        <v>1233.8406316099999</v>
      </c>
      <c r="N177" s="128"/>
      <c r="O177" s="128"/>
      <c r="P177" s="128"/>
      <c r="Q177" s="128"/>
      <c r="R177" s="128"/>
      <c r="S177" s="128"/>
      <c r="T177" s="128"/>
    </row>
    <row r="178" spans="1:20">
      <c r="A178" s="8">
        <v>45627</v>
      </c>
      <c r="B178" s="128">
        <v>9343.6657388200001</v>
      </c>
      <c r="C178" s="128">
        <v>93.210388809999998</v>
      </c>
      <c r="D178" s="128">
        <v>89.660863000000006</v>
      </c>
      <c r="E178" s="128">
        <v>0</v>
      </c>
      <c r="F178" s="128">
        <v>60.407344190000003</v>
      </c>
      <c r="G178" s="128">
        <v>29.253518809999999</v>
      </c>
      <c r="H178" s="128">
        <v>3.54952581</v>
      </c>
      <c r="I178" s="128">
        <v>0</v>
      </c>
      <c r="J178" s="128">
        <v>0</v>
      </c>
      <c r="K178" s="128">
        <v>3.54952581</v>
      </c>
      <c r="L178" s="128">
        <v>9250.4553500099992</v>
      </c>
      <c r="M178" s="128">
        <v>1319.7108497300001</v>
      </c>
      <c r="N178" s="128"/>
      <c r="O178" s="128"/>
      <c r="P178" s="128"/>
      <c r="Q178" s="128"/>
      <c r="R178" s="128"/>
      <c r="S178" s="128"/>
      <c r="T178" s="128"/>
    </row>
    <row r="179" spans="1:20">
      <c r="A179" s="8">
        <v>45658</v>
      </c>
      <c r="B179" s="128">
        <v>9164.8149877699998</v>
      </c>
      <c r="C179" s="128">
        <v>88.112813430000003</v>
      </c>
      <c r="D179" s="128">
        <v>84.698764339999997</v>
      </c>
      <c r="E179" s="128">
        <v>0</v>
      </c>
      <c r="F179" s="128">
        <v>55.479796649999997</v>
      </c>
      <c r="G179" s="128">
        <v>29.218967689999999</v>
      </c>
      <c r="H179" s="128">
        <v>3.4140490899999998</v>
      </c>
      <c r="I179" s="128">
        <v>0</v>
      </c>
      <c r="J179" s="128">
        <v>0</v>
      </c>
      <c r="K179" s="128">
        <v>3.4140490899999998</v>
      </c>
      <c r="L179" s="128">
        <v>9076.7021743400001</v>
      </c>
      <c r="M179" s="128">
        <v>1344.2731413700001</v>
      </c>
      <c r="N179" s="128"/>
      <c r="O179" s="128"/>
      <c r="P179" s="128"/>
      <c r="Q179" s="128"/>
      <c r="R179" s="128"/>
      <c r="S179" s="128"/>
      <c r="T179" s="128"/>
    </row>
    <row r="180" spans="1:20">
      <c r="A180" s="8">
        <v>45689</v>
      </c>
      <c r="B180" s="128">
        <v>9169.5153720599992</v>
      </c>
      <c r="C180" s="128">
        <v>110.71234535000001</v>
      </c>
      <c r="D180" s="128">
        <v>107.46239697</v>
      </c>
      <c r="E180" s="128">
        <v>0</v>
      </c>
      <c r="F180" s="128">
        <v>78.481751939999995</v>
      </c>
      <c r="G180" s="128">
        <v>28.980645030000002</v>
      </c>
      <c r="H180" s="128">
        <v>3.2499483800000002</v>
      </c>
      <c r="I180" s="128">
        <v>0</v>
      </c>
      <c r="J180" s="128">
        <v>0</v>
      </c>
      <c r="K180" s="128">
        <v>3.2499483800000002</v>
      </c>
      <c r="L180" s="128">
        <v>9058.8030267100003</v>
      </c>
      <c r="M180" s="128">
        <v>1402.70603938</v>
      </c>
      <c r="N180" s="128"/>
      <c r="O180" s="128"/>
      <c r="P180" s="128"/>
      <c r="Q180" s="128"/>
      <c r="R180" s="128"/>
      <c r="S180" s="128"/>
      <c r="T180" s="128"/>
    </row>
    <row r="181" spans="1:20">
      <c r="A181" s="8">
        <v>45717</v>
      </c>
      <c r="B181" s="128">
        <v>9297.7735255000007</v>
      </c>
      <c r="C181" s="128">
        <v>106.72970189999999</v>
      </c>
      <c r="D181" s="128">
        <v>103.60229369</v>
      </c>
      <c r="E181" s="128">
        <v>0</v>
      </c>
      <c r="F181" s="128">
        <v>75.173436550000005</v>
      </c>
      <c r="G181" s="128">
        <v>28.428857140000002</v>
      </c>
      <c r="H181" s="128">
        <v>3.12740821</v>
      </c>
      <c r="I181" s="128">
        <v>0</v>
      </c>
      <c r="J181" s="128">
        <v>0</v>
      </c>
      <c r="K181" s="128">
        <v>3.12740821</v>
      </c>
      <c r="L181" s="128">
        <v>9191.0438236000009</v>
      </c>
      <c r="M181" s="128">
        <v>1325.7113000500001</v>
      </c>
      <c r="N181" s="128"/>
      <c r="O181" s="128"/>
      <c r="P181" s="128"/>
      <c r="Q181" s="128"/>
      <c r="R181" s="128"/>
      <c r="S181" s="128"/>
      <c r="T181" s="128"/>
    </row>
    <row r="182" spans="1:20">
      <c r="A182" s="8">
        <v>45748</v>
      </c>
      <c r="B182" s="128">
        <v>9533.5833141900002</v>
      </c>
      <c r="C182" s="128">
        <v>106.65322510999999</v>
      </c>
      <c r="D182" s="128">
        <v>103.66241376000001</v>
      </c>
      <c r="E182" s="128">
        <v>0</v>
      </c>
      <c r="F182" s="128">
        <v>75.968973259999999</v>
      </c>
      <c r="G182" s="128">
        <v>27.693440500000001</v>
      </c>
      <c r="H182" s="128">
        <v>2.99081135</v>
      </c>
      <c r="I182" s="128">
        <v>0</v>
      </c>
      <c r="J182" s="128">
        <v>0</v>
      </c>
      <c r="K182" s="128">
        <v>2.99081135</v>
      </c>
      <c r="L182" s="128">
        <v>9426.9300890800005</v>
      </c>
      <c r="M182" s="128">
        <v>1405.9561330500001</v>
      </c>
      <c r="N182" s="128"/>
      <c r="O182" s="128"/>
      <c r="P182" s="128"/>
      <c r="Q182" s="128"/>
      <c r="R182" s="128"/>
      <c r="S182" s="128"/>
      <c r="T182" s="128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7" customWidth="1"/>
    <col min="2" max="2" width="7.33203125" style="27" customWidth="1"/>
    <col min="3" max="3" width="8.5546875" style="27" customWidth="1"/>
    <col min="4" max="11" width="6.5546875" style="19" customWidth="1"/>
    <col min="12" max="12" width="13.109375" style="27" customWidth="1"/>
    <col min="13" max="20" width="6.5546875" style="19" customWidth="1"/>
    <col min="21" max="21" width="8" style="27" customWidth="1"/>
    <col min="22" max="22" width="8.44140625" style="27" customWidth="1"/>
    <col min="23" max="16384" width="9.109375" style="23"/>
  </cols>
  <sheetData>
    <row r="1" spans="1:28">
      <c r="A1" s="17" t="s">
        <v>132</v>
      </c>
      <c r="B1" s="9"/>
    </row>
    <row r="2" spans="1:28" ht="5.25" customHeight="1"/>
    <row r="3" spans="1:28" ht="26.25" customHeight="1">
      <c r="A3" s="214" t="s">
        <v>74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1:28" ht="12.75" customHeight="1">
      <c r="A4" s="208" t="s">
        <v>131</v>
      </c>
      <c r="B4" s="219"/>
      <c r="C4" s="219"/>
      <c r="L4" s="25"/>
      <c r="U4" s="25"/>
      <c r="V4" s="25"/>
    </row>
    <row r="5" spans="1:28" ht="12.75" customHeight="1">
      <c r="A5" s="25" t="s">
        <v>229</v>
      </c>
      <c r="B5" s="25"/>
      <c r="C5" s="25"/>
      <c r="L5" s="25"/>
      <c r="U5" s="25"/>
      <c r="V5" s="25"/>
    </row>
    <row r="6" spans="1:28" s="30" customFormat="1" ht="18" customHeight="1">
      <c r="A6" s="220" t="s">
        <v>0</v>
      </c>
      <c r="B6" s="205" t="s">
        <v>1</v>
      </c>
      <c r="C6" s="205" t="s">
        <v>59</v>
      </c>
      <c r="D6" s="194" t="s">
        <v>2</v>
      </c>
      <c r="E6" s="194"/>
      <c r="F6" s="194"/>
      <c r="G6" s="194"/>
      <c r="H6" s="194"/>
      <c r="I6" s="194"/>
      <c r="J6" s="194"/>
      <c r="K6" s="194"/>
      <c r="L6" s="205" t="s">
        <v>57</v>
      </c>
      <c r="M6" s="196" t="s">
        <v>2</v>
      </c>
      <c r="N6" s="197"/>
      <c r="O6" s="197"/>
      <c r="P6" s="197"/>
      <c r="Q6" s="197"/>
      <c r="R6" s="197"/>
      <c r="S6" s="197"/>
      <c r="T6" s="197"/>
      <c r="U6" s="205" t="s">
        <v>60</v>
      </c>
      <c r="V6" s="205" t="s">
        <v>55</v>
      </c>
    </row>
    <row r="7" spans="1:28" s="32" customFormat="1" ht="15" customHeight="1">
      <c r="A7" s="220"/>
      <c r="B7" s="205"/>
      <c r="C7" s="205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5"/>
      <c r="M7" s="196" t="s">
        <v>17</v>
      </c>
      <c r="N7" s="197"/>
      <c r="O7" s="197"/>
      <c r="P7" s="197"/>
      <c r="Q7" s="196" t="s">
        <v>9</v>
      </c>
      <c r="R7" s="197"/>
      <c r="S7" s="197"/>
      <c r="T7" s="197"/>
      <c r="U7" s="205"/>
      <c r="V7" s="205"/>
    </row>
    <row r="8" spans="1:28" ht="55.2">
      <c r="A8" s="220"/>
      <c r="B8" s="205"/>
      <c r="C8" s="205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5"/>
      <c r="M8" s="21" t="s">
        <v>13</v>
      </c>
      <c r="N8" s="21" t="s">
        <v>10</v>
      </c>
      <c r="O8" s="21" t="s">
        <v>11</v>
      </c>
      <c r="P8" s="21" t="s">
        <v>12</v>
      </c>
      <c r="Q8" s="21" t="s">
        <v>13</v>
      </c>
      <c r="R8" s="21" t="s">
        <v>10</v>
      </c>
      <c r="S8" s="21" t="s">
        <v>11</v>
      </c>
      <c r="T8" s="21" t="s">
        <v>12</v>
      </c>
      <c r="U8" s="205"/>
      <c r="V8" s="205"/>
    </row>
    <row r="9" spans="1:28" hidden="1">
      <c r="A9" s="119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5"/>
      <c r="N9" s="115"/>
      <c r="O9" s="115"/>
      <c r="P9" s="115"/>
      <c r="Q9" s="115"/>
      <c r="R9" s="115"/>
      <c r="S9" s="115"/>
      <c r="T9" s="115"/>
      <c r="U9" s="116"/>
      <c r="V9" s="116"/>
    </row>
    <row r="10" spans="1:28" collapsed="1">
      <c r="A10" s="31">
        <v>1</v>
      </c>
      <c r="B10" s="29">
        <v>2</v>
      </c>
      <c r="C10" s="31">
        <v>3</v>
      </c>
      <c r="D10" s="29">
        <v>4</v>
      </c>
      <c r="E10" s="31">
        <v>5</v>
      </c>
      <c r="F10" s="29">
        <v>6</v>
      </c>
      <c r="G10" s="31">
        <v>7</v>
      </c>
      <c r="H10" s="29">
        <v>8</v>
      </c>
      <c r="I10" s="31">
        <v>9</v>
      </c>
      <c r="J10" s="29">
        <v>10</v>
      </c>
      <c r="K10" s="31">
        <v>11</v>
      </c>
      <c r="L10" s="29">
        <v>12</v>
      </c>
      <c r="M10" s="31">
        <v>13</v>
      </c>
      <c r="N10" s="29">
        <v>14</v>
      </c>
      <c r="O10" s="31">
        <v>15</v>
      </c>
      <c r="P10" s="29">
        <v>16</v>
      </c>
      <c r="Q10" s="31">
        <v>17</v>
      </c>
      <c r="R10" s="29">
        <v>18</v>
      </c>
      <c r="S10" s="31">
        <v>19</v>
      </c>
      <c r="T10" s="29">
        <v>20</v>
      </c>
      <c r="U10" s="31">
        <v>21</v>
      </c>
      <c r="V10" s="29">
        <v>22</v>
      </c>
    </row>
    <row r="11" spans="1:28" hidden="1" outlineLevel="1">
      <c r="A11" s="8">
        <v>40544</v>
      </c>
      <c r="B11" s="128">
        <v>2326.5019374600001</v>
      </c>
      <c r="C11" s="128">
        <v>1482.5110127999999</v>
      </c>
      <c r="D11" s="128">
        <v>466.86924934000001</v>
      </c>
      <c r="E11" s="128">
        <v>166.85844979999999</v>
      </c>
      <c r="F11" s="128">
        <v>156.05119145</v>
      </c>
      <c r="G11" s="128">
        <v>143.95960808999999</v>
      </c>
      <c r="H11" s="128">
        <v>1015.64176346</v>
      </c>
      <c r="I11" s="128">
        <v>46.264176259999999</v>
      </c>
      <c r="J11" s="128">
        <v>282.90344858999998</v>
      </c>
      <c r="K11" s="128">
        <v>686.47413860999995</v>
      </c>
      <c r="L11" s="128">
        <v>763.65317907999997</v>
      </c>
      <c r="M11" s="128">
        <v>59.355491909999998</v>
      </c>
      <c r="N11" s="128">
        <v>3.76535142</v>
      </c>
      <c r="O11" s="128">
        <v>3.6846765100000001</v>
      </c>
      <c r="P11" s="128">
        <v>51.90546398</v>
      </c>
      <c r="Q11" s="128">
        <v>704.29768717000002</v>
      </c>
      <c r="R11" s="128">
        <v>4.1242319600000004</v>
      </c>
      <c r="S11" s="128">
        <v>31.97243726</v>
      </c>
      <c r="T11" s="128">
        <v>668.20101795000005</v>
      </c>
      <c r="U11" s="128">
        <v>80.337745580000004</v>
      </c>
      <c r="V11" s="128">
        <v>1156.2866663299999</v>
      </c>
      <c r="W11" s="128"/>
      <c r="X11" s="128"/>
      <c r="Y11" s="128"/>
      <c r="Z11" s="128"/>
      <c r="AA11" s="128"/>
      <c r="AB11" s="128"/>
    </row>
    <row r="12" spans="1:28" hidden="1" outlineLevel="1">
      <c r="A12" s="8">
        <v>40575</v>
      </c>
      <c r="B12" s="128">
        <v>2305.9244017699998</v>
      </c>
      <c r="C12" s="128">
        <v>1468.1204082100001</v>
      </c>
      <c r="D12" s="128">
        <v>473.60534180000002</v>
      </c>
      <c r="E12" s="128">
        <v>174.02550858000001</v>
      </c>
      <c r="F12" s="128">
        <v>156.65262386000001</v>
      </c>
      <c r="G12" s="128">
        <v>142.92720936000001</v>
      </c>
      <c r="H12" s="128">
        <v>994.51506641000003</v>
      </c>
      <c r="I12" s="128">
        <v>46.54022346</v>
      </c>
      <c r="J12" s="128">
        <v>271.46610011000001</v>
      </c>
      <c r="K12" s="128">
        <v>676.50874283999997</v>
      </c>
      <c r="L12" s="128">
        <v>757.16380150999998</v>
      </c>
      <c r="M12" s="128">
        <v>57.129180869999999</v>
      </c>
      <c r="N12" s="128">
        <v>1.5211955800000001</v>
      </c>
      <c r="O12" s="128">
        <v>3.2312294000000001</v>
      </c>
      <c r="P12" s="128">
        <v>52.376755889999998</v>
      </c>
      <c r="Q12" s="128">
        <v>700.03462063999996</v>
      </c>
      <c r="R12" s="128">
        <v>6.1615008700000002</v>
      </c>
      <c r="S12" s="128">
        <v>16.173296950000001</v>
      </c>
      <c r="T12" s="128">
        <v>677.69982282000001</v>
      </c>
      <c r="U12" s="128">
        <v>80.640192049999996</v>
      </c>
      <c r="V12" s="128">
        <v>1138.3937266099999</v>
      </c>
      <c r="W12" s="128"/>
      <c r="X12" s="128"/>
      <c r="Y12" s="128"/>
      <c r="Z12" s="128"/>
      <c r="AA12" s="128"/>
      <c r="AB12" s="128"/>
    </row>
    <row r="13" spans="1:28" hidden="1" outlineLevel="1">
      <c r="A13" s="8">
        <v>40603</v>
      </c>
      <c r="B13" s="128">
        <v>2284.1181391800001</v>
      </c>
      <c r="C13" s="128">
        <v>1460.2368263599999</v>
      </c>
      <c r="D13" s="128">
        <v>479.18410218000002</v>
      </c>
      <c r="E13" s="128">
        <v>181.36648081999999</v>
      </c>
      <c r="F13" s="128">
        <v>156.20315844000001</v>
      </c>
      <c r="G13" s="128">
        <v>141.61446291999999</v>
      </c>
      <c r="H13" s="128">
        <v>981.05272418000004</v>
      </c>
      <c r="I13" s="128">
        <v>46.678890680000002</v>
      </c>
      <c r="J13" s="128">
        <v>268.25023496</v>
      </c>
      <c r="K13" s="128">
        <v>666.12359853999999</v>
      </c>
      <c r="L13" s="128">
        <v>740.05549933999998</v>
      </c>
      <c r="M13" s="128">
        <v>53.608881750000002</v>
      </c>
      <c r="N13" s="128">
        <v>0.32822857999999999</v>
      </c>
      <c r="O13" s="128">
        <v>2.9594086599999998</v>
      </c>
      <c r="P13" s="128">
        <v>50.32124451</v>
      </c>
      <c r="Q13" s="128">
        <v>686.44661758999996</v>
      </c>
      <c r="R13" s="128">
        <v>6.1226362600000002</v>
      </c>
      <c r="S13" s="128">
        <v>20.794822570000001</v>
      </c>
      <c r="T13" s="128">
        <v>659.52915875999997</v>
      </c>
      <c r="U13" s="128">
        <v>83.825813479999994</v>
      </c>
      <c r="V13" s="128">
        <v>1116.4600479200001</v>
      </c>
      <c r="W13" s="128"/>
      <c r="X13" s="128"/>
      <c r="Y13" s="128"/>
      <c r="Z13" s="128"/>
      <c r="AA13" s="128"/>
      <c r="AB13" s="128"/>
    </row>
    <row r="14" spans="1:28" hidden="1" outlineLevel="1">
      <c r="A14" s="8">
        <v>40634</v>
      </c>
      <c r="B14" s="128">
        <v>2291.3190106900001</v>
      </c>
      <c r="C14" s="128">
        <v>1535.34700871</v>
      </c>
      <c r="D14" s="128">
        <v>502.47054401000003</v>
      </c>
      <c r="E14" s="128">
        <v>196.1489349</v>
      </c>
      <c r="F14" s="128">
        <v>159.55822601</v>
      </c>
      <c r="G14" s="128">
        <v>146.7633831</v>
      </c>
      <c r="H14" s="128">
        <v>1032.8764647</v>
      </c>
      <c r="I14" s="128">
        <v>46.603529590000001</v>
      </c>
      <c r="J14" s="128">
        <v>263.32232958999998</v>
      </c>
      <c r="K14" s="128">
        <v>722.95060551999995</v>
      </c>
      <c r="L14" s="128">
        <v>670.89028303999999</v>
      </c>
      <c r="M14" s="128">
        <v>48.421319070000003</v>
      </c>
      <c r="N14" s="128">
        <v>0.32777824</v>
      </c>
      <c r="O14" s="128">
        <v>2.7697540699999998</v>
      </c>
      <c r="P14" s="128">
        <v>45.323786759999997</v>
      </c>
      <c r="Q14" s="128">
        <v>622.46896397</v>
      </c>
      <c r="R14" s="128">
        <v>3.9088687000000002</v>
      </c>
      <c r="S14" s="128">
        <v>15.43215861</v>
      </c>
      <c r="T14" s="128">
        <v>603.12793666000005</v>
      </c>
      <c r="U14" s="128">
        <v>85.081718940000002</v>
      </c>
      <c r="V14" s="128">
        <v>1099.5238994700001</v>
      </c>
      <c r="W14" s="128"/>
      <c r="X14" s="128"/>
      <c r="Y14" s="128"/>
      <c r="Z14" s="128"/>
      <c r="AA14" s="128"/>
      <c r="AB14" s="128"/>
    </row>
    <row r="15" spans="1:28" hidden="1" outlineLevel="1">
      <c r="A15" s="8">
        <v>40664</v>
      </c>
      <c r="B15" s="128">
        <v>2287.84271317</v>
      </c>
      <c r="C15" s="128">
        <v>1534.2785106700001</v>
      </c>
      <c r="D15" s="128">
        <v>518.02305417000002</v>
      </c>
      <c r="E15" s="128">
        <v>207.4408823</v>
      </c>
      <c r="F15" s="128">
        <v>164.23642914999999</v>
      </c>
      <c r="G15" s="128">
        <v>146.34574272</v>
      </c>
      <c r="H15" s="128">
        <v>1016.2554565</v>
      </c>
      <c r="I15" s="128">
        <v>46.438763809999998</v>
      </c>
      <c r="J15" s="128">
        <v>263.59438169999999</v>
      </c>
      <c r="K15" s="128">
        <v>706.22231098999998</v>
      </c>
      <c r="L15" s="128">
        <v>666.40759098000001</v>
      </c>
      <c r="M15" s="128">
        <v>49.600707710000002</v>
      </c>
      <c r="N15" s="128">
        <v>0.33696619999999999</v>
      </c>
      <c r="O15" s="128">
        <v>2.87406161</v>
      </c>
      <c r="P15" s="128">
        <v>46.389679899999997</v>
      </c>
      <c r="Q15" s="128">
        <v>616.80688326999996</v>
      </c>
      <c r="R15" s="128">
        <v>7.1582767799999996</v>
      </c>
      <c r="S15" s="128">
        <v>14.084715129999999</v>
      </c>
      <c r="T15" s="128">
        <v>595.56389135999996</v>
      </c>
      <c r="U15" s="128">
        <v>87.156611519999998</v>
      </c>
      <c r="V15" s="128">
        <v>1096.71016442</v>
      </c>
      <c r="W15" s="128"/>
      <c r="X15" s="128"/>
      <c r="Y15" s="128"/>
      <c r="Z15" s="128"/>
      <c r="AA15" s="128"/>
      <c r="AB15" s="128"/>
    </row>
    <row r="16" spans="1:28" hidden="1" outlineLevel="1">
      <c r="A16" s="8">
        <v>40695</v>
      </c>
      <c r="B16" s="128">
        <v>2277.1537729000001</v>
      </c>
      <c r="C16" s="128">
        <v>1529.1323411400001</v>
      </c>
      <c r="D16" s="128">
        <v>532.10888091000004</v>
      </c>
      <c r="E16" s="128">
        <v>214.46881002999999</v>
      </c>
      <c r="F16" s="128">
        <v>168.98505962999999</v>
      </c>
      <c r="G16" s="128">
        <v>148.65501125</v>
      </c>
      <c r="H16" s="128">
        <v>997.02346022999996</v>
      </c>
      <c r="I16" s="128">
        <v>46.387637910000002</v>
      </c>
      <c r="J16" s="128">
        <v>259.55683495</v>
      </c>
      <c r="K16" s="128">
        <v>691.07898737000005</v>
      </c>
      <c r="L16" s="128">
        <v>660.66575474000001</v>
      </c>
      <c r="M16" s="128">
        <v>52.112658969999998</v>
      </c>
      <c r="N16" s="128">
        <v>0.32772667</v>
      </c>
      <c r="O16" s="128">
        <v>2.8282292999999998</v>
      </c>
      <c r="P16" s="128">
        <v>48.956702999999997</v>
      </c>
      <c r="Q16" s="128">
        <v>608.55309577000003</v>
      </c>
      <c r="R16" s="128">
        <v>9.1973886700000005</v>
      </c>
      <c r="S16" s="128">
        <v>13.758695550000001</v>
      </c>
      <c r="T16" s="128">
        <v>585.59701155000005</v>
      </c>
      <c r="U16" s="128">
        <v>87.355677020000002</v>
      </c>
      <c r="V16" s="128">
        <v>1078.36789355</v>
      </c>
      <c r="W16" s="128"/>
      <c r="X16" s="128"/>
      <c r="Y16" s="128"/>
      <c r="Z16" s="128"/>
      <c r="AA16" s="128"/>
      <c r="AB16" s="128"/>
    </row>
    <row r="17" spans="1:28" hidden="1" outlineLevel="1">
      <c r="A17" s="8">
        <v>40725</v>
      </c>
      <c r="B17" s="128">
        <v>2261.4057386700001</v>
      </c>
      <c r="C17" s="128">
        <v>1522.0980368</v>
      </c>
      <c r="D17" s="128">
        <v>545.99248571999999</v>
      </c>
      <c r="E17" s="128">
        <v>218.00394438999999</v>
      </c>
      <c r="F17" s="128">
        <v>176.91505964000001</v>
      </c>
      <c r="G17" s="128">
        <v>151.07348168999999</v>
      </c>
      <c r="H17" s="128">
        <v>976.10555108000005</v>
      </c>
      <c r="I17" s="128">
        <v>45.72278987</v>
      </c>
      <c r="J17" s="128">
        <v>253.53973636000001</v>
      </c>
      <c r="K17" s="128">
        <v>676.84302485000001</v>
      </c>
      <c r="L17" s="128">
        <v>653.13158819</v>
      </c>
      <c r="M17" s="128">
        <v>54.548289189999998</v>
      </c>
      <c r="N17" s="128">
        <v>0.32642884999999999</v>
      </c>
      <c r="O17" s="128">
        <v>3.1355007100000001</v>
      </c>
      <c r="P17" s="128">
        <v>51.086359629999997</v>
      </c>
      <c r="Q17" s="128">
        <v>598.58329900000001</v>
      </c>
      <c r="R17" s="128">
        <v>9.1951721800000001</v>
      </c>
      <c r="S17" s="128">
        <v>13.485566459999999</v>
      </c>
      <c r="T17" s="128">
        <v>575.90256036000005</v>
      </c>
      <c r="U17" s="128">
        <v>86.17611368</v>
      </c>
      <c r="V17" s="128">
        <v>1116.2184906</v>
      </c>
      <c r="W17" s="128"/>
      <c r="X17" s="128"/>
      <c r="Y17" s="128"/>
      <c r="Z17" s="128"/>
      <c r="AA17" s="128"/>
      <c r="AB17" s="128"/>
    </row>
    <row r="18" spans="1:28" hidden="1" outlineLevel="1">
      <c r="A18" s="8">
        <v>40756</v>
      </c>
      <c r="B18" s="128">
        <v>2244.4910054799998</v>
      </c>
      <c r="C18" s="128">
        <v>1515.2537571600001</v>
      </c>
      <c r="D18" s="128">
        <v>569.42618467</v>
      </c>
      <c r="E18" s="128">
        <v>239.89011231000001</v>
      </c>
      <c r="F18" s="128">
        <v>177.34974026</v>
      </c>
      <c r="G18" s="128">
        <v>152.18633209999999</v>
      </c>
      <c r="H18" s="128">
        <v>945.82757248999997</v>
      </c>
      <c r="I18" s="128">
        <v>44.972406620000001</v>
      </c>
      <c r="J18" s="128">
        <v>248.04973969</v>
      </c>
      <c r="K18" s="128">
        <v>652.80542618000004</v>
      </c>
      <c r="L18" s="128">
        <v>642.78495561</v>
      </c>
      <c r="M18" s="128">
        <v>59.054062639999998</v>
      </c>
      <c r="N18" s="128">
        <v>0.32819970999999998</v>
      </c>
      <c r="O18" s="128">
        <v>3.02608151</v>
      </c>
      <c r="P18" s="128">
        <v>55.699781420000001</v>
      </c>
      <c r="Q18" s="128">
        <v>583.73089297000001</v>
      </c>
      <c r="R18" s="128">
        <v>3.9963545599999999</v>
      </c>
      <c r="S18" s="128">
        <v>13.26509948</v>
      </c>
      <c r="T18" s="128">
        <v>566.46943893000002</v>
      </c>
      <c r="U18" s="128">
        <v>86.452292709999995</v>
      </c>
      <c r="V18" s="128">
        <v>1026.4463892199999</v>
      </c>
      <c r="W18" s="128"/>
      <c r="X18" s="128"/>
      <c r="Y18" s="128"/>
      <c r="Z18" s="128"/>
      <c r="AA18" s="128"/>
      <c r="AB18" s="128"/>
    </row>
    <row r="19" spans="1:28" hidden="1" outlineLevel="1">
      <c r="A19" s="8">
        <v>40787</v>
      </c>
      <c r="B19" s="128">
        <v>2213.93631912</v>
      </c>
      <c r="C19" s="128">
        <v>1500.3367264399999</v>
      </c>
      <c r="D19" s="128">
        <v>583.35920375000001</v>
      </c>
      <c r="E19" s="128">
        <v>244.32166040000001</v>
      </c>
      <c r="F19" s="128">
        <v>182.56563825999999</v>
      </c>
      <c r="G19" s="128">
        <v>156.47190509000001</v>
      </c>
      <c r="H19" s="128">
        <v>916.97752269</v>
      </c>
      <c r="I19" s="128">
        <v>44.246434579999999</v>
      </c>
      <c r="J19" s="128">
        <v>245.07203161999999</v>
      </c>
      <c r="K19" s="128">
        <v>627.65905649000001</v>
      </c>
      <c r="L19" s="128">
        <v>626.82532852999998</v>
      </c>
      <c r="M19" s="128">
        <v>61.425210229999998</v>
      </c>
      <c r="N19" s="128">
        <v>0.33324393000000002</v>
      </c>
      <c r="O19" s="128">
        <v>2.6295874100000001</v>
      </c>
      <c r="P19" s="128">
        <v>58.462378889999997</v>
      </c>
      <c r="Q19" s="128">
        <v>565.40011830000003</v>
      </c>
      <c r="R19" s="128">
        <v>5.2329864099999996</v>
      </c>
      <c r="S19" s="128">
        <v>12.82023521</v>
      </c>
      <c r="T19" s="128">
        <v>547.34689667999999</v>
      </c>
      <c r="U19" s="128">
        <v>86.774264149999993</v>
      </c>
      <c r="V19" s="128">
        <v>1013.10164222</v>
      </c>
      <c r="W19" s="128"/>
      <c r="X19" s="128"/>
      <c r="Y19" s="128"/>
      <c r="Z19" s="128"/>
      <c r="AA19" s="128"/>
      <c r="AB19" s="128"/>
    </row>
    <row r="20" spans="1:28" hidden="1" outlineLevel="1">
      <c r="A20" s="8">
        <v>40817</v>
      </c>
      <c r="B20" s="128">
        <v>2184.3888977800002</v>
      </c>
      <c r="C20" s="128">
        <v>1480.0432722</v>
      </c>
      <c r="D20" s="128">
        <v>596.69551889000002</v>
      </c>
      <c r="E20" s="128">
        <v>253.52049581</v>
      </c>
      <c r="F20" s="128">
        <v>182.66436662000001</v>
      </c>
      <c r="G20" s="128">
        <v>160.51065646000001</v>
      </c>
      <c r="H20" s="128">
        <v>883.34775331000003</v>
      </c>
      <c r="I20" s="128">
        <v>44.378538509999998</v>
      </c>
      <c r="J20" s="128">
        <v>240.87971433000001</v>
      </c>
      <c r="K20" s="128">
        <v>598.08950046999996</v>
      </c>
      <c r="L20" s="128">
        <v>616.28096783000001</v>
      </c>
      <c r="M20" s="128">
        <v>63.296170140000001</v>
      </c>
      <c r="N20" s="128">
        <v>0.23477081999999999</v>
      </c>
      <c r="O20" s="128">
        <v>2.4017923099999998</v>
      </c>
      <c r="P20" s="128">
        <v>60.659607010000002</v>
      </c>
      <c r="Q20" s="128">
        <v>552.98479769000005</v>
      </c>
      <c r="R20" s="128">
        <v>3.8249925400000002</v>
      </c>
      <c r="S20" s="128">
        <v>12.65538613</v>
      </c>
      <c r="T20" s="128">
        <v>536.50441902</v>
      </c>
      <c r="U20" s="128">
        <v>88.064657749999995</v>
      </c>
      <c r="V20" s="128">
        <v>961.81466219000004</v>
      </c>
      <c r="W20" s="128"/>
      <c r="X20" s="128"/>
      <c r="Y20" s="128"/>
      <c r="Z20" s="128"/>
      <c r="AA20" s="128"/>
      <c r="AB20" s="128"/>
    </row>
    <row r="21" spans="1:28" hidden="1" outlineLevel="1">
      <c r="A21" s="8">
        <v>40848</v>
      </c>
      <c r="B21" s="128">
        <v>2141.7852824699999</v>
      </c>
      <c r="C21" s="128">
        <v>1431.2147368399999</v>
      </c>
      <c r="D21" s="128">
        <v>596.90685671999995</v>
      </c>
      <c r="E21" s="128">
        <v>255.21097897999999</v>
      </c>
      <c r="F21" s="128">
        <v>180.56281938000001</v>
      </c>
      <c r="G21" s="128">
        <v>161.13305836000001</v>
      </c>
      <c r="H21" s="128">
        <v>834.30788012000005</v>
      </c>
      <c r="I21" s="128">
        <v>43.79021728</v>
      </c>
      <c r="J21" s="128">
        <v>234.2614068</v>
      </c>
      <c r="K21" s="128">
        <v>556.25625604000004</v>
      </c>
      <c r="L21" s="128">
        <v>625.01039641</v>
      </c>
      <c r="M21" s="128">
        <v>72.165382780000002</v>
      </c>
      <c r="N21" s="128">
        <v>0.33655538000000002</v>
      </c>
      <c r="O21" s="128">
        <v>6.7496422599999999</v>
      </c>
      <c r="P21" s="128">
        <v>65.079185140000007</v>
      </c>
      <c r="Q21" s="128">
        <v>552.84501363000004</v>
      </c>
      <c r="R21" s="128">
        <v>6.22088032</v>
      </c>
      <c r="S21" s="128">
        <v>12.776579999999999</v>
      </c>
      <c r="T21" s="128">
        <v>533.84755330999997</v>
      </c>
      <c r="U21" s="128">
        <v>85.56014922</v>
      </c>
      <c r="V21" s="128">
        <v>951.11891831000003</v>
      </c>
      <c r="W21" s="128"/>
      <c r="X21" s="128"/>
      <c r="Y21" s="128"/>
      <c r="Z21" s="128"/>
      <c r="AA21" s="128"/>
      <c r="AB21" s="128"/>
    </row>
    <row r="22" spans="1:28" hidden="1" outlineLevel="1">
      <c r="A22" s="8">
        <v>40878</v>
      </c>
      <c r="B22" s="128">
        <v>1997.8620623700001</v>
      </c>
      <c r="C22" s="128">
        <v>1356.9857159400001</v>
      </c>
      <c r="D22" s="128">
        <v>604.71285610999996</v>
      </c>
      <c r="E22" s="128">
        <v>261.45060024999998</v>
      </c>
      <c r="F22" s="128">
        <v>181.48689073</v>
      </c>
      <c r="G22" s="128">
        <v>161.77536513000001</v>
      </c>
      <c r="H22" s="128">
        <v>752.27285983000002</v>
      </c>
      <c r="I22" s="128">
        <v>39.501809799999997</v>
      </c>
      <c r="J22" s="128">
        <v>218.52254825</v>
      </c>
      <c r="K22" s="128">
        <v>494.24850178000003</v>
      </c>
      <c r="L22" s="128">
        <v>556.46976672999995</v>
      </c>
      <c r="M22" s="128">
        <v>69.415818540000004</v>
      </c>
      <c r="N22" s="128">
        <v>0.30798312</v>
      </c>
      <c r="O22" s="128">
        <v>7.12520183</v>
      </c>
      <c r="P22" s="128">
        <v>61.982633589999999</v>
      </c>
      <c r="Q22" s="128">
        <v>487.05394819000003</v>
      </c>
      <c r="R22" s="128">
        <v>5.1270550000000004</v>
      </c>
      <c r="S22" s="128">
        <v>11.598953290000001</v>
      </c>
      <c r="T22" s="128">
        <v>470.32793989999999</v>
      </c>
      <c r="U22" s="128">
        <v>84.406579699999995</v>
      </c>
      <c r="V22" s="128">
        <v>867.23769962999995</v>
      </c>
      <c r="W22" s="128"/>
      <c r="X22" s="128"/>
      <c r="Y22" s="128"/>
      <c r="Z22" s="128"/>
      <c r="AA22" s="128"/>
      <c r="AB22" s="128"/>
    </row>
    <row r="23" spans="1:28" hidden="1" outlineLevel="1">
      <c r="A23" s="8">
        <v>40909</v>
      </c>
      <c r="B23" s="128">
        <v>1966.20327006</v>
      </c>
      <c r="C23" s="128">
        <v>1331.6608994200001</v>
      </c>
      <c r="D23" s="128">
        <v>602.54040701999998</v>
      </c>
      <c r="E23" s="128">
        <v>248.96762293</v>
      </c>
      <c r="F23" s="128">
        <v>185.02407600999999</v>
      </c>
      <c r="G23" s="128">
        <v>168.54870808000001</v>
      </c>
      <c r="H23" s="128">
        <v>729.12049239999999</v>
      </c>
      <c r="I23" s="128">
        <v>29.207473419999999</v>
      </c>
      <c r="J23" s="128">
        <v>203.09994515</v>
      </c>
      <c r="K23" s="128">
        <v>496.81307383000001</v>
      </c>
      <c r="L23" s="128">
        <v>550.19450254000003</v>
      </c>
      <c r="M23" s="128">
        <v>71.494039439999995</v>
      </c>
      <c r="N23" s="128">
        <v>0.21810932999999999</v>
      </c>
      <c r="O23" s="128">
        <v>6.5585576899999998</v>
      </c>
      <c r="P23" s="128">
        <v>64.717372420000004</v>
      </c>
      <c r="Q23" s="128">
        <v>478.70046309999998</v>
      </c>
      <c r="R23" s="128">
        <v>2.3972721400000001</v>
      </c>
      <c r="S23" s="128">
        <v>11.99614339</v>
      </c>
      <c r="T23" s="128">
        <v>464.30704757000001</v>
      </c>
      <c r="U23" s="128">
        <v>84.347868099999999</v>
      </c>
      <c r="V23" s="128">
        <v>841.25977302000001</v>
      </c>
      <c r="W23" s="128"/>
      <c r="X23" s="128"/>
      <c r="Y23" s="128"/>
      <c r="Z23" s="128"/>
      <c r="AA23" s="128"/>
      <c r="AB23" s="128"/>
    </row>
    <row r="24" spans="1:28" hidden="1" outlineLevel="1">
      <c r="A24" s="8">
        <v>40940</v>
      </c>
      <c r="B24" s="128">
        <v>1943.2180379500001</v>
      </c>
      <c r="C24" s="128">
        <v>1328.3742749099999</v>
      </c>
      <c r="D24" s="128">
        <v>599.27303037000001</v>
      </c>
      <c r="E24" s="128">
        <v>248.12171506000001</v>
      </c>
      <c r="F24" s="128">
        <v>183.44038821000001</v>
      </c>
      <c r="G24" s="128">
        <v>167.71092709999999</v>
      </c>
      <c r="H24" s="128">
        <v>729.10124454000004</v>
      </c>
      <c r="I24" s="128">
        <v>27.964528649999998</v>
      </c>
      <c r="J24" s="128">
        <v>199.37042403999999</v>
      </c>
      <c r="K24" s="128">
        <v>501.76629185000002</v>
      </c>
      <c r="L24" s="128">
        <v>529.84889412999996</v>
      </c>
      <c r="M24" s="128">
        <v>74.128675400000006</v>
      </c>
      <c r="N24" s="128">
        <v>0.20592888000000001</v>
      </c>
      <c r="O24" s="128">
        <v>7.9308186699999998</v>
      </c>
      <c r="P24" s="128">
        <v>65.991927849999996</v>
      </c>
      <c r="Q24" s="128">
        <v>455.72021873</v>
      </c>
      <c r="R24" s="128">
        <v>2.44457068</v>
      </c>
      <c r="S24" s="128">
        <v>12.158136389999999</v>
      </c>
      <c r="T24" s="128">
        <v>441.11751165999999</v>
      </c>
      <c r="U24" s="128">
        <v>84.994868909999994</v>
      </c>
      <c r="V24" s="128">
        <v>710.62996351000004</v>
      </c>
      <c r="W24" s="128"/>
      <c r="X24" s="128"/>
      <c r="Y24" s="128"/>
      <c r="Z24" s="128"/>
      <c r="AA24" s="128"/>
      <c r="AB24" s="128"/>
    </row>
    <row r="25" spans="1:28" hidden="1" outlineLevel="1">
      <c r="A25" s="8">
        <v>40969</v>
      </c>
      <c r="B25" s="128">
        <v>1886.7300692599999</v>
      </c>
      <c r="C25" s="128">
        <v>1275.2778424200001</v>
      </c>
      <c r="D25" s="128">
        <v>603.01432800999999</v>
      </c>
      <c r="E25" s="128">
        <v>251.13098423</v>
      </c>
      <c r="F25" s="128">
        <v>184.66551003000001</v>
      </c>
      <c r="G25" s="128">
        <v>167.21783375000001</v>
      </c>
      <c r="H25" s="128">
        <v>672.26351440999997</v>
      </c>
      <c r="I25" s="128">
        <v>22.19689735</v>
      </c>
      <c r="J25" s="128">
        <v>178.84526285000001</v>
      </c>
      <c r="K25" s="128">
        <v>471.22135421000002</v>
      </c>
      <c r="L25" s="128">
        <v>526.48646257999997</v>
      </c>
      <c r="M25" s="128">
        <v>77.099485340000001</v>
      </c>
      <c r="N25" s="128">
        <v>4.9596274200000003</v>
      </c>
      <c r="O25" s="128">
        <v>6.40006684</v>
      </c>
      <c r="P25" s="128">
        <v>65.739791080000003</v>
      </c>
      <c r="Q25" s="128">
        <v>449.38697724000002</v>
      </c>
      <c r="R25" s="128">
        <v>2.5226659200000001</v>
      </c>
      <c r="S25" s="128">
        <v>11.793206359999999</v>
      </c>
      <c r="T25" s="128">
        <v>435.07110496000001</v>
      </c>
      <c r="U25" s="128">
        <v>84.96576426</v>
      </c>
      <c r="V25" s="128">
        <v>730.22571457000004</v>
      </c>
      <c r="W25" s="128"/>
      <c r="X25" s="128"/>
      <c r="Y25" s="128"/>
      <c r="Z25" s="128"/>
      <c r="AA25" s="128"/>
      <c r="AB25" s="128"/>
    </row>
    <row r="26" spans="1:28" hidden="1" outlineLevel="1">
      <c r="A26" s="8">
        <v>41000</v>
      </c>
      <c r="B26" s="128">
        <v>1861.7348349900001</v>
      </c>
      <c r="C26" s="128">
        <v>1263.08416001</v>
      </c>
      <c r="D26" s="128">
        <v>606.36161646000005</v>
      </c>
      <c r="E26" s="128">
        <v>250.97440453999999</v>
      </c>
      <c r="F26" s="128">
        <v>186.55951207999999</v>
      </c>
      <c r="G26" s="128">
        <v>168.82769984000001</v>
      </c>
      <c r="H26" s="128">
        <v>656.72254354999995</v>
      </c>
      <c r="I26" s="128">
        <v>21.687411269999998</v>
      </c>
      <c r="J26" s="128">
        <v>174.92628538</v>
      </c>
      <c r="K26" s="128">
        <v>460.1088469</v>
      </c>
      <c r="L26" s="128">
        <v>515.03266604999999</v>
      </c>
      <c r="M26" s="128">
        <v>76.415311020000004</v>
      </c>
      <c r="N26" s="128">
        <v>4.5920897800000002</v>
      </c>
      <c r="O26" s="128">
        <v>6.1510068999999996</v>
      </c>
      <c r="P26" s="128">
        <v>65.672214339999996</v>
      </c>
      <c r="Q26" s="128">
        <v>438.61735503</v>
      </c>
      <c r="R26" s="128">
        <v>2.5924596200000001</v>
      </c>
      <c r="S26" s="128">
        <v>11.575961299999999</v>
      </c>
      <c r="T26" s="128">
        <v>424.44893410999998</v>
      </c>
      <c r="U26" s="128">
        <v>83.618008930000002</v>
      </c>
      <c r="V26" s="128">
        <v>782.27501609000001</v>
      </c>
      <c r="W26" s="128"/>
      <c r="X26" s="128"/>
      <c r="Y26" s="128"/>
      <c r="Z26" s="128"/>
      <c r="AA26" s="128"/>
      <c r="AB26" s="128"/>
    </row>
    <row r="27" spans="1:28" hidden="1" outlineLevel="1">
      <c r="A27" s="8">
        <v>41030</v>
      </c>
      <c r="B27" s="128">
        <v>1846.8460080899999</v>
      </c>
      <c r="C27" s="128">
        <v>1255.6652670000001</v>
      </c>
      <c r="D27" s="128">
        <v>618.69838854</v>
      </c>
      <c r="E27" s="128">
        <v>260.50718360000002</v>
      </c>
      <c r="F27" s="128">
        <v>189.63856025999999</v>
      </c>
      <c r="G27" s="128">
        <v>168.55264467999999</v>
      </c>
      <c r="H27" s="128">
        <v>636.96687845999998</v>
      </c>
      <c r="I27" s="128">
        <v>22.075409260000001</v>
      </c>
      <c r="J27" s="128">
        <v>172.32648236</v>
      </c>
      <c r="K27" s="128">
        <v>442.56498684000002</v>
      </c>
      <c r="L27" s="128">
        <v>508.78641906000001</v>
      </c>
      <c r="M27" s="128">
        <v>76.938113200000004</v>
      </c>
      <c r="N27" s="128">
        <v>1.5383161700000001</v>
      </c>
      <c r="O27" s="128">
        <v>7.1875458600000002</v>
      </c>
      <c r="P27" s="128">
        <v>68.212251170000002</v>
      </c>
      <c r="Q27" s="128">
        <v>431.84830585999998</v>
      </c>
      <c r="R27" s="128">
        <v>3.1937404200000001</v>
      </c>
      <c r="S27" s="128">
        <v>10.799739110000001</v>
      </c>
      <c r="T27" s="128">
        <v>417.85482632999998</v>
      </c>
      <c r="U27" s="128">
        <v>82.394322029999998</v>
      </c>
      <c r="V27" s="128">
        <v>769.45745538000006</v>
      </c>
      <c r="W27" s="128"/>
      <c r="X27" s="128"/>
      <c r="Y27" s="128"/>
      <c r="Z27" s="128"/>
      <c r="AA27" s="128"/>
      <c r="AB27" s="128"/>
    </row>
    <row r="28" spans="1:28" hidden="1" outlineLevel="1">
      <c r="A28" s="8">
        <v>41061</v>
      </c>
      <c r="B28" s="128">
        <v>1819.0543815999999</v>
      </c>
      <c r="C28" s="128">
        <v>1235.20520747</v>
      </c>
      <c r="D28" s="128">
        <v>622.64478525000004</v>
      </c>
      <c r="E28" s="128">
        <v>259.84956317000001</v>
      </c>
      <c r="F28" s="128">
        <v>192.07627249999999</v>
      </c>
      <c r="G28" s="128">
        <v>170.71894957999999</v>
      </c>
      <c r="H28" s="128">
        <v>612.56042221999996</v>
      </c>
      <c r="I28" s="128">
        <v>21.20228565</v>
      </c>
      <c r="J28" s="128">
        <v>169.45205572</v>
      </c>
      <c r="K28" s="128">
        <v>421.90608085000002</v>
      </c>
      <c r="L28" s="128">
        <v>502.05617484999999</v>
      </c>
      <c r="M28" s="128">
        <v>78.046166929999998</v>
      </c>
      <c r="N28" s="128">
        <v>2.4335021700000001</v>
      </c>
      <c r="O28" s="128">
        <v>7.4997216399999997</v>
      </c>
      <c r="P28" s="128">
        <v>68.112943119999997</v>
      </c>
      <c r="Q28" s="128">
        <v>424.01000792000002</v>
      </c>
      <c r="R28" s="128">
        <v>2.2735704499999998</v>
      </c>
      <c r="S28" s="128">
        <v>10.78625497</v>
      </c>
      <c r="T28" s="128">
        <v>410.95018249999998</v>
      </c>
      <c r="U28" s="128">
        <v>81.792999280000004</v>
      </c>
      <c r="V28" s="128">
        <v>766.80427660999999</v>
      </c>
      <c r="W28" s="128"/>
      <c r="X28" s="128"/>
      <c r="Y28" s="128"/>
      <c r="Z28" s="128"/>
      <c r="AA28" s="128"/>
      <c r="AB28" s="128"/>
    </row>
    <row r="29" spans="1:28" hidden="1" outlineLevel="1">
      <c r="A29" s="8">
        <v>41091</v>
      </c>
      <c r="B29" s="128">
        <v>1799.18108706</v>
      </c>
      <c r="C29" s="128">
        <v>1226.4878948999999</v>
      </c>
      <c r="D29" s="128">
        <v>627.06999063000001</v>
      </c>
      <c r="E29" s="128">
        <v>260.34587033999998</v>
      </c>
      <c r="F29" s="128">
        <v>194.00671143</v>
      </c>
      <c r="G29" s="128">
        <v>172.71740886000001</v>
      </c>
      <c r="H29" s="128">
        <v>599.41790427000001</v>
      </c>
      <c r="I29" s="128">
        <v>19.527749570000001</v>
      </c>
      <c r="J29" s="128">
        <v>167.73961088999999</v>
      </c>
      <c r="K29" s="128">
        <v>412.15054380999999</v>
      </c>
      <c r="L29" s="128">
        <v>493.42296517</v>
      </c>
      <c r="M29" s="128">
        <v>75.328871849999999</v>
      </c>
      <c r="N29" s="128">
        <v>0.14574627000000001</v>
      </c>
      <c r="O29" s="128">
        <v>7.3268582699999998</v>
      </c>
      <c r="P29" s="128">
        <v>67.856267310000007</v>
      </c>
      <c r="Q29" s="128">
        <v>418.09409332000001</v>
      </c>
      <c r="R29" s="128">
        <v>3.1870336199999998</v>
      </c>
      <c r="S29" s="128">
        <v>10.399572750000001</v>
      </c>
      <c r="T29" s="128">
        <v>404.50748694999999</v>
      </c>
      <c r="U29" s="128">
        <v>79.270226989999998</v>
      </c>
      <c r="V29" s="128">
        <v>752.41043534999994</v>
      </c>
      <c r="W29" s="128"/>
      <c r="X29" s="128"/>
      <c r="Y29" s="128"/>
      <c r="Z29" s="128"/>
      <c r="AA29" s="128"/>
      <c r="AB29" s="128"/>
    </row>
    <row r="30" spans="1:28" hidden="1" outlineLevel="1">
      <c r="A30" s="8">
        <v>41122</v>
      </c>
      <c r="B30" s="128">
        <v>1794.3722567100001</v>
      </c>
      <c r="C30" s="128">
        <v>1223.2296131400001</v>
      </c>
      <c r="D30" s="128">
        <v>634.19730441000002</v>
      </c>
      <c r="E30" s="128">
        <v>265.51560351000001</v>
      </c>
      <c r="F30" s="128">
        <v>194.47429435000001</v>
      </c>
      <c r="G30" s="128">
        <v>174.20740655</v>
      </c>
      <c r="H30" s="128">
        <v>589.03230872999995</v>
      </c>
      <c r="I30" s="128">
        <v>19.81410228</v>
      </c>
      <c r="J30" s="128">
        <v>165.16877117999999</v>
      </c>
      <c r="K30" s="128">
        <v>404.04943527</v>
      </c>
      <c r="L30" s="128">
        <v>491.26348666000001</v>
      </c>
      <c r="M30" s="128">
        <v>78.234872699999997</v>
      </c>
      <c r="N30" s="128">
        <v>0.14694210999999999</v>
      </c>
      <c r="O30" s="128">
        <v>7.3194305399999999</v>
      </c>
      <c r="P30" s="128">
        <v>70.76850005</v>
      </c>
      <c r="Q30" s="128">
        <v>413.02861395999997</v>
      </c>
      <c r="R30" s="128">
        <v>3.2492722600000001</v>
      </c>
      <c r="S30" s="128">
        <v>10.36670069</v>
      </c>
      <c r="T30" s="128">
        <v>399.41264101000002</v>
      </c>
      <c r="U30" s="128">
        <v>79.879156910000006</v>
      </c>
      <c r="V30" s="128">
        <v>767.14189336000004</v>
      </c>
      <c r="W30" s="128"/>
      <c r="X30" s="128"/>
      <c r="Y30" s="128"/>
      <c r="Z30" s="128"/>
      <c r="AA30" s="128"/>
      <c r="AB30" s="128"/>
    </row>
    <row r="31" spans="1:28" hidden="1" outlineLevel="1">
      <c r="A31" s="8">
        <v>41153</v>
      </c>
      <c r="B31" s="128">
        <v>1776.2347321300001</v>
      </c>
      <c r="C31" s="128">
        <v>1207.3888184100001</v>
      </c>
      <c r="D31" s="128">
        <v>630.63107662000004</v>
      </c>
      <c r="E31" s="128">
        <v>267.13470427999999</v>
      </c>
      <c r="F31" s="128">
        <v>190.87020529</v>
      </c>
      <c r="G31" s="128">
        <v>172.62616704999999</v>
      </c>
      <c r="H31" s="128">
        <v>576.75774178999995</v>
      </c>
      <c r="I31" s="128">
        <v>19.59637425</v>
      </c>
      <c r="J31" s="128">
        <v>161.10058753000001</v>
      </c>
      <c r="K31" s="128">
        <v>396.06078000999997</v>
      </c>
      <c r="L31" s="128">
        <v>488.46395368999998</v>
      </c>
      <c r="M31" s="128">
        <v>81.925123409999998</v>
      </c>
      <c r="N31" s="128">
        <v>0.14538049</v>
      </c>
      <c r="O31" s="128">
        <v>9.1518449799999999</v>
      </c>
      <c r="P31" s="128">
        <v>72.627897939999997</v>
      </c>
      <c r="Q31" s="128">
        <v>406.53883028000001</v>
      </c>
      <c r="R31" s="128">
        <v>3.26123626</v>
      </c>
      <c r="S31" s="128">
        <v>10.580696590000001</v>
      </c>
      <c r="T31" s="128">
        <v>392.69689742999998</v>
      </c>
      <c r="U31" s="128">
        <v>80.381960030000002</v>
      </c>
      <c r="V31" s="128">
        <v>757.37673109000002</v>
      </c>
      <c r="W31" s="128"/>
      <c r="X31" s="128"/>
      <c r="Y31" s="128"/>
      <c r="Z31" s="128"/>
      <c r="AA31" s="128"/>
      <c r="AB31" s="128"/>
    </row>
    <row r="32" spans="1:28" hidden="1" outlineLevel="1">
      <c r="A32" s="8">
        <v>41183</v>
      </c>
      <c r="B32" s="128">
        <v>1769.16477005</v>
      </c>
      <c r="C32" s="128">
        <v>1202.3928972799999</v>
      </c>
      <c r="D32" s="128">
        <v>637.29202607000002</v>
      </c>
      <c r="E32" s="128">
        <v>271.82575367999999</v>
      </c>
      <c r="F32" s="128">
        <v>192.79103404</v>
      </c>
      <c r="G32" s="128">
        <v>172.67523835</v>
      </c>
      <c r="H32" s="128">
        <v>565.10087121000004</v>
      </c>
      <c r="I32" s="128">
        <v>19.90737485</v>
      </c>
      <c r="J32" s="128">
        <v>159.56905123999999</v>
      </c>
      <c r="K32" s="128">
        <v>385.62444512000002</v>
      </c>
      <c r="L32" s="128">
        <v>485.59191945999999</v>
      </c>
      <c r="M32" s="128">
        <v>86.831609459999996</v>
      </c>
      <c r="N32" s="128">
        <v>0.33112592000000002</v>
      </c>
      <c r="O32" s="128">
        <v>9.1811867899999999</v>
      </c>
      <c r="P32" s="128">
        <v>77.319296750000007</v>
      </c>
      <c r="Q32" s="128">
        <v>398.76031</v>
      </c>
      <c r="R32" s="128">
        <v>3.8519323000000001</v>
      </c>
      <c r="S32" s="128">
        <v>10.621730550000001</v>
      </c>
      <c r="T32" s="128">
        <v>384.28664715000002</v>
      </c>
      <c r="U32" s="128">
        <v>81.179953310000002</v>
      </c>
      <c r="V32" s="128">
        <v>748.10960661000001</v>
      </c>
      <c r="W32" s="128"/>
      <c r="X32" s="128"/>
      <c r="Y32" s="128"/>
      <c r="Z32" s="128"/>
      <c r="AA32" s="128"/>
      <c r="AB32" s="128"/>
    </row>
    <row r="33" spans="1:28" hidden="1" outlineLevel="1">
      <c r="A33" s="8">
        <v>41214</v>
      </c>
      <c r="B33" s="128">
        <v>1756.9799530800001</v>
      </c>
      <c r="C33" s="128">
        <v>1187.51029128</v>
      </c>
      <c r="D33" s="128">
        <v>638.08615932999999</v>
      </c>
      <c r="E33" s="128">
        <v>275.44245633000003</v>
      </c>
      <c r="F33" s="128">
        <v>191.19101064</v>
      </c>
      <c r="G33" s="128">
        <v>171.45269235999999</v>
      </c>
      <c r="H33" s="128">
        <v>549.42413194999995</v>
      </c>
      <c r="I33" s="128">
        <v>19.399564089999998</v>
      </c>
      <c r="J33" s="128">
        <v>157.67166386</v>
      </c>
      <c r="K33" s="128">
        <v>372.35290400000002</v>
      </c>
      <c r="L33" s="128">
        <v>487.42057244</v>
      </c>
      <c r="M33" s="128">
        <v>88.24744656</v>
      </c>
      <c r="N33" s="128">
        <v>0.35590103000000001</v>
      </c>
      <c r="O33" s="128">
        <v>10.00708854</v>
      </c>
      <c r="P33" s="128">
        <v>77.884456990000004</v>
      </c>
      <c r="Q33" s="128">
        <v>399.17312587999999</v>
      </c>
      <c r="R33" s="128">
        <v>3.9098618699999999</v>
      </c>
      <c r="S33" s="128">
        <v>10.68089778</v>
      </c>
      <c r="T33" s="128">
        <v>384.58236622999999</v>
      </c>
      <c r="U33" s="128">
        <v>82.049089359999996</v>
      </c>
      <c r="V33" s="128">
        <v>751.84642322000002</v>
      </c>
      <c r="W33" s="128"/>
      <c r="X33" s="128"/>
      <c r="Y33" s="128"/>
      <c r="Z33" s="128"/>
      <c r="AA33" s="128"/>
      <c r="AB33" s="128"/>
    </row>
    <row r="34" spans="1:28" hidden="1" outlineLevel="1">
      <c r="A34" s="8">
        <v>41244</v>
      </c>
      <c r="B34" s="128">
        <v>1726.6600463299999</v>
      </c>
      <c r="C34" s="128">
        <v>1173.40514147</v>
      </c>
      <c r="D34" s="128">
        <v>635.00765302000002</v>
      </c>
      <c r="E34" s="128">
        <v>272.18303524999999</v>
      </c>
      <c r="F34" s="128">
        <v>190.95825841000001</v>
      </c>
      <c r="G34" s="128">
        <v>171.86635935999999</v>
      </c>
      <c r="H34" s="128">
        <v>538.39748844999997</v>
      </c>
      <c r="I34" s="128">
        <v>15.581709119999999</v>
      </c>
      <c r="J34" s="128">
        <v>155.23818360999999</v>
      </c>
      <c r="K34" s="128">
        <v>367.57759571999998</v>
      </c>
      <c r="L34" s="128">
        <v>470.13600143000002</v>
      </c>
      <c r="M34" s="128">
        <v>88.0419488</v>
      </c>
      <c r="N34" s="128">
        <v>0.18267456000000001</v>
      </c>
      <c r="O34" s="128">
        <v>8.7068165400000002</v>
      </c>
      <c r="P34" s="128">
        <v>79.152457699999999</v>
      </c>
      <c r="Q34" s="128">
        <v>382.09405263000002</v>
      </c>
      <c r="R34" s="128">
        <v>2.8458838200000001</v>
      </c>
      <c r="S34" s="128">
        <v>10.58636344</v>
      </c>
      <c r="T34" s="128">
        <v>368.66180537000002</v>
      </c>
      <c r="U34" s="128">
        <v>83.118903430000003</v>
      </c>
      <c r="V34" s="128">
        <v>552.59811880999996</v>
      </c>
      <c r="W34" s="128"/>
      <c r="X34" s="128"/>
      <c r="Y34" s="128"/>
      <c r="Z34" s="128"/>
      <c r="AA34" s="128"/>
      <c r="AB34" s="128"/>
    </row>
    <row r="35" spans="1:28" hidden="1" outlineLevel="1">
      <c r="A35" s="8">
        <v>41275</v>
      </c>
      <c r="B35" s="128">
        <v>1705.97174713</v>
      </c>
      <c r="C35" s="128">
        <v>1161.2249203199999</v>
      </c>
      <c r="D35" s="128">
        <v>633.74878302000002</v>
      </c>
      <c r="E35" s="128">
        <v>274.57589665</v>
      </c>
      <c r="F35" s="128">
        <v>189.43160748</v>
      </c>
      <c r="G35" s="128">
        <v>169.74127888999999</v>
      </c>
      <c r="H35" s="128">
        <v>527.4761373</v>
      </c>
      <c r="I35" s="128">
        <v>15.052734750000001</v>
      </c>
      <c r="J35" s="128">
        <v>155.28670314999999</v>
      </c>
      <c r="K35" s="128">
        <v>357.1366994</v>
      </c>
      <c r="L35" s="128">
        <v>462.23237820999998</v>
      </c>
      <c r="M35" s="128">
        <v>86.687856780000004</v>
      </c>
      <c r="N35" s="128">
        <v>0.35752771999999999</v>
      </c>
      <c r="O35" s="128">
        <v>8.3338029799999997</v>
      </c>
      <c r="P35" s="128">
        <v>77.996526079999995</v>
      </c>
      <c r="Q35" s="128">
        <v>375.54452142999997</v>
      </c>
      <c r="R35" s="128">
        <v>4.06632865</v>
      </c>
      <c r="S35" s="128">
        <v>10.57283535</v>
      </c>
      <c r="T35" s="128">
        <v>360.90535742999998</v>
      </c>
      <c r="U35" s="128">
        <v>82.514448599999994</v>
      </c>
      <c r="V35" s="128">
        <v>535.49676118000002</v>
      </c>
      <c r="W35" s="128"/>
      <c r="X35" s="128"/>
      <c r="Y35" s="128"/>
      <c r="Z35" s="128"/>
      <c r="AA35" s="128"/>
      <c r="AB35" s="128"/>
    </row>
    <row r="36" spans="1:28" hidden="1" outlineLevel="1">
      <c r="A36" s="8">
        <v>41306</v>
      </c>
      <c r="B36" s="128">
        <v>1694.85663606</v>
      </c>
      <c r="C36" s="128">
        <v>1157.9125038300001</v>
      </c>
      <c r="D36" s="128">
        <v>638.20848822000005</v>
      </c>
      <c r="E36" s="128">
        <v>289.78010397000003</v>
      </c>
      <c r="F36" s="128">
        <v>180.49358605</v>
      </c>
      <c r="G36" s="128">
        <v>167.93479819999999</v>
      </c>
      <c r="H36" s="128">
        <v>519.70401561000006</v>
      </c>
      <c r="I36" s="128">
        <v>106.42745171999999</v>
      </c>
      <c r="J36" s="128">
        <v>88.985264240000006</v>
      </c>
      <c r="K36" s="128">
        <v>324.29129964999998</v>
      </c>
      <c r="L36" s="128">
        <v>452.51002498000003</v>
      </c>
      <c r="M36" s="128">
        <v>85.899518819999997</v>
      </c>
      <c r="N36" s="128">
        <v>1.7087079000000001</v>
      </c>
      <c r="O36" s="128">
        <v>7.3042759500000001</v>
      </c>
      <c r="P36" s="128">
        <v>76.88653497</v>
      </c>
      <c r="Q36" s="128">
        <v>366.61050616</v>
      </c>
      <c r="R36" s="128">
        <v>11.10268406</v>
      </c>
      <c r="S36" s="128">
        <v>4.2711969500000002</v>
      </c>
      <c r="T36" s="128">
        <v>351.23662515000001</v>
      </c>
      <c r="U36" s="128">
        <v>84.434107249999997</v>
      </c>
      <c r="V36" s="128">
        <v>512.34221560000003</v>
      </c>
      <c r="W36" s="128"/>
      <c r="X36" s="128"/>
      <c r="Y36" s="128"/>
      <c r="Z36" s="128"/>
      <c r="AA36" s="128"/>
      <c r="AB36" s="128"/>
    </row>
    <row r="37" spans="1:28" hidden="1" outlineLevel="1">
      <c r="A37" s="8">
        <v>41334</v>
      </c>
      <c r="B37" s="128">
        <v>1649.4658418900001</v>
      </c>
      <c r="C37" s="128">
        <v>1147.82644729</v>
      </c>
      <c r="D37" s="128">
        <v>642.04671987999996</v>
      </c>
      <c r="E37" s="128">
        <v>295.84979621000002</v>
      </c>
      <c r="F37" s="128">
        <v>176.82149165999999</v>
      </c>
      <c r="G37" s="128">
        <v>169.37543201</v>
      </c>
      <c r="H37" s="128">
        <v>505.77972741000002</v>
      </c>
      <c r="I37" s="128">
        <v>107.10986533000001</v>
      </c>
      <c r="J37" s="128">
        <v>84.790187930000002</v>
      </c>
      <c r="K37" s="128">
        <v>313.87967415000003</v>
      </c>
      <c r="L37" s="128">
        <v>450.99764957000002</v>
      </c>
      <c r="M37" s="128">
        <v>86.006431359999993</v>
      </c>
      <c r="N37" s="128">
        <v>1.7051453999999999</v>
      </c>
      <c r="O37" s="128">
        <v>6.9882179000000004</v>
      </c>
      <c r="P37" s="128">
        <v>77.313068060000006</v>
      </c>
      <c r="Q37" s="128">
        <v>364.99121821</v>
      </c>
      <c r="R37" s="128">
        <v>11.38189626</v>
      </c>
      <c r="S37" s="128">
        <v>4.4292350799999998</v>
      </c>
      <c r="T37" s="128">
        <v>349.18008687000003</v>
      </c>
      <c r="U37" s="128">
        <v>50.641745030000003</v>
      </c>
      <c r="V37" s="128">
        <v>563.18836907000002</v>
      </c>
      <c r="W37" s="128"/>
      <c r="X37" s="128"/>
      <c r="Y37" s="128"/>
      <c r="Z37" s="128"/>
      <c r="AA37" s="128"/>
      <c r="AB37" s="128"/>
    </row>
    <row r="38" spans="1:28" hidden="1" outlineLevel="1">
      <c r="A38" s="8">
        <v>41365</v>
      </c>
      <c r="B38" s="128">
        <v>1659.9779081500001</v>
      </c>
      <c r="C38" s="128">
        <v>1160.0344118099999</v>
      </c>
      <c r="D38" s="128">
        <v>662.87388850000002</v>
      </c>
      <c r="E38" s="128">
        <v>312.10614403</v>
      </c>
      <c r="F38" s="128">
        <v>179.26032092</v>
      </c>
      <c r="G38" s="128">
        <v>171.50742355</v>
      </c>
      <c r="H38" s="128">
        <v>497.16052330999997</v>
      </c>
      <c r="I38" s="128">
        <v>106.86427594</v>
      </c>
      <c r="J38" s="128">
        <v>83.156898389999995</v>
      </c>
      <c r="K38" s="128">
        <v>307.13934898000002</v>
      </c>
      <c r="L38" s="128">
        <v>449.24943185000001</v>
      </c>
      <c r="M38" s="128">
        <v>87.913168010000007</v>
      </c>
      <c r="N38" s="128">
        <v>1.78524514</v>
      </c>
      <c r="O38" s="128">
        <v>6.7234414400000002</v>
      </c>
      <c r="P38" s="128">
        <v>79.404481430000004</v>
      </c>
      <c r="Q38" s="128">
        <v>361.33626384000002</v>
      </c>
      <c r="R38" s="128">
        <v>11.020997120000001</v>
      </c>
      <c r="S38" s="128">
        <v>4.5307129100000001</v>
      </c>
      <c r="T38" s="128">
        <v>345.78455380999998</v>
      </c>
      <c r="U38" s="128">
        <v>50.694064490000002</v>
      </c>
      <c r="V38" s="128">
        <v>547.92536400999995</v>
      </c>
      <c r="W38" s="128"/>
      <c r="X38" s="128"/>
      <c r="Y38" s="128"/>
      <c r="Z38" s="128"/>
      <c r="AA38" s="128"/>
      <c r="AB38" s="128"/>
    </row>
    <row r="39" spans="1:28" hidden="1" outlineLevel="1">
      <c r="A39" s="8">
        <v>41395</v>
      </c>
      <c r="B39" s="128">
        <v>1642.1327419500001</v>
      </c>
      <c r="C39" s="128">
        <v>1148.2082817400001</v>
      </c>
      <c r="D39" s="128">
        <v>661.08524793000004</v>
      </c>
      <c r="E39" s="128">
        <v>319.33474695000001</v>
      </c>
      <c r="F39" s="128">
        <v>178.27711607000001</v>
      </c>
      <c r="G39" s="128">
        <v>163.47338490999999</v>
      </c>
      <c r="H39" s="128">
        <v>487.12303380999998</v>
      </c>
      <c r="I39" s="128">
        <v>108.30684126</v>
      </c>
      <c r="J39" s="128">
        <v>81.059304859999997</v>
      </c>
      <c r="K39" s="128">
        <v>297.75688768999999</v>
      </c>
      <c r="L39" s="128">
        <v>443.11863312999998</v>
      </c>
      <c r="M39" s="128">
        <v>88.059610090000007</v>
      </c>
      <c r="N39" s="128">
        <v>1.8246416000000001</v>
      </c>
      <c r="O39" s="128">
        <v>6.6122903700000002</v>
      </c>
      <c r="P39" s="128">
        <v>79.622678120000003</v>
      </c>
      <c r="Q39" s="128">
        <v>355.05902304</v>
      </c>
      <c r="R39" s="128">
        <v>11.27894437</v>
      </c>
      <c r="S39" s="128">
        <v>4.2504462399999996</v>
      </c>
      <c r="T39" s="128">
        <v>339.52963242999999</v>
      </c>
      <c r="U39" s="128">
        <v>50.80582708</v>
      </c>
      <c r="V39" s="128">
        <v>586.64580464000005</v>
      </c>
      <c r="W39" s="128"/>
      <c r="X39" s="128"/>
      <c r="Y39" s="128"/>
      <c r="Z39" s="128"/>
      <c r="AA39" s="128"/>
      <c r="AB39" s="128"/>
    </row>
    <row r="40" spans="1:28" hidden="1" outlineLevel="1">
      <c r="A40" s="8">
        <v>41426</v>
      </c>
      <c r="B40" s="128">
        <v>1611.3850927000001</v>
      </c>
      <c r="C40" s="128">
        <v>1120.20454982</v>
      </c>
      <c r="D40" s="128">
        <v>640.20105117000003</v>
      </c>
      <c r="E40" s="128">
        <v>315.62315876000002</v>
      </c>
      <c r="F40" s="128">
        <v>178.50173267</v>
      </c>
      <c r="G40" s="128">
        <v>146.07615974000001</v>
      </c>
      <c r="H40" s="128">
        <v>480.00349864999998</v>
      </c>
      <c r="I40" s="128">
        <v>108.301773</v>
      </c>
      <c r="J40" s="128">
        <v>78.647068309999995</v>
      </c>
      <c r="K40" s="128">
        <v>293.05465734000001</v>
      </c>
      <c r="L40" s="128">
        <v>440.17554794</v>
      </c>
      <c r="M40" s="128">
        <v>88.495634069999994</v>
      </c>
      <c r="N40" s="128">
        <v>1.86241857</v>
      </c>
      <c r="O40" s="128">
        <v>6.7313351900000002</v>
      </c>
      <c r="P40" s="128">
        <v>79.901880309999996</v>
      </c>
      <c r="Q40" s="128">
        <v>351.67991387000001</v>
      </c>
      <c r="R40" s="128">
        <v>11.37049534</v>
      </c>
      <c r="S40" s="128">
        <v>4.3042735199999997</v>
      </c>
      <c r="T40" s="128">
        <v>336.00514500999998</v>
      </c>
      <c r="U40" s="128">
        <v>51.004994940000003</v>
      </c>
      <c r="V40" s="128">
        <v>561.84465112999999</v>
      </c>
      <c r="W40" s="128"/>
      <c r="X40" s="128"/>
      <c r="Y40" s="128"/>
      <c r="Z40" s="128"/>
      <c r="AA40" s="128"/>
      <c r="AB40" s="128"/>
    </row>
    <row r="41" spans="1:28" hidden="1" outlineLevel="1">
      <c r="A41" s="8">
        <v>41456</v>
      </c>
      <c r="B41" s="128">
        <v>1613.01579943</v>
      </c>
      <c r="C41" s="128">
        <v>1123.3996599499999</v>
      </c>
      <c r="D41" s="128">
        <v>649.61794549000001</v>
      </c>
      <c r="E41" s="128">
        <v>323.36530457999999</v>
      </c>
      <c r="F41" s="128">
        <v>180.11086777</v>
      </c>
      <c r="G41" s="128">
        <v>146.14177314</v>
      </c>
      <c r="H41" s="128">
        <v>473.78171445999999</v>
      </c>
      <c r="I41" s="128">
        <v>107.42876</v>
      </c>
      <c r="J41" s="128">
        <v>77.862356919999996</v>
      </c>
      <c r="K41" s="128">
        <v>288.49059754000001</v>
      </c>
      <c r="L41" s="128">
        <v>438.33328355999998</v>
      </c>
      <c r="M41" s="128">
        <v>90.462342939999999</v>
      </c>
      <c r="N41" s="128">
        <v>1.97746836</v>
      </c>
      <c r="O41" s="128">
        <v>7.09983583</v>
      </c>
      <c r="P41" s="128">
        <v>81.385038750000007</v>
      </c>
      <c r="Q41" s="128">
        <v>347.87094062</v>
      </c>
      <c r="R41" s="128">
        <v>11.707267570000001</v>
      </c>
      <c r="S41" s="128">
        <v>4.29342603</v>
      </c>
      <c r="T41" s="128">
        <v>331.87024702000002</v>
      </c>
      <c r="U41" s="128">
        <v>51.282855920000003</v>
      </c>
      <c r="V41" s="128">
        <v>556.87007122</v>
      </c>
      <c r="W41" s="128"/>
      <c r="X41" s="128"/>
      <c r="Y41" s="128"/>
      <c r="Z41" s="128"/>
      <c r="AA41" s="128"/>
      <c r="AB41" s="128"/>
    </row>
    <row r="42" spans="1:28" hidden="1" outlineLevel="1">
      <c r="A42" s="8">
        <v>41487</v>
      </c>
      <c r="B42" s="128">
        <v>1619.2073654000001</v>
      </c>
      <c r="C42" s="128">
        <v>1133.8733634</v>
      </c>
      <c r="D42" s="128">
        <v>665.42501677999996</v>
      </c>
      <c r="E42" s="128">
        <v>335.60520201999998</v>
      </c>
      <c r="F42" s="128">
        <v>184.21972026</v>
      </c>
      <c r="G42" s="128">
        <v>145.60009450000001</v>
      </c>
      <c r="H42" s="128">
        <v>468.44834662</v>
      </c>
      <c r="I42" s="128">
        <v>107.97380858</v>
      </c>
      <c r="J42" s="128">
        <v>77.94114012</v>
      </c>
      <c r="K42" s="128">
        <v>282.53339792000003</v>
      </c>
      <c r="L42" s="128">
        <v>433.06103741999999</v>
      </c>
      <c r="M42" s="128">
        <v>92.002625080000001</v>
      </c>
      <c r="N42" s="128">
        <v>1.9039524999999999</v>
      </c>
      <c r="O42" s="128">
        <v>6.9706582600000004</v>
      </c>
      <c r="P42" s="128">
        <v>83.128014320000005</v>
      </c>
      <c r="Q42" s="128">
        <v>341.05841234000002</v>
      </c>
      <c r="R42" s="128">
        <v>11.875994629999999</v>
      </c>
      <c r="S42" s="128">
        <v>4.4645213200000002</v>
      </c>
      <c r="T42" s="128">
        <v>324.71789639000002</v>
      </c>
      <c r="U42" s="128">
        <v>52.27296458</v>
      </c>
      <c r="V42" s="128">
        <v>548.45185155000001</v>
      </c>
      <c r="W42" s="128"/>
      <c r="X42" s="128"/>
      <c r="Y42" s="128"/>
      <c r="Z42" s="128"/>
      <c r="AA42" s="128"/>
      <c r="AB42" s="128"/>
    </row>
    <row r="43" spans="1:28" hidden="1" outlineLevel="1">
      <c r="A43" s="8">
        <v>41518</v>
      </c>
      <c r="B43" s="128">
        <v>1620.55295028</v>
      </c>
      <c r="C43" s="128">
        <v>1130.6694425999999</v>
      </c>
      <c r="D43" s="128">
        <v>668.52222559999996</v>
      </c>
      <c r="E43" s="128">
        <v>336.41455424999998</v>
      </c>
      <c r="F43" s="128">
        <v>186.82664471999999</v>
      </c>
      <c r="G43" s="128">
        <v>145.28102663000001</v>
      </c>
      <c r="H43" s="128">
        <v>462.14721700000001</v>
      </c>
      <c r="I43" s="128">
        <v>107.04114026000001</v>
      </c>
      <c r="J43" s="128">
        <v>77.697273569999993</v>
      </c>
      <c r="K43" s="128">
        <v>277.40880317</v>
      </c>
      <c r="L43" s="128">
        <v>432.31180615</v>
      </c>
      <c r="M43" s="128">
        <v>95.218117680000006</v>
      </c>
      <c r="N43" s="128">
        <v>1.92373376</v>
      </c>
      <c r="O43" s="128">
        <v>6.9789674799999997</v>
      </c>
      <c r="P43" s="128">
        <v>86.315416440000007</v>
      </c>
      <c r="Q43" s="128">
        <v>337.09368847000002</v>
      </c>
      <c r="R43" s="128">
        <v>12.03117303</v>
      </c>
      <c r="S43" s="128">
        <v>4.4659288200000002</v>
      </c>
      <c r="T43" s="128">
        <v>320.59658661999998</v>
      </c>
      <c r="U43" s="128">
        <v>57.571701529999999</v>
      </c>
      <c r="V43" s="128">
        <v>549.81507283999997</v>
      </c>
      <c r="W43" s="128"/>
      <c r="X43" s="128"/>
      <c r="Y43" s="128"/>
      <c r="Z43" s="128"/>
      <c r="AA43" s="128"/>
      <c r="AB43" s="128"/>
    </row>
    <row r="44" spans="1:28" hidden="1" outlineLevel="1">
      <c r="A44" s="8">
        <v>41548</v>
      </c>
      <c r="B44" s="128">
        <v>1619.9680763199999</v>
      </c>
      <c r="C44" s="128">
        <v>1127.2942882899999</v>
      </c>
      <c r="D44" s="128">
        <v>669.37687750999999</v>
      </c>
      <c r="E44" s="128">
        <v>338.71458884999998</v>
      </c>
      <c r="F44" s="128">
        <v>187.27761285</v>
      </c>
      <c r="G44" s="128">
        <v>143.38467581</v>
      </c>
      <c r="H44" s="128">
        <v>457.91741078000001</v>
      </c>
      <c r="I44" s="128">
        <v>106.74099188</v>
      </c>
      <c r="J44" s="128">
        <v>77.436474669999996</v>
      </c>
      <c r="K44" s="128">
        <v>273.73994422999999</v>
      </c>
      <c r="L44" s="128">
        <v>431.04768746000002</v>
      </c>
      <c r="M44" s="128">
        <v>96.477064530000007</v>
      </c>
      <c r="N44" s="128">
        <v>1.9554527399999999</v>
      </c>
      <c r="O44" s="128">
        <v>6.7465317000000002</v>
      </c>
      <c r="P44" s="128">
        <v>87.775080090000003</v>
      </c>
      <c r="Q44" s="128">
        <v>334.57062293000001</v>
      </c>
      <c r="R44" s="128">
        <v>12.277398529999999</v>
      </c>
      <c r="S44" s="128">
        <v>4.4342825100000001</v>
      </c>
      <c r="T44" s="128">
        <v>317.85894188999998</v>
      </c>
      <c r="U44" s="128">
        <v>61.626100569999998</v>
      </c>
      <c r="V44" s="128">
        <v>545.35156834999998</v>
      </c>
      <c r="W44" s="128"/>
      <c r="X44" s="128"/>
      <c r="Y44" s="128"/>
      <c r="Z44" s="128"/>
      <c r="AA44" s="128"/>
      <c r="AB44" s="128"/>
    </row>
    <row r="45" spans="1:28" hidden="1" outlineLevel="1">
      <c r="A45" s="8">
        <v>41579</v>
      </c>
      <c r="B45" s="128">
        <v>1534.5022601999999</v>
      </c>
      <c r="C45" s="128">
        <v>1046.1285152200001</v>
      </c>
      <c r="D45" s="128">
        <v>667.25486198999999</v>
      </c>
      <c r="E45" s="128">
        <v>337.79845121</v>
      </c>
      <c r="F45" s="128">
        <v>195.43107119999999</v>
      </c>
      <c r="G45" s="128">
        <v>134.02533958000001</v>
      </c>
      <c r="H45" s="128">
        <v>378.87365323</v>
      </c>
      <c r="I45" s="128">
        <v>40.886329979999999</v>
      </c>
      <c r="J45" s="128">
        <v>75.592299060000002</v>
      </c>
      <c r="K45" s="128">
        <v>262.39502419000002</v>
      </c>
      <c r="L45" s="128">
        <v>426.01151835000002</v>
      </c>
      <c r="M45" s="128">
        <v>99.038521889999998</v>
      </c>
      <c r="N45" s="128">
        <v>2.0600686600000002</v>
      </c>
      <c r="O45" s="128">
        <v>7.0584118399999998</v>
      </c>
      <c r="P45" s="128">
        <v>89.920041389999994</v>
      </c>
      <c r="Q45" s="128">
        <v>326.97299645999999</v>
      </c>
      <c r="R45" s="128">
        <v>11.353195339999999</v>
      </c>
      <c r="S45" s="128">
        <v>4.4096412300000001</v>
      </c>
      <c r="T45" s="128">
        <v>311.21015989</v>
      </c>
      <c r="U45" s="128">
        <v>62.362226630000002</v>
      </c>
      <c r="V45" s="128">
        <v>533.07004076999999</v>
      </c>
      <c r="W45" s="128"/>
      <c r="X45" s="128"/>
      <c r="Y45" s="128"/>
      <c r="Z45" s="128"/>
      <c r="AA45" s="128"/>
      <c r="AB45" s="128"/>
    </row>
    <row r="46" spans="1:28" hidden="1" outlineLevel="1">
      <c r="A46" s="8">
        <v>41609</v>
      </c>
      <c r="B46" s="128">
        <v>1517.99051416</v>
      </c>
      <c r="C46" s="128">
        <v>1034.1267292800001</v>
      </c>
      <c r="D46" s="128">
        <v>663.18600616000003</v>
      </c>
      <c r="E46" s="128">
        <v>338.86654941</v>
      </c>
      <c r="F46" s="128">
        <v>189.29381745000001</v>
      </c>
      <c r="G46" s="128">
        <v>135.02563929999999</v>
      </c>
      <c r="H46" s="128">
        <v>370.94072311999997</v>
      </c>
      <c r="I46" s="128">
        <v>37.127341940000001</v>
      </c>
      <c r="J46" s="128">
        <v>75.053018489999999</v>
      </c>
      <c r="K46" s="128">
        <v>258.76036269000002</v>
      </c>
      <c r="L46" s="128">
        <v>423.74540526999999</v>
      </c>
      <c r="M46" s="128">
        <v>102.55970438</v>
      </c>
      <c r="N46" s="128">
        <v>1.9899545300000001</v>
      </c>
      <c r="O46" s="128">
        <v>6.8676204299999997</v>
      </c>
      <c r="P46" s="128">
        <v>93.702129420000006</v>
      </c>
      <c r="Q46" s="128">
        <v>321.18570089000002</v>
      </c>
      <c r="R46" s="128">
        <v>11.294322360000001</v>
      </c>
      <c r="S46" s="128">
        <v>4.4504270000000004</v>
      </c>
      <c r="T46" s="128">
        <v>305.44095153000001</v>
      </c>
      <c r="U46" s="128">
        <v>60.118379609999998</v>
      </c>
      <c r="V46" s="128">
        <v>526.76903709999999</v>
      </c>
      <c r="W46" s="128"/>
      <c r="X46" s="128"/>
      <c r="Y46" s="128"/>
      <c r="Z46" s="128"/>
      <c r="AA46" s="128"/>
      <c r="AB46" s="128"/>
    </row>
    <row r="47" spans="1:28" hidden="1" outlineLevel="1">
      <c r="A47" s="8">
        <v>41640</v>
      </c>
      <c r="B47" s="128">
        <v>1511.26144026</v>
      </c>
      <c r="C47" s="128">
        <v>1031.2398548199999</v>
      </c>
      <c r="D47" s="128">
        <v>666.59433581999997</v>
      </c>
      <c r="E47" s="128">
        <v>341.32013882000001</v>
      </c>
      <c r="F47" s="128">
        <v>189.27707371</v>
      </c>
      <c r="G47" s="128">
        <v>135.99712328999999</v>
      </c>
      <c r="H47" s="128">
        <v>364.64551899999998</v>
      </c>
      <c r="I47" s="128">
        <v>36.60410572</v>
      </c>
      <c r="J47" s="128">
        <v>74.614212730000006</v>
      </c>
      <c r="K47" s="128">
        <v>253.42720055000001</v>
      </c>
      <c r="L47" s="128">
        <v>420.06134273999999</v>
      </c>
      <c r="M47" s="128">
        <v>102.25236538999999</v>
      </c>
      <c r="N47" s="128">
        <v>2.11363389</v>
      </c>
      <c r="O47" s="128">
        <v>7.1021440299999998</v>
      </c>
      <c r="P47" s="128">
        <v>93.036587470000001</v>
      </c>
      <c r="Q47" s="128">
        <v>317.80897735000002</v>
      </c>
      <c r="R47" s="128">
        <v>11.51779747</v>
      </c>
      <c r="S47" s="128">
        <v>4.4796196500000001</v>
      </c>
      <c r="T47" s="128">
        <v>301.81156023</v>
      </c>
      <c r="U47" s="128">
        <v>59.960242700000002</v>
      </c>
      <c r="V47" s="128">
        <v>506.73555959999999</v>
      </c>
      <c r="W47" s="128"/>
      <c r="X47" s="128"/>
      <c r="Y47" s="128"/>
      <c r="Z47" s="128"/>
      <c r="AA47" s="128"/>
      <c r="AB47" s="128"/>
    </row>
    <row r="48" spans="1:28" hidden="1" outlineLevel="1">
      <c r="A48" s="8">
        <v>41671</v>
      </c>
      <c r="B48" s="128">
        <v>1681.8400147699999</v>
      </c>
      <c r="C48" s="128">
        <v>1122.05489622</v>
      </c>
      <c r="D48" s="128">
        <v>670.10769355000002</v>
      </c>
      <c r="E48" s="128">
        <v>346.02779881999999</v>
      </c>
      <c r="F48" s="128">
        <v>188.3196394</v>
      </c>
      <c r="G48" s="128">
        <v>135.76025533000001</v>
      </c>
      <c r="H48" s="128">
        <v>451.94720267000002</v>
      </c>
      <c r="I48" s="128">
        <v>45.675182929999998</v>
      </c>
      <c r="J48" s="128">
        <v>92.194968459999998</v>
      </c>
      <c r="K48" s="128">
        <v>314.07705127999998</v>
      </c>
      <c r="L48" s="128">
        <v>496.70875489000002</v>
      </c>
      <c r="M48" s="128">
        <v>103.15574033999999</v>
      </c>
      <c r="N48" s="128">
        <v>0.69480032000000003</v>
      </c>
      <c r="O48" s="128">
        <v>10.33567526</v>
      </c>
      <c r="P48" s="128">
        <v>92.125264759999993</v>
      </c>
      <c r="Q48" s="128">
        <v>393.55301455</v>
      </c>
      <c r="R48" s="128">
        <v>9.4327460999999992</v>
      </c>
      <c r="S48" s="128">
        <v>31.01796993</v>
      </c>
      <c r="T48" s="128">
        <v>353.10229851999998</v>
      </c>
      <c r="U48" s="128">
        <v>63.076363659999998</v>
      </c>
      <c r="V48" s="128">
        <v>586.10114652000004</v>
      </c>
      <c r="W48" s="128"/>
      <c r="X48" s="128"/>
      <c r="Y48" s="128"/>
      <c r="Z48" s="128"/>
      <c r="AA48" s="128"/>
      <c r="AB48" s="128"/>
    </row>
    <row r="49" spans="1:28" hidden="1" outlineLevel="1">
      <c r="A49" s="8">
        <v>41699</v>
      </c>
      <c r="B49" s="128">
        <v>1750.0544199399999</v>
      </c>
      <c r="C49" s="128">
        <v>1177.7842358099999</v>
      </c>
      <c r="D49" s="128">
        <v>667.13834998000004</v>
      </c>
      <c r="E49" s="128">
        <v>348.62059350999999</v>
      </c>
      <c r="F49" s="128">
        <v>182.92598423000001</v>
      </c>
      <c r="G49" s="128">
        <v>135.59177224000001</v>
      </c>
      <c r="H49" s="128">
        <v>510.64588583</v>
      </c>
      <c r="I49" s="128">
        <v>55.360957599999999</v>
      </c>
      <c r="J49" s="128">
        <v>100.93961618</v>
      </c>
      <c r="K49" s="128">
        <v>354.34531205000002</v>
      </c>
      <c r="L49" s="128">
        <v>507.74328521000001</v>
      </c>
      <c r="M49" s="128">
        <v>98.058642890000002</v>
      </c>
      <c r="N49" s="128">
        <v>1.69007328</v>
      </c>
      <c r="O49" s="128">
        <v>4.3555584600000001</v>
      </c>
      <c r="P49" s="128">
        <v>92.013011149999997</v>
      </c>
      <c r="Q49" s="128">
        <v>409.68464232000002</v>
      </c>
      <c r="R49" s="128">
        <v>11.294893350000001</v>
      </c>
      <c r="S49" s="128">
        <v>6.2690959700000004</v>
      </c>
      <c r="T49" s="128">
        <v>392.120653</v>
      </c>
      <c r="U49" s="128">
        <v>64.526898919999994</v>
      </c>
      <c r="V49" s="128">
        <v>578.07444510000005</v>
      </c>
      <c r="W49" s="128"/>
      <c r="X49" s="128"/>
      <c r="Y49" s="128"/>
      <c r="Z49" s="128"/>
      <c r="AA49" s="128"/>
      <c r="AB49" s="128"/>
    </row>
    <row r="50" spans="1:28" hidden="1" outlineLevel="1">
      <c r="A50" s="8">
        <v>41730</v>
      </c>
      <c r="B50" s="128">
        <v>1757.2380826599999</v>
      </c>
      <c r="C50" s="128">
        <v>1188.8524148199999</v>
      </c>
      <c r="D50" s="128">
        <v>672.72373214000004</v>
      </c>
      <c r="E50" s="128">
        <v>360.55158332000002</v>
      </c>
      <c r="F50" s="128">
        <v>178.48382144000001</v>
      </c>
      <c r="G50" s="128">
        <v>133.68832738</v>
      </c>
      <c r="H50" s="128">
        <v>516.12868268</v>
      </c>
      <c r="I50" s="128">
        <v>47.061696419999997</v>
      </c>
      <c r="J50" s="128">
        <v>105.53067984</v>
      </c>
      <c r="K50" s="128">
        <v>363.53630642000002</v>
      </c>
      <c r="L50" s="128">
        <v>506.96914296</v>
      </c>
      <c r="M50" s="128">
        <v>93.620513610000003</v>
      </c>
      <c r="N50" s="128">
        <v>0.32950385999999998</v>
      </c>
      <c r="O50" s="128">
        <v>5.5834664399999996</v>
      </c>
      <c r="P50" s="128">
        <v>87.707543310000005</v>
      </c>
      <c r="Q50" s="128">
        <v>413.34862935000001</v>
      </c>
      <c r="R50" s="128">
        <v>6.3223756699999996</v>
      </c>
      <c r="S50" s="128">
        <v>12.85317637</v>
      </c>
      <c r="T50" s="128">
        <v>394.17307731</v>
      </c>
      <c r="U50" s="128">
        <v>61.416524879999997</v>
      </c>
      <c r="V50" s="128">
        <v>583.36413583000001</v>
      </c>
      <c r="W50" s="128"/>
      <c r="X50" s="128"/>
      <c r="Y50" s="128"/>
      <c r="Z50" s="128"/>
      <c r="AA50" s="128"/>
      <c r="AB50" s="128"/>
    </row>
    <row r="51" spans="1:28" hidden="1" outlineLevel="1">
      <c r="A51" s="8">
        <v>41760</v>
      </c>
      <c r="B51" s="128">
        <v>1761.99840675</v>
      </c>
      <c r="C51" s="128">
        <v>1162.1520536200001</v>
      </c>
      <c r="D51" s="128">
        <v>664.36164145999999</v>
      </c>
      <c r="E51" s="128">
        <v>358.11734630000001</v>
      </c>
      <c r="F51" s="128">
        <v>175.57895081999999</v>
      </c>
      <c r="G51" s="128">
        <v>130.66534433999999</v>
      </c>
      <c r="H51" s="128">
        <v>497.79041216000002</v>
      </c>
      <c r="I51" s="128">
        <v>41.926817929999999</v>
      </c>
      <c r="J51" s="128">
        <v>105.23125989</v>
      </c>
      <c r="K51" s="128">
        <v>350.63233434</v>
      </c>
      <c r="L51" s="128">
        <v>538.76560466000001</v>
      </c>
      <c r="M51" s="128">
        <v>95.175347770000002</v>
      </c>
      <c r="N51" s="128">
        <v>0.65495417</v>
      </c>
      <c r="O51" s="128">
        <v>7.6777023099999999</v>
      </c>
      <c r="P51" s="128">
        <v>86.842691290000005</v>
      </c>
      <c r="Q51" s="128">
        <v>443.59025688999998</v>
      </c>
      <c r="R51" s="128">
        <v>11.59709625</v>
      </c>
      <c r="S51" s="128">
        <v>33.900773430000001</v>
      </c>
      <c r="T51" s="128">
        <v>398.09238721000003</v>
      </c>
      <c r="U51" s="128">
        <v>61.080748470000003</v>
      </c>
      <c r="V51" s="128">
        <v>588.36498167000002</v>
      </c>
      <c r="W51" s="128"/>
      <c r="X51" s="128"/>
      <c r="Y51" s="128"/>
      <c r="Z51" s="128"/>
      <c r="AA51" s="128"/>
      <c r="AB51" s="128"/>
    </row>
    <row r="52" spans="1:28" hidden="1" outlineLevel="1">
      <c r="A52" s="8">
        <v>41791</v>
      </c>
      <c r="B52" s="128">
        <v>1656.39996636</v>
      </c>
      <c r="C52" s="128">
        <v>1086.9862540700001</v>
      </c>
      <c r="D52" s="128">
        <v>652.67624036999996</v>
      </c>
      <c r="E52" s="128">
        <v>355.74083082999999</v>
      </c>
      <c r="F52" s="128">
        <v>172.34523066</v>
      </c>
      <c r="G52" s="128">
        <v>124.59017888</v>
      </c>
      <c r="H52" s="128">
        <v>434.31001370000001</v>
      </c>
      <c r="I52" s="128">
        <v>41.111579280000001</v>
      </c>
      <c r="J52" s="128">
        <v>101.89566803</v>
      </c>
      <c r="K52" s="128">
        <v>291.30276638999999</v>
      </c>
      <c r="L52" s="128">
        <v>511.96560757999998</v>
      </c>
      <c r="M52" s="128">
        <v>97.253805760000006</v>
      </c>
      <c r="N52" s="128">
        <v>2.6682839700000001</v>
      </c>
      <c r="O52" s="128">
        <v>6.3422004300000001</v>
      </c>
      <c r="P52" s="128">
        <v>88.243321359999996</v>
      </c>
      <c r="Q52" s="128">
        <v>414.71180182000001</v>
      </c>
      <c r="R52" s="128">
        <v>17.432027120000001</v>
      </c>
      <c r="S52" s="128">
        <v>5.80546323</v>
      </c>
      <c r="T52" s="128">
        <v>391.47431146999998</v>
      </c>
      <c r="U52" s="128">
        <v>57.448104710000003</v>
      </c>
      <c r="V52" s="128">
        <v>520.71395283000004</v>
      </c>
      <c r="W52" s="128"/>
      <c r="X52" s="128"/>
      <c r="Y52" s="128"/>
      <c r="Z52" s="128"/>
      <c r="AA52" s="128"/>
      <c r="AB52" s="128"/>
    </row>
    <row r="53" spans="1:28" hidden="1" outlineLevel="1">
      <c r="A53" s="8">
        <v>41821</v>
      </c>
      <c r="B53" s="128">
        <v>1668.8117908500001</v>
      </c>
      <c r="C53" s="128">
        <v>1096.20688746</v>
      </c>
      <c r="D53" s="128">
        <v>655.97477151999999</v>
      </c>
      <c r="E53" s="128">
        <v>363.72262308000001</v>
      </c>
      <c r="F53" s="128">
        <v>168.94215618999999</v>
      </c>
      <c r="G53" s="128">
        <v>123.30999224999999</v>
      </c>
      <c r="H53" s="128">
        <v>440.23211594000003</v>
      </c>
      <c r="I53" s="128">
        <v>43.568186079999997</v>
      </c>
      <c r="J53" s="128">
        <v>102.62185244</v>
      </c>
      <c r="K53" s="128">
        <v>294.04207742</v>
      </c>
      <c r="L53" s="128">
        <v>515.10960098999999</v>
      </c>
      <c r="M53" s="128">
        <v>96.702925870000001</v>
      </c>
      <c r="N53" s="128">
        <v>2.7682093999999999</v>
      </c>
      <c r="O53" s="128">
        <v>6.4889709499999997</v>
      </c>
      <c r="P53" s="128">
        <v>87.445745520000003</v>
      </c>
      <c r="Q53" s="128">
        <v>418.40667511999999</v>
      </c>
      <c r="R53" s="128">
        <v>18.09007665</v>
      </c>
      <c r="S53" s="128">
        <v>5.4531564599999998</v>
      </c>
      <c r="T53" s="128">
        <v>394.86344201000003</v>
      </c>
      <c r="U53" s="128">
        <v>57.4953024</v>
      </c>
      <c r="V53" s="128">
        <v>525.08555199</v>
      </c>
      <c r="W53" s="128"/>
      <c r="X53" s="128"/>
      <c r="Y53" s="128"/>
      <c r="Z53" s="128"/>
      <c r="AA53" s="128"/>
      <c r="AB53" s="128"/>
    </row>
    <row r="54" spans="1:28" hidden="1" outlineLevel="1">
      <c r="A54" s="8">
        <v>41852</v>
      </c>
      <c r="B54" s="128">
        <v>1776.00737514</v>
      </c>
      <c r="C54" s="128">
        <v>1156.93315899</v>
      </c>
      <c r="D54" s="128">
        <v>659.02451929999995</v>
      </c>
      <c r="E54" s="128">
        <v>368.55638520000002</v>
      </c>
      <c r="F54" s="128">
        <v>166.62416300000001</v>
      </c>
      <c r="G54" s="128">
        <v>123.8439711</v>
      </c>
      <c r="H54" s="128">
        <v>497.90863968999997</v>
      </c>
      <c r="I54" s="128">
        <v>47.78497084</v>
      </c>
      <c r="J54" s="128">
        <v>115.59694329</v>
      </c>
      <c r="K54" s="128">
        <v>334.52672555999999</v>
      </c>
      <c r="L54" s="128">
        <v>562.36191479000001</v>
      </c>
      <c r="M54" s="128">
        <v>96.037563879999993</v>
      </c>
      <c r="N54" s="128">
        <v>2.8081526299999999</v>
      </c>
      <c r="O54" s="128">
        <v>6.4654776500000004</v>
      </c>
      <c r="P54" s="128">
        <v>86.763933600000001</v>
      </c>
      <c r="Q54" s="128">
        <v>466.32435091000002</v>
      </c>
      <c r="R54" s="128">
        <v>20.263649040000001</v>
      </c>
      <c r="S54" s="128">
        <v>6.2932339300000004</v>
      </c>
      <c r="T54" s="128">
        <v>439.76746794000002</v>
      </c>
      <c r="U54" s="128">
        <v>56.712301359999998</v>
      </c>
      <c r="V54" s="128">
        <v>575.67220311999995</v>
      </c>
      <c r="W54" s="128"/>
      <c r="X54" s="128"/>
      <c r="Y54" s="128"/>
      <c r="Z54" s="128"/>
      <c r="AA54" s="128"/>
      <c r="AB54" s="128"/>
    </row>
    <row r="55" spans="1:28" hidden="1" outlineLevel="1">
      <c r="A55" s="33">
        <v>41883</v>
      </c>
      <c r="B55" s="128">
        <v>1685.7271617500001</v>
      </c>
      <c r="C55" s="128">
        <v>1112.4382757999999</v>
      </c>
      <c r="D55" s="128">
        <v>649.49721993000003</v>
      </c>
      <c r="E55" s="128">
        <v>362.44419662000001</v>
      </c>
      <c r="F55" s="128">
        <v>165.48360857</v>
      </c>
      <c r="G55" s="128">
        <v>121.56941474</v>
      </c>
      <c r="H55" s="128">
        <v>462.94105587000001</v>
      </c>
      <c r="I55" s="128">
        <v>45.755438810000001</v>
      </c>
      <c r="J55" s="128">
        <v>108.81396874000001</v>
      </c>
      <c r="K55" s="128">
        <v>308.37164832000002</v>
      </c>
      <c r="L55" s="128">
        <v>520.48263954000004</v>
      </c>
      <c r="M55" s="128">
        <v>96.028938440000005</v>
      </c>
      <c r="N55" s="128">
        <v>1.1880217500000001</v>
      </c>
      <c r="O55" s="128">
        <v>8.0202393999999995</v>
      </c>
      <c r="P55" s="128">
        <v>86.820677290000006</v>
      </c>
      <c r="Q55" s="128">
        <v>424.45370109999999</v>
      </c>
      <c r="R55" s="128">
        <v>13.051021069999999</v>
      </c>
      <c r="S55" s="128">
        <v>10.3284003</v>
      </c>
      <c r="T55" s="128">
        <v>401.07427973</v>
      </c>
      <c r="U55" s="128">
        <v>52.80624641</v>
      </c>
      <c r="V55" s="128">
        <v>539.01987051000003</v>
      </c>
      <c r="W55" s="128"/>
      <c r="X55" s="128"/>
      <c r="Y55" s="128"/>
      <c r="Z55" s="128"/>
      <c r="AA55" s="128"/>
      <c r="AB55" s="128"/>
    </row>
    <row r="56" spans="1:28" hidden="1" outlineLevel="1">
      <c r="A56" s="8">
        <v>41913</v>
      </c>
      <c r="B56" s="128">
        <v>1658.5390568099999</v>
      </c>
      <c r="C56" s="128">
        <v>1093.46064015</v>
      </c>
      <c r="D56" s="128">
        <v>643.09299252999995</v>
      </c>
      <c r="E56" s="128">
        <v>363.48509116999998</v>
      </c>
      <c r="F56" s="128">
        <v>160.41933182</v>
      </c>
      <c r="G56" s="128">
        <v>119.18856954</v>
      </c>
      <c r="H56" s="128">
        <v>450.36764762000001</v>
      </c>
      <c r="I56" s="128">
        <v>45.453857540000001</v>
      </c>
      <c r="J56" s="128">
        <v>108.28808694</v>
      </c>
      <c r="K56" s="128">
        <v>296.62570313999998</v>
      </c>
      <c r="L56" s="128">
        <v>513.95715566000001</v>
      </c>
      <c r="M56" s="128">
        <v>96.211869570000005</v>
      </c>
      <c r="N56" s="128">
        <v>2.8249747900000002</v>
      </c>
      <c r="O56" s="128">
        <v>5.5972293100000003</v>
      </c>
      <c r="P56" s="128">
        <v>87.789665470000003</v>
      </c>
      <c r="Q56" s="128">
        <v>417.74528608999998</v>
      </c>
      <c r="R56" s="128">
        <v>20.1776132</v>
      </c>
      <c r="S56" s="128">
        <v>4.0523272500000003</v>
      </c>
      <c r="T56" s="128">
        <v>393.51534564000002</v>
      </c>
      <c r="U56" s="128">
        <v>51.121260999999997</v>
      </c>
      <c r="V56" s="128">
        <v>544.80420989000004</v>
      </c>
      <c r="W56" s="128"/>
      <c r="X56" s="128"/>
      <c r="Y56" s="128"/>
      <c r="Z56" s="128"/>
      <c r="AA56" s="128"/>
      <c r="AB56" s="128"/>
    </row>
    <row r="57" spans="1:28" hidden="1" outlineLevel="1">
      <c r="A57" s="8">
        <v>41944</v>
      </c>
      <c r="B57" s="128">
        <v>1793.3453798400001</v>
      </c>
      <c r="C57" s="128">
        <v>1162.1270621599999</v>
      </c>
      <c r="D57" s="128">
        <v>646.87071616000003</v>
      </c>
      <c r="E57" s="128">
        <v>366.33693040000003</v>
      </c>
      <c r="F57" s="128">
        <v>162.92613782999999</v>
      </c>
      <c r="G57" s="128">
        <v>117.60764793</v>
      </c>
      <c r="H57" s="128">
        <v>515.25634600000001</v>
      </c>
      <c r="I57" s="128">
        <v>63.256871339999996</v>
      </c>
      <c r="J57" s="128">
        <v>125.98274074</v>
      </c>
      <c r="K57" s="128">
        <v>326.01673391999998</v>
      </c>
      <c r="L57" s="128">
        <v>578.01256264999995</v>
      </c>
      <c r="M57" s="128">
        <v>97.79866758</v>
      </c>
      <c r="N57" s="128">
        <v>3.0210295199999999</v>
      </c>
      <c r="O57" s="128">
        <v>5.3197424299999998</v>
      </c>
      <c r="P57" s="128">
        <v>89.457895629999996</v>
      </c>
      <c r="Q57" s="128">
        <v>480.21389506999998</v>
      </c>
      <c r="R57" s="128">
        <v>22.7212326</v>
      </c>
      <c r="S57" s="128">
        <v>4.6676100800000002</v>
      </c>
      <c r="T57" s="128">
        <v>452.82505239</v>
      </c>
      <c r="U57" s="128">
        <v>53.205755029999999</v>
      </c>
      <c r="V57" s="128">
        <v>635.90793801999996</v>
      </c>
      <c r="W57" s="128"/>
      <c r="X57" s="128"/>
      <c r="Y57" s="128"/>
      <c r="Z57" s="128"/>
      <c r="AA57" s="128"/>
      <c r="AB57" s="128"/>
    </row>
    <row r="58" spans="1:28" hidden="1" outlineLevel="1">
      <c r="A58" s="8">
        <v>41974</v>
      </c>
      <c r="B58" s="128">
        <v>1808.7568843199999</v>
      </c>
      <c r="C58" s="128">
        <v>1162.97450675</v>
      </c>
      <c r="D58" s="128">
        <v>643.49882505999994</v>
      </c>
      <c r="E58" s="128">
        <v>366.00632285</v>
      </c>
      <c r="F58" s="128">
        <v>159.36166542000001</v>
      </c>
      <c r="G58" s="128">
        <v>118.13083679</v>
      </c>
      <c r="H58" s="128">
        <v>519.47568168999999</v>
      </c>
      <c r="I58" s="128">
        <v>65.238584079999995</v>
      </c>
      <c r="J58" s="128">
        <v>126.05666696</v>
      </c>
      <c r="K58" s="128">
        <v>328.18043065000001</v>
      </c>
      <c r="L58" s="128">
        <v>590.06422494000003</v>
      </c>
      <c r="M58" s="128">
        <v>97.087097940000007</v>
      </c>
      <c r="N58" s="128">
        <v>2.9709141699999999</v>
      </c>
      <c r="O58" s="128">
        <v>5.0332255899999998</v>
      </c>
      <c r="P58" s="128">
        <v>89.082958180000006</v>
      </c>
      <c r="Q58" s="128">
        <v>492.977127</v>
      </c>
      <c r="R58" s="128">
        <v>24.68987121</v>
      </c>
      <c r="S58" s="128">
        <v>4.8925258100000004</v>
      </c>
      <c r="T58" s="128">
        <v>463.39472998000002</v>
      </c>
      <c r="U58" s="128">
        <v>55.718152629999999</v>
      </c>
      <c r="V58" s="128">
        <v>647.96136347000004</v>
      </c>
      <c r="W58" s="128"/>
      <c r="X58" s="128"/>
      <c r="Y58" s="128"/>
      <c r="Z58" s="128"/>
      <c r="AA58" s="128"/>
      <c r="AB58" s="128"/>
    </row>
    <row r="59" spans="1:28" hidden="1" outlineLevel="1">
      <c r="A59" s="8">
        <v>42005</v>
      </c>
      <c r="B59" s="128">
        <v>1817.18578529</v>
      </c>
      <c r="C59" s="128">
        <v>1157.5430335799999</v>
      </c>
      <c r="D59" s="128">
        <v>629.85208729999999</v>
      </c>
      <c r="E59" s="128">
        <v>356.01642980000003</v>
      </c>
      <c r="F59" s="128">
        <v>157.36428988</v>
      </c>
      <c r="G59" s="128">
        <v>116.47136762</v>
      </c>
      <c r="H59" s="128">
        <v>527.69094628000005</v>
      </c>
      <c r="I59" s="128">
        <v>64.970991069999997</v>
      </c>
      <c r="J59" s="128">
        <v>127.70450728</v>
      </c>
      <c r="K59" s="128">
        <v>335.01544792999999</v>
      </c>
      <c r="L59" s="128">
        <v>601.13418582999998</v>
      </c>
      <c r="M59" s="128">
        <v>99.948046259999998</v>
      </c>
      <c r="N59" s="128">
        <v>3.0404895500000002</v>
      </c>
      <c r="O59" s="128">
        <v>5.2145226999999998</v>
      </c>
      <c r="P59" s="128">
        <v>91.693034010000005</v>
      </c>
      <c r="Q59" s="128">
        <v>501.18613957000002</v>
      </c>
      <c r="R59" s="128">
        <v>24.823779949999999</v>
      </c>
      <c r="S59" s="128">
        <v>5.0826249700000004</v>
      </c>
      <c r="T59" s="128">
        <v>471.27973465000002</v>
      </c>
      <c r="U59" s="128">
        <v>58.508565879999999</v>
      </c>
      <c r="V59" s="128">
        <v>655.34195073000001</v>
      </c>
      <c r="W59" s="128"/>
      <c r="X59" s="128"/>
      <c r="Y59" s="128"/>
      <c r="Z59" s="128"/>
      <c r="AA59" s="128"/>
      <c r="AB59" s="128"/>
    </row>
    <row r="60" spans="1:28" hidden="1" outlineLevel="1">
      <c r="A60" s="8">
        <v>42036</v>
      </c>
      <c r="B60" s="128">
        <v>2529.6818472199998</v>
      </c>
      <c r="C60" s="128">
        <v>1519.13360945</v>
      </c>
      <c r="D60" s="128">
        <v>624.28212981000001</v>
      </c>
      <c r="E60" s="128">
        <v>353.47087352</v>
      </c>
      <c r="F60" s="128">
        <v>155.6924167</v>
      </c>
      <c r="G60" s="128">
        <v>115.11883958999999</v>
      </c>
      <c r="H60" s="128">
        <v>894.85147963999998</v>
      </c>
      <c r="I60" s="128">
        <v>109.67284429</v>
      </c>
      <c r="J60" s="128">
        <v>217.26785871000001</v>
      </c>
      <c r="K60" s="128">
        <v>567.91077663999999</v>
      </c>
      <c r="L60" s="128">
        <v>944.69669816999999</v>
      </c>
      <c r="M60" s="128">
        <v>97.66763091</v>
      </c>
      <c r="N60" s="128">
        <v>2.9637543200000001</v>
      </c>
      <c r="O60" s="128">
        <v>5.1214348899999997</v>
      </c>
      <c r="P60" s="128">
        <v>89.582441700000004</v>
      </c>
      <c r="Q60" s="128">
        <v>847.02906726000003</v>
      </c>
      <c r="R60" s="128">
        <v>43.696220590000003</v>
      </c>
      <c r="S60" s="128">
        <v>8.8577327599999993</v>
      </c>
      <c r="T60" s="128">
        <v>794.47511391</v>
      </c>
      <c r="U60" s="128">
        <v>65.851539599999995</v>
      </c>
      <c r="V60" s="128">
        <v>1006.2609883</v>
      </c>
      <c r="W60" s="128"/>
      <c r="X60" s="128"/>
      <c r="Y60" s="128"/>
      <c r="Z60" s="128"/>
      <c r="AA60" s="128"/>
      <c r="AB60" s="128"/>
    </row>
    <row r="61" spans="1:28" hidden="1" outlineLevel="1">
      <c r="A61" s="8">
        <v>42064</v>
      </c>
      <c r="B61" s="128">
        <v>2197.6205149299999</v>
      </c>
      <c r="C61" s="128">
        <v>1346.9992686000001</v>
      </c>
      <c r="D61" s="128">
        <v>607.18413082999996</v>
      </c>
      <c r="E61" s="128">
        <v>340.79814987999998</v>
      </c>
      <c r="F61" s="128">
        <v>152.92553179999999</v>
      </c>
      <c r="G61" s="128">
        <v>113.46044915</v>
      </c>
      <c r="H61" s="128">
        <v>739.81513776999998</v>
      </c>
      <c r="I61" s="128">
        <v>95.99144853</v>
      </c>
      <c r="J61" s="128">
        <v>179.13098052999999</v>
      </c>
      <c r="K61" s="128">
        <v>464.69270870999998</v>
      </c>
      <c r="L61" s="128">
        <v>789.12149514999999</v>
      </c>
      <c r="M61" s="128">
        <v>105.43404909</v>
      </c>
      <c r="N61" s="128">
        <v>3.1304780800000001</v>
      </c>
      <c r="O61" s="128">
        <v>1.71329413</v>
      </c>
      <c r="P61" s="128">
        <v>100.59027688</v>
      </c>
      <c r="Q61" s="128">
        <v>683.68744605999996</v>
      </c>
      <c r="R61" s="128">
        <v>39.199593239999999</v>
      </c>
      <c r="S61" s="128">
        <v>3.5398860000000001</v>
      </c>
      <c r="T61" s="128">
        <v>640.94796682000003</v>
      </c>
      <c r="U61" s="128">
        <v>61.499751179999997</v>
      </c>
      <c r="V61" s="128">
        <v>847.74836847999995</v>
      </c>
      <c r="W61" s="128"/>
      <c r="X61" s="128"/>
      <c r="Y61" s="128"/>
      <c r="Z61" s="128"/>
      <c r="AA61" s="128"/>
      <c r="AB61" s="128"/>
    </row>
    <row r="62" spans="1:28" hidden="1" outlineLevel="1">
      <c r="A62" s="8">
        <v>42095</v>
      </c>
      <c r="B62" s="128">
        <v>2033.9077078800001</v>
      </c>
      <c r="C62" s="128">
        <v>1271.88588138</v>
      </c>
      <c r="D62" s="128">
        <v>616.29777964000004</v>
      </c>
      <c r="E62" s="128">
        <v>338.61768946000001</v>
      </c>
      <c r="F62" s="128">
        <v>151.70748209999999</v>
      </c>
      <c r="G62" s="128">
        <v>125.97260808</v>
      </c>
      <c r="H62" s="128">
        <v>655.58810173999996</v>
      </c>
      <c r="I62" s="128">
        <v>87.302620719999993</v>
      </c>
      <c r="J62" s="128">
        <v>160.48155756</v>
      </c>
      <c r="K62" s="128">
        <v>407.80392346000002</v>
      </c>
      <c r="L62" s="128">
        <v>705.21939969000005</v>
      </c>
      <c r="M62" s="128">
        <v>106.53299753</v>
      </c>
      <c r="N62" s="128">
        <v>3.19931703</v>
      </c>
      <c r="O62" s="128">
        <v>1.7869459700000001</v>
      </c>
      <c r="P62" s="128">
        <v>101.54673452999999</v>
      </c>
      <c r="Q62" s="128">
        <v>598.68640215999994</v>
      </c>
      <c r="R62" s="128">
        <v>35.76252633</v>
      </c>
      <c r="S62" s="128">
        <v>3.2344090900000002</v>
      </c>
      <c r="T62" s="128">
        <v>559.68946673999994</v>
      </c>
      <c r="U62" s="128">
        <v>56.80242681</v>
      </c>
      <c r="V62" s="128">
        <v>770.62475844000005</v>
      </c>
      <c r="W62" s="128"/>
      <c r="X62" s="128"/>
      <c r="Y62" s="128"/>
      <c r="Z62" s="128"/>
      <c r="AA62" s="128"/>
      <c r="AB62" s="128"/>
    </row>
    <row r="63" spans="1:28" hidden="1" outlineLevel="1">
      <c r="A63" s="8">
        <v>42125</v>
      </c>
      <c r="B63" s="128">
        <v>1712.62394933</v>
      </c>
      <c r="C63" s="128">
        <v>1062.2441885600001</v>
      </c>
      <c r="D63" s="128">
        <v>588.21540979999997</v>
      </c>
      <c r="E63" s="128">
        <v>327.93407117999999</v>
      </c>
      <c r="F63" s="128">
        <v>138.66988128</v>
      </c>
      <c r="G63" s="128">
        <v>121.61145734</v>
      </c>
      <c r="H63" s="128">
        <v>474.02877876000002</v>
      </c>
      <c r="I63" s="128">
        <v>63.49335963</v>
      </c>
      <c r="J63" s="128">
        <v>80.760295900000003</v>
      </c>
      <c r="K63" s="128">
        <v>329.77512323000002</v>
      </c>
      <c r="L63" s="128">
        <v>595.89778640999998</v>
      </c>
      <c r="M63" s="128">
        <v>102.98434356</v>
      </c>
      <c r="N63" s="128">
        <v>2.5618052599999999</v>
      </c>
      <c r="O63" s="128">
        <v>1.72870985</v>
      </c>
      <c r="P63" s="128">
        <v>98.693828449999998</v>
      </c>
      <c r="Q63" s="128">
        <v>492.91344285000002</v>
      </c>
      <c r="R63" s="128">
        <v>24.813889700000001</v>
      </c>
      <c r="S63" s="128">
        <v>2.9789482500000002</v>
      </c>
      <c r="T63" s="128">
        <v>465.12060489999999</v>
      </c>
      <c r="U63" s="128">
        <v>54.481974360000002</v>
      </c>
      <c r="V63" s="128">
        <v>699.93149724</v>
      </c>
      <c r="W63" s="128"/>
      <c r="X63" s="128"/>
      <c r="Y63" s="128"/>
      <c r="Z63" s="128"/>
      <c r="AA63" s="128"/>
      <c r="AB63" s="128"/>
    </row>
    <row r="64" spans="1:28" hidden="1" outlineLevel="1">
      <c r="A64" s="8">
        <v>42156</v>
      </c>
      <c r="B64" s="128">
        <v>1687.96082153</v>
      </c>
      <c r="C64" s="128">
        <v>1051.71796008</v>
      </c>
      <c r="D64" s="128">
        <v>586.27818008999998</v>
      </c>
      <c r="E64" s="128">
        <v>322.96052415999998</v>
      </c>
      <c r="F64" s="128">
        <v>141.55499467000001</v>
      </c>
      <c r="G64" s="128">
        <v>121.76266126</v>
      </c>
      <c r="H64" s="128">
        <v>465.43977998999998</v>
      </c>
      <c r="I64" s="128">
        <v>51.343452630000002</v>
      </c>
      <c r="J64" s="128">
        <v>80.942795700000005</v>
      </c>
      <c r="K64" s="128">
        <v>333.15353166</v>
      </c>
      <c r="L64" s="128">
        <v>584.43401667000001</v>
      </c>
      <c r="M64" s="128">
        <v>102.87550177</v>
      </c>
      <c r="N64" s="128">
        <v>2.6237022400000001</v>
      </c>
      <c r="O64" s="128">
        <v>1.7457192699999999</v>
      </c>
      <c r="P64" s="128">
        <v>98.506080260000005</v>
      </c>
      <c r="Q64" s="128">
        <v>481.55851489999998</v>
      </c>
      <c r="R64" s="128">
        <v>25.384058400000001</v>
      </c>
      <c r="S64" s="128">
        <v>3.05791155</v>
      </c>
      <c r="T64" s="128">
        <v>453.11654494999999</v>
      </c>
      <c r="U64" s="128">
        <v>51.808844780000001</v>
      </c>
      <c r="V64" s="128">
        <v>689.17925847000004</v>
      </c>
      <c r="W64" s="128"/>
      <c r="X64" s="128"/>
      <c r="Y64" s="128"/>
      <c r="Z64" s="128"/>
      <c r="AA64" s="128"/>
      <c r="AB64" s="128"/>
    </row>
    <row r="65" spans="1:28" hidden="1" outlineLevel="1">
      <c r="A65" s="8">
        <v>42186</v>
      </c>
      <c r="B65" s="128">
        <v>1700.0835441500001</v>
      </c>
      <c r="C65" s="128">
        <v>1059.9685564700001</v>
      </c>
      <c r="D65" s="128">
        <v>587.00202853999997</v>
      </c>
      <c r="E65" s="128">
        <v>321.12828142000001</v>
      </c>
      <c r="F65" s="128">
        <v>144.75402174000001</v>
      </c>
      <c r="G65" s="128">
        <v>121.11972538000001</v>
      </c>
      <c r="H65" s="128">
        <v>472.96652792999998</v>
      </c>
      <c r="I65" s="128">
        <v>53.602963780000003</v>
      </c>
      <c r="J65" s="128">
        <v>83.067871080000003</v>
      </c>
      <c r="K65" s="128">
        <v>336.29569307000003</v>
      </c>
      <c r="L65" s="128">
        <v>588.84909584000002</v>
      </c>
      <c r="M65" s="128">
        <v>104.24488937</v>
      </c>
      <c r="N65" s="128">
        <v>2.80175828</v>
      </c>
      <c r="O65" s="128">
        <v>1.68889176</v>
      </c>
      <c r="P65" s="128">
        <v>99.754239330000004</v>
      </c>
      <c r="Q65" s="128">
        <v>484.60420647000001</v>
      </c>
      <c r="R65" s="128">
        <v>26.965400150000001</v>
      </c>
      <c r="S65" s="128">
        <v>3.2360544199999999</v>
      </c>
      <c r="T65" s="128">
        <v>454.4027519</v>
      </c>
      <c r="U65" s="128">
        <v>51.265891840000002</v>
      </c>
      <c r="V65" s="128">
        <v>694.43305375</v>
      </c>
      <c r="W65" s="128"/>
      <c r="X65" s="128"/>
      <c r="Y65" s="128"/>
      <c r="Z65" s="128"/>
      <c r="AA65" s="128"/>
      <c r="AB65" s="128"/>
    </row>
    <row r="66" spans="1:28" hidden="1" outlineLevel="1">
      <c r="A66" s="8">
        <v>42217</v>
      </c>
      <c r="B66" s="128">
        <v>1676.6860728199999</v>
      </c>
      <c r="C66" s="128">
        <v>1051.68673967</v>
      </c>
      <c r="D66" s="128">
        <v>589.41923971000006</v>
      </c>
      <c r="E66" s="128">
        <v>321.34751711000001</v>
      </c>
      <c r="F66" s="128">
        <v>148.60158999999999</v>
      </c>
      <c r="G66" s="128">
        <v>119.4701326</v>
      </c>
      <c r="H66" s="128">
        <v>462.26749996000001</v>
      </c>
      <c r="I66" s="128">
        <v>52.40294059</v>
      </c>
      <c r="J66" s="128">
        <v>82.058444539999996</v>
      </c>
      <c r="K66" s="128">
        <v>327.80611483000001</v>
      </c>
      <c r="L66" s="128">
        <v>575.39299785000003</v>
      </c>
      <c r="M66" s="128">
        <v>102.91511853</v>
      </c>
      <c r="N66" s="128">
        <v>2.6881274899999998</v>
      </c>
      <c r="O66" s="128">
        <v>1.64514553</v>
      </c>
      <c r="P66" s="128">
        <v>98.581845509999994</v>
      </c>
      <c r="Q66" s="128">
        <v>472.47787932</v>
      </c>
      <c r="R66" s="128">
        <v>27.103979819999999</v>
      </c>
      <c r="S66" s="128">
        <v>3.2550839599999999</v>
      </c>
      <c r="T66" s="128">
        <v>442.11881554000001</v>
      </c>
      <c r="U66" s="128">
        <v>49.606335299999998</v>
      </c>
      <c r="V66" s="128">
        <v>659.01941509999995</v>
      </c>
      <c r="W66" s="128"/>
      <c r="X66" s="128"/>
      <c r="Y66" s="128"/>
      <c r="Z66" s="128"/>
      <c r="AA66" s="128"/>
      <c r="AB66" s="128"/>
    </row>
    <row r="67" spans="1:28" hidden="1" outlineLevel="1">
      <c r="A67" s="8">
        <v>42248</v>
      </c>
      <c r="B67" s="128">
        <v>1665.6727211499999</v>
      </c>
      <c r="C67" s="128">
        <v>1044.78101348</v>
      </c>
      <c r="D67" s="128">
        <v>583.77385246999995</v>
      </c>
      <c r="E67" s="128">
        <v>314.55283878</v>
      </c>
      <c r="F67" s="128">
        <v>152.01820011000001</v>
      </c>
      <c r="G67" s="128">
        <v>117.20281358</v>
      </c>
      <c r="H67" s="128">
        <v>461.00716101</v>
      </c>
      <c r="I67" s="128">
        <v>59.62556893</v>
      </c>
      <c r="J67" s="128">
        <v>83.131375950000006</v>
      </c>
      <c r="K67" s="128">
        <v>318.25021613000001</v>
      </c>
      <c r="L67" s="128">
        <v>573.15229979000003</v>
      </c>
      <c r="M67" s="128">
        <v>103.48581470000001</v>
      </c>
      <c r="N67" s="128">
        <v>2.5984295300000002</v>
      </c>
      <c r="O67" s="128">
        <v>1.5644830199999999</v>
      </c>
      <c r="P67" s="128">
        <v>99.322902150000004</v>
      </c>
      <c r="Q67" s="128">
        <v>469.66648508999998</v>
      </c>
      <c r="R67" s="128">
        <v>27.671681150000001</v>
      </c>
      <c r="S67" s="128">
        <v>3.4082198699999999</v>
      </c>
      <c r="T67" s="128">
        <v>438.58658407000001</v>
      </c>
      <c r="U67" s="128">
        <v>47.739407880000002</v>
      </c>
      <c r="V67" s="128">
        <v>636.79647202000001</v>
      </c>
      <c r="W67" s="128"/>
      <c r="X67" s="128"/>
      <c r="Y67" s="128"/>
      <c r="Z67" s="128"/>
      <c r="AA67" s="128"/>
      <c r="AB67" s="128"/>
    </row>
    <row r="68" spans="1:28" hidden="1" outlineLevel="1">
      <c r="A68" s="8">
        <v>42278</v>
      </c>
      <c r="B68" s="128">
        <v>1709.1432966</v>
      </c>
      <c r="C68" s="128">
        <v>1075.95675323</v>
      </c>
      <c r="D68" s="128">
        <v>589.63096944999995</v>
      </c>
      <c r="E68" s="128">
        <v>312.98553291000002</v>
      </c>
      <c r="F68" s="128">
        <v>156.08146697999999</v>
      </c>
      <c r="G68" s="128">
        <v>120.56396956</v>
      </c>
      <c r="H68" s="128">
        <v>486.32578377999999</v>
      </c>
      <c r="I68" s="128">
        <v>63.934022890000001</v>
      </c>
      <c r="J68" s="128">
        <v>88.4499797</v>
      </c>
      <c r="K68" s="128">
        <v>333.94178118999997</v>
      </c>
      <c r="L68" s="128">
        <v>587.57930733000001</v>
      </c>
      <c r="M68" s="128">
        <v>103.67672425000001</v>
      </c>
      <c r="N68" s="128">
        <v>2.5833212200000002</v>
      </c>
      <c r="O68" s="128">
        <v>1.46267635</v>
      </c>
      <c r="P68" s="128">
        <v>99.630726679999995</v>
      </c>
      <c r="Q68" s="128">
        <v>483.90258308</v>
      </c>
      <c r="R68" s="128">
        <v>29.81512614</v>
      </c>
      <c r="S68" s="128">
        <v>3.85400638</v>
      </c>
      <c r="T68" s="128">
        <v>450.23345055999999</v>
      </c>
      <c r="U68" s="128">
        <v>45.607236039999997</v>
      </c>
      <c r="V68" s="128">
        <v>649.17502778000005</v>
      </c>
      <c r="W68" s="128"/>
      <c r="X68" s="128"/>
      <c r="Y68" s="128"/>
      <c r="Z68" s="128"/>
      <c r="AA68" s="128"/>
      <c r="AB68" s="128"/>
    </row>
    <row r="69" spans="1:28" hidden="1" outlineLevel="1">
      <c r="A69" s="8">
        <v>42309</v>
      </c>
      <c r="B69" s="128">
        <v>1736.8600564799999</v>
      </c>
      <c r="C69" s="128">
        <v>1094.14830287</v>
      </c>
      <c r="D69" s="128">
        <v>593.73918788000003</v>
      </c>
      <c r="E69" s="128">
        <v>307.35889724999998</v>
      </c>
      <c r="F69" s="128">
        <v>165.54019009000001</v>
      </c>
      <c r="G69" s="128">
        <v>120.84010053999999</v>
      </c>
      <c r="H69" s="128">
        <v>500.40911498999998</v>
      </c>
      <c r="I69" s="128">
        <v>66.783529029999997</v>
      </c>
      <c r="J69" s="128">
        <v>91.839242589999998</v>
      </c>
      <c r="K69" s="128">
        <v>341.78634337</v>
      </c>
      <c r="L69" s="128">
        <v>597.82446718999995</v>
      </c>
      <c r="M69" s="128">
        <v>103.92057633</v>
      </c>
      <c r="N69" s="128">
        <v>2.5587179099999999</v>
      </c>
      <c r="O69" s="128">
        <v>1.4126121300000001</v>
      </c>
      <c r="P69" s="128">
        <v>99.949246290000005</v>
      </c>
      <c r="Q69" s="128">
        <v>493.90389085999999</v>
      </c>
      <c r="R69" s="128">
        <v>31.93230483</v>
      </c>
      <c r="S69" s="128">
        <v>4.1105682100000003</v>
      </c>
      <c r="T69" s="128">
        <v>457.86101781999997</v>
      </c>
      <c r="U69" s="128">
        <v>44.887286420000002</v>
      </c>
      <c r="V69" s="128">
        <v>665.76310097999999</v>
      </c>
      <c r="W69" s="128"/>
      <c r="X69" s="128"/>
      <c r="Y69" s="128"/>
      <c r="Z69" s="128"/>
      <c r="AA69" s="128"/>
      <c r="AB69" s="128"/>
    </row>
    <row r="70" spans="1:28" hidden="1" outlineLevel="1">
      <c r="A70" s="8">
        <v>42339</v>
      </c>
      <c r="B70" s="128">
        <v>1686.65898032</v>
      </c>
      <c r="C70" s="128">
        <v>1064.28668582</v>
      </c>
      <c r="D70" s="128">
        <v>587.65747353999996</v>
      </c>
      <c r="E70" s="128">
        <v>310.98413226999998</v>
      </c>
      <c r="F70" s="128">
        <v>158.67656352</v>
      </c>
      <c r="G70" s="128">
        <v>117.99677775000001</v>
      </c>
      <c r="H70" s="128">
        <v>476.62921227999999</v>
      </c>
      <c r="I70" s="128">
        <v>36.735070569999998</v>
      </c>
      <c r="J70" s="128">
        <v>65.975664570000006</v>
      </c>
      <c r="K70" s="128">
        <v>373.91847713999999</v>
      </c>
      <c r="L70" s="128">
        <v>570.36015253000005</v>
      </c>
      <c r="M70" s="128">
        <v>103.65046889</v>
      </c>
      <c r="N70" s="128">
        <v>1.89608899</v>
      </c>
      <c r="O70" s="128">
        <v>1.3209429500000001</v>
      </c>
      <c r="P70" s="128">
        <v>100.43343695</v>
      </c>
      <c r="Q70" s="128">
        <v>466.70968363999998</v>
      </c>
      <c r="R70" s="128">
        <v>28.063691240000001</v>
      </c>
      <c r="S70" s="128">
        <v>1.7458884299999999</v>
      </c>
      <c r="T70" s="128">
        <v>436.90010396999998</v>
      </c>
      <c r="U70" s="128">
        <v>52.012141970000002</v>
      </c>
      <c r="V70" s="128">
        <v>638.45427702999996</v>
      </c>
      <c r="W70" s="128"/>
      <c r="X70" s="128"/>
      <c r="Y70" s="128"/>
      <c r="Z70" s="128"/>
      <c r="AA70" s="128"/>
      <c r="AB70" s="128"/>
    </row>
    <row r="71" spans="1:28" hidden="1" outlineLevel="1">
      <c r="A71" s="8">
        <v>42370</v>
      </c>
      <c r="B71" s="128">
        <v>1713.5123576200001</v>
      </c>
      <c r="C71" s="128">
        <v>1079.00469866</v>
      </c>
      <c r="D71" s="128">
        <v>581.28948863000005</v>
      </c>
      <c r="E71" s="128">
        <v>306.31428199999999</v>
      </c>
      <c r="F71" s="128">
        <v>157.22640138</v>
      </c>
      <c r="G71" s="128">
        <v>117.74880525</v>
      </c>
      <c r="H71" s="128">
        <v>497.71521002999998</v>
      </c>
      <c r="I71" s="128">
        <v>40.800151800000002</v>
      </c>
      <c r="J71" s="128">
        <v>70.11484772</v>
      </c>
      <c r="K71" s="128">
        <v>386.80021051</v>
      </c>
      <c r="L71" s="128">
        <v>588.99098999</v>
      </c>
      <c r="M71" s="128">
        <v>104.32978842999999</v>
      </c>
      <c r="N71" s="128">
        <v>1.9795673600000001</v>
      </c>
      <c r="O71" s="128">
        <v>1.5918615599999999</v>
      </c>
      <c r="P71" s="128">
        <v>100.75835951000001</v>
      </c>
      <c r="Q71" s="128">
        <v>484.66120155999999</v>
      </c>
      <c r="R71" s="128">
        <v>32.34990535</v>
      </c>
      <c r="S71" s="128">
        <v>2.0422549399999999</v>
      </c>
      <c r="T71" s="128">
        <v>450.26904127</v>
      </c>
      <c r="U71" s="128">
        <v>45.516668969999998</v>
      </c>
      <c r="V71" s="128">
        <v>685.10706550999998</v>
      </c>
      <c r="W71" s="128"/>
      <c r="X71" s="128"/>
      <c r="Y71" s="128"/>
      <c r="Z71" s="128"/>
      <c r="AA71" s="128"/>
      <c r="AB71" s="128"/>
    </row>
    <row r="72" spans="1:28" hidden="1" outlineLevel="1">
      <c r="A72" s="8">
        <v>42401</v>
      </c>
      <c r="B72" s="128">
        <v>1779.8445979099999</v>
      </c>
      <c r="C72" s="128">
        <v>1115.8328675299999</v>
      </c>
      <c r="D72" s="128">
        <v>587.88445391000005</v>
      </c>
      <c r="E72" s="128">
        <v>315.02430294999999</v>
      </c>
      <c r="F72" s="128">
        <v>149.58171841000001</v>
      </c>
      <c r="G72" s="128">
        <v>123.27843255000001</v>
      </c>
      <c r="H72" s="128">
        <v>527.94841362</v>
      </c>
      <c r="I72" s="128">
        <v>43.712602279999999</v>
      </c>
      <c r="J72" s="128">
        <v>72.481865420000005</v>
      </c>
      <c r="K72" s="128">
        <v>411.75394591999998</v>
      </c>
      <c r="L72" s="128">
        <v>617.53283931999999</v>
      </c>
      <c r="M72" s="128">
        <v>112.89928179</v>
      </c>
      <c r="N72" s="128">
        <v>2.1035948200000001</v>
      </c>
      <c r="O72" s="128">
        <v>1.7748459400000001</v>
      </c>
      <c r="P72" s="128">
        <v>109.02084103</v>
      </c>
      <c r="Q72" s="128">
        <v>504.63355753000002</v>
      </c>
      <c r="R72" s="128">
        <v>29.36819045</v>
      </c>
      <c r="S72" s="128">
        <v>1.94537742</v>
      </c>
      <c r="T72" s="128">
        <v>473.31998965999998</v>
      </c>
      <c r="U72" s="128">
        <v>46.478891060000002</v>
      </c>
      <c r="V72" s="128">
        <v>711.56768153999997</v>
      </c>
      <c r="W72" s="128"/>
      <c r="X72" s="128"/>
      <c r="Y72" s="128"/>
      <c r="Z72" s="128"/>
      <c r="AA72" s="128"/>
      <c r="AB72" s="128"/>
    </row>
    <row r="73" spans="1:28" hidden="1" outlineLevel="1">
      <c r="A73" s="8">
        <v>42430</v>
      </c>
      <c r="B73" s="128">
        <v>1737.2052836400001</v>
      </c>
      <c r="C73" s="128">
        <v>1093.8660334599999</v>
      </c>
      <c r="D73" s="128">
        <v>583.87337776000004</v>
      </c>
      <c r="E73" s="128">
        <v>318.61644634999999</v>
      </c>
      <c r="F73" s="128">
        <v>141.55875614000001</v>
      </c>
      <c r="G73" s="128">
        <v>123.69817526999999</v>
      </c>
      <c r="H73" s="128">
        <v>509.9926557</v>
      </c>
      <c r="I73" s="128">
        <v>41.435004200000002</v>
      </c>
      <c r="J73" s="128">
        <v>72.15066075</v>
      </c>
      <c r="K73" s="128">
        <v>396.40699074999998</v>
      </c>
      <c r="L73" s="128">
        <v>590.10155918999999</v>
      </c>
      <c r="M73" s="128">
        <v>112.84987535</v>
      </c>
      <c r="N73" s="128">
        <v>0.28722107000000002</v>
      </c>
      <c r="O73" s="128">
        <v>1.7998025900000001</v>
      </c>
      <c r="P73" s="128">
        <v>110.76285169000001</v>
      </c>
      <c r="Q73" s="128">
        <v>477.25168384</v>
      </c>
      <c r="R73" s="128">
        <v>4.1589888400000001</v>
      </c>
      <c r="S73" s="128">
        <v>1.7533006499999999</v>
      </c>
      <c r="T73" s="128">
        <v>471.33939435000002</v>
      </c>
      <c r="U73" s="128">
        <v>53.237690989999997</v>
      </c>
      <c r="V73" s="128">
        <v>748.53033406999998</v>
      </c>
      <c r="W73" s="128"/>
      <c r="X73" s="128"/>
      <c r="Y73" s="128"/>
      <c r="Z73" s="128"/>
      <c r="AA73" s="128"/>
      <c r="AB73" s="128"/>
    </row>
    <row r="74" spans="1:28" hidden="1" outlineLevel="1">
      <c r="A74" s="8">
        <v>42461</v>
      </c>
      <c r="B74" s="128">
        <v>1682.8156224300001</v>
      </c>
      <c r="C74" s="128">
        <v>1066.84770712</v>
      </c>
      <c r="D74" s="128">
        <v>578.79055757000003</v>
      </c>
      <c r="E74" s="128">
        <v>299.24517134000001</v>
      </c>
      <c r="F74" s="128">
        <v>155.86875850999999</v>
      </c>
      <c r="G74" s="128">
        <v>123.67662772</v>
      </c>
      <c r="H74" s="128">
        <v>488.05714955000002</v>
      </c>
      <c r="I74" s="128">
        <v>38.948100500000002</v>
      </c>
      <c r="J74" s="128">
        <v>69.059239730000002</v>
      </c>
      <c r="K74" s="128">
        <v>380.04980932000001</v>
      </c>
      <c r="L74" s="128">
        <v>568.83060538999996</v>
      </c>
      <c r="M74" s="128">
        <v>112.1844013</v>
      </c>
      <c r="N74" s="128">
        <v>0.31650265999999999</v>
      </c>
      <c r="O74" s="128">
        <v>1.67439435</v>
      </c>
      <c r="P74" s="128">
        <v>110.19350429000001</v>
      </c>
      <c r="Q74" s="128">
        <v>456.64620409000003</v>
      </c>
      <c r="R74" s="128">
        <v>2.41955513</v>
      </c>
      <c r="S74" s="128">
        <v>1.68010389</v>
      </c>
      <c r="T74" s="128">
        <v>452.54654506999998</v>
      </c>
      <c r="U74" s="128">
        <v>47.13730992</v>
      </c>
      <c r="V74" s="128">
        <v>757.17888489999996</v>
      </c>
      <c r="W74" s="128"/>
      <c r="X74" s="128"/>
      <c r="Y74" s="128"/>
      <c r="Z74" s="128"/>
      <c r="AA74" s="128"/>
      <c r="AB74" s="128"/>
    </row>
    <row r="75" spans="1:28" hidden="1" outlineLevel="1">
      <c r="A75" s="8">
        <v>42491</v>
      </c>
      <c r="B75" s="128">
        <v>1674.0664317799999</v>
      </c>
      <c r="C75" s="128">
        <v>1070.75450138</v>
      </c>
      <c r="D75" s="128">
        <v>592.21201299999996</v>
      </c>
      <c r="E75" s="128">
        <v>313.30030744999999</v>
      </c>
      <c r="F75" s="128">
        <v>155.65175669000001</v>
      </c>
      <c r="G75" s="128">
        <v>123.25994885999999</v>
      </c>
      <c r="H75" s="128">
        <v>478.54248838000001</v>
      </c>
      <c r="I75" s="128">
        <v>37.939324130000003</v>
      </c>
      <c r="J75" s="128">
        <v>67.604846670000001</v>
      </c>
      <c r="K75" s="128">
        <v>372.99831757999999</v>
      </c>
      <c r="L75" s="128">
        <v>560.88083481000001</v>
      </c>
      <c r="M75" s="128">
        <v>111.50548596</v>
      </c>
      <c r="N75" s="128">
        <v>0.34857196000000001</v>
      </c>
      <c r="O75" s="128">
        <v>2.6575091999999998</v>
      </c>
      <c r="P75" s="128">
        <v>108.49940479999999</v>
      </c>
      <c r="Q75" s="128">
        <v>449.37534885000002</v>
      </c>
      <c r="R75" s="128">
        <v>2.0085378700000001</v>
      </c>
      <c r="S75" s="128">
        <v>1.6740658500000001</v>
      </c>
      <c r="T75" s="128">
        <v>445.69274512999999</v>
      </c>
      <c r="U75" s="128">
        <v>42.431095589999998</v>
      </c>
      <c r="V75" s="128">
        <v>742.71651655000005</v>
      </c>
      <c r="W75" s="128"/>
      <c r="X75" s="128"/>
      <c r="Y75" s="128"/>
      <c r="Z75" s="128"/>
      <c r="AA75" s="128"/>
      <c r="AB75" s="128"/>
    </row>
    <row r="76" spans="1:28" hidden="1" outlineLevel="1">
      <c r="A76" s="8">
        <v>42522</v>
      </c>
      <c r="B76" s="128">
        <v>1655.47124252</v>
      </c>
      <c r="C76" s="128">
        <v>1057.47342542</v>
      </c>
      <c r="D76" s="128">
        <v>590.94139574999997</v>
      </c>
      <c r="E76" s="128">
        <v>309.57376499999998</v>
      </c>
      <c r="F76" s="128">
        <v>160.19790183000001</v>
      </c>
      <c r="G76" s="128">
        <v>121.16972892</v>
      </c>
      <c r="H76" s="128">
        <v>466.53202966999999</v>
      </c>
      <c r="I76" s="128">
        <v>38.265312010000002</v>
      </c>
      <c r="J76" s="128">
        <v>64.040962160000007</v>
      </c>
      <c r="K76" s="128">
        <v>364.22575549999999</v>
      </c>
      <c r="L76" s="128">
        <v>551.78113833999998</v>
      </c>
      <c r="M76" s="128">
        <v>109.05788524</v>
      </c>
      <c r="N76" s="128">
        <v>0.29066373000000001</v>
      </c>
      <c r="O76" s="128">
        <v>2.53503642</v>
      </c>
      <c r="P76" s="128">
        <v>106.23218509</v>
      </c>
      <c r="Q76" s="128">
        <v>442.72325310000002</v>
      </c>
      <c r="R76" s="128">
        <v>3.5376975399999999</v>
      </c>
      <c r="S76" s="128">
        <v>1.6538968999999999</v>
      </c>
      <c r="T76" s="128">
        <v>437.53165866000001</v>
      </c>
      <c r="U76" s="128">
        <v>46.216678760000001</v>
      </c>
      <c r="V76" s="128">
        <v>720.27353198000003</v>
      </c>
      <c r="W76" s="128"/>
      <c r="X76" s="128"/>
      <c r="Y76" s="128"/>
      <c r="Z76" s="128"/>
      <c r="AA76" s="128"/>
      <c r="AB76" s="128"/>
    </row>
    <row r="77" spans="1:28" hidden="1" outlineLevel="1">
      <c r="A77" s="8">
        <v>42552</v>
      </c>
      <c r="B77" s="128">
        <v>1612.6534105799999</v>
      </c>
      <c r="C77" s="128">
        <v>1040.9642974999999</v>
      </c>
      <c r="D77" s="128">
        <v>583.77128041000003</v>
      </c>
      <c r="E77" s="128">
        <v>303.85658100000001</v>
      </c>
      <c r="F77" s="128">
        <v>160.44496147000001</v>
      </c>
      <c r="G77" s="128">
        <v>119.46973794</v>
      </c>
      <c r="H77" s="128">
        <v>457.19301709000001</v>
      </c>
      <c r="I77" s="128">
        <v>38.348339580000001</v>
      </c>
      <c r="J77" s="128">
        <v>63.00602988</v>
      </c>
      <c r="K77" s="128">
        <v>355.83864763000003</v>
      </c>
      <c r="L77" s="128">
        <v>528.35787448999997</v>
      </c>
      <c r="M77" s="128">
        <v>98.462549440000004</v>
      </c>
      <c r="N77" s="128">
        <v>0.30039046000000003</v>
      </c>
      <c r="O77" s="128">
        <v>2.6394265300000002</v>
      </c>
      <c r="P77" s="128">
        <v>95.522732450000007</v>
      </c>
      <c r="Q77" s="128">
        <v>429.89532505</v>
      </c>
      <c r="R77" s="128">
        <v>3.5291960800000002</v>
      </c>
      <c r="S77" s="128">
        <v>1.65356426</v>
      </c>
      <c r="T77" s="128">
        <v>424.71256470999998</v>
      </c>
      <c r="U77" s="128">
        <v>43.331238589999998</v>
      </c>
      <c r="V77" s="128">
        <v>702.69145139</v>
      </c>
      <c r="W77" s="128"/>
      <c r="X77" s="128"/>
      <c r="Y77" s="128"/>
      <c r="Z77" s="128"/>
      <c r="AA77" s="128"/>
      <c r="AB77" s="128"/>
    </row>
    <row r="78" spans="1:28" hidden="1" outlineLevel="1">
      <c r="A78" s="8">
        <v>42583</v>
      </c>
      <c r="B78" s="128">
        <v>1638.89386969</v>
      </c>
      <c r="C78" s="128">
        <v>1056.1959123199999</v>
      </c>
      <c r="D78" s="128">
        <v>599.45235978999995</v>
      </c>
      <c r="E78" s="128">
        <v>322.71806283000001</v>
      </c>
      <c r="F78" s="128">
        <v>157.79283382</v>
      </c>
      <c r="G78" s="128">
        <v>118.94146314</v>
      </c>
      <c r="H78" s="128">
        <v>456.74355252999999</v>
      </c>
      <c r="I78" s="128">
        <v>40.164625520000001</v>
      </c>
      <c r="J78" s="128">
        <v>64.770705000000007</v>
      </c>
      <c r="K78" s="128">
        <v>351.80822201000001</v>
      </c>
      <c r="L78" s="128">
        <v>536.23355564999997</v>
      </c>
      <c r="M78" s="128">
        <v>98.098632899999998</v>
      </c>
      <c r="N78" s="128">
        <v>0.30110252999999998</v>
      </c>
      <c r="O78" s="128">
        <v>3.1836906699999998</v>
      </c>
      <c r="P78" s="128">
        <v>94.6138397</v>
      </c>
      <c r="Q78" s="128">
        <v>438.13492274999999</v>
      </c>
      <c r="R78" s="128">
        <v>3.6507397099999999</v>
      </c>
      <c r="S78" s="128">
        <v>1.7176848</v>
      </c>
      <c r="T78" s="128">
        <v>432.76649823999998</v>
      </c>
      <c r="U78" s="128">
        <v>46.464401719999998</v>
      </c>
      <c r="V78" s="128">
        <v>716.52031376000002</v>
      </c>
      <c r="W78" s="128"/>
      <c r="X78" s="128"/>
      <c r="Y78" s="128"/>
      <c r="Z78" s="128"/>
      <c r="AA78" s="128"/>
      <c r="AB78" s="128"/>
    </row>
    <row r="79" spans="1:28" hidden="1" outlineLevel="1">
      <c r="A79" s="8">
        <v>42614</v>
      </c>
      <c r="B79" s="128">
        <v>1634.62499344</v>
      </c>
      <c r="C79" s="128">
        <v>1050.14543166</v>
      </c>
      <c r="D79" s="128">
        <v>590.99947142999997</v>
      </c>
      <c r="E79" s="128">
        <v>317.2237293</v>
      </c>
      <c r="F79" s="128">
        <v>154.89182077000001</v>
      </c>
      <c r="G79" s="128">
        <v>118.88392136</v>
      </c>
      <c r="H79" s="128">
        <v>459.14596023000001</v>
      </c>
      <c r="I79" s="128">
        <v>40.574582300000003</v>
      </c>
      <c r="J79" s="128">
        <v>64.765125130000001</v>
      </c>
      <c r="K79" s="128">
        <v>353.80625279999998</v>
      </c>
      <c r="L79" s="128">
        <v>534.78280903999996</v>
      </c>
      <c r="M79" s="128">
        <v>96.103871170000005</v>
      </c>
      <c r="N79" s="128">
        <v>0.36733134000000001</v>
      </c>
      <c r="O79" s="128">
        <v>2.4739639100000002</v>
      </c>
      <c r="P79" s="128">
        <v>93.262575920000003</v>
      </c>
      <c r="Q79" s="128">
        <v>438.67893787000003</v>
      </c>
      <c r="R79" s="128">
        <v>3.6876905099999999</v>
      </c>
      <c r="S79" s="128">
        <v>1.72471394</v>
      </c>
      <c r="T79" s="128">
        <v>433.26653341999997</v>
      </c>
      <c r="U79" s="128">
        <v>49.696752740000001</v>
      </c>
      <c r="V79" s="128">
        <v>727.25664408</v>
      </c>
      <c r="W79" s="128"/>
      <c r="X79" s="128"/>
      <c r="Y79" s="128"/>
      <c r="Z79" s="128"/>
      <c r="AA79" s="128"/>
      <c r="AB79" s="128"/>
    </row>
    <row r="80" spans="1:28" hidden="1" outlineLevel="1">
      <c r="A80" s="8">
        <v>42644</v>
      </c>
      <c r="B80" s="128">
        <v>1591.71005266</v>
      </c>
      <c r="C80" s="128">
        <v>1023.81705869</v>
      </c>
      <c r="D80" s="128">
        <v>574.70278979</v>
      </c>
      <c r="E80" s="128">
        <v>310.92299541</v>
      </c>
      <c r="F80" s="128">
        <v>145.82591445</v>
      </c>
      <c r="G80" s="128">
        <v>117.95387993</v>
      </c>
      <c r="H80" s="128">
        <v>449.11426890000001</v>
      </c>
      <c r="I80" s="128">
        <v>40.026564219999997</v>
      </c>
      <c r="J80" s="128">
        <v>62.133402930000003</v>
      </c>
      <c r="K80" s="128">
        <v>346.95430175000001</v>
      </c>
      <c r="L80" s="128">
        <v>521.53920256000004</v>
      </c>
      <c r="M80" s="128">
        <v>95.795786379999996</v>
      </c>
      <c r="N80" s="128">
        <v>0.30370283999999997</v>
      </c>
      <c r="O80" s="128">
        <v>2.4027269100000002</v>
      </c>
      <c r="P80" s="128">
        <v>93.089356629999997</v>
      </c>
      <c r="Q80" s="128">
        <v>425.74341618</v>
      </c>
      <c r="R80" s="128">
        <v>3.6307718200000001</v>
      </c>
      <c r="S80" s="128">
        <v>1.6808106300000001</v>
      </c>
      <c r="T80" s="128">
        <v>420.43183372999999</v>
      </c>
      <c r="U80" s="128">
        <v>46.353791409999999</v>
      </c>
      <c r="V80" s="128">
        <v>697.40668986000003</v>
      </c>
      <c r="W80" s="128"/>
      <c r="X80" s="128"/>
      <c r="Y80" s="128"/>
      <c r="Z80" s="128"/>
      <c r="AA80" s="128"/>
      <c r="AB80" s="128"/>
    </row>
    <row r="81" spans="1:28" hidden="1" outlineLevel="1">
      <c r="A81" s="8">
        <v>42675</v>
      </c>
      <c r="B81" s="128">
        <v>1586.4348852799999</v>
      </c>
      <c r="C81" s="128">
        <v>1025.46085836</v>
      </c>
      <c r="D81" s="128">
        <v>577.24300116999996</v>
      </c>
      <c r="E81" s="128">
        <v>312.44333925000001</v>
      </c>
      <c r="F81" s="128">
        <v>147.47919888000001</v>
      </c>
      <c r="G81" s="128">
        <v>117.32046304000001</v>
      </c>
      <c r="H81" s="128">
        <v>448.21785719000002</v>
      </c>
      <c r="I81" s="128">
        <v>39.780006499999999</v>
      </c>
      <c r="J81" s="128">
        <v>61.751708389999997</v>
      </c>
      <c r="K81" s="128">
        <v>346.68614229999997</v>
      </c>
      <c r="L81" s="128">
        <v>517.44128033000004</v>
      </c>
      <c r="M81" s="128">
        <v>96.151324560000006</v>
      </c>
      <c r="N81" s="128">
        <v>0.30449946</v>
      </c>
      <c r="O81" s="128">
        <v>2.3451067999999999</v>
      </c>
      <c r="P81" s="128">
        <v>93.501718299999993</v>
      </c>
      <c r="Q81" s="128">
        <v>421.28995577000001</v>
      </c>
      <c r="R81" s="128">
        <v>3.6454998299999999</v>
      </c>
      <c r="S81" s="128">
        <v>1.6849031999999999</v>
      </c>
      <c r="T81" s="128">
        <v>415.95955273999999</v>
      </c>
      <c r="U81" s="128">
        <v>43.532746590000002</v>
      </c>
      <c r="V81" s="128">
        <v>692.46166662999997</v>
      </c>
      <c r="W81" s="128"/>
      <c r="X81" s="128"/>
      <c r="Y81" s="128"/>
      <c r="Z81" s="128"/>
      <c r="AA81" s="128"/>
      <c r="AB81" s="128"/>
    </row>
    <row r="82" spans="1:28" hidden="1" outlineLevel="1">
      <c r="A82" s="8">
        <v>42705</v>
      </c>
      <c r="B82" s="128">
        <v>1645.69058989</v>
      </c>
      <c r="C82" s="128">
        <v>1038.8696390499999</v>
      </c>
      <c r="D82" s="128">
        <v>579.56650988000001</v>
      </c>
      <c r="E82" s="128">
        <v>310.76706359999997</v>
      </c>
      <c r="F82" s="128">
        <v>144.35692829999999</v>
      </c>
      <c r="G82" s="128">
        <v>124.44251798000001</v>
      </c>
      <c r="H82" s="128">
        <v>459.30312916999998</v>
      </c>
      <c r="I82" s="128">
        <v>42.220119029999999</v>
      </c>
      <c r="J82" s="128">
        <v>64.700386839999993</v>
      </c>
      <c r="K82" s="128">
        <v>352.38262329999998</v>
      </c>
      <c r="L82" s="128">
        <v>559.04635340000004</v>
      </c>
      <c r="M82" s="128">
        <v>101.62476626</v>
      </c>
      <c r="N82" s="128">
        <v>0.96041385999999995</v>
      </c>
      <c r="O82" s="128">
        <v>2.8723003</v>
      </c>
      <c r="P82" s="128">
        <v>97.792052100000006</v>
      </c>
      <c r="Q82" s="128">
        <v>457.42158713999999</v>
      </c>
      <c r="R82" s="128">
        <v>12.040243930000001</v>
      </c>
      <c r="S82" s="128">
        <v>1.6262784100000001</v>
      </c>
      <c r="T82" s="128">
        <v>443.75506480000001</v>
      </c>
      <c r="U82" s="128">
        <v>47.774597440000001</v>
      </c>
      <c r="V82" s="128">
        <v>745.07860317999996</v>
      </c>
      <c r="W82" s="128"/>
      <c r="X82" s="128"/>
      <c r="Y82" s="128"/>
      <c r="Z82" s="128"/>
      <c r="AA82" s="128"/>
      <c r="AB82" s="128"/>
    </row>
    <row r="83" spans="1:28" hidden="1" outlineLevel="1">
      <c r="A83" s="8">
        <v>42736</v>
      </c>
      <c r="B83" s="128">
        <v>1652.9745214100001</v>
      </c>
      <c r="C83" s="128">
        <v>1046.8538756099999</v>
      </c>
      <c r="D83" s="128">
        <v>589.88016379999999</v>
      </c>
      <c r="E83" s="128">
        <v>321.13562975000002</v>
      </c>
      <c r="F83" s="128">
        <v>144.50059304999999</v>
      </c>
      <c r="G83" s="128">
        <v>124.24394100000001</v>
      </c>
      <c r="H83" s="128">
        <v>456.97371181</v>
      </c>
      <c r="I83" s="128">
        <v>42.265322990000001</v>
      </c>
      <c r="J83" s="128">
        <v>64.535022560000002</v>
      </c>
      <c r="K83" s="128">
        <v>350.17336626000002</v>
      </c>
      <c r="L83" s="128">
        <v>552.90462680999997</v>
      </c>
      <c r="M83" s="128">
        <v>100.79016726</v>
      </c>
      <c r="N83" s="128">
        <v>0.96258104</v>
      </c>
      <c r="O83" s="128">
        <v>2.75605492</v>
      </c>
      <c r="P83" s="128">
        <v>97.071531300000004</v>
      </c>
      <c r="Q83" s="128">
        <v>452.11445954999999</v>
      </c>
      <c r="R83" s="128">
        <v>12.545674480000001</v>
      </c>
      <c r="S83" s="128">
        <v>1.62473172</v>
      </c>
      <c r="T83" s="128">
        <v>437.94405334999999</v>
      </c>
      <c r="U83" s="128">
        <v>53.216018990000002</v>
      </c>
      <c r="V83" s="128">
        <v>631.29620259000001</v>
      </c>
      <c r="W83" s="128"/>
      <c r="X83" s="128"/>
      <c r="Y83" s="128"/>
      <c r="Z83" s="128"/>
      <c r="AA83" s="128"/>
      <c r="AB83" s="128"/>
    </row>
    <row r="84" spans="1:28" hidden="1" outlineLevel="1">
      <c r="A84" s="8">
        <v>42767</v>
      </c>
      <c r="B84" s="128">
        <v>1673.3618472000001</v>
      </c>
      <c r="C84" s="128">
        <v>1077.4644974</v>
      </c>
      <c r="D84" s="128">
        <v>630.14414723000004</v>
      </c>
      <c r="E84" s="128">
        <v>363.09932989999999</v>
      </c>
      <c r="F84" s="128">
        <v>142.57969234000001</v>
      </c>
      <c r="G84" s="128">
        <v>124.46512499000001</v>
      </c>
      <c r="H84" s="128">
        <v>447.32035016999998</v>
      </c>
      <c r="I84" s="128">
        <v>42.213507909999997</v>
      </c>
      <c r="J84" s="128">
        <v>63.319823210000003</v>
      </c>
      <c r="K84" s="128">
        <v>341.78701905000003</v>
      </c>
      <c r="L84" s="128">
        <v>546.56293385000004</v>
      </c>
      <c r="M84" s="128">
        <v>102.40421071</v>
      </c>
      <c r="N84" s="128">
        <v>0.95923365999999999</v>
      </c>
      <c r="O84" s="128">
        <v>2.6711346499999999</v>
      </c>
      <c r="P84" s="128">
        <v>98.773842400000007</v>
      </c>
      <c r="Q84" s="128">
        <v>444.15872314000001</v>
      </c>
      <c r="R84" s="128">
        <v>12.3538351</v>
      </c>
      <c r="S84" s="128">
        <v>1.6285546399999999</v>
      </c>
      <c r="T84" s="128">
        <v>430.17633339999998</v>
      </c>
      <c r="U84" s="128">
        <v>49.33441595</v>
      </c>
      <c r="V84" s="128">
        <v>640.05502764000005</v>
      </c>
      <c r="W84" s="128"/>
      <c r="X84" s="128"/>
      <c r="Y84" s="128"/>
      <c r="Z84" s="128"/>
      <c r="AA84" s="128"/>
      <c r="AB84" s="128"/>
    </row>
    <row r="85" spans="1:28" hidden="1" outlineLevel="1">
      <c r="A85" s="8">
        <v>42795</v>
      </c>
      <c r="B85" s="128">
        <v>1698.0050025</v>
      </c>
      <c r="C85" s="128">
        <v>1115.2245321400001</v>
      </c>
      <c r="D85" s="128">
        <v>680.76712305000001</v>
      </c>
      <c r="E85" s="128">
        <v>391.35117270000001</v>
      </c>
      <c r="F85" s="128">
        <v>166.68021318000001</v>
      </c>
      <c r="G85" s="128">
        <v>122.73573716999999</v>
      </c>
      <c r="H85" s="128">
        <v>434.45740909</v>
      </c>
      <c r="I85" s="128">
        <v>4.0782874700000002</v>
      </c>
      <c r="J85" s="128">
        <v>87.752159259999999</v>
      </c>
      <c r="K85" s="128">
        <v>342.62696235999999</v>
      </c>
      <c r="L85" s="128">
        <v>530.98810849999995</v>
      </c>
      <c r="M85" s="128">
        <v>98.418966359999999</v>
      </c>
      <c r="N85" s="128">
        <v>6.6326659999999996E-2</v>
      </c>
      <c r="O85" s="128">
        <v>2.6933521800000002</v>
      </c>
      <c r="P85" s="128">
        <v>95.659287520000007</v>
      </c>
      <c r="Q85" s="128">
        <v>432.56914214</v>
      </c>
      <c r="R85" s="128">
        <v>3.2243670000000002E-2</v>
      </c>
      <c r="S85" s="128">
        <v>4.0570483499999996</v>
      </c>
      <c r="T85" s="128">
        <v>428.47985011999998</v>
      </c>
      <c r="U85" s="128">
        <v>51.79236186</v>
      </c>
      <c r="V85" s="128">
        <v>616.93090622</v>
      </c>
      <c r="W85" s="128"/>
      <c r="X85" s="128"/>
      <c r="Y85" s="128"/>
      <c r="Z85" s="128"/>
      <c r="AA85" s="128"/>
      <c r="AB85" s="128"/>
    </row>
    <row r="86" spans="1:28" hidden="1" outlineLevel="1">
      <c r="A86" s="8">
        <v>42826</v>
      </c>
      <c r="B86" s="128">
        <v>1687.62996503</v>
      </c>
      <c r="C86" s="128">
        <v>1117.0656240400001</v>
      </c>
      <c r="D86" s="128">
        <v>689.58677625999997</v>
      </c>
      <c r="E86" s="128">
        <v>395.20286801999998</v>
      </c>
      <c r="F86" s="128">
        <v>169.92558081999999</v>
      </c>
      <c r="G86" s="128">
        <v>124.45832742</v>
      </c>
      <c r="H86" s="128">
        <v>427.47884778000002</v>
      </c>
      <c r="I86" s="128">
        <v>4.4937211499999998</v>
      </c>
      <c r="J86" s="128">
        <v>86.645313349999995</v>
      </c>
      <c r="K86" s="128">
        <v>336.33981327999999</v>
      </c>
      <c r="L86" s="128">
        <v>520.49320681999995</v>
      </c>
      <c r="M86" s="128">
        <v>96.354316229999995</v>
      </c>
      <c r="N86" s="128">
        <v>0.59398768999999996</v>
      </c>
      <c r="O86" s="128">
        <v>2.6597701499999999</v>
      </c>
      <c r="P86" s="128">
        <v>93.100558390000003</v>
      </c>
      <c r="Q86" s="128">
        <v>424.13889059000002</v>
      </c>
      <c r="R86" s="128">
        <v>7.6764993500000003</v>
      </c>
      <c r="S86" s="128">
        <v>3.9980806800000002</v>
      </c>
      <c r="T86" s="128">
        <v>412.46431056</v>
      </c>
      <c r="U86" s="128">
        <v>50.071134170000001</v>
      </c>
      <c r="V86" s="128">
        <v>584.06042016000004</v>
      </c>
      <c r="W86" s="128"/>
      <c r="X86" s="128"/>
      <c r="Y86" s="128"/>
      <c r="Z86" s="128"/>
      <c r="AA86" s="128"/>
      <c r="AB86" s="128"/>
    </row>
    <row r="87" spans="1:28" hidden="1" outlineLevel="1">
      <c r="A87" s="8">
        <v>42856</v>
      </c>
      <c r="B87" s="128">
        <v>1684.8408644599999</v>
      </c>
      <c r="C87" s="128">
        <v>1124.7353905800001</v>
      </c>
      <c r="D87" s="128">
        <v>704.94667411</v>
      </c>
      <c r="E87" s="128">
        <v>412.74285551999998</v>
      </c>
      <c r="F87" s="128">
        <v>167.53078425000001</v>
      </c>
      <c r="G87" s="128">
        <v>124.67303434</v>
      </c>
      <c r="H87" s="128">
        <v>419.78871647</v>
      </c>
      <c r="I87" s="128">
        <v>4.4787382999999998</v>
      </c>
      <c r="J87" s="128">
        <v>86.467823449999997</v>
      </c>
      <c r="K87" s="128">
        <v>328.84215472</v>
      </c>
      <c r="L87" s="128">
        <v>506.45348430000001</v>
      </c>
      <c r="M87" s="128">
        <v>93.538385660000003</v>
      </c>
      <c r="N87" s="128">
        <v>0.59730450000000002</v>
      </c>
      <c r="O87" s="128">
        <v>2.61076686</v>
      </c>
      <c r="P87" s="128">
        <v>90.330314299999998</v>
      </c>
      <c r="Q87" s="128">
        <v>412.91509864</v>
      </c>
      <c r="R87" s="128">
        <v>7.7170207099999999</v>
      </c>
      <c r="S87" s="128">
        <v>3.96631299</v>
      </c>
      <c r="T87" s="128">
        <v>401.23176494000001</v>
      </c>
      <c r="U87" s="128">
        <v>53.651989579999999</v>
      </c>
      <c r="V87" s="128">
        <v>568.33550802000002</v>
      </c>
      <c r="W87" s="128"/>
      <c r="X87" s="128"/>
      <c r="Y87" s="128"/>
      <c r="Z87" s="128"/>
      <c r="AA87" s="128"/>
      <c r="AB87" s="128"/>
    </row>
    <row r="88" spans="1:28" hidden="1" outlineLevel="1">
      <c r="A88" s="8">
        <v>42887</v>
      </c>
      <c r="B88" s="128">
        <v>1671.1673199100001</v>
      </c>
      <c r="C88" s="128">
        <v>1128.45005552</v>
      </c>
      <c r="D88" s="128">
        <v>711.54663097000002</v>
      </c>
      <c r="E88" s="128">
        <v>391.76821128</v>
      </c>
      <c r="F88" s="128">
        <v>194.79264413000001</v>
      </c>
      <c r="G88" s="128">
        <v>124.98577555999999</v>
      </c>
      <c r="H88" s="128">
        <v>416.90342455000001</v>
      </c>
      <c r="I88" s="128">
        <v>4.4442294999999996</v>
      </c>
      <c r="J88" s="128">
        <v>85.972902450000007</v>
      </c>
      <c r="K88" s="128">
        <v>326.48629260000001</v>
      </c>
      <c r="L88" s="128">
        <v>497.37332973999997</v>
      </c>
      <c r="M88" s="128">
        <v>93.279589110000003</v>
      </c>
      <c r="N88" s="128">
        <v>0.59791192000000004</v>
      </c>
      <c r="O88" s="128">
        <v>2.5057671699999999</v>
      </c>
      <c r="P88" s="128">
        <v>90.175910020000003</v>
      </c>
      <c r="Q88" s="128">
        <v>404.09374063000001</v>
      </c>
      <c r="R88" s="128">
        <v>7.60915973</v>
      </c>
      <c r="S88" s="128">
        <v>3.9279114100000001</v>
      </c>
      <c r="T88" s="128">
        <v>392.55666948999999</v>
      </c>
      <c r="U88" s="128">
        <v>45.343934650000001</v>
      </c>
      <c r="V88" s="128">
        <v>530.87500881000005</v>
      </c>
      <c r="W88" s="128"/>
      <c r="X88" s="128"/>
      <c r="Y88" s="128"/>
      <c r="Z88" s="128"/>
      <c r="AA88" s="128"/>
      <c r="AB88" s="128"/>
    </row>
    <row r="89" spans="1:28" hidden="1" outlineLevel="1">
      <c r="A89" s="8">
        <v>42917</v>
      </c>
      <c r="B89" s="128">
        <v>1675.6701459999999</v>
      </c>
      <c r="C89" s="128">
        <v>1145.73481083</v>
      </c>
      <c r="D89" s="128">
        <v>732.16215433000002</v>
      </c>
      <c r="E89" s="128">
        <v>423.76075466999998</v>
      </c>
      <c r="F89" s="128">
        <v>179.99590763</v>
      </c>
      <c r="G89" s="128">
        <v>128.40549203</v>
      </c>
      <c r="H89" s="128">
        <v>413.57265649999999</v>
      </c>
      <c r="I89" s="128">
        <v>3.9639553799999998</v>
      </c>
      <c r="J89" s="128">
        <v>85.864665759999994</v>
      </c>
      <c r="K89" s="128">
        <v>323.74403536</v>
      </c>
      <c r="L89" s="128">
        <v>489.82104614000002</v>
      </c>
      <c r="M89" s="128">
        <v>92.454302589999998</v>
      </c>
      <c r="N89" s="128">
        <v>6.6326659999999996E-2</v>
      </c>
      <c r="O89" s="128">
        <v>2.4364398700000001</v>
      </c>
      <c r="P89" s="128">
        <v>89.951536059999995</v>
      </c>
      <c r="Q89" s="128">
        <v>397.36674355000002</v>
      </c>
      <c r="R89" s="128">
        <v>3.0976130000000001E-2</v>
      </c>
      <c r="S89" s="128">
        <v>3.8825082000000002</v>
      </c>
      <c r="T89" s="128">
        <v>393.45325922000001</v>
      </c>
      <c r="U89" s="128">
        <v>40.114289030000002</v>
      </c>
      <c r="V89" s="128">
        <v>546.70121965999999</v>
      </c>
      <c r="W89" s="128"/>
      <c r="X89" s="128"/>
      <c r="Y89" s="128"/>
      <c r="Z89" s="128"/>
      <c r="AA89" s="128"/>
      <c r="AB89" s="128"/>
    </row>
    <row r="90" spans="1:28" hidden="1" outlineLevel="1">
      <c r="A90" s="8">
        <v>42948</v>
      </c>
      <c r="B90" s="128">
        <v>1688.48445879</v>
      </c>
      <c r="C90" s="128">
        <v>1166.3324506199999</v>
      </c>
      <c r="D90" s="128">
        <v>761.39362412000003</v>
      </c>
      <c r="E90" s="128">
        <v>449.28783682</v>
      </c>
      <c r="F90" s="128">
        <v>183.80058944000001</v>
      </c>
      <c r="G90" s="128">
        <v>128.30519785999999</v>
      </c>
      <c r="H90" s="128">
        <v>404.9388265</v>
      </c>
      <c r="I90" s="128">
        <v>3.8680641800000002</v>
      </c>
      <c r="J90" s="128">
        <v>83.005151990000002</v>
      </c>
      <c r="K90" s="128">
        <v>318.06561033000003</v>
      </c>
      <c r="L90" s="128">
        <v>481.38789121999997</v>
      </c>
      <c r="M90" s="128">
        <v>93.940133540000005</v>
      </c>
      <c r="N90" s="128">
        <v>6.8698620000000002E-2</v>
      </c>
      <c r="O90" s="128">
        <v>2.3347681699999998</v>
      </c>
      <c r="P90" s="128">
        <v>91.536666749999995</v>
      </c>
      <c r="Q90" s="128">
        <v>387.44775768</v>
      </c>
      <c r="R90" s="128">
        <v>3.1584599999999997E-2</v>
      </c>
      <c r="S90" s="128">
        <v>3.7635258</v>
      </c>
      <c r="T90" s="128">
        <v>383.65264728</v>
      </c>
      <c r="U90" s="128">
        <v>40.764116950000002</v>
      </c>
      <c r="V90" s="128">
        <v>509.23373326000001</v>
      </c>
      <c r="W90" s="128"/>
      <c r="X90" s="128"/>
      <c r="Y90" s="128"/>
      <c r="Z90" s="128"/>
      <c r="AA90" s="128"/>
      <c r="AB90" s="128"/>
    </row>
    <row r="91" spans="1:28" hidden="1" outlineLevel="1">
      <c r="A91" s="8">
        <v>42979</v>
      </c>
      <c r="B91" s="128">
        <v>1715.50306531</v>
      </c>
      <c r="C91" s="128">
        <v>1188.11861036</v>
      </c>
      <c r="D91" s="128">
        <v>784.35364198000002</v>
      </c>
      <c r="E91" s="128">
        <v>460.88516013999998</v>
      </c>
      <c r="F91" s="128">
        <v>195.87543063000001</v>
      </c>
      <c r="G91" s="128">
        <v>127.59305121</v>
      </c>
      <c r="H91" s="128">
        <v>403.76496838000003</v>
      </c>
      <c r="I91" s="128">
        <v>3.98575452</v>
      </c>
      <c r="J91" s="128">
        <v>85.756234820000003</v>
      </c>
      <c r="K91" s="128">
        <v>314.02297904</v>
      </c>
      <c r="L91" s="128">
        <v>474.3520919</v>
      </c>
      <c r="M91" s="128">
        <v>95.299699029999999</v>
      </c>
      <c r="N91" s="128">
        <v>6.6326659999999996E-2</v>
      </c>
      <c r="O91" s="128">
        <v>2.3207630899999998</v>
      </c>
      <c r="P91" s="128">
        <v>92.912609279999998</v>
      </c>
      <c r="Q91" s="128">
        <v>379.05239287000001</v>
      </c>
      <c r="R91" s="128">
        <v>3.1699869999999998E-2</v>
      </c>
      <c r="S91" s="128">
        <v>3.8661636499999998</v>
      </c>
      <c r="T91" s="128">
        <v>375.15452935000002</v>
      </c>
      <c r="U91" s="128">
        <v>53.032363050000001</v>
      </c>
      <c r="V91" s="128">
        <v>505.74203663999998</v>
      </c>
      <c r="W91" s="128"/>
      <c r="X91" s="128"/>
      <c r="Y91" s="128"/>
      <c r="Z91" s="128"/>
      <c r="AA91" s="128"/>
      <c r="AB91" s="128"/>
    </row>
    <row r="92" spans="1:28" hidden="1" outlineLevel="1">
      <c r="A92" s="8">
        <v>43009</v>
      </c>
      <c r="B92" s="128">
        <v>1731.7372196199999</v>
      </c>
      <c r="C92" s="128">
        <v>1205.6989412800001</v>
      </c>
      <c r="D92" s="128">
        <v>800.93851654000002</v>
      </c>
      <c r="E92" s="128">
        <v>482.89931460000003</v>
      </c>
      <c r="F92" s="128">
        <v>193.52207770999999</v>
      </c>
      <c r="G92" s="128">
        <v>124.51712422999999</v>
      </c>
      <c r="H92" s="128">
        <v>404.76042474000002</v>
      </c>
      <c r="I92" s="128">
        <v>4.0402900500000003</v>
      </c>
      <c r="J92" s="128">
        <v>86.261833490000001</v>
      </c>
      <c r="K92" s="128">
        <v>314.45830119999999</v>
      </c>
      <c r="L92" s="128">
        <v>473.53991531999998</v>
      </c>
      <c r="M92" s="128">
        <v>93.701353990000001</v>
      </c>
      <c r="N92" s="128">
        <v>6.6326659999999996E-2</v>
      </c>
      <c r="O92" s="128">
        <v>2.3249823300000001</v>
      </c>
      <c r="P92" s="128">
        <v>91.310045000000002</v>
      </c>
      <c r="Q92" s="128">
        <v>379.83856133</v>
      </c>
      <c r="R92" s="128">
        <v>0.45202236000000001</v>
      </c>
      <c r="S92" s="128">
        <v>3.9123544799999999</v>
      </c>
      <c r="T92" s="128">
        <v>375.47418449000003</v>
      </c>
      <c r="U92" s="128">
        <v>52.498363019999999</v>
      </c>
      <c r="V92" s="128">
        <v>499.12937793999998</v>
      </c>
      <c r="W92" s="128"/>
      <c r="X92" s="128"/>
      <c r="Y92" s="128"/>
      <c r="Z92" s="128"/>
      <c r="AA92" s="128"/>
      <c r="AB92" s="128"/>
    </row>
    <row r="93" spans="1:28" hidden="1" outlineLevel="1">
      <c r="A93" s="8">
        <v>43040</v>
      </c>
      <c r="B93" s="128">
        <v>1740.96692246</v>
      </c>
      <c r="C93" s="128">
        <v>1227.4613446799999</v>
      </c>
      <c r="D93" s="128">
        <v>821.95984211999996</v>
      </c>
      <c r="E93" s="128">
        <v>499.15593825000002</v>
      </c>
      <c r="F93" s="128">
        <v>197.04459306000001</v>
      </c>
      <c r="G93" s="128">
        <v>125.75931081</v>
      </c>
      <c r="H93" s="128">
        <v>405.50150256000001</v>
      </c>
      <c r="I93" s="128">
        <v>4.0509060400000001</v>
      </c>
      <c r="J93" s="128">
        <v>87.202519870000003</v>
      </c>
      <c r="K93" s="128">
        <v>314.24807664999997</v>
      </c>
      <c r="L93" s="128">
        <v>461.11142228</v>
      </c>
      <c r="M93" s="128">
        <v>92.436987999999999</v>
      </c>
      <c r="N93" s="128">
        <v>6.6326659999999996E-2</v>
      </c>
      <c r="O93" s="128">
        <v>2.3679469399999999</v>
      </c>
      <c r="P93" s="128">
        <v>90.002714400000002</v>
      </c>
      <c r="Q93" s="128">
        <v>368.67443428000001</v>
      </c>
      <c r="R93" s="128">
        <v>0.45134954999999999</v>
      </c>
      <c r="S93" s="128">
        <v>3.93800777</v>
      </c>
      <c r="T93" s="128">
        <v>364.28507696000003</v>
      </c>
      <c r="U93" s="128">
        <v>52.394155499999997</v>
      </c>
      <c r="V93" s="128">
        <v>495.71541363</v>
      </c>
      <c r="W93" s="128"/>
      <c r="X93" s="128"/>
      <c r="Y93" s="128"/>
      <c r="Z93" s="128"/>
      <c r="AA93" s="128"/>
      <c r="AB93" s="128"/>
    </row>
    <row r="94" spans="1:28" hidden="1" outlineLevel="1">
      <c r="A94" s="8">
        <v>43070</v>
      </c>
      <c r="B94" s="128">
        <v>1799.78631122</v>
      </c>
      <c r="C94" s="128">
        <v>1240.1766315</v>
      </c>
      <c r="D94" s="128">
        <v>829.83666663999998</v>
      </c>
      <c r="E94" s="128">
        <v>438.87891679000001</v>
      </c>
      <c r="F94" s="128">
        <v>266.08030874999997</v>
      </c>
      <c r="G94" s="128">
        <v>124.8774411</v>
      </c>
      <c r="H94" s="128">
        <v>410.33996486000001</v>
      </c>
      <c r="I94" s="128">
        <v>4.8138861200000003</v>
      </c>
      <c r="J94" s="128">
        <v>115.32324103000001</v>
      </c>
      <c r="K94" s="128">
        <v>290.20283770999998</v>
      </c>
      <c r="L94" s="128">
        <v>496.62563197999998</v>
      </c>
      <c r="M94" s="128">
        <v>92.250460599999997</v>
      </c>
      <c r="N94" s="128">
        <v>8.0000000000000002E-8</v>
      </c>
      <c r="O94" s="128">
        <v>2.48656451</v>
      </c>
      <c r="P94" s="128">
        <v>89.763896009999996</v>
      </c>
      <c r="Q94" s="128">
        <v>404.37517137999998</v>
      </c>
      <c r="R94" s="128">
        <v>0.46558167</v>
      </c>
      <c r="S94" s="128">
        <v>4.1774106800000004</v>
      </c>
      <c r="T94" s="128">
        <v>399.73217903</v>
      </c>
      <c r="U94" s="128">
        <v>62.984047740000001</v>
      </c>
      <c r="V94" s="128">
        <v>447.60930083</v>
      </c>
      <c r="W94" s="128"/>
      <c r="X94" s="128"/>
      <c r="Y94" s="128"/>
      <c r="Z94" s="128"/>
      <c r="AA94" s="128"/>
      <c r="AB94" s="128"/>
    </row>
    <row r="95" spans="1:28" hidden="1" outlineLevel="1">
      <c r="A95" s="8">
        <v>43101</v>
      </c>
      <c r="B95" s="128">
        <v>1817.45468164</v>
      </c>
      <c r="C95" s="128">
        <v>1279.2138876900001</v>
      </c>
      <c r="D95" s="128">
        <v>861.32616163</v>
      </c>
      <c r="E95" s="128">
        <v>525.57558242000005</v>
      </c>
      <c r="F95" s="128">
        <v>207.84122117999999</v>
      </c>
      <c r="G95" s="128">
        <v>127.90935803000001</v>
      </c>
      <c r="H95" s="128">
        <v>417.88772605999998</v>
      </c>
      <c r="I95" s="128">
        <v>39.951738280000001</v>
      </c>
      <c r="J95" s="128">
        <v>78.211063899999999</v>
      </c>
      <c r="K95" s="128">
        <v>299.72492388000001</v>
      </c>
      <c r="L95" s="128">
        <v>477.73356895000001</v>
      </c>
      <c r="M95" s="128">
        <v>87.173996410000001</v>
      </c>
      <c r="N95" s="128">
        <v>6.6328520000000002E-2</v>
      </c>
      <c r="O95" s="128">
        <v>2.01100944</v>
      </c>
      <c r="P95" s="128">
        <v>85.096658450000007</v>
      </c>
      <c r="Q95" s="128">
        <v>390.55957253999998</v>
      </c>
      <c r="R95" s="128">
        <v>0.64215252</v>
      </c>
      <c r="S95" s="128">
        <v>4.1458618100000004</v>
      </c>
      <c r="T95" s="128">
        <v>385.77155821000002</v>
      </c>
      <c r="U95" s="128">
        <v>60.507224999999998</v>
      </c>
      <c r="V95" s="128">
        <v>518.39464870999996</v>
      </c>
      <c r="W95" s="128"/>
      <c r="X95" s="128"/>
      <c r="Y95" s="128"/>
      <c r="Z95" s="128"/>
      <c r="AA95" s="128"/>
      <c r="AB95" s="128"/>
    </row>
    <row r="96" spans="1:28" hidden="1" outlineLevel="1">
      <c r="A96" s="8">
        <v>43132</v>
      </c>
      <c r="B96" s="128">
        <v>1774.11649205</v>
      </c>
      <c r="C96" s="128">
        <v>1257.75403035</v>
      </c>
      <c r="D96" s="128">
        <v>862.78854142</v>
      </c>
      <c r="E96" s="128">
        <v>531.36594529000001</v>
      </c>
      <c r="F96" s="128">
        <v>207.84259236</v>
      </c>
      <c r="G96" s="128">
        <v>123.58000377</v>
      </c>
      <c r="H96" s="128">
        <v>394.96548892999999</v>
      </c>
      <c r="I96" s="128">
        <v>5.0561554800000001</v>
      </c>
      <c r="J96" s="128">
        <v>94.138208280000001</v>
      </c>
      <c r="K96" s="128">
        <v>295.77112517</v>
      </c>
      <c r="L96" s="128">
        <v>446.11219768000001</v>
      </c>
      <c r="M96" s="128">
        <v>87.476874890000005</v>
      </c>
      <c r="N96" s="128">
        <v>6.6326659999999996E-2</v>
      </c>
      <c r="O96" s="128">
        <v>2.1132104300000001</v>
      </c>
      <c r="P96" s="128">
        <v>85.297337799999994</v>
      </c>
      <c r="Q96" s="128">
        <v>358.63532278999998</v>
      </c>
      <c r="R96" s="128">
        <v>0.44378351999999999</v>
      </c>
      <c r="S96" s="128">
        <v>4.0108576400000002</v>
      </c>
      <c r="T96" s="128">
        <v>354.18068162999998</v>
      </c>
      <c r="U96" s="128">
        <v>70.250264020000003</v>
      </c>
      <c r="V96" s="128">
        <v>515.07609567999998</v>
      </c>
      <c r="W96" s="128"/>
      <c r="X96" s="128"/>
      <c r="Y96" s="128"/>
      <c r="Z96" s="128"/>
      <c r="AA96" s="128"/>
      <c r="AB96" s="128"/>
    </row>
    <row r="97" spans="1:28" hidden="1" outlineLevel="1">
      <c r="A97" s="8">
        <v>43160</v>
      </c>
      <c r="B97" s="128">
        <v>1800.21997033</v>
      </c>
      <c r="C97" s="128">
        <v>1280.16890571</v>
      </c>
      <c r="D97" s="128">
        <v>893.37699700999997</v>
      </c>
      <c r="E97" s="128">
        <v>554.62672101999999</v>
      </c>
      <c r="F97" s="128">
        <v>213.51102816</v>
      </c>
      <c r="G97" s="128">
        <v>125.23924783</v>
      </c>
      <c r="H97" s="128">
        <v>386.79190870000002</v>
      </c>
      <c r="I97" s="128">
        <v>4.9665399600000004</v>
      </c>
      <c r="J97" s="128">
        <v>92.958743999999996</v>
      </c>
      <c r="K97" s="128">
        <v>288.86662474000002</v>
      </c>
      <c r="L97" s="128">
        <v>443.50429072999998</v>
      </c>
      <c r="M97" s="128">
        <v>88.360107350000007</v>
      </c>
      <c r="N97" s="128">
        <v>6.6326659999999996E-2</v>
      </c>
      <c r="O97" s="128">
        <v>2.0793827199999999</v>
      </c>
      <c r="P97" s="128">
        <v>86.214397969999993</v>
      </c>
      <c r="Q97" s="128">
        <v>355.14418338000002</v>
      </c>
      <c r="R97" s="128">
        <v>0.43340355000000003</v>
      </c>
      <c r="S97" s="128">
        <v>3.9794867300000001</v>
      </c>
      <c r="T97" s="128">
        <v>350.73129310000002</v>
      </c>
      <c r="U97" s="128">
        <v>76.546773889999997</v>
      </c>
      <c r="V97" s="128">
        <v>506.60968635</v>
      </c>
      <c r="W97" s="128"/>
      <c r="X97" s="128"/>
      <c r="Y97" s="128"/>
      <c r="Z97" s="128"/>
      <c r="AA97" s="128"/>
      <c r="AB97" s="128"/>
    </row>
    <row r="98" spans="1:28" hidden="1" outlineLevel="1">
      <c r="A98" s="8">
        <v>43191</v>
      </c>
      <c r="B98" s="128">
        <v>1807.0177720300001</v>
      </c>
      <c r="C98" s="128">
        <v>1289.62463824</v>
      </c>
      <c r="D98" s="128">
        <v>903.09070101999998</v>
      </c>
      <c r="E98" s="128">
        <v>562.32119209999996</v>
      </c>
      <c r="F98" s="128">
        <v>215.87175071999999</v>
      </c>
      <c r="G98" s="128">
        <v>124.8977582</v>
      </c>
      <c r="H98" s="128">
        <v>386.53393721999998</v>
      </c>
      <c r="I98" s="128">
        <v>5.1034947700000002</v>
      </c>
      <c r="J98" s="128">
        <v>95.775197000000006</v>
      </c>
      <c r="K98" s="128">
        <v>285.65524545</v>
      </c>
      <c r="L98" s="128">
        <v>441.15177065</v>
      </c>
      <c r="M98" s="128">
        <v>88.474628629999998</v>
      </c>
      <c r="N98" s="128">
        <v>6.6326739999999995E-2</v>
      </c>
      <c r="O98" s="128">
        <v>2.0558807300000002</v>
      </c>
      <c r="P98" s="128">
        <v>86.352421160000006</v>
      </c>
      <c r="Q98" s="128">
        <v>352.67714202000002</v>
      </c>
      <c r="R98" s="128">
        <v>0.42566471</v>
      </c>
      <c r="S98" s="128">
        <v>3.9420020299999998</v>
      </c>
      <c r="T98" s="128">
        <v>348.30947528000002</v>
      </c>
      <c r="U98" s="128">
        <v>76.241363140000004</v>
      </c>
      <c r="V98" s="128">
        <v>495.46460716000001</v>
      </c>
      <c r="W98" s="128"/>
      <c r="X98" s="128"/>
      <c r="Y98" s="128"/>
      <c r="Z98" s="128"/>
      <c r="AA98" s="128"/>
      <c r="AB98" s="128"/>
    </row>
    <row r="99" spans="1:28" hidden="1" outlineLevel="1">
      <c r="A99" s="8">
        <v>43221</v>
      </c>
      <c r="B99" s="128">
        <v>1844.21126015</v>
      </c>
      <c r="C99" s="128">
        <v>1333.7805734000001</v>
      </c>
      <c r="D99" s="128">
        <v>949.04937188999997</v>
      </c>
      <c r="E99" s="128">
        <v>583.98411107000004</v>
      </c>
      <c r="F99" s="128">
        <v>238.08771530000001</v>
      </c>
      <c r="G99" s="128">
        <v>126.97754552000001</v>
      </c>
      <c r="H99" s="128">
        <v>384.73120151000001</v>
      </c>
      <c r="I99" s="128">
        <v>5.0467438400000004</v>
      </c>
      <c r="J99" s="128">
        <v>94.675643859999994</v>
      </c>
      <c r="K99" s="128">
        <v>285.00881380999999</v>
      </c>
      <c r="L99" s="128">
        <v>429.53422683999997</v>
      </c>
      <c r="M99" s="128">
        <v>87.904853439999997</v>
      </c>
      <c r="N99" s="128">
        <v>6.6326880000000005E-2</v>
      </c>
      <c r="O99" s="128">
        <v>2.01581345</v>
      </c>
      <c r="P99" s="128">
        <v>85.822713109999995</v>
      </c>
      <c r="Q99" s="128">
        <v>341.62937340000002</v>
      </c>
      <c r="R99" s="128">
        <v>0.42413704000000002</v>
      </c>
      <c r="S99" s="128">
        <v>3.9376295200000002</v>
      </c>
      <c r="T99" s="128">
        <v>337.26760683999998</v>
      </c>
      <c r="U99" s="128">
        <v>80.896459910000004</v>
      </c>
      <c r="V99" s="128">
        <v>481.88804730999999</v>
      </c>
      <c r="W99" s="128"/>
      <c r="X99" s="128"/>
      <c r="Y99" s="128"/>
      <c r="Z99" s="128"/>
      <c r="AA99" s="128"/>
      <c r="AB99" s="128"/>
    </row>
    <row r="100" spans="1:28" hidden="1" outlineLevel="1">
      <c r="A100" s="8">
        <v>43252</v>
      </c>
      <c r="B100" s="128">
        <v>1825.2138296099999</v>
      </c>
      <c r="C100" s="128">
        <v>1324.9263379900001</v>
      </c>
      <c r="D100" s="128">
        <v>945.70488775000001</v>
      </c>
      <c r="E100" s="128">
        <v>578.32034265000004</v>
      </c>
      <c r="F100" s="128">
        <v>238.63916441000001</v>
      </c>
      <c r="G100" s="128">
        <v>128.74538068999999</v>
      </c>
      <c r="H100" s="128">
        <v>379.22145024000002</v>
      </c>
      <c r="I100" s="128">
        <v>5.0260470100000001</v>
      </c>
      <c r="J100" s="128">
        <v>94.714180389999996</v>
      </c>
      <c r="K100" s="128">
        <v>279.48122283999999</v>
      </c>
      <c r="L100" s="128">
        <v>417.76435418</v>
      </c>
      <c r="M100" s="128">
        <v>84.701170219999995</v>
      </c>
      <c r="N100" s="128">
        <v>6.6326709999999997E-2</v>
      </c>
      <c r="O100" s="128">
        <v>1.9907324500000001</v>
      </c>
      <c r="P100" s="128">
        <v>82.64411106</v>
      </c>
      <c r="Q100" s="128">
        <v>333.06318396</v>
      </c>
      <c r="R100" s="128">
        <v>0.42237996999999999</v>
      </c>
      <c r="S100" s="128">
        <v>3.9551578599999999</v>
      </c>
      <c r="T100" s="128">
        <v>328.68564613000001</v>
      </c>
      <c r="U100" s="128">
        <v>82.523137439999999</v>
      </c>
      <c r="V100" s="128">
        <v>468.8582677</v>
      </c>
      <c r="W100" s="128"/>
      <c r="X100" s="128"/>
      <c r="Y100" s="128"/>
      <c r="Z100" s="128"/>
      <c r="AA100" s="128"/>
      <c r="AB100" s="128"/>
    </row>
    <row r="101" spans="1:28" hidden="1" outlineLevel="1">
      <c r="A101" s="8">
        <v>43282</v>
      </c>
      <c r="B101" s="128">
        <v>1859.5837629800001</v>
      </c>
      <c r="C101" s="128">
        <v>1361.4883166499999</v>
      </c>
      <c r="D101" s="128">
        <v>974.01857438000002</v>
      </c>
      <c r="E101" s="128">
        <v>596.69485812999994</v>
      </c>
      <c r="F101" s="128">
        <v>248.48807228000001</v>
      </c>
      <c r="G101" s="128">
        <v>128.83564397000001</v>
      </c>
      <c r="H101" s="128">
        <v>387.46974226999998</v>
      </c>
      <c r="I101" s="128">
        <v>5.0934677800000001</v>
      </c>
      <c r="J101" s="128">
        <v>96.725516999999996</v>
      </c>
      <c r="K101" s="128">
        <v>285.65075748999999</v>
      </c>
      <c r="L101" s="128">
        <v>422.93212566</v>
      </c>
      <c r="M101" s="128">
        <v>84.911064080000003</v>
      </c>
      <c r="N101" s="128">
        <v>6.6326759999999998E-2</v>
      </c>
      <c r="O101" s="128">
        <v>2.78313568</v>
      </c>
      <c r="P101" s="128">
        <v>82.061601640000006</v>
      </c>
      <c r="Q101" s="128">
        <v>338.02106157999998</v>
      </c>
      <c r="R101" s="128">
        <v>0.42883550999999998</v>
      </c>
      <c r="S101" s="128">
        <v>4.0506645099999998</v>
      </c>
      <c r="T101" s="128">
        <v>333.54156155999999</v>
      </c>
      <c r="U101" s="128">
        <v>75.163320670000004</v>
      </c>
      <c r="V101" s="128">
        <v>462.82334980000002</v>
      </c>
      <c r="W101" s="128"/>
      <c r="X101" s="128"/>
      <c r="Y101" s="128"/>
      <c r="Z101" s="128"/>
      <c r="AA101" s="128"/>
      <c r="AB101" s="128"/>
    </row>
    <row r="102" spans="1:28" hidden="1" outlineLevel="1">
      <c r="A102" s="8">
        <v>43313</v>
      </c>
      <c r="B102" s="128">
        <v>2002.07370335</v>
      </c>
      <c r="C102" s="128">
        <v>1444.5771116400001</v>
      </c>
      <c r="D102" s="128">
        <v>1011.22143472</v>
      </c>
      <c r="E102" s="128">
        <v>621.91294469000002</v>
      </c>
      <c r="F102" s="128">
        <v>257.31516816999999</v>
      </c>
      <c r="G102" s="128">
        <v>131.99332186000001</v>
      </c>
      <c r="H102" s="128">
        <v>433.35567692000001</v>
      </c>
      <c r="I102" s="128">
        <v>5.1702045200000004</v>
      </c>
      <c r="J102" s="128">
        <v>122.04504837</v>
      </c>
      <c r="K102" s="128">
        <v>306.14042403000002</v>
      </c>
      <c r="L102" s="128">
        <v>484.37095942000002</v>
      </c>
      <c r="M102" s="128">
        <v>88.132062649999995</v>
      </c>
      <c r="N102" s="128">
        <v>6.6326700000000002E-2</v>
      </c>
      <c r="O102" s="128">
        <v>3.1310591300000001</v>
      </c>
      <c r="P102" s="128">
        <v>84.934676820000007</v>
      </c>
      <c r="Q102" s="128">
        <v>396.23889677</v>
      </c>
      <c r="R102" s="128">
        <v>0.45326393999999998</v>
      </c>
      <c r="S102" s="128">
        <v>4.2920190800000002</v>
      </c>
      <c r="T102" s="128">
        <v>391.49361375000001</v>
      </c>
      <c r="U102" s="128">
        <v>73.125632289999999</v>
      </c>
      <c r="V102" s="128">
        <v>506.10302235</v>
      </c>
      <c r="W102" s="128"/>
      <c r="X102" s="128"/>
      <c r="Y102" s="128"/>
      <c r="Z102" s="128"/>
      <c r="AA102" s="128"/>
      <c r="AB102" s="128"/>
    </row>
    <row r="103" spans="1:28" hidden="1" outlineLevel="1">
      <c r="A103" s="8">
        <v>43344</v>
      </c>
      <c r="B103" s="128">
        <v>1991.71578301</v>
      </c>
      <c r="C103" s="128">
        <v>1433.6211914800001</v>
      </c>
      <c r="D103" s="128">
        <v>1011.79582168</v>
      </c>
      <c r="E103" s="128">
        <v>626.03320478000001</v>
      </c>
      <c r="F103" s="128">
        <v>256.99915884000001</v>
      </c>
      <c r="G103" s="128">
        <v>128.76345806</v>
      </c>
      <c r="H103" s="128">
        <v>421.82536979999998</v>
      </c>
      <c r="I103" s="128">
        <v>5.1238591400000004</v>
      </c>
      <c r="J103" s="128">
        <v>122.2356796</v>
      </c>
      <c r="K103" s="128">
        <v>294.46583106000003</v>
      </c>
      <c r="L103" s="128">
        <v>477.72915735999999</v>
      </c>
      <c r="M103" s="128">
        <v>85.998844070000004</v>
      </c>
      <c r="N103" s="128">
        <v>6.6326689999999994E-2</v>
      </c>
      <c r="O103" s="128">
        <v>2.97470853</v>
      </c>
      <c r="P103" s="128">
        <v>82.957808850000006</v>
      </c>
      <c r="Q103" s="128">
        <v>391.73031329000003</v>
      </c>
      <c r="R103" s="128">
        <v>0.45017183999999999</v>
      </c>
      <c r="S103" s="128">
        <v>4.3051340299999996</v>
      </c>
      <c r="T103" s="128">
        <v>386.97500742</v>
      </c>
      <c r="U103" s="128">
        <v>80.36543417</v>
      </c>
      <c r="V103" s="128">
        <v>501.31052341999998</v>
      </c>
      <c r="W103" s="128"/>
      <c r="X103" s="128"/>
      <c r="Y103" s="128"/>
      <c r="Z103" s="128"/>
      <c r="AA103" s="128"/>
      <c r="AB103" s="128"/>
    </row>
    <row r="104" spans="1:28" hidden="1" outlineLevel="1">
      <c r="A104" s="8">
        <v>43374</v>
      </c>
      <c r="B104" s="128">
        <v>2010.3741600999999</v>
      </c>
      <c r="C104" s="128">
        <v>1466.14041518</v>
      </c>
      <c r="D104" s="128">
        <v>1045.6051997899999</v>
      </c>
      <c r="E104" s="128">
        <v>645.89801014</v>
      </c>
      <c r="F104" s="128">
        <v>267.30274710999998</v>
      </c>
      <c r="G104" s="128">
        <v>132.40444253999999</v>
      </c>
      <c r="H104" s="128">
        <v>420.53521539000002</v>
      </c>
      <c r="I104" s="128">
        <v>4.9791225199999998</v>
      </c>
      <c r="J104" s="128">
        <v>120.95443349</v>
      </c>
      <c r="K104" s="128">
        <v>294.60165938</v>
      </c>
      <c r="L104" s="128">
        <v>462.00427822</v>
      </c>
      <c r="M104" s="128">
        <v>83.378754380000004</v>
      </c>
      <c r="N104" s="128">
        <v>6.6326689999999994E-2</v>
      </c>
      <c r="O104" s="128">
        <v>2.7423059699999999</v>
      </c>
      <c r="P104" s="128">
        <v>80.570121720000003</v>
      </c>
      <c r="Q104" s="128">
        <v>378.62552384000003</v>
      </c>
      <c r="R104" s="128">
        <v>0.41156044000000003</v>
      </c>
      <c r="S104" s="128">
        <v>4.2951794200000002</v>
      </c>
      <c r="T104" s="128">
        <v>373.91878398</v>
      </c>
      <c r="U104" s="128">
        <v>82.229466700000003</v>
      </c>
      <c r="V104" s="128">
        <v>490.01923095000001</v>
      </c>
      <c r="W104" s="128"/>
      <c r="X104" s="128"/>
      <c r="Y104" s="128"/>
      <c r="Z104" s="128"/>
      <c r="AA104" s="128"/>
      <c r="AB104" s="128"/>
    </row>
    <row r="105" spans="1:28" hidden="1" outlineLevel="1">
      <c r="A105" s="8">
        <v>43405</v>
      </c>
      <c r="B105" s="128">
        <v>2042.60081857</v>
      </c>
      <c r="C105" s="128">
        <v>1493.21995485</v>
      </c>
      <c r="D105" s="128">
        <v>1063.55322987</v>
      </c>
      <c r="E105" s="128">
        <v>656.57791497000005</v>
      </c>
      <c r="F105" s="128">
        <v>272.90776095000001</v>
      </c>
      <c r="G105" s="128">
        <v>134.06755394999999</v>
      </c>
      <c r="H105" s="128">
        <v>429.66672498000003</v>
      </c>
      <c r="I105" s="128">
        <v>4.9301239600000004</v>
      </c>
      <c r="J105" s="128">
        <v>121.97204404</v>
      </c>
      <c r="K105" s="128">
        <v>302.76455698000001</v>
      </c>
      <c r="L105" s="128">
        <v>464.59816891999998</v>
      </c>
      <c r="M105" s="128">
        <v>85.287585590000006</v>
      </c>
      <c r="N105" s="128">
        <v>6.6326659999999996E-2</v>
      </c>
      <c r="O105" s="128">
        <v>5.2423195600000003</v>
      </c>
      <c r="P105" s="128">
        <v>79.978939370000006</v>
      </c>
      <c r="Q105" s="128">
        <v>379.31058332999999</v>
      </c>
      <c r="R105" s="128">
        <v>0.41486988000000002</v>
      </c>
      <c r="S105" s="128">
        <v>4.3400084899999998</v>
      </c>
      <c r="T105" s="128">
        <v>374.55570496000001</v>
      </c>
      <c r="U105" s="128">
        <v>84.782694800000002</v>
      </c>
      <c r="V105" s="128">
        <v>505.15955789999998</v>
      </c>
      <c r="W105" s="128"/>
      <c r="X105" s="128"/>
      <c r="Y105" s="128"/>
      <c r="Z105" s="128"/>
      <c r="AA105" s="128"/>
      <c r="AB105" s="128"/>
    </row>
    <row r="106" spans="1:28" hidden="1" outlineLevel="1">
      <c r="A106" s="8">
        <v>43435</v>
      </c>
      <c r="B106" s="128">
        <v>1957.1299373300001</v>
      </c>
      <c r="C106" s="128">
        <v>1450.13400138</v>
      </c>
      <c r="D106" s="128">
        <v>1067.6935128299999</v>
      </c>
      <c r="E106" s="128">
        <v>650.42128052999999</v>
      </c>
      <c r="F106" s="128">
        <v>279.55085352999998</v>
      </c>
      <c r="G106" s="128">
        <v>137.72137877</v>
      </c>
      <c r="H106" s="128">
        <v>382.44048855</v>
      </c>
      <c r="I106" s="128">
        <v>4.1506377900000002</v>
      </c>
      <c r="J106" s="128">
        <v>116.13361834</v>
      </c>
      <c r="K106" s="128">
        <v>262.15623241999998</v>
      </c>
      <c r="L106" s="128">
        <v>420.01292529</v>
      </c>
      <c r="M106" s="128">
        <v>78.516436720000002</v>
      </c>
      <c r="N106" s="128">
        <v>6.6326659999999996E-2</v>
      </c>
      <c r="O106" s="128">
        <v>5.17850579</v>
      </c>
      <c r="P106" s="128">
        <v>73.271604269999997</v>
      </c>
      <c r="Q106" s="128">
        <v>341.49648857</v>
      </c>
      <c r="R106" s="128">
        <v>0.40183312999999998</v>
      </c>
      <c r="S106" s="128">
        <v>4.2429650700000003</v>
      </c>
      <c r="T106" s="128">
        <v>336.85169036999997</v>
      </c>
      <c r="U106" s="128">
        <v>86.983010660000005</v>
      </c>
      <c r="V106" s="128">
        <v>432.67134055000002</v>
      </c>
      <c r="W106" s="128"/>
      <c r="X106" s="128"/>
      <c r="Y106" s="128"/>
      <c r="Z106" s="128"/>
      <c r="AA106" s="128"/>
      <c r="AB106" s="128"/>
    </row>
    <row r="107" spans="1:28" hidden="1" outlineLevel="1">
      <c r="A107" s="8">
        <v>43466</v>
      </c>
      <c r="B107" s="128">
        <v>1979.3404692399999</v>
      </c>
      <c r="C107" s="128">
        <v>1473.95715339</v>
      </c>
      <c r="D107" s="128">
        <v>1092.3949639499999</v>
      </c>
      <c r="E107" s="128">
        <v>664.27747396999996</v>
      </c>
      <c r="F107" s="128">
        <v>286.59001386</v>
      </c>
      <c r="G107" s="128">
        <v>141.52747611999999</v>
      </c>
      <c r="H107" s="128">
        <v>381.56218944</v>
      </c>
      <c r="I107" s="128">
        <v>4.0700874599999999</v>
      </c>
      <c r="J107" s="128">
        <v>116.33384135999999</v>
      </c>
      <c r="K107" s="128">
        <v>261.15826062000002</v>
      </c>
      <c r="L107" s="128">
        <v>419.79457237000003</v>
      </c>
      <c r="M107" s="128">
        <v>78.57489434</v>
      </c>
      <c r="N107" s="128">
        <v>6.6326659999999996E-2</v>
      </c>
      <c r="O107" s="128">
        <v>6.4392786900000001</v>
      </c>
      <c r="P107" s="128">
        <v>72.069288990000004</v>
      </c>
      <c r="Q107" s="128">
        <v>341.21967803000001</v>
      </c>
      <c r="R107" s="128">
        <v>0.40003371999999998</v>
      </c>
      <c r="S107" s="128">
        <v>4.2636677499999998</v>
      </c>
      <c r="T107" s="128">
        <v>336.55597655999998</v>
      </c>
      <c r="U107" s="128">
        <v>85.588743480000005</v>
      </c>
      <c r="V107" s="128">
        <v>383.14243836000003</v>
      </c>
      <c r="W107" s="128"/>
      <c r="X107" s="128"/>
      <c r="Y107" s="128"/>
      <c r="Z107" s="128"/>
      <c r="AA107" s="128"/>
      <c r="AB107" s="128"/>
    </row>
    <row r="108" spans="1:28" hidden="1" outlineLevel="1">
      <c r="A108" s="8">
        <v>43497</v>
      </c>
      <c r="B108" s="128">
        <v>1981.8930143</v>
      </c>
      <c r="C108" s="128">
        <v>1474.7121388800001</v>
      </c>
      <c r="D108" s="128">
        <v>1102.8070940800001</v>
      </c>
      <c r="E108" s="128">
        <v>675.07892731000004</v>
      </c>
      <c r="F108" s="128">
        <v>293.89054270999998</v>
      </c>
      <c r="G108" s="128">
        <v>133.83762406</v>
      </c>
      <c r="H108" s="128">
        <v>371.90504479999998</v>
      </c>
      <c r="I108" s="128">
        <v>3.9012851899999998</v>
      </c>
      <c r="J108" s="128">
        <v>113.32434342000001</v>
      </c>
      <c r="K108" s="128">
        <v>254.67941619000001</v>
      </c>
      <c r="L108" s="128">
        <v>416.41240720000002</v>
      </c>
      <c r="M108" s="128">
        <v>84.266937279999993</v>
      </c>
      <c r="N108" s="128">
        <v>6.6326659999999996E-2</v>
      </c>
      <c r="O108" s="128">
        <v>6.2863383800000001</v>
      </c>
      <c r="P108" s="128">
        <v>77.914272240000003</v>
      </c>
      <c r="Q108" s="128">
        <v>332.14546991999998</v>
      </c>
      <c r="R108" s="128">
        <v>0.38904022999999999</v>
      </c>
      <c r="S108" s="128">
        <v>4.1556267099999999</v>
      </c>
      <c r="T108" s="128">
        <v>327.60080298000003</v>
      </c>
      <c r="U108" s="128">
        <v>90.768468220000003</v>
      </c>
      <c r="V108" s="128">
        <v>410.02100617000002</v>
      </c>
      <c r="W108" s="128"/>
      <c r="X108" s="128"/>
      <c r="Y108" s="128"/>
      <c r="Z108" s="128"/>
      <c r="AA108" s="128"/>
      <c r="AB108" s="128"/>
    </row>
    <row r="109" spans="1:28" hidden="1" outlineLevel="1">
      <c r="A109" s="8">
        <v>43525</v>
      </c>
      <c r="B109" s="128">
        <v>2021.2734255299999</v>
      </c>
      <c r="C109" s="128">
        <v>1515.1622890000001</v>
      </c>
      <c r="D109" s="128">
        <v>1140.9075611999999</v>
      </c>
      <c r="E109" s="128">
        <v>707.47788469</v>
      </c>
      <c r="F109" s="128">
        <v>299.07231917000001</v>
      </c>
      <c r="G109" s="128">
        <v>134.35735733999999</v>
      </c>
      <c r="H109" s="128">
        <v>374.25472780000001</v>
      </c>
      <c r="I109" s="128">
        <v>6.6730446199999998</v>
      </c>
      <c r="J109" s="128">
        <v>114.29191268</v>
      </c>
      <c r="K109" s="128">
        <v>253.2897705</v>
      </c>
      <c r="L109" s="128">
        <v>408.90106493000002</v>
      </c>
      <c r="M109" s="128">
        <v>81.578763940000002</v>
      </c>
      <c r="N109" s="128">
        <v>9.9878551499999997</v>
      </c>
      <c r="O109" s="128">
        <v>6.1055362300000002</v>
      </c>
      <c r="P109" s="128">
        <v>65.485372560000002</v>
      </c>
      <c r="Q109" s="128">
        <v>327.32230098999997</v>
      </c>
      <c r="R109" s="128">
        <v>15.308384350000001</v>
      </c>
      <c r="S109" s="128">
        <v>4.2045849999999998</v>
      </c>
      <c r="T109" s="128">
        <v>307.80933163999998</v>
      </c>
      <c r="U109" s="128">
        <v>97.210071600000006</v>
      </c>
      <c r="V109" s="128">
        <v>402.24786719999997</v>
      </c>
      <c r="W109" s="128"/>
      <c r="X109" s="128"/>
      <c r="Y109" s="128"/>
      <c r="Z109" s="128"/>
      <c r="AA109" s="128"/>
      <c r="AB109" s="128"/>
    </row>
    <row r="110" spans="1:28" hidden="1" outlineLevel="1">
      <c r="A110" s="8">
        <v>43556</v>
      </c>
      <c r="B110" s="128">
        <v>2000.8604166</v>
      </c>
      <c r="C110" s="128">
        <v>1521.78477327</v>
      </c>
      <c r="D110" s="128">
        <v>1164.84952817</v>
      </c>
      <c r="E110" s="128">
        <v>707.32334344000003</v>
      </c>
      <c r="F110" s="128">
        <v>318.63845960999998</v>
      </c>
      <c r="G110" s="128">
        <v>138.88772512</v>
      </c>
      <c r="H110" s="128">
        <v>356.93524509999997</v>
      </c>
      <c r="I110" s="128">
        <v>3.9483776399999999</v>
      </c>
      <c r="J110" s="128">
        <v>107.32860329</v>
      </c>
      <c r="K110" s="128">
        <v>245.65826417</v>
      </c>
      <c r="L110" s="128">
        <v>377.87370721000002</v>
      </c>
      <c r="M110" s="128">
        <v>77.701449019999998</v>
      </c>
      <c r="N110" s="128">
        <v>6.6326659999999996E-2</v>
      </c>
      <c r="O110" s="128">
        <v>6.5423292100000001</v>
      </c>
      <c r="P110" s="128">
        <v>71.092793150000006</v>
      </c>
      <c r="Q110" s="128">
        <v>300.17225818999998</v>
      </c>
      <c r="R110" s="128">
        <v>0.38046366999999998</v>
      </c>
      <c r="S110" s="128">
        <v>2.6716722900000001</v>
      </c>
      <c r="T110" s="128">
        <v>297.12012222999999</v>
      </c>
      <c r="U110" s="128">
        <v>101.20193612</v>
      </c>
      <c r="V110" s="128">
        <v>394.10302002999998</v>
      </c>
      <c r="W110" s="128"/>
      <c r="X110" s="128"/>
      <c r="Y110" s="128"/>
      <c r="Z110" s="128"/>
      <c r="AA110" s="128"/>
      <c r="AB110" s="128"/>
    </row>
    <row r="111" spans="1:28" hidden="1" outlineLevel="1">
      <c r="A111" s="8">
        <v>43586</v>
      </c>
      <c r="B111" s="128">
        <v>2038.38936616</v>
      </c>
      <c r="C111" s="128">
        <v>1560.7499268199999</v>
      </c>
      <c r="D111" s="128">
        <v>1202.03529063</v>
      </c>
      <c r="E111" s="128">
        <v>730.25397662</v>
      </c>
      <c r="F111" s="128">
        <v>332.09399336000001</v>
      </c>
      <c r="G111" s="128">
        <v>139.68732065</v>
      </c>
      <c r="H111" s="128">
        <v>358.71463619000002</v>
      </c>
      <c r="I111" s="128">
        <v>3.9173496299999999</v>
      </c>
      <c r="J111" s="128">
        <v>108.32358948</v>
      </c>
      <c r="K111" s="128">
        <v>246.47369707999999</v>
      </c>
      <c r="L111" s="128">
        <v>375.62619221</v>
      </c>
      <c r="M111" s="128">
        <v>77.350522060000003</v>
      </c>
      <c r="N111" s="128">
        <v>6.6326659999999996E-2</v>
      </c>
      <c r="O111" s="128">
        <v>7.1285595099999997</v>
      </c>
      <c r="P111" s="128">
        <v>70.155635889999999</v>
      </c>
      <c r="Q111" s="128">
        <v>298.27567015</v>
      </c>
      <c r="R111" s="128">
        <v>0.38139598000000002</v>
      </c>
      <c r="S111" s="128">
        <v>1.0175724399999999</v>
      </c>
      <c r="T111" s="128">
        <v>296.87670172999998</v>
      </c>
      <c r="U111" s="128">
        <v>102.01324713</v>
      </c>
      <c r="V111" s="128">
        <v>395.32261249999999</v>
      </c>
      <c r="W111" s="128"/>
      <c r="X111" s="128"/>
      <c r="Y111" s="128"/>
      <c r="Z111" s="128"/>
      <c r="AA111" s="128"/>
      <c r="AB111" s="128"/>
    </row>
    <row r="112" spans="1:28" hidden="1" outlineLevel="1">
      <c r="A112" s="8">
        <v>43617</v>
      </c>
      <c r="B112" s="128">
        <v>1796.21852214</v>
      </c>
      <c r="C112" s="128">
        <v>1451.09041942</v>
      </c>
      <c r="D112" s="128">
        <v>1184.6989392</v>
      </c>
      <c r="E112" s="128">
        <v>751.24133962999997</v>
      </c>
      <c r="F112" s="128">
        <v>302.46772420999997</v>
      </c>
      <c r="G112" s="128">
        <v>130.98987536000001</v>
      </c>
      <c r="H112" s="128">
        <v>266.39148022000001</v>
      </c>
      <c r="I112" s="128">
        <v>3.3338698299999998</v>
      </c>
      <c r="J112" s="128">
        <v>101.9479932</v>
      </c>
      <c r="K112" s="128">
        <v>161.10961718999999</v>
      </c>
      <c r="L112" s="128">
        <v>241.53459336</v>
      </c>
      <c r="M112" s="128">
        <v>68.895603399999999</v>
      </c>
      <c r="N112" s="128">
        <v>6.6326659999999996E-2</v>
      </c>
      <c r="O112" s="128">
        <v>7.0122484800000002</v>
      </c>
      <c r="P112" s="128">
        <v>61.817028260000001</v>
      </c>
      <c r="Q112" s="128">
        <v>172.63898996</v>
      </c>
      <c r="R112" s="128">
        <v>0.37137318000000002</v>
      </c>
      <c r="S112" s="128">
        <v>0.82309242999999999</v>
      </c>
      <c r="T112" s="128">
        <v>171.44452434999999</v>
      </c>
      <c r="U112" s="128">
        <v>103.59350936</v>
      </c>
      <c r="V112" s="128">
        <v>271.86874626000002</v>
      </c>
      <c r="W112" s="128"/>
      <c r="X112" s="128"/>
      <c r="Y112" s="128"/>
      <c r="Z112" s="128"/>
      <c r="AA112" s="128"/>
      <c r="AB112" s="128"/>
    </row>
    <row r="113" spans="1:28" hidden="1" outlineLevel="1">
      <c r="A113" s="8">
        <v>43647</v>
      </c>
      <c r="B113" s="128">
        <v>1804.6401126400001</v>
      </c>
      <c r="C113" s="128">
        <v>1464.20109017</v>
      </c>
      <c r="D113" s="128">
        <v>1215.67313113</v>
      </c>
      <c r="E113" s="128">
        <v>770.74020665</v>
      </c>
      <c r="F113" s="128">
        <v>312.20760095000003</v>
      </c>
      <c r="G113" s="128">
        <v>132.72532353</v>
      </c>
      <c r="H113" s="128">
        <v>248.52795904000001</v>
      </c>
      <c r="I113" s="128">
        <v>3.11152805</v>
      </c>
      <c r="J113" s="128">
        <v>95.584979919999995</v>
      </c>
      <c r="K113" s="128">
        <v>149.83145107000001</v>
      </c>
      <c r="L113" s="128">
        <v>234.10351288999999</v>
      </c>
      <c r="M113" s="128">
        <v>69.490112150000002</v>
      </c>
      <c r="N113" s="128">
        <v>6.6326659999999996E-2</v>
      </c>
      <c r="O113" s="128">
        <v>7.3046171299999996</v>
      </c>
      <c r="P113" s="128">
        <v>62.119168360000003</v>
      </c>
      <c r="Q113" s="128">
        <v>164.61340074</v>
      </c>
      <c r="R113" s="128">
        <v>0.35252074</v>
      </c>
      <c r="S113" s="128">
        <v>0.78909249000000004</v>
      </c>
      <c r="T113" s="128">
        <v>163.47178751000001</v>
      </c>
      <c r="U113" s="128">
        <v>106.33550957999999</v>
      </c>
      <c r="V113" s="128">
        <v>276.84157842000002</v>
      </c>
      <c r="W113" s="128"/>
      <c r="X113" s="128"/>
      <c r="Y113" s="128"/>
      <c r="Z113" s="128"/>
      <c r="AA113" s="128"/>
      <c r="AB113" s="128"/>
    </row>
    <row r="114" spans="1:28" hidden="1" outlineLevel="1">
      <c r="A114" s="8">
        <v>43678</v>
      </c>
      <c r="B114" s="128">
        <v>1829.4485548600001</v>
      </c>
      <c r="C114" s="128">
        <v>1486.9986308699999</v>
      </c>
      <c r="D114" s="128">
        <v>1239.48972921</v>
      </c>
      <c r="E114" s="128">
        <v>774.56526428999996</v>
      </c>
      <c r="F114" s="128">
        <v>331.13014449999997</v>
      </c>
      <c r="G114" s="128">
        <v>133.79432041999999</v>
      </c>
      <c r="H114" s="128">
        <v>247.50890165999999</v>
      </c>
      <c r="I114" s="128">
        <v>3.0293883500000001</v>
      </c>
      <c r="J114" s="128">
        <v>94.623000320000003</v>
      </c>
      <c r="K114" s="128">
        <v>149.85651299</v>
      </c>
      <c r="L114" s="128">
        <v>234.12580116000001</v>
      </c>
      <c r="M114" s="128">
        <v>68.710579850000002</v>
      </c>
      <c r="N114" s="128">
        <v>6.6326659999999996E-2</v>
      </c>
      <c r="O114" s="128">
        <v>7.1570392600000003</v>
      </c>
      <c r="P114" s="128">
        <v>61.487213930000003</v>
      </c>
      <c r="Q114" s="128">
        <v>165.41522130999999</v>
      </c>
      <c r="R114" s="128">
        <v>0.35155556999999998</v>
      </c>
      <c r="S114" s="128">
        <v>0.79370971000000001</v>
      </c>
      <c r="T114" s="128">
        <v>164.26995603</v>
      </c>
      <c r="U114" s="128">
        <v>108.32412282999999</v>
      </c>
      <c r="V114" s="128">
        <v>274.58168354999998</v>
      </c>
      <c r="W114" s="128"/>
      <c r="X114" s="128"/>
      <c r="Y114" s="128"/>
      <c r="Z114" s="128"/>
      <c r="AA114" s="128"/>
      <c r="AB114" s="128"/>
    </row>
    <row r="115" spans="1:28" hidden="1" outlineLevel="1">
      <c r="A115" s="8">
        <v>43709</v>
      </c>
      <c r="B115" s="128">
        <v>1712.5657829300001</v>
      </c>
      <c r="C115" s="128">
        <v>1391.8069654599999</v>
      </c>
      <c r="D115" s="128">
        <v>1254.97409864</v>
      </c>
      <c r="E115" s="128">
        <v>778.23489927000003</v>
      </c>
      <c r="F115" s="128">
        <v>340.62520852</v>
      </c>
      <c r="G115" s="128">
        <v>136.11399084999999</v>
      </c>
      <c r="H115" s="128">
        <v>136.83286681999999</v>
      </c>
      <c r="I115" s="128">
        <v>0.36870007999999999</v>
      </c>
      <c r="J115" s="128">
        <v>83.058708879999998</v>
      </c>
      <c r="K115" s="128">
        <v>53.405457859999999</v>
      </c>
      <c r="L115" s="128">
        <v>198.49535195000001</v>
      </c>
      <c r="M115" s="128">
        <v>69.46133528</v>
      </c>
      <c r="N115" s="128">
        <v>6.6326659999999996E-2</v>
      </c>
      <c r="O115" s="128">
        <v>7.4261120800000002</v>
      </c>
      <c r="P115" s="128">
        <v>61.968896540000003</v>
      </c>
      <c r="Q115" s="128">
        <v>129.03401667</v>
      </c>
      <c r="R115" s="128">
        <v>0.33313172000000002</v>
      </c>
      <c r="S115" s="128">
        <v>0.75755125999999995</v>
      </c>
      <c r="T115" s="128">
        <v>127.94333369</v>
      </c>
      <c r="U115" s="128">
        <v>122.26346552</v>
      </c>
      <c r="V115" s="128">
        <v>211.38197611000001</v>
      </c>
      <c r="W115" s="128"/>
      <c r="X115" s="128"/>
      <c r="Y115" s="128"/>
      <c r="Z115" s="128"/>
      <c r="AA115" s="128"/>
      <c r="AB115" s="128"/>
    </row>
    <row r="116" spans="1:28" hidden="1" outlineLevel="1">
      <c r="A116" s="8">
        <v>43739</v>
      </c>
      <c r="B116" s="128">
        <v>1738.1791845600001</v>
      </c>
      <c r="C116" s="128">
        <v>1415.98898947</v>
      </c>
      <c r="D116" s="128">
        <v>1274.83770536</v>
      </c>
      <c r="E116" s="128">
        <v>770.47105842999997</v>
      </c>
      <c r="F116" s="128">
        <v>349.10513895999998</v>
      </c>
      <c r="G116" s="128">
        <v>155.26150797</v>
      </c>
      <c r="H116" s="128">
        <v>141.15128411000001</v>
      </c>
      <c r="I116" s="128">
        <v>0.38305861000000002</v>
      </c>
      <c r="J116" s="128">
        <v>86.531857869999996</v>
      </c>
      <c r="K116" s="128">
        <v>54.236367629999997</v>
      </c>
      <c r="L116" s="128">
        <v>192.75312443999999</v>
      </c>
      <c r="M116" s="128">
        <v>68.663043290000005</v>
      </c>
      <c r="N116" s="128">
        <v>6.6326659999999996E-2</v>
      </c>
      <c r="O116" s="128">
        <v>7.2712792999999998</v>
      </c>
      <c r="P116" s="128">
        <v>61.32543733</v>
      </c>
      <c r="Q116" s="128">
        <v>124.09008115</v>
      </c>
      <c r="R116" s="128">
        <v>0.34325612</v>
      </c>
      <c r="S116" s="128">
        <v>0.78625845999999999</v>
      </c>
      <c r="T116" s="128">
        <v>122.96056657</v>
      </c>
      <c r="U116" s="128">
        <v>129.43707065000001</v>
      </c>
      <c r="V116" s="128">
        <v>199.36642832000001</v>
      </c>
      <c r="W116" s="128"/>
      <c r="X116" s="128"/>
      <c r="Y116" s="128"/>
      <c r="Z116" s="128"/>
      <c r="AA116" s="128"/>
      <c r="AB116" s="128"/>
    </row>
    <row r="117" spans="1:28" hidden="1" outlineLevel="1">
      <c r="A117" s="8">
        <v>43770</v>
      </c>
      <c r="B117" s="128">
        <v>1743.8629745999999</v>
      </c>
      <c r="C117" s="128">
        <v>1422.6679150699999</v>
      </c>
      <c r="D117" s="128">
        <v>1287.4517865600001</v>
      </c>
      <c r="E117" s="128">
        <v>775.83262623999997</v>
      </c>
      <c r="F117" s="128">
        <v>355.44313019999998</v>
      </c>
      <c r="G117" s="128">
        <v>156.17603012000001</v>
      </c>
      <c r="H117" s="128">
        <v>135.21612851</v>
      </c>
      <c r="I117" s="128">
        <v>0.37687464999999998</v>
      </c>
      <c r="J117" s="128">
        <v>82.944264079999996</v>
      </c>
      <c r="K117" s="128">
        <v>51.894989780000003</v>
      </c>
      <c r="L117" s="128">
        <v>187.89065746</v>
      </c>
      <c r="M117" s="128">
        <v>68.607476079999998</v>
      </c>
      <c r="N117" s="128">
        <v>6.6326659999999996E-2</v>
      </c>
      <c r="O117" s="128">
        <v>7.11466596</v>
      </c>
      <c r="P117" s="128">
        <v>61.42648346</v>
      </c>
      <c r="Q117" s="128">
        <v>119.28318138</v>
      </c>
      <c r="R117" s="128">
        <v>0.33007478000000001</v>
      </c>
      <c r="S117" s="128">
        <v>0.75606545000000003</v>
      </c>
      <c r="T117" s="128">
        <v>118.19704115</v>
      </c>
      <c r="U117" s="128">
        <v>133.30440207000001</v>
      </c>
      <c r="V117" s="128">
        <v>198.42209868</v>
      </c>
      <c r="W117" s="128"/>
      <c r="X117" s="128"/>
      <c r="Y117" s="128"/>
      <c r="Z117" s="128"/>
      <c r="AA117" s="128"/>
      <c r="AB117" s="128"/>
    </row>
    <row r="118" spans="1:28" hidden="1" outlineLevel="1">
      <c r="A118" s="8">
        <v>43800</v>
      </c>
      <c r="B118" s="128">
        <v>1759.43799203</v>
      </c>
      <c r="C118" s="128">
        <v>1436.6898246600001</v>
      </c>
      <c r="D118" s="128">
        <v>1305.1487514600001</v>
      </c>
      <c r="E118" s="128">
        <v>791.31676417000006</v>
      </c>
      <c r="F118" s="128">
        <v>362.35951210000002</v>
      </c>
      <c r="G118" s="128">
        <v>151.47247519000001</v>
      </c>
      <c r="H118" s="128">
        <v>131.5410732</v>
      </c>
      <c r="I118" s="128">
        <v>0.37173229000000002</v>
      </c>
      <c r="J118" s="128">
        <v>81.999012039999997</v>
      </c>
      <c r="K118" s="128">
        <v>49.170328869999999</v>
      </c>
      <c r="L118" s="128">
        <v>181.73075650000001</v>
      </c>
      <c r="M118" s="128">
        <v>67.807494500000004</v>
      </c>
      <c r="N118" s="128">
        <v>6.6326659999999996E-2</v>
      </c>
      <c r="O118" s="128">
        <v>6.9580225000000002</v>
      </c>
      <c r="P118" s="128">
        <v>60.783145339999997</v>
      </c>
      <c r="Q118" s="128">
        <v>113.92326199999999</v>
      </c>
      <c r="R118" s="128">
        <v>0.32243455999999998</v>
      </c>
      <c r="S118" s="128">
        <v>0.74507546999999996</v>
      </c>
      <c r="T118" s="128">
        <v>112.85575197</v>
      </c>
      <c r="U118" s="128">
        <v>141.01741086999999</v>
      </c>
      <c r="V118" s="128">
        <v>185.57190158</v>
      </c>
      <c r="W118" s="128"/>
      <c r="X118" s="128"/>
      <c r="Y118" s="128"/>
      <c r="Z118" s="128"/>
      <c r="AA118" s="128"/>
      <c r="AB118" s="128"/>
    </row>
    <row r="119" spans="1:28" hidden="1" outlineLevel="1">
      <c r="A119" s="8">
        <v>43831</v>
      </c>
      <c r="B119" s="128">
        <v>1785.7523888000001</v>
      </c>
      <c r="C119" s="128">
        <v>1457.4032253</v>
      </c>
      <c r="D119" s="128">
        <v>1319.5528251400001</v>
      </c>
      <c r="E119" s="128">
        <v>802.99901542999999</v>
      </c>
      <c r="F119" s="128">
        <v>367.02448533</v>
      </c>
      <c r="G119" s="128">
        <v>149.52932437999999</v>
      </c>
      <c r="H119" s="128">
        <v>137.85040015999999</v>
      </c>
      <c r="I119" s="128">
        <v>0.38288055999999998</v>
      </c>
      <c r="J119" s="128">
        <v>85.818891249999993</v>
      </c>
      <c r="K119" s="128">
        <v>51.648628350000003</v>
      </c>
      <c r="L119" s="128">
        <v>186.93337450000001</v>
      </c>
      <c r="M119" s="128">
        <v>67.063021829999997</v>
      </c>
      <c r="N119" s="128">
        <v>6.6326659999999996E-2</v>
      </c>
      <c r="O119" s="128">
        <v>7.7857191800000001</v>
      </c>
      <c r="P119" s="128">
        <v>59.210975990000001</v>
      </c>
      <c r="Q119" s="128">
        <v>119.87035267</v>
      </c>
      <c r="R119" s="128">
        <v>0.33673257000000001</v>
      </c>
      <c r="S119" s="128">
        <v>0.78387342000000004</v>
      </c>
      <c r="T119" s="128">
        <v>118.74974668</v>
      </c>
      <c r="U119" s="128">
        <v>141.41578899999999</v>
      </c>
      <c r="V119" s="128">
        <v>257.23060758999998</v>
      </c>
      <c r="W119" s="128"/>
      <c r="X119" s="128"/>
      <c r="Y119" s="128"/>
      <c r="Z119" s="128"/>
      <c r="AA119" s="128"/>
      <c r="AB119" s="128"/>
    </row>
    <row r="120" spans="1:28" hidden="1" outlineLevel="1">
      <c r="A120" s="8">
        <v>43862</v>
      </c>
      <c r="B120" s="128">
        <v>1805.88797335</v>
      </c>
      <c r="C120" s="128">
        <v>1471.7844834499999</v>
      </c>
      <c r="D120" s="128">
        <v>1336.1079560600001</v>
      </c>
      <c r="E120" s="128">
        <v>816.45973307999998</v>
      </c>
      <c r="F120" s="128">
        <v>372.48425451999998</v>
      </c>
      <c r="G120" s="128">
        <v>147.16396846000001</v>
      </c>
      <c r="H120" s="128">
        <v>135.67652738999999</v>
      </c>
      <c r="I120" s="128">
        <v>0.37597155999999998</v>
      </c>
      <c r="J120" s="128">
        <v>84.430783959999999</v>
      </c>
      <c r="K120" s="128">
        <v>50.869771870000001</v>
      </c>
      <c r="L120" s="128">
        <v>183.66095709000001</v>
      </c>
      <c r="M120" s="128">
        <v>67.125664029999996</v>
      </c>
      <c r="N120" s="128">
        <v>6.6326659999999996E-2</v>
      </c>
      <c r="O120" s="128">
        <v>7.8614940400000002</v>
      </c>
      <c r="P120" s="128">
        <v>59.197843329999998</v>
      </c>
      <c r="Q120" s="128">
        <v>116.53529306</v>
      </c>
      <c r="R120" s="128">
        <v>0.32774811999999998</v>
      </c>
      <c r="S120" s="128">
        <v>0.77259327</v>
      </c>
      <c r="T120" s="128">
        <v>115.43495167</v>
      </c>
      <c r="U120" s="128">
        <v>150.44253280999999</v>
      </c>
      <c r="V120" s="128">
        <v>240.83052885000001</v>
      </c>
      <c r="W120" s="128"/>
      <c r="X120" s="128"/>
      <c r="Y120" s="128"/>
      <c r="Z120" s="128"/>
      <c r="AA120" s="128"/>
      <c r="AB120" s="128"/>
    </row>
    <row r="121" spans="1:28" hidden="1" outlineLevel="1">
      <c r="A121" s="8">
        <v>43891</v>
      </c>
      <c r="B121" s="128">
        <v>1868.5652073000001</v>
      </c>
      <c r="C121" s="128">
        <v>1511.38759347</v>
      </c>
      <c r="D121" s="128">
        <v>1356.11922523</v>
      </c>
      <c r="E121" s="128">
        <v>840.78283002000001</v>
      </c>
      <c r="F121" s="128">
        <v>376.62681256000002</v>
      </c>
      <c r="G121" s="128">
        <v>138.70958264999999</v>
      </c>
      <c r="H121" s="128">
        <v>155.26836824</v>
      </c>
      <c r="I121" s="128">
        <v>0.44250264</v>
      </c>
      <c r="J121" s="128">
        <v>96.590090759999995</v>
      </c>
      <c r="K121" s="128">
        <v>58.235774839999998</v>
      </c>
      <c r="L121" s="128">
        <v>200.15329421000001</v>
      </c>
      <c r="M121" s="128">
        <v>68.440555639999999</v>
      </c>
      <c r="N121" s="128">
        <v>6.6326659999999996E-2</v>
      </c>
      <c r="O121" s="128">
        <v>7.9111558100000003</v>
      </c>
      <c r="P121" s="128">
        <v>60.463073170000001</v>
      </c>
      <c r="Q121" s="128">
        <v>131.71273857</v>
      </c>
      <c r="R121" s="128">
        <v>0.37165352000000001</v>
      </c>
      <c r="S121" s="128">
        <v>0.88270535000000006</v>
      </c>
      <c r="T121" s="128">
        <v>130.45837969999999</v>
      </c>
      <c r="U121" s="128">
        <v>157.02431962</v>
      </c>
      <c r="V121" s="128">
        <v>290.08394648000001</v>
      </c>
      <c r="W121" s="128"/>
      <c r="X121" s="128"/>
      <c r="Y121" s="128"/>
      <c r="Z121" s="128"/>
      <c r="AA121" s="128"/>
      <c r="AB121" s="128"/>
    </row>
    <row r="122" spans="1:28" hidden="1" outlineLevel="1">
      <c r="A122" s="8">
        <v>43922</v>
      </c>
      <c r="B122" s="128">
        <v>1797.21840965</v>
      </c>
      <c r="C122" s="128">
        <v>1450.05773127</v>
      </c>
      <c r="D122" s="128">
        <v>1301.4808812199999</v>
      </c>
      <c r="E122" s="128">
        <v>789.56833023000002</v>
      </c>
      <c r="F122" s="128">
        <v>365.15258578999999</v>
      </c>
      <c r="G122" s="128">
        <v>146.75996520000001</v>
      </c>
      <c r="H122" s="128">
        <v>148.57685004999999</v>
      </c>
      <c r="I122" s="128">
        <v>0.41133372000000001</v>
      </c>
      <c r="J122" s="128">
        <v>92.391249099999996</v>
      </c>
      <c r="K122" s="128">
        <v>55.77426723</v>
      </c>
      <c r="L122" s="128">
        <v>195.08488524000001</v>
      </c>
      <c r="M122" s="128">
        <v>68.482441059999999</v>
      </c>
      <c r="N122" s="128">
        <v>6.6326659999999996E-2</v>
      </c>
      <c r="O122" s="128">
        <v>8.4582241499999995</v>
      </c>
      <c r="P122" s="128">
        <v>59.957890249999998</v>
      </c>
      <c r="Q122" s="128">
        <v>126.60244418000001</v>
      </c>
      <c r="R122" s="128">
        <v>0.35451882000000001</v>
      </c>
      <c r="S122" s="128">
        <v>0.84841507000000005</v>
      </c>
      <c r="T122" s="128">
        <v>125.39951028999999</v>
      </c>
      <c r="U122" s="128">
        <v>152.07579314</v>
      </c>
      <c r="V122" s="128">
        <v>284.80098964000001</v>
      </c>
      <c r="W122" s="128"/>
      <c r="X122" s="128"/>
      <c r="Y122" s="128"/>
      <c r="Z122" s="128"/>
      <c r="AA122" s="128"/>
      <c r="AB122" s="128"/>
    </row>
    <row r="123" spans="1:28" hidden="1" outlineLevel="1">
      <c r="A123" s="8">
        <v>43952</v>
      </c>
      <c r="B123" s="128">
        <v>1799.5457717500001</v>
      </c>
      <c r="C123" s="128">
        <v>1450.65337705</v>
      </c>
      <c r="D123" s="128">
        <v>1302.0470321600001</v>
      </c>
      <c r="E123" s="128">
        <v>799.14130471999999</v>
      </c>
      <c r="F123" s="128">
        <v>366.42862568999999</v>
      </c>
      <c r="G123" s="128">
        <v>136.47710175</v>
      </c>
      <c r="H123" s="128">
        <v>148.60634489</v>
      </c>
      <c r="I123" s="128">
        <v>0.41302610000000001</v>
      </c>
      <c r="J123" s="128">
        <v>92.532318140000001</v>
      </c>
      <c r="K123" s="128">
        <v>55.661000649999998</v>
      </c>
      <c r="L123" s="128">
        <v>195.62755118999999</v>
      </c>
      <c r="M123" s="128">
        <v>69.150646739999999</v>
      </c>
      <c r="N123" s="128">
        <v>6.6326659999999996E-2</v>
      </c>
      <c r="O123" s="128">
        <v>8.31062704</v>
      </c>
      <c r="P123" s="128">
        <v>60.773693039999998</v>
      </c>
      <c r="Q123" s="128">
        <v>126.47690445000001</v>
      </c>
      <c r="R123" s="128">
        <v>0.35096728999999999</v>
      </c>
      <c r="S123" s="128">
        <v>0.84635468999999997</v>
      </c>
      <c r="T123" s="128">
        <v>125.27958246999999</v>
      </c>
      <c r="U123" s="128">
        <v>153.26484350999999</v>
      </c>
      <c r="V123" s="128">
        <v>286.96628126000002</v>
      </c>
      <c r="W123" s="128"/>
      <c r="X123" s="128"/>
      <c r="Y123" s="128"/>
      <c r="Z123" s="128"/>
      <c r="AA123" s="128"/>
      <c r="AB123" s="128"/>
    </row>
    <row r="124" spans="1:28" hidden="1" outlineLevel="1">
      <c r="A124" s="8">
        <v>43983</v>
      </c>
      <c r="B124" s="128">
        <v>1798.79829025</v>
      </c>
      <c r="C124" s="128">
        <v>1452.19336909</v>
      </c>
      <c r="D124" s="128">
        <v>1304.19189566</v>
      </c>
      <c r="E124" s="128">
        <v>796.79464571000005</v>
      </c>
      <c r="F124" s="128">
        <v>370.42781930000001</v>
      </c>
      <c r="G124" s="128">
        <v>136.96943064999999</v>
      </c>
      <c r="H124" s="128">
        <v>148.00147343</v>
      </c>
      <c r="I124" s="128">
        <v>0.41128157999999998</v>
      </c>
      <c r="J124" s="128">
        <v>92.233886530000007</v>
      </c>
      <c r="K124" s="128">
        <v>55.356305319999997</v>
      </c>
      <c r="L124" s="128">
        <v>191.4972697</v>
      </c>
      <c r="M124" s="128">
        <v>65.958617700000005</v>
      </c>
      <c r="N124" s="128">
        <v>6.6326659999999996E-2</v>
      </c>
      <c r="O124" s="128">
        <v>5.3926251699999996</v>
      </c>
      <c r="P124" s="128">
        <v>60.499665870000001</v>
      </c>
      <c r="Q124" s="128">
        <v>125.538652</v>
      </c>
      <c r="R124" s="128">
        <v>0.34817973000000002</v>
      </c>
      <c r="S124" s="128">
        <v>0.83963251000000005</v>
      </c>
      <c r="T124" s="128">
        <v>124.35083976</v>
      </c>
      <c r="U124" s="128">
        <v>155.10765146</v>
      </c>
      <c r="V124" s="128">
        <v>255.53392496000001</v>
      </c>
      <c r="W124" s="128"/>
      <c r="X124" s="128"/>
      <c r="Y124" s="128"/>
      <c r="Z124" s="128"/>
      <c r="AA124" s="128"/>
      <c r="AB124" s="128"/>
    </row>
    <row r="125" spans="1:28" hidden="1" outlineLevel="1">
      <c r="A125" s="8">
        <v>44013</v>
      </c>
      <c r="B125" s="128">
        <v>1826.0018383700001</v>
      </c>
      <c r="C125" s="128">
        <v>1464.61280339</v>
      </c>
      <c r="D125" s="128">
        <v>1315.57105886</v>
      </c>
      <c r="E125" s="128">
        <v>800.51670887</v>
      </c>
      <c r="F125" s="128">
        <v>378.41522438999999</v>
      </c>
      <c r="G125" s="128">
        <v>136.6391256</v>
      </c>
      <c r="H125" s="128">
        <v>149.04174452999999</v>
      </c>
      <c r="I125" s="128">
        <v>0.42818341999999998</v>
      </c>
      <c r="J125" s="128">
        <v>91.22663068</v>
      </c>
      <c r="K125" s="128">
        <v>57.38693043</v>
      </c>
      <c r="L125" s="128">
        <v>198.73572035999999</v>
      </c>
      <c r="M125" s="128">
        <v>68.091397069999999</v>
      </c>
      <c r="N125" s="128">
        <v>6.6326659999999996E-2</v>
      </c>
      <c r="O125" s="128">
        <v>5.25144549</v>
      </c>
      <c r="P125" s="128">
        <v>62.773624920000003</v>
      </c>
      <c r="Q125" s="128">
        <v>130.64432328999999</v>
      </c>
      <c r="R125" s="128">
        <v>0.35788927999999998</v>
      </c>
      <c r="S125" s="128">
        <v>0.87106030000000001</v>
      </c>
      <c r="T125" s="128">
        <v>129.41537371000001</v>
      </c>
      <c r="U125" s="128">
        <v>162.65331462</v>
      </c>
      <c r="V125" s="128">
        <v>291.45765331000001</v>
      </c>
      <c r="W125" s="128"/>
      <c r="X125" s="128"/>
      <c r="Y125" s="128"/>
      <c r="Z125" s="128"/>
      <c r="AA125" s="128"/>
      <c r="AB125" s="128"/>
    </row>
    <row r="126" spans="1:28" hidden="1" outlineLevel="1">
      <c r="A126" s="8">
        <v>44044</v>
      </c>
      <c r="B126" s="128">
        <v>1842.2388063599999</v>
      </c>
      <c r="C126" s="128">
        <v>1478.25297632</v>
      </c>
      <c r="D126" s="128">
        <v>1329.9212065500001</v>
      </c>
      <c r="E126" s="128">
        <v>811.38969483999995</v>
      </c>
      <c r="F126" s="128">
        <v>382.73913849000002</v>
      </c>
      <c r="G126" s="128">
        <v>135.79237322</v>
      </c>
      <c r="H126" s="128">
        <v>148.33176976999999</v>
      </c>
      <c r="I126" s="128">
        <v>0.42419457999999999</v>
      </c>
      <c r="J126" s="128">
        <v>90.874633110000005</v>
      </c>
      <c r="K126" s="128">
        <v>57.032942079999998</v>
      </c>
      <c r="L126" s="128">
        <v>198.33891514000001</v>
      </c>
      <c r="M126" s="128">
        <v>69.053200369999999</v>
      </c>
      <c r="N126" s="128">
        <v>0</v>
      </c>
      <c r="O126" s="128">
        <v>5.4280705300000003</v>
      </c>
      <c r="P126" s="128">
        <v>63.62512984</v>
      </c>
      <c r="Q126" s="128">
        <v>129.28571477</v>
      </c>
      <c r="R126" s="128">
        <v>0.35180829000000002</v>
      </c>
      <c r="S126" s="128">
        <v>0.86428466000000004</v>
      </c>
      <c r="T126" s="128">
        <v>128.06962182000001</v>
      </c>
      <c r="U126" s="128">
        <v>165.64691490000001</v>
      </c>
      <c r="V126" s="128">
        <v>290.62729409000002</v>
      </c>
      <c r="W126" s="128"/>
      <c r="X126" s="128"/>
      <c r="Y126" s="128"/>
      <c r="Z126" s="128"/>
      <c r="AA126" s="128"/>
      <c r="AB126" s="128"/>
    </row>
    <row r="127" spans="1:28" hidden="1" outlineLevel="1">
      <c r="A127" s="8">
        <v>44075</v>
      </c>
      <c r="B127" s="128">
        <v>1841.3886061600001</v>
      </c>
      <c r="C127" s="128">
        <v>1466.3630849399999</v>
      </c>
      <c r="D127" s="128">
        <v>1314.1951471499999</v>
      </c>
      <c r="E127" s="128">
        <v>802.95675777999998</v>
      </c>
      <c r="F127" s="128">
        <v>377.52505143000002</v>
      </c>
      <c r="G127" s="128">
        <v>133.71333794</v>
      </c>
      <c r="H127" s="128">
        <v>152.16793779</v>
      </c>
      <c r="I127" s="128">
        <v>0.57366194000000004</v>
      </c>
      <c r="J127" s="128">
        <v>93.086158409999996</v>
      </c>
      <c r="K127" s="128">
        <v>58.508117439999999</v>
      </c>
      <c r="L127" s="128">
        <v>202.29553976</v>
      </c>
      <c r="M127" s="128">
        <v>69.34675498</v>
      </c>
      <c r="N127" s="128">
        <v>0</v>
      </c>
      <c r="O127" s="128">
        <v>5.9994979099999997</v>
      </c>
      <c r="P127" s="128">
        <v>63.347257069999998</v>
      </c>
      <c r="Q127" s="128">
        <v>132.94878478000001</v>
      </c>
      <c r="R127" s="128">
        <v>0.35951630000000001</v>
      </c>
      <c r="S127" s="128">
        <v>0.89017303000000003</v>
      </c>
      <c r="T127" s="128">
        <v>131.69909544999999</v>
      </c>
      <c r="U127" s="128">
        <v>172.72998146</v>
      </c>
      <c r="V127" s="128">
        <v>298.77528952</v>
      </c>
      <c r="W127" s="128"/>
      <c r="X127" s="128"/>
      <c r="Y127" s="128"/>
      <c r="Z127" s="128"/>
      <c r="AA127" s="128"/>
      <c r="AB127" s="128"/>
    </row>
    <row r="128" spans="1:28" hidden="1" outlineLevel="1">
      <c r="A128" s="8">
        <v>44105</v>
      </c>
      <c r="B128" s="128">
        <v>1765.0162861399999</v>
      </c>
      <c r="C128" s="128">
        <v>1399.0906365200001</v>
      </c>
      <c r="D128" s="128">
        <v>1295.72892116</v>
      </c>
      <c r="E128" s="128">
        <v>780.06503906</v>
      </c>
      <c r="F128" s="128">
        <v>377.85544848000001</v>
      </c>
      <c r="G128" s="128">
        <v>137.80843361999999</v>
      </c>
      <c r="H128" s="128">
        <v>103.36171536000001</v>
      </c>
      <c r="I128" s="128">
        <v>0.43433395000000002</v>
      </c>
      <c r="J128" s="128">
        <v>59.650234449999999</v>
      </c>
      <c r="K128" s="128">
        <v>43.277146960000003</v>
      </c>
      <c r="L128" s="128">
        <v>192.11579130000001</v>
      </c>
      <c r="M128" s="128">
        <v>65.15822885</v>
      </c>
      <c r="N128" s="128">
        <v>0</v>
      </c>
      <c r="O128" s="128">
        <v>5.4194163800000004</v>
      </c>
      <c r="P128" s="128">
        <v>59.738812469999999</v>
      </c>
      <c r="Q128" s="128">
        <v>126.95756245</v>
      </c>
      <c r="R128" s="128">
        <v>0.36128726999999999</v>
      </c>
      <c r="S128" s="128">
        <v>0</v>
      </c>
      <c r="T128" s="128">
        <v>126.59627518000001</v>
      </c>
      <c r="U128" s="128">
        <v>173.80985831999999</v>
      </c>
      <c r="V128" s="128">
        <v>276.82931323999998</v>
      </c>
      <c r="W128" s="128"/>
      <c r="X128" s="128"/>
      <c r="Y128" s="128"/>
      <c r="Z128" s="128"/>
      <c r="AA128" s="128"/>
      <c r="AB128" s="128"/>
    </row>
    <row r="129" spans="1:28" hidden="1" outlineLevel="1">
      <c r="A129" s="8">
        <v>44136</v>
      </c>
      <c r="B129" s="128">
        <v>1762.7713370500001</v>
      </c>
      <c r="C129" s="128">
        <v>1410.40628889</v>
      </c>
      <c r="D129" s="128">
        <v>1306.55648864</v>
      </c>
      <c r="E129" s="128">
        <v>792.04439731000002</v>
      </c>
      <c r="F129" s="128">
        <v>378.85888130000001</v>
      </c>
      <c r="G129" s="128">
        <v>135.65321003</v>
      </c>
      <c r="H129" s="128">
        <v>103.84980025</v>
      </c>
      <c r="I129" s="128">
        <v>0.43475158000000003</v>
      </c>
      <c r="J129" s="128">
        <v>60.066564399999997</v>
      </c>
      <c r="K129" s="128">
        <v>43.34848427</v>
      </c>
      <c r="L129" s="128">
        <v>170.97889258999999</v>
      </c>
      <c r="M129" s="128">
        <v>64.837045009999997</v>
      </c>
      <c r="N129" s="128">
        <v>0</v>
      </c>
      <c r="O129" s="128">
        <v>5.30111139</v>
      </c>
      <c r="P129" s="128">
        <v>59.535933620000002</v>
      </c>
      <c r="Q129" s="128">
        <v>106.14184758</v>
      </c>
      <c r="R129" s="128">
        <v>0.36166586000000001</v>
      </c>
      <c r="S129" s="128">
        <v>0</v>
      </c>
      <c r="T129" s="128">
        <v>105.78018172</v>
      </c>
      <c r="U129" s="128">
        <v>181.38615557</v>
      </c>
      <c r="V129" s="128">
        <v>273.23569058999999</v>
      </c>
      <c r="W129" s="128"/>
      <c r="X129" s="128"/>
      <c r="Y129" s="128"/>
      <c r="Z129" s="128"/>
      <c r="AA129" s="128"/>
      <c r="AB129" s="128"/>
    </row>
    <row r="130" spans="1:28" hidden="1" outlineLevel="1">
      <c r="A130" s="8">
        <v>44166</v>
      </c>
      <c r="B130" s="128">
        <v>1732.8723238800001</v>
      </c>
      <c r="C130" s="128">
        <v>1346.0221698400001</v>
      </c>
      <c r="D130" s="128">
        <v>1278.11431105</v>
      </c>
      <c r="E130" s="128">
        <v>768.52014409000003</v>
      </c>
      <c r="F130" s="128">
        <v>374.91020072999999</v>
      </c>
      <c r="G130" s="128">
        <v>134.68396623000001</v>
      </c>
      <c r="H130" s="128">
        <v>67.907858790000006</v>
      </c>
      <c r="I130" s="128">
        <v>0.20758293</v>
      </c>
      <c r="J130" s="128">
        <v>38.828892400000001</v>
      </c>
      <c r="K130" s="128">
        <v>28.871383460000001</v>
      </c>
      <c r="L130" s="128">
        <v>170.27865118</v>
      </c>
      <c r="M130" s="128">
        <v>64.929686820000001</v>
      </c>
      <c r="N130" s="128">
        <v>0</v>
      </c>
      <c r="O130" s="128">
        <v>4.5388816199999997</v>
      </c>
      <c r="P130" s="128">
        <v>60.390805200000003</v>
      </c>
      <c r="Q130" s="128">
        <v>105.34896436</v>
      </c>
      <c r="R130" s="128">
        <v>0.34890291000000001</v>
      </c>
      <c r="S130" s="128">
        <v>0</v>
      </c>
      <c r="T130" s="128">
        <v>105.00006145</v>
      </c>
      <c r="U130" s="128">
        <v>216.57150286000001</v>
      </c>
      <c r="V130" s="128">
        <v>269.34142830000002</v>
      </c>
      <c r="W130" s="128"/>
      <c r="X130" s="128"/>
      <c r="Y130" s="128"/>
      <c r="Z130" s="128"/>
      <c r="AA130" s="128"/>
      <c r="AB130" s="128"/>
    </row>
    <row r="131" spans="1:28" hidden="1" outlineLevel="1">
      <c r="A131" s="8">
        <v>44197</v>
      </c>
      <c r="B131" s="128">
        <v>1744.92568637</v>
      </c>
      <c r="C131" s="128">
        <v>1360.5968680799999</v>
      </c>
      <c r="D131" s="128">
        <v>1293.2062487200001</v>
      </c>
      <c r="E131" s="128">
        <v>776.93266849999998</v>
      </c>
      <c r="F131" s="128">
        <v>376.42802732000001</v>
      </c>
      <c r="G131" s="128">
        <v>139.8455529</v>
      </c>
      <c r="H131" s="128">
        <v>67.390619360000002</v>
      </c>
      <c r="I131" s="128">
        <v>0.20496186999999999</v>
      </c>
      <c r="J131" s="128">
        <v>38.512270389999998</v>
      </c>
      <c r="K131" s="128">
        <v>28.673387099999999</v>
      </c>
      <c r="L131" s="128">
        <v>165.4441147</v>
      </c>
      <c r="M131" s="128">
        <v>63.08240009</v>
      </c>
      <c r="N131" s="128">
        <v>0</v>
      </c>
      <c r="O131" s="128">
        <v>4.4900438200000004</v>
      </c>
      <c r="P131" s="128">
        <v>58.592356270000003</v>
      </c>
      <c r="Q131" s="128">
        <v>102.36171461000001</v>
      </c>
      <c r="R131" s="128">
        <v>0.34058038000000002</v>
      </c>
      <c r="S131" s="128">
        <v>0</v>
      </c>
      <c r="T131" s="128">
        <v>102.02113423</v>
      </c>
      <c r="U131" s="128">
        <v>218.88470358999999</v>
      </c>
      <c r="V131" s="128">
        <v>267.75110547000003</v>
      </c>
      <c r="W131" s="128"/>
      <c r="X131" s="128"/>
      <c r="Y131" s="128"/>
      <c r="Z131" s="128"/>
      <c r="AA131" s="128"/>
      <c r="AB131" s="128"/>
    </row>
    <row r="132" spans="1:28" hidden="1" outlineLevel="1">
      <c r="A132" s="8">
        <v>44228</v>
      </c>
      <c r="B132" s="128">
        <v>1752.12344734</v>
      </c>
      <c r="C132" s="128">
        <v>1373.6704172100001</v>
      </c>
      <c r="D132" s="128">
        <v>1309.54466895</v>
      </c>
      <c r="E132" s="128">
        <v>789.78085956999996</v>
      </c>
      <c r="F132" s="128">
        <v>380.63475030000001</v>
      </c>
      <c r="G132" s="128">
        <v>139.12905907999999</v>
      </c>
      <c r="H132" s="128">
        <v>64.125748259999995</v>
      </c>
      <c r="I132" s="128">
        <v>0.20274476</v>
      </c>
      <c r="J132" s="128">
        <v>38.197154159999997</v>
      </c>
      <c r="K132" s="128">
        <v>25.72584934</v>
      </c>
      <c r="L132" s="128">
        <v>164.16401499</v>
      </c>
      <c r="M132" s="128">
        <v>64.094642309999998</v>
      </c>
      <c r="N132" s="128">
        <v>0</v>
      </c>
      <c r="O132" s="128">
        <v>4.2737721000000004</v>
      </c>
      <c r="P132" s="128">
        <v>59.820870210000002</v>
      </c>
      <c r="Q132" s="128">
        <v>100.06937268</v>
      </c>
      <c r="R132" s="128">
        <v>0.33468192000000002</v>
      </c>
      <c r="S132" s="128">
        <v>0</v>
      </c>
      <c r="T132" s="128">
        <v>99.734690760000007</v>
      </c>
      <c r="U132" s="128">
        <v>214.28901514</v>
      </c>
      <c r="V132" s="128">
        <v>232.59771216999999</v>
      </c>
      <c r="W132" s="128"/>
      <c r="X132" s="128"/>
      <c r="Y132" s="128"/>
      <c r="Z132" s="128"/>
      <c r="AA132" s="128"/>
      <c r="AB132" s="128"/>
    </row>
    <row r="133" spans="1:28" hidden="1" outlineLevel="1">
      <c r="A133" s="8">
        <v>44256</v>
      </c>
      <c r="B133" s="128">
        <v>1796.23822569</v>
      </c>
      <c r="C133" s="128">
        <v>1398.8335334200001</v>
      </c>
      <c r="D133" s="128">
        <v>1336.9172517699999</v>
      </c>
      <c r="E133" s="128">
        <v>817.98969701999999</v>
      </c>
      <c r="F133" s="128">
        <v>380.53788029999998</v>
      </c>
      <c r="G133" s="128">
        <v>138.38967445</v>
      </c>
      <c r="H133" s="128">
        <v>61.916281650000002</v>
      </c>
      <c r="I133" s="128">
        <v>0.20009521999999999</v>
      </c>
      <c r="J133" s="128">
        <v>36.454834300000002</v>
      </c>
      <c r="K133" s="128">
        <v>25.261352129999999</v>
      </c>
      <c r="L133" s="128">
        <v>169.11381413000001</v>
      </c>
      <c r="M133" s="128">
        <v>69.46568216</v>
      </c>
      <c r="N133" s="128">
        <v>0</v>
      </c>
      <c r="O133" s="128">
        <v>4.4796529500000002</v>
      </c>
      <c r="P133" s="128">
        <v>64.986029209999998</v>
      </c>
      <c r="Q133" s="128">
        <v>99.648131969999994</v>
      </c>
      <c r="R133" s="128">
        <v>0.32387405000000002</v>
      </c>
      <c r="S133" s="128">
        <v>0</v>
      </c>
      <c r="T133" s="128">
        <v>99.324257919999994</v>
      </c>
      <c r="U133" s="128">
        <v>228.29087813999999</v>
      </c>
      <c r="V133" s="128">
        <v>245.97887732999999</v>
      </c>
      <c r="W133" s="128"/>
      <c r="X133" s="128"/>
      <c r="Y133" s="128"/>
      <c r="Z133" s="128"/>
      <c r="AA133" s="128"/>
      <c r="AB133" s="128"/>
    </row>
    <row r="134" spans="1:28" hidden="1" outlineLevel="1">
      <c r="A134" s="8">
        <v>44287</v>
      </c>
      <c r="B134" s="128">
        <v>1838.7922024699999</v>
      </c>
      <c r="C134" s="128">
        <v>1426.05916862</v>
      </c>
      <c r="D134" s="128">
        <v>1365.6544676799999</v>
      </c>
      <c r="E134" s="128">
        <v>832.96154208999997</v>
      </c>
      <c r="F134" s="128">
        <v>393.56198841999998</v>
      </c>
      <c r="G134" s="128">
        <v>139.13093717000001</v>
      </c>
      <c r="H134" s="128">
        <v>60.404700939999998</v>
      </c>
      <c r="I134" s="128">
        <v>0.19976822999999999</v>
      </c>
      <c r="J134" s="128">
        <v>34.771433520000002</v>
      </c>
      <c r="K134" s="128">
        <v>25.433499189999999</v>
      </c>
      <c r="L134" s="128">
        <v>172.78694786</v>
      </c>
      <c r="M134" s="128">
        <v>73.480166170000004</v>
      </c>
      <c r="N134" s="128">
        <v>0</v>
      </c>
      <c r="O134" s="128">
        <v>4.2836435399999999</v>
      </c>
      <c r="P134" s="128">
        <v>69.196522630000004</v>
      </c>
      <c r="Q134" s="128">
        <v>99.306781689999994</v>
      </c>
      <c r="R134" s="128">
        <v>0.32131336999999999</v>
      </c>
      <c r="S134" s="128">
        <v>0</v>
      </c>
      <c r="T134" s="128">
        <v>98.985468319999995</v>
      </c>
      <c r="U134" s="128">
        <v>239.94608599</v>
      </c>
      <c r="V134" s="128">
        <v>253.03202388</v>
      </c>
      <c r="W134" s="128"/>
      <c r="X134" s="128"/>
      <c r="Y134" s="128"/>
      <c r="Z134" s="128"/>
      <c r="AA134" s="128"/>
      <c r="AB134" s="128"/>
    </row>
    <row r="135" spans="1:28" hidden="1" outlineLevel="1">
      <c r="A135" s="8">
        <v>44317</v>
      </c>
      <c r="B135" s="128">
        <v>1865.42875858</v>
      </c>
      <c r="C135" s="128">
        <v>1455.8944881100001</v>
      </c>
      <c r="D135" s="128">
        <v>1396.3960074199999</v>
      </c>
      <c r="E135" s="128">
        <v>855.46728009000003</v>
      </c>
      <c r="F135" s="128">
        <v>398.02299261000002</v>
      </c>
      <c r="G135" s="128">
        <v>142.90573472</v>
      </c>
      <c r="H135" s="128">
        <v>59.498480690000001</v>
      </c>
      <c r="I135" s="128">
        <v>0.20552458000000001</v>
      </c>
      <c r="J135" s="128">
        <v>34.46389344</v>
      </c>
      <c r="K135" s="128">
        <v>24.829062669999999</v>
      </c>
      <c r="L135" s="128">
        <v>175.79197748000001</v>
      </c>
      <c r="M135" s="128">
        <v>77.714202959999994</v>
      </c>
      <c r="N135" s="128">
        <v>0</v>
      </c>
      <c r="O135" s="128">
        <v>4.4601767900000002</v>
      </c>
      <c r="P135" s="128">
        <v>73.254026170000003</v>
      </c>
      <c r="Q135" s="128">
        <v>98.077774520000006</v>
      </c>
      <c r="R135" s="128">
        <v>0.3094092</v>
      </c>
      <c r="S135" s="128">
        <v>0</v>
      </c>
      <c r="T135" s="128">
        <v>97.768365320000001</v>
      </c>
      <c r="U135" s="128">
        <v>233.74229299000001</v>
      </c>
      <c r="V135" s="128">
        <v>244.37837363</v>
      </c>
      <c r="W135" s="128"/>
      <c r="X135" s="128"/>
      <c r="Y135" s="128"/>
      <c r="Z135" s="128"/>
      <c r="AA135" s="128"/>
      <c r="AB135" s="128"/>
    </row>
    <row r="136" spans="1:28" hidden="1" outlineLevel="1">
      <c r="A136" s="8">
        <v>44348</v>
      </c>
      <c r="B136" s="128">
        <v>1910.0989018800001</v>
      </c>
      <c r="C136" s="128">
        <v>1488.36412569</v>
      </c>
      <c r="D136" s="128">
        <v>1430.0819530199999</v>
      </c>
      <c r="E136" s="128">
        <v>876.63304904999995</v>
      </c>
      <c r="F136" s="128">
        <v>405.49334289000001</v>
      </c>
      <c r="G136" s="128">
        <v>147.95556108</v>
      </c>
      <c r="H136" s="128">
        <v>58.282172670000001</v>
      </c>
      <c r="I136" s="128">
        <v>0.19891559</v>
      </c>
      <c r="J136" s="128">
        <v>33.784391339999999</v>
      </c>
      <c r="K136" s="128">
        <v>24.29886574</v>
      </c>
      <c r="L136" s="128">
        <v>174.97063825999999</v>
      </c>
      <c r="M136" s="128">
        <v>80.647573940000001</v>
      </c>
      <c r="N136" s="128">
        <v>0</v>
      </c>
      <c r="O136" s="128">
        <v>3.5597363</v>
      </c>
      <c r="P136" s="128">
        <v>77.087837640000004</v>
      </c>
      <c r="Q136" s="128">
        <v>94.32306432</v>
      </c>
      <c r="R136" s="128">
        <v>0.30576272999999998</v>
      </c>
      <c r="S136" s="128">
        <v>0</v>
      </c>
      <c r="T136" s="128">
        <v>94.017301590000002</v>
      </c>
      <c r="U136" s="128">
        <v>246.76413793</v>
      </c>
      <c r="V136" s="128">
        <v>244.98631750999999</v>
      </c>
      <c r="W136" s="128"/>
      <c r="X136" s="128"/>
      <c r="Y136" s="128"/>
      <c r="Z136" s="128"/>
      <c r="AA136" s="128"/>
      <c r="AB136" s="128"/>
    </row>
    <row r="137" spans="1:28" hidden="1" outlineLevel="1">
      <c r="A137" s="8">
        <v>44378</v>
      </c>
      <c r="B137" s="128">
        <v>1951.21376119</v>
      </c>
      <c r="C137" s="128">
        <v>1520.2001139900001</v>
      </c>
      <c r="D137" s="128">
        <v>1464.09093321</v>
      </c>
      <c r="E137" s="128">
        <v>893.51060240000004</v>
      </c>
      <c r="F137" s="128">
        <v>418.24591908999997</v>
      </c>
      <c r="G137" s="128">
        <v>152.33441171999999</v>
      </c>
      <c r="H137" s="128">
        <v>56.109180780000003</v>
      </c>
      <c r="I137" s="128">
        <v>8.6393709999999999E-2</v>
      </c>
      <c r="J137" s="128">
        <v>32.676268350000001</v>
      </c>
      <c r="K137" s="128">
        <v>23.346518719999999</v>
      </c>
      <c r="L137" s="128">
        <v>177.39845715000001</v>
      </c>
      <c r="M137" s="128">
        <v>84.301541889999996</v>
      </c>
      <c r="N137" s="128">
        <v>0</v>
      </c>
      <c r="O137" s="128">
        <v>3.2898259400000001</v>
      </c>
      <c r="P137" s="128">
        <v>81.011715949999996</v>
      </c>
      <c r="Q137" s="128">
        <v>93.096915260000003</v>
      </c>
      <c r="R137" s="128">
        <v>0.29807106</v>
      </c>
      <c r="S137" s="128">
        <v>0</v>
      </c>
      <c r="T137" s="128">
        <v>92.798844200000005</v>
      </c>
      <c r="U137" s="128">
        <v>253.61519005</v>
      </c>
      <c r="V137" s="128">
        <v>246.20800452</v>
      </c>
      <c r="W137" s="128"/>
      <c r="X137" s="128"/>
      <c r="Y137" s="128"/>
      <c r="Z137" s="128"/>
      <c r="AA137" s="128"/>
      <c r="AB137" s="128"/>
    </row>
    <row r="138" spans="1:28" hidden="1" outlineLevel="1">
      <c r="A138" s="8">
        <v>44409</v>
      </c>
      <c r="B138" s="128">
        <v>2016.6598161700001</v>
      </c>
      <c r="C138" s="128">
        <v>1572.33172448</v>
      </c>
      <c r="D138" s="128">
        <v>1516.6263315799999</v>
      </c>
      <c r="E138" s="128">
        <v>926.19365991999996</v>
      </c>
      <c r="F138" s="128">
        <v>433.27971106000001</v>
      </c>
      <c r="G138" s="128">
        <v>157.1529606</v>
      </c>
      <c r="H138" s="128">
        <v>55.7053929</v>
      </c>
      <c r="I138" s="128">
        <v>8.4227620000000003E-2</v>
      </c>
      <c r="J138" s="128">
        <v>32.565224819999997</v>
      </c>
      <c r="K138" s="128">
        <v>23.055940459999999</v>
      </c>
      <c r="L138" s="128">
        <v>181.69333105000001</v>
      </c>
      <c r="M138" s="128">
        <v>89.719646850000004</v>
      </c>
      <c r="N138" s="128">
        <v>0</v>
      </c>
      <c r="O138" s="128">
        <v>2.7246986400000002</v>
      </c>
      <c r="P138" s="128">
        <v>86.994948210000004</v>
      </c>
      <c r="Q138" s="128">
        <v>91.973684199999994</v>
      </c>
      <c r="R138" s="128">
        <v>0.28861204000000001</v>
      </c>
      <c r="S138" s="128">
        <v>0</v>
      </c>
      <c r="T138" s="128">
        <v>91.685072160000004</v>
      </c>
      <c r="U138" s="128">
        <v>262.63476064000002</v>
      </c>
      <c r="V138" s="128">
        <v>255.04087602999999</v>
      </c>
      <c r="W138" s="128"/>
      <c r="X138" s="128"/>
      <c r="Y138" s="128"/>
      <c r="Z138" s="128"/>
      <c r="AA138" s="128"/>
      <c r="AB138" s="128"/>
    </row>
    <row r="139" spans="1:28" hidden="1" outlineLevel="1">
      <c r="A139" s="8">
        <v>44440</v>
      </c>
      <c r="B139" s="128">
        <v>2041.72204536</v>
      </c>
      <c r="C139" s="128">
        <v>1589.3423186299999</v>
      </c>
      <c r="D139" s="128">
        <v>1535.4943659</v>
      </c>
      <c r="E139" s="128">
        <v>895.91441740000005</v>
      </c>
      <c r="F139" s="128">
        <v>473.43035321000002</v>
      </c>
      <c r="G139" s="128">
        <v>166.14959529000001</v>
      </c>
      <c r="H139" s="128">
        <v>53.847952730000003</v>
      </c>
      <c r="I139" s="128">
        <v>9.8837120000000001E-2</v>
      </c>
      <c r="J139" s="128">
        <v>31.638351719999999</v>
      </c>
      <c r="K139" s="128">
        <v>22.110763890000001</v>
      </c>
      <c r="L139" s="128">
        <v>180.82752332000001</v>
      </c>
      <c r="M139" s="128">
        <v>92.11916592</v>
      </c>
      <c r="N139" s="128">
        <v>0</v>
      </c>
      <c r="O139" s="128">
        <v>2.6336333000000001</v>
      </c>
      <c r="P139" s="128">
        <v>89.485532620000001</v>
      </c>
      <c r="Q139" s="128">
        <v>88.708357399999997</v>
      </c>
      <c r="R139" s="128">
        <v>0.27661629999999998</v>
      </c>
      <c r="S139" s="128">
        <v>0</v>
      </c>
      <c r="T139" s="128">
        <v>88.431741099999996</v>
      </c>
      <c r="U139" s="128">
        <v>271.55220341</v>
      </c>
      <c r="V139" s="128">
        <v>259.90412830000002</v>
      </c>
      <c r="W139" s="128"/>
      <c r="X139" s="128"/>
      <c r="Y139" s="128"/>
      <c r="Z139" s="128"/>
      <c r="AA139" s="128"/>
      <c r="AB139" s="128"/>
    </row>
    <row r="140" spans="1:28" hidden="1" outlineLevel="1">
      <c r="A140" s="8">
        <v>44470</v>
      </c>
      <c r="B140" s="128">
        <v>2059.69276266</v>
      </c>
      <c r="C140" s="128">
        <v>1601.8736215399999</v>
      </c>
      <c r="D140" s="128">
        <v>1550.5944795299999</v>
      </c>
      <c r="E140" s="128">
        <v>882.89219438999999</v>
      </c>
      <c r="F140" s="128">
        <v>479.88438933999998</v>
      </c>
      <c r="G140" s="128">
        <v>187.8178958</v>
      </c>
      <c r="H140" s="128">
        <v>51.279142010000001</v>
      </c>
      <c r="I140" s="128">
        <v>0.19477131</v>
      </c>
      <c r="J140" s="128">
        <v>31.261740799999998</v>
      </c>
      <c r="K140" s="128">
        <v>19.822629899999999</v>
      </c>
      <c r="L140" s="128">
        <v>180.05941555999999</v>
      </c>
      <c r="M140" s="128">
        <v>97.668273450000001</v>
      </c>
      <c r="N140" s="128">
        <v>0</v>
      </c>
      <c r="O140" s="128">
        <v>4.0909230000000001</v>
      </c>
      <c r="P140" s="128">
        <v>93.577350449999997</v>
      </c>
      <c r="Q140" s="128">
        <v>82.391142110000004</v>
      </c>
      <c r="R140" s="128">
        <v>0.2649262</v>
      </c>
      <c r="S140" s="128">
        <v>0</v>
      </c>
      <c r="T140" s="128">
        <v>82.126215909999999</v>
      </c>
      <c r="U140" s="128">
        <v>277.75972555999999</v>
      </c>
      <c r="V140" s="128">
        <v>263.67731555</v>
      </c>
      <c r="W140" s="128"/>
      <c r="X140" s="128"/>
      <c r="Y140" s="128"/>
      <c r="Z140" s="128"/>
      <c r="AA140" s="128"/>
      <c r="AB140" s="128"/>
    </row>
    <row r="141" spans="1:28" hidden="1" outlineLevel="1">
      <c r="A141" s="8">
        <v>44501</v>
      </c>
      <c r="B141" s="128">
        <v>2125.2063907199999</v>
      </c>
      <c r="C141" s="128">
        <v>1654.34547155</v>
      </c>
      <c r="D141" s="128">
        <v>1602.07435444</v>
      </c>
      <c r="E141" s="128">
        <v>934.03737136999996</v>
      </c>
      <c r="F141" s="128">
        <v>495.03736220000002</v>
      </c>
      <c r="G141" s="128">
        <v>172.99962087</v>
      </c>
      <c r="H141" s="128">
        <v>52.271117109999999</v>
      </c>
      <c r="I141" s="128">
        <v>8.8672280000000006E-2</v>
      </c>
      <c r="J141" s="128">
        <v>31.971376589999998</v>
      </c>
      <c r="K141" s="128">
        <v>20.211068239999999</v>
      </c>
      <c r="L141" s="128">
        <v>186.39276347000001</v>
      </c>
      <c r="M141" s="128">
        <v>101.45911206</v>
      </c>
      <c r="N141" s="128">
        <v>0</v>
      </c>
      <c r="O141" s="128">
        <v>3.90251481</v>
      </c>
      <c r="P141" s="128">
        <v>97.556597249999996</v>
      </c>
      <c r="Q141" s="128">
        <v>84.933651409999996</v>
      </c>
      <c r="R141" s="128">
        <v>0.26870884</v>
      </c>
      <c r="S141" s="128">
        <v>0</v>
      </c>
      <c r="T141" s="128">
        <v>84.664942569999994</v>
      </c>
      <c r="U141" s="128">
        <v>284.46815570000001</v>
      </c>
      <c r="V141" s="128">
        <v>274.24548923999998</v>
      </c>
      <c r="W141" s="128"/>
      <c r="X141" s="128"/>
      <c r="Y141" s="128"/>
      <c r="Z141" s="128"/>
      <c r="AA141" s="128"/>
      <c r="AB141" s="128"/>
    </row>
    <row r="142" spans="1:28" hidden="1" outlineLevel="1">
      <c r="A142" s="8">
        <v>44531</v>
      </c>
      <c r="B142" s="128">
        <v>2158.0127046399998</v>
      </c>
      <c r="C142" s="128">
        <v>1658.8479602699999</v>
      </c>
      <c r="D142" s="128">
        <v>1606.44186846</v>
      </c>
      <c r="E142" s="128">
        <v>930.98357229999999</v>
      </c>
      <c r="F142" s="128">
        <v>498.50378260000002</v>
      </c>
      <c r="G142" s="128">
        <v>176.95451356000001</v>
      </c>
      <c r="H142" s="128">
        <v>52.406091809999999</v>
      </c>
      <c r="I142" s="128">
        <v>0.11263131</v>
      </c>
      <c r="J142" s="128">
        <v>31.942352880000001</v>
      </c>
      <c r="K142" s="128">
        <v>20.351107620000001</v>
      </c>
      <c r="L142" s="128">
        <v>194.05065253000001</v>
      </c>
      <c r="M142" s="128">
        <v>109.04299422</v>
      </c>
      <c r="N142" s="128">
        <v>0</v>
      </c>
      <c r="O142" s="128">
        <v>3.7917452699999998</v>
      </c>
      <c r="P142" s="128">
        <v>105.25124895</v>
      </c>
      <c r="Q142" s="128">
        <v>85.007658309999997</v>
      </c>
      <c r="R142" s="128">
        <v>0.26074903999999999</v>
      </c>
      <c r="S142" s="128">
        <v>0</v>
      </c>
      <c r="T142" s="128">
        <v>84.746909270000003</v>
      </c>
      <c r="U142" s="128">
        <v>305.11409184000001</v>
      </c>
      <c r="V142" s="128">
        <v>245.69525553</v>
      </c>
      <c r="W142" s="128"/>
      <c r="X142" s="128"/>
      <c r="Y142" s="128"/>
      <c r="Z142" s="128"/>
      <c r="AA142" s="128"/>
      <c r="AB142" s="128"/>
    </row>
    <row r="143" spans="1:28" hidden="1" outlineLevel="1">
      <c r="A143" s="8">
        <v>44562</v>
      </c>
      <c r="B143" s="128">
        <v>2216.63861511</v>
      </c>
      <c r="C143" s="128">
        <v>1710.1271180599999</v>
      </c>
      <c r="D143" s="128">
        <v>1655.3067924100001</v>
      </c>
      <c r="E143" s="128">
        <v>973.25501171999997</v>
      </c>
      <c r="F143" s="128">
        <v>507.64346454000002</v>
      </c>
      <c r="G143" s="128">
        <v>174.40831614999999</v>
      </c>
      <c r="H143" s="128">
        <v>54.820325650000001</v>
      </c>
      <c r="I143" s="128">
        <v>7.3561580000000001E-2</v>
      </c>
      <c r="J143" s="128">
        <v>33.484468100000001</v>
      </c>
      <c r="K143" s="128">
        <v>21.26229597</v>
      </c>
      <c r="L143" s="128">
        <v>196.98151272999999</v>
      </c>
      <c r="M143" s="128">
        <v>107.60993981999999</v>
      </c>
      <c r="N143" s="128">
        <v>0</v>
      </c>
      <c r="O143" s="128">
        <v>3.72952555</v>
      </c>
      <c r="P143" s="128">
        <v>103.88041427</v>
      </c>
      <c r="Q143" s="128">
        <v>89.371572909999998</v>
      </c>
      <c r="R143" s="128">
        <v>0.27514185000000002</v>
      </c>
      <c r="S143" s="128">
        <v>0</v>
      </c>
      <c r="T143" s="128">
        <v>89.09643106</v>
      </c>
      <c r="U143" s="128">
        <v>309.52998431999998</v>
      </c>
      <c r="V143" s="128">
        <v>248.45553523000001</v>
      </c>
      <c r="W143" s="128"/>
      <c r="X143" s="128"/>
      <c r="Y143" s="128"/>
      <c r="Z143" s="128"/>
      <c r="AA143" s="128"/>
      <c r="AB143" s="128"/>
    </row>
    <row r="144" spans="1:28" hidden="1" outlineLevel="1">
      <c r="A144" s="8">
        <v>44593</v>
      </c>
      <c r="B144" s="128">
        <v>2282.1470083899999</v>
      </c>
      <c r="C144" s="128">
        <v>1768.4948801400001</v>
      </c>
      <c r="D144" s="128">
        <v>1712.5642235</v>
      </c>
      <c r="E144" s="128">
        <v>1017.72420946</v>
      </c>
      <c r="F144" s="128">
        <v>516.95315258000005</v>
      </c>
      <c r="G144" s="128">
        <v>177.88686146000001</v>
      </c>
      <c r="H144" s="128">
        <v>55.930656640000002</v>
      </c>
      <c r="I144" s="128">
        <v>7.2054679999999996E-2</v>
      </c>
      <c r="J144" s="128">
        <v>34.137778349999998</v>
      </c>
      <c r="K144" s="128">
        <v>21.72082361</v>
      </c>
      <c r="L144" s="128">
        <v>201.44330686999999</v>
      </c>
      <c r="M144" s="128">
        <v>110.63891750000001</v>
      </c>
      <c r="N144" s="128">
        <v>0</v>
      </c>
      <c r="O144" s="128">
        <v>3.5998721900000001</v>
      </c>
      <c r="P144" s="128">
        <v>107.03904531000001</v>
      </c>
      <c r="Q144" s="128">
        <v>90.804389369999996</v>
      </c>
      <c r="R144" s="128">
        <v>0.27396218999999999</v>
      </c>
      <c r="S144" s="128">
        <v>0</v>
      </c>
      <c r="T144" s="128">
        <v>90.530427180000004</v>
      </c>
      <c r="U144" s="128">
        <v>312.20882138000002</v>
      </c>
      <c r="V144" s="128">
        <v>254.25183508999999</v>
      </c>
      <c r="W144" s="128"/>
      <c r="X144" s="128"/>
      <c r="Y144" s="128"/>
      <c r="Z144" s="128"/>
      <c r="AA144" s="128"/>
      <c r="AB144" s="128"/>
    </row>
    <row r="145" spans="1:28" hidden="1" outlineLevel="1">
      <c r="A145" s="8">
        <v>44621</v>
      </c>
      <c r="B145" s="128">
        <v>2233.7557677999998</v>
      </c>
      <c r="C145" s="128">
        <v>1730.06608643</v>
      </c>
      <c r="D145" s="128">
        <v>1674.44526933</v>
      </c>
      <c r="E145" s="128">
        <v>990.19691273000001</v>
      </c>
      <c r="F145" s="128">
        <v>505.14918716</v>
      </c>
      <c r="G145" s="128">
        <v>179.09916944</v>
      </c>
      <c r="H145" s="128">
        <v>55.620817099999996</v>
      </c>
      <c r="I145" s="128">
        <v>6.5923579999999996E-2</v>
      </c>
      <c r="J145" s="128">
        <v>33.939573230000001</v>
      </c>
      <c r="K145" s="128">
        <v>21.61532029</v>
      </c>
      <c r="L145" s="128">
        <v>199.28997013</v>
      </c>
      <c r="M145" s="128">
        <v>109.89165036</v>
      </c>
      <c r="N145" s="128">
        <v>0</v>
      </c>
      <c r="O145" s="128">
        <v>3.5598003999999999</v>
      </c>
      <c r="P145" s="128">
        <v>106.33184996</v>
      </c>
      <c r="Q145" s="128">
        <v>89.398319770000001</v>
      </c>
      <c r="R145" s="128">
        <v>0.26496220999999998</v>
      </c>
      <c r="S145" s="128">
        <v>0</v>
      </c>
      <c r="T145" s="128">
        <v>89.133357559999993</v>
      </c>
      <c r="U145" s="128">
        <v>304.39971123999999</v>
      </c>
      <c r="V145" s="128">
        <v>250.40120852000001</v>
      </c>
      <c r="W145" s="128"/>
      <c r="X145" s="128"/>
      <c r="Y145" s="128"/>
      <c r="Z145" s="128"/>
      <c r="AA145" s="128"/>
      <c r="AB145" s="128"/>
    </row>
    <row r="146" spans="1:28" hidden="1" outlineLevel="1">
      <c r="A146" s="8">
        <v>44652</v>
      </c>
      <c r="B146" s="128">
        <v>2225.9031132199998</v>
      </c>
      <c r="C146" s="128">
        <v>1711.09340552</v>
      </c>
      <c r="D146" s="128">
        <v>1656.7181734599999</v>
      </c>
      <c r="E146" s="128">
        <v>995.38139138999998</v>
      </c>
      <c r="F146" s="128">
        <v>483.99720050000002</v>
      </c>
      <c r="G146" s="128">
        <v>177.33958157000001</v>
      </c>
      <c r="H146" s="128">
        <v>54.375232060000002</v>
      </c>
      <c r="I146" s="128">
        <v>8.7288870000000005E-2</v>
      </c>
      <c r="J146" s="128">
        <v>33.242451680000002</v>
      </c>
      <c r="K146" s="128">
        <v>21.045491510000002</v>
      </c>
      <c r="L146" s="128">
        <v>197.99860919</v>
      </c>
      <c r="M146" s="128">
        <v>109.23603618999999</v>
      </c>
      <c r="N146" s="128">
        <v>0</v>
      </c>
      <c r="O146" s="128">
        <v>3.4900286199999999</v>
      </c>
      <c r="P146" s="128">
        <v>105.74600757</v>
      </c>
      <c r="Q146" s="128">
        <v>88.762573000000003</v>
      </c>
      <c r="R146" s="128">
        <v>0.26496220999999998</v>
      </c>
      <c r="S146" s="128">
        <v>0</v>
      </c>
      <c r="T146" s="128">
        <v>88.497610789999996</v>
      </c>
      <c r="U146" s="128">
        <v>316.81109851000002</v>
      </c>
      <c r="V146" s="128">
        <v>245.23783330000001</v>
      </c>
      <c r="W146" s="128"/>
      <c r="X146" s="128"/>
      <c r="Y146" s="128"/>
      <c r="Z146" s="128"/>
      <c r="AA146" s="128"/>
      <c r="AB146" s="128"/>
    </row>
    <row r="147" spans="1:28" hidden="1" outlineLevel="1">
      <c r="A147" s="8">
        <v>44682</v>
      </c>
      <c r="B147" s="128">
        <v>2249.2061720800002</v>
      </c>
      <c r="C147" s="128">
        <v>1713.3098206899999</v>
      </c>
      <c r="D147" s="128">
        <v>1658.5951973199999</v>
      </c>
      <c r="E147" s="128">
        <v>999.88493607999999</v>
      </c>
      <c r="F147" s="128">
        <v>485.77886989000001</v>
      </c>
      <c r="G147" s="128">
        <v>172.93139135000001</v>
      </c>
      <c r="H147" s="128">
        <v>54.714623369999998</v>
      </c>
      <c r="I147" s="128">
        <v>7.7089409999999997E-2</v>
      </c>
      <c r="J147" s="128">
        <v>33.484697410000003</v>
      </c>
      <c r="K147" s="128">
        <v>21.15283655</v>
      </c>
      <c r="L147" s="128">
        <v>196.63650577000001</v>
      </c>
      <c r="M147" s="128">
        <v>107.77568655</v>
      </c>
      <c r="N147" s="128">
        <v>0</v>
      </c>
      <c r="O147" s="128">
        <v>3.39872576</v>
      </c>
      <c r="P147" s="128">
        <v>104.37696079</v>
      </c>
      <c r="Q147" s="128">
        <v>88.860819219999996</v>
      </c>
      <c r="R147" s="128">
        <v>0.26496220999999998</v>
      </c>
      <c r="S147" s="128">
        <v>0</v>
      </c>
      <c r="T147" s="128">
        <v>88.595857010000003</v>
      </c>
      <c r="U147" s="128">
        <v>339.25984562000002</v>
      </c>
      <c r="V147" s="128">
        <v>220.02827945999999</v>
      </c>
      <c r="W147" s="128"/>
      <c r="X147" s="128"/>
      <c r="Y147" s="128"/>
      <c r="Z147" s="128"/>
      <c r="AA147" s="128"/>
      <c r="AB147" s="128"/>
    </row>
    <row r="148" spans="1:28" hidden="1" outlineLevel="1">
      <c r="A148" s="8">
        <v>44713</v>
      </c>
      <c r="B148" s="128">
        <v>2242.1541868499999</v>
      </c>
      <c r="C148" s="128">
        <v>1694.1885824599999</v>
      </c>
      <c r="D148" s="128">
        <v>1642.29149534</v>
      </c>
      <c r="E148" s="128">
        <v>930.52926172000002</v>
      </c>
      <c r="F148" s="128">
        <v>490.92455238999997</v>
      </c>
      <c r="G148" s="128">
        <v>220.83768122999999</v>
      </c>
      <c r="H148" s="128">
        <v>51.897087120000002</v>
      </c>
      <c r="I148" s="128">
        <v>0.32308513</v>
      </c>
      <c r="J148" s="128">
        <v>31.510921270000001</v>
      </c>
      <c r="K148" s="128">
        <v>20.063080719999999</v>
      </c>
      <c r="L148" s="128">
        <v>168.48398828000001</v>
      </c>
      <c r="M148" s="128">
        <v>81.671742260000002</v>
      </c>
      <c r="N148" s="128">
        <v>0</v>
      </c>
      <c r="O148" s="128">
        <v>2.0473251100000001</v>
      </c>
      <c r="P148" s="128">
        <v>79.624417149999999</v>
      </c>
      <c r="Q148" s="128">
        <v>86.812246020000003</v>
      </c>
      <c r="R148" s="128">
        <v>0</v>
      </c>
      <c r="S148" s="128">
        <v>0</v>
      </c>
      <c r="T148" s="128">
        <v>86.812246020000003</v>
      </c>
      <c r="U148" s="128">
        <v>379.48161611</v>
      </c>
      <c r="V148" s="128">
        <v>212.91708392999999</v>
      </c>
      <c r="W148" s="128"/>
      <c r="X148" s="128"/>
      <c r="Y148" s="128"/>
      <c r="Z148" s="128"/>
      <c r="AA148" s="128"/>
      <c r="AB148" s="128"/>
    </row>
    <row r="149" spans="1:28" hidden="1" outlineLevel="1">
      <c r="A149" s="8">
        <v>44743</v>
      </c>
      <c r="B149" s="128">
        <v>2247.5827735500002</v>
      </c>
      <c r="C149" s="128">
        <v>1654.21418161</v>
      </c>
      <c r="D149" s="128">
        <v>1590.5821411100001</v>
      </c>
      <c r="E149" s="128">
        <v>948.64438040000005</v>
      </c>
      <c r="F149" s="128">
        <v>469.72233213999999</v>
      </c>
      <c r="G149" s="128">
        <v>172.21542857</v>
      </c>
      <c r="H149" s="128">
        <v>63.632040500000002</v>
      </c>
      <c r="I149" s="128">
        <v>0.43367370999999999</v>
      </c>
      <c r="J149" s="128">
        <v>38.82475857</v>
      </c>
      <c r="K149" s="128">
        <v>24.373608220000001</v>
      </c>
      <c r="L149" s="128">
        <v>213.06078579999999</v>
      </c>
      <c r="M149" s="128">
        <v>104.34907428</v>
      </c>
      <c r="N149" s="128">
        <v>0</v>
      </c>
      <c r="O149" s="128">
        <v>2.9185930199999999</v>
      </c>
      <c r="P149" s="128">
        <v>101.43048125999999</v>
      </c>
      <c r="Q149" s="128">
        <v>108.71171151999999</v>
      </c>
      <c r="R149" s="128">
        <v>0</v>
      </c>
      <c r="S149" s="128">
        <v>0</v>
      </c>
      <c r="T149" s="128">
        <v>108.71171151999999</v>
      </c>
      <c r="U149" s="128">
        <v>380.30780614000003</v>
      </c>
      <c r="V149" s="128">
        <v>248.46266749</v>
      </c>
      <c r="W149" s="128"/>
      <c r="X149" s="128"/>
      <c r="Y149" s="128"/>
      <c r="Z149" s="128"/>
      <c r="AA149" s="128"/>
      <c r="AB149" s="128"/>
    </row>
    <row r="150" spans="1:28" hidden="1" outlineLevel="1">
      <c r="A150" s="8">
        <v>44774</v>
      </c>
      <c r="B150" s="128">
        <v>2223.1634897499998</v>
      </c>
      <c r="C150" s="128">
        <v>1628.0874097000001</v>
      </c>
      <c r="D150" s="128">
        <v>1564.9264612899999</v>
      </c>
      <c r="E150" s="128">
        <v>943.77878367000005</v>
      </c>
      <c r="F150" s="128">
        <v>456.12328120000001</v>
      </c>
      <c r="G150" s="128">
        <v>165.02439641999999</v>
      </c>
      <c r="H150" s="128">
        <v>63.160948410000003</v>
      </c>
      <c r="I150" s="128">
        <v>0.20036609999999999</v>
      </c>
      <c r="J150" s="128">
        <v>38.693895359999999</v>
      </c>
      <c r="K150" s="128">
        <v>24.26668695</v>
      </c>
      <c r="L150" s="128">
        <v>209.37017843999999</v>
      </c>
      <c r="M150" s="128">
        <v>102.89021431</v>
      </c>
      <c r="N150" s="128">
        <v>0</v>
      </c>
      <c r="O150" s="128">
        <v>3.1426425899999999</v>
      </c>
      <c r="P150" s="128">
        <v>99.747571719999996</v>
      </c>
      <c r="Q150" s="128">
        <v>106.47996413</v>
      </c>
      <c r="R150" s="128">
        <v>0.31983920999999998</v>
      </c>
      <c r="S150" s="128">
        <v>0</v>
      </c>
      <c r="T150" s="128">
        <v>106.16012492</v>
      </c>
      <c r="U150" s="128">
        <v>385.70590161000001</v>
      </c>
      <c r="V150" s="128">
        <v>245.53589692</v>
      </c>
      <c r="W150" s="128"/>
      <c r="X150" s="128"/>
      <c r="Y150" s="128"/>
      <c r="Z150" s="128"/>
      <c r="AA150" s="128"/>
      <c r="AB150" s="128"/>
    </row>
    <row r="151" spans="1:28" hidden="1" outlineLevel="1">
      <c r="A151" s="8">
        <v>44805</v>
      </c>
      <c r="B151" s="128">
        <v>2196.0326284299999</v>
      </c>
      <c r="C151" s="128">
        <v>1604.19412536</v>
      </c>
      <c r="D151" s="128">
        <v>1541.2046795599999</v>
      </c>
      <c r="E151" s="128">
        <v>938.45051928999999</v>
      </c>
      <c r="F151" s="128">
        <v>439.35171087999998</v>
      </c>
      <c r="G151" s="128">
        <v>163.40244938999999</v>
      </c>
      <c r="H151" s="128">
        <v>62.989445799999999</v>
      </c>
      <c r="I151" s="128">
        <v>0.51429216</v>
      </c>
      <c r="J151" s="128">
        <v>38.353634999999997</v>
      </c>
      <c r="K151" s="128">
        <v>24.121518640000001</v>
      </c>
      <c r="L151" s="128">
        <v>208.42393346</v>
      </c>
      <c r="M151" s="128">
        <v>103.87652704</v>
      </c>
      <c r="N151" s="128">
        <v>0</v>
      </c>
      <c r="O151" s="128">
        <v>3.0782967499999998</v>
      </c>
      <c r="P151" s="128">
        <v>100.79823029000001</v>
      </c>
      <c r="Q151" s="128">
        <v>104.54740642</v>
      </c>
      <c r="R151" s="128">
        <v>0.31983920999999998</v>
      </c>
      <c r="S151" s="128">
        <v>0</v>
      </c>
      <c r="T151" s="128">
        <v>104.22756721</v>
      </c>
      <c r="U151" s="128">
        <v>383.41456961</v>
      </c>
      <c r="V151" s="128">
        <v>249.57699883000001</v>
      </c>
      <c r="W151" s="128"/>
      <c r="X151" s="128"/>
      <c r="Y151" s="128"/>
      <c r="Z151" s="128"/>
      <c r="AA151" s="128"/>
      <c r="AB151" s="128"/>
    </row>
    <row r="152" spans="1:28" hidden="1" outlineLevel="1">
      <c r="A152" s="8">
        <v>44835</v>
      </c>
      <c r="B152" s="128">
        <v>2153.5846003299998</v>
      </c>
      <c r="C152" s="128">
        <v>1573.43258025</v>
      </c>
      <c r="D152" s="128">
        <v>1510.98213945</v>
      </c>
      <c r="E152" s="128">
        <v>926.44273299999998</v>
      </c>
      <c r="F152" s="128">
        <v>424.66407335999997</v>
      </c>
      <c r="G152" s="128">
        <v>159.87533309</v>
      </c>
      <c r="H152" s="128">
        <v>62.450440800000003</v>
      </c>
      <c r="I152" s="128">
        <v>8.4804649999999995E-2</v>
      </c>
      <c r="J152" s="128">
        <v>38.476988030000001</v>
      </c>
      <c r="K152" s="128">
        <v>23.888648119999999</v>
      </c>
      <c r="L152" s="128">
        <v>206.10877961</v>
      </c>
      <c r="M152" s="128">
        <v>104.22198324</v>
      </c>
      <c r="N152" s="128">
        <v>0</v>
      </c>
      <c r="O152" s="128">
        <v>3.0259954100000002</v>
      </c>
      <c r="P152" s="128">
        <v>101.19598783000001</v>
      </c>
      <c r="Q152" s="128">
        <v>101.88679637</v>
      </c>
      <c r="R152" s="128">
        <v>0.29905984000000002</v>
      </c>
      <c r="S152" s="128">
        <v>0</v>
      </c>
      <c r="T152" s="128">
        <v>101.58773653</v>
      </c>
      <c r="U152" s="128">
        <v>374.04324047</v>
      </c>
      <c r="V152" s="128">
        <v>246.34930696999999</v>
      </c>
      <c r="W152" s="128"/>
      <c r="X152" s="128"/>
      <c r="Y152" s="128"/>
      <c r="Z152" s="128"/>
      <c r="AA152" s="128"/>
      <c r="AB152" s="128"/>
    </row>
    <row r="153" spans="1:28" hidden="1" outlineLevel="1">
      <c r="A153" s="8">
        <v>44866</v>
      </c>
      <c r="B153" s="128">
        <v>2151.3806024400001</v>
      </c>
      <c r="C153" s="128">
        <v>1573.5642123099999</v>
      </c>
      <c r="D153" s="128">
        <v>1512.1329442000001</v>
      </c>
      <c r="E153" s="128">
        <v>940.69919569000001</v>
      </c>
      <c r="F153" s="128">
        <v>415.03976316000001</v>
      </c>
      <c r="G153" s="128">
        <v>156.39398535000001</v>
      </c>
      <c r="H153" s="128">
        <v>61.431268109999998</v>
      </c>
      <c r="I153" s="128">
        <v>8.6242429999999995E-2</v>
      </c>
      <c r="J153" s="128">
        <v>38.852638200000001</v>
      </c>
      <c r="K153" s="128">
        <v>22.492387480000001</v>
      </c>
      <c r="L153" s="128">
        <v>208.01233291</v>
      </c>
      <c r="M153" s="128">
        <v>107.02693103999999</v>
      </c>
      <c r="N153" s="128">
        <v>0</v>
      </c>
      <c r="O153" s="128">
        <v>2.8148219999999999</v>
      </c>
      <c r="P153" s="128">
        <v>104.21210904</v>
      </c>
      <c r="Q153" s="128">
        <v>100.98540187</v>
      </c>
      <c r="R153" s="128">
        <v>0.29055983000000002</v>
      </c>
      <c r="S153" s="128">
        <v>0</v>
      </c>
      <c r="T153" s="128">
        <v>100.69484204</v>
      </c>
      <c r="U153" s="128">
        <v>369.80405722</v>
      </c>
      <c r="V153" s="128">
        <v>256.14419822000002</v>
      </c>
      <c r="W153" s="128"/>
      <c r="X153" s="128"/>
      <c r="Y153" s="128"/>
      <c r="Z153" s="128"/>
      <c r="AA153" s="128"/>
      <c r="AB153" s="128"/>
    </row>
    <row r="154" spans="1:28" hidden="1" outlineLevel="1">
      <c r="A154" s="8">
        <v>44896</v>
      </c>
      <c r="B154" s="128">
        <v>2037.4730632599999</v>
      </c>
      <c r="C154" s="128">
        <v>1509.8006677799999</v>
      </c>
      <c r="D154" s="128">
        <v>1450.1632127600001</v>
      </c>
      <c r="E154" s="128">
        <v>903.41187837999996</v>
      </c>
      <c r="F154" s="128">
        <v>393.52686562000002</v>
      </c>
      <c r="G154" s="128">
        <v>153.22446876000001</v>
      </c>
      <c r="H154" s="128">
        <v>59.637455019999997</v>
      </c>
      <c r="I154" s="128">
        <v>0.10510529</v>
      </c>
      <c r="J154" s="128">
        <v>36.851715280000001</v>
      </c>
      <c r="K154" s="128">
        <v>22.680634449999999</v>
      </c>
      <c r="L154" s="128">
        <v>128.11625698</v>
      </c>
      <c r="M154" s="128">
        <v>114.516178</v>
      </c>
      <c r="N154" s="128">
        <v>0</v>
      </c>
      <c r="O154" s="128">
        <v>2.75341463</v>
      </c>
      <c r="P154" s="128">
        <v>111.76276337</v>
      </c>
      <c r="Q154" s="128">
        <v>13.600078979999999</v>
      </c>
      <c r="R154" s="128">
        <v>0.28655996</v>
      </c>
      <c r="S154" s="128">
        <v>0</v>
      </c>
      <c r="T154" s="128">
        <v>13.313519019999999</v>
      </c>
      <c r="U154" s="128">
        <v>399.55613849999997</v>
      </c>
      <c r="V154" s="128">
        <v>243.57847605000001</v>
      </c>
      <c r="W154" s="128"/>
      <c r="X154" s="128"/>
      <c r="Y154" s="128"/>
      <c r="Z154" s="128"/>
      <c r="AA154" s="128"/>
      <c r="AB154" s="128"/>
    </row>
    <row r="155" spans="1:28" hidden="1" outlineLevel="1">
      <c r="A155" s="8">
        <v>44927</v>
      </c>
      <c r="B155" s="128">
        <v>2062.66300323</v>
      </c>
      <c r="C155" s="128">
        <v>1513.06516923</v>
      </c>
      <c r="D155" s="128">
        <v>1453.1642826100001</v>
      </c>
      <c r="E155" s="128">
        <v>923.40287269999999</v>
      </c>
      <c r="F155" s="128">
        <v>384.02235961999997</v>
      </c>
      <c r="G155" s="128">
        <v>145.73905028999999</v>
      </c>
      <c r="H155" s="128">
        <v>59.900886620000001</v>
      </c>
      <c r="I155" s="128">
        <v>0.19381040999999999</v>
      </c>
      <c r="J155" s="128">
        <v>37.036886119999998</v>
      </c>
      <c r="K155" s="128">
        <v>22.670190089999998</v>
      </c>
      <c r="L155" s="128">
        <v>142.90001323999999</v>
      </c>
      <c r="M155" s="128">
        <v>129.42446593</v>
      </c>
      <c r="N155" s="128">
        <v>0</v>
      </c>
      <c r="O155" s="128">
        <v>2.68525393</v>
      </c>
      <c r="P155" s="128">
        <v>126.73921199999999</v>
      </c>
      <c r="Q155" s="128">
        <v>13.47554731</v>
      </c>
      <c r="R155" s="128">
        <v>0.28655996</v>
      </c>
      <c r="S155" s="128">
        <v>0</v>
      </c>
      <c r="T155" s="128">
        <v>13.18898735</v>
      </c>
      <c r="U155" s="128">
        <v>406.69782076000001</v>
      </c>
      <c r="V155" s="128">
        <v>262.84705590999999</v>
      </c>
      <c r="W155" s="128"/>
      <c r="X155" s="128"/>
      <c r="Y155" s="128"/>
      <c r="Z155" s="128"/>
      <c r="AA155" s="128"/>
      <c r="AB155" s="128"/>
    </row>
    <row r="156" spans="1:28" hidden="1" outlineLevel="1">
      <c r="A156" s="8">
        <v>44958</v>
      </c>
      <c r="B156" s="128">
        <v>2071.0093615599999</v>
      </c>
      <c r="C156" s="128">
        <v>1517.38900053</v>
      </c>
      <c r="D156" s="128">
        <v>1458.0799193600001</v>
      </c>
      <c r="E156" s="128">
        <v>929.65713346999996</v>
      </c>
      <c r="F156" s="128">
        <v>384.58157525000001</v>
      </c>
      <c r="G156" s="128">
        <v>143.84121064000001</v>
      </c>
      <c r="H156" s="128">
        <v>59.309081169999999</v>
      </c>
      <c r="I156" s="128">
        <v>0.25399513000000001</v>
      </c>
      <c r="J156" s="128">
        <v>36.671771370000002</v>
      </c>
      <c r="K156" s="128">
        <v>22.383314670000001</v>
      </c>
      <c r="L156" s="128">
        <v>144.81696886</v>
      </c>
      <c r="M156" s="128">
        <v>131.55948691</v>
      </c>
      <c r="N156" s="128">
        <v>0</v>
      </c>
      <c r="O156" s="128">
        <v>2.6107274899999999</v>
      </c>
      <c r="P156" s="128">
        <v>128.94875941999999</v>
      </c>
      <c r="Q156" s="128">
        <v>13.257481950000001</v>
      </c>
      <c r="R156" s="128">
        <v>0.28205983000000001</v>
      </c>
      <c r="S156" s="128">
        <v>0</v>
      </c>
      <c r="T156" s="128">
        <v>12.975422119999999</v>
      </c>
      <c r="U156" s="128">
        <v>408.80339217</v>
      </c>
      <c r="V156" s="128">
        <v>269.71551182000002</v>
      </c>
      <c r="W156" s="128"/>
      <c r="X156" s="128"/>
      <c r="Y156" s="128"/>
      <c r="Z156" s="128"/>
      <c r="AA156" s="128"/>
      <c r="AB156" s="128"/>
    </row>
    <row r="157" spans="1:28" hidden="1" outlineLevel="1">
      <c r="A157" s="8">
        <v>44986</v>
      </c>
      <c r="B157" s="128">
        <v>2106.47239584</v>
      </c>
      <c r="C157" s="128">
        <v>1551.87377227</v>
      </c>
      <c r="D157" s="128">
        <v>1495.6606730799999</v>
      </c>
      <c r="E157" s="128">
        <v>973.79754814</v>
      </c>
      <c r="F157" s="128">
        <v>380.44690608000002</v>
      </c>
      <c r="G157" s="128">
        <v>141.41621885999999</v>
      </c>
      <c r="H157" s="128">
        <v>56.213099190000001</v>
      </c>
      <c r="I157" s="128">
        <v>0.15408943999999999</v>
      </c>
      <c r="J157" s="128">
        <v>33.555953199999998</v>
      </c>
      <c r="K157" s="128">
        <v>22.50305655</v>
      </c>
      <c r="L157" s="128">
        <v>143.28035197</v>
      </c>
      <c r="M157" s="128">
        <v>130.03341854000001</v>
      </c>
      <c r="N157" s="128">
        <v>0</v>
      </c>
      <c r="O157" s="128">
        <v>2.5419689499999998</v>
      </c>
      <c r="P157" s="128">
        <v>127.49144959</v>
      </c>
      <c r="Q157" s="128">
        <v>13.24693343</v>
      </c>
      <c r="R157" s="128">
        <v>0.28205983000000001</v>
      </c>
      <c r="S157" s="128">
        <v>0</v>
      </c>
      <c r="T157" s="128">
        <v>12.964873600000001</v>
      </c>
      <c r="U157" s="128">
        <v>411.3182716</v>
      </c>
      <c r="V157" s="128">
        <v>268.1663777</v>
      </c>
      <c r="W157" s="128"/>
      <c r="X157" s="128"/>
      <c r="Y157" s="128"/>
      <c r="Z157" s="128"/>
      <c r="AA157" s="128"/>
      <c r="AB157" s="128"/>
    </row>
    <row r="158" spans="1:28" hidden="1" outlineLevel="1">
      <c r="A158" s="8">
        <v>45017</v>
      </c>
      <c r="B158" s="128">
        <v>2129.3094407499998</v>
      </c>
      <c r="C158" s="128">
        <v>1566.9602617</v>
      </c>
      <c r="D158" s="128">
        <v>1510.4900258800001</v>
      </c>
      <c r="E158" s="128">
        <v>988.77781593999998</v>
      </c>
      <c r="F158" s="128">
        <v>381.45880803</v>
      </c>
      <c r="G158" s="128">
        <v>140.25340191000001</v>
      </c>
      <c r="H158" s="128">
        <v>56.470235819999999</v>
      </c>
      <c r="I158" s="128">
        <v>0.10388533</v>
      </c>
      <c r="J158" s="128">
        <v>33.628833059999998</v>
      </c>
      <c r="K158" s="128">
        <v>22.73751743</v>
      </c>
      <c r="L158" s="128">
        <v>141.56291296000001</v>
      </c>
      <c r="M158" s="128">
        <v>128.52882940999999</v>
      </c>
      <c r="N158" s="128">
        <v>0</v>
      </c>
      <c r="O158" s="128">
        <v>2.4821045399999999</v>
      </c>
      <c r="P158" s="128">
        <v>126.04672487000001</v>
      </c>
      <c r="Q158" s="128">
        <v>13.03408355</v>
      </c>
      <c r="R158" s="128">
        <v>0.27796488000000003</v>
      </c>
      <c r="S158" s="128">
        <v>0</v>
      </c>
      <c r="T158" s="128">
        <v>12.756118669999999</v>
      </c>
      <c r="U158" s="128">
        <v>420.78626609000003</v>
      </c>
      <c r="V158" s="128">
        <v>272.16115013000001</v>
      </c>
      <c r="W158" s="128"/>
      <c r="X158" s="128"/>
      <c r="Y158" s="128"/>
      <c r="Z158" s="128"/>
      <c r="AA158" s="128"/>
      <c r="AB158" s="128"/>
    </row>
    <row r="159" spans="1:28" hidden="1" outlineLevel="1">
      <c r="A159" s="8">
        <v>45047</v>
      </c>
      <c r="B159" s="128">
        <v>2197.8012718999998</v>
      </c>
      <c r="C159" s="128">
        <v>1614.15901308</v>
      </c>
      <c r="D159" s="128">
        <v>1558.06437132</v>
      </c>
      <c r="E159" s="128">
        <v>1030.3289423799999</v>
      </c>
      <c r="F159" s="128">
        <v>388.91516507</v>
      </c>
      <c r="G159" s="128">
        <v>138.82026386999999</v>
      </c>
      <c r="H159" s="128">
        <v>56.094641760000002</v>
      </c>
      <c r="I159" s="128">
        <v>0.13156480000000001</v>
      </c>
      <c r="J159" s="128">
        <v>33.36787502</v>
      </c>
      <c r="K159" s="128">
        <v>22.595201939999999</v>
      </c>
      <c r="L159" s="128">
        <v>140.78690169000001</v>
      </c>
      <c r="M159" s="128">
        <v>128.21128472000001</v>
      </c>
      <c r="N159" s="128">
        <v>0</v>
      </c>
      <c r="O159" s="128">
        <v>2.3220801999999998</v>
      </c>
      <c r="P159" s="128">
        <v>125.88920452000001</v>
      </c>
      <c r="Q159" s="128">
        <v>12.57561697</v>
      </c>
      <c r="R159" s="128">
        <v>0.27796488000000003</v>
      </c>
      <c r="S159" s="128">
        <v>0</v>
      </c>
      <c r="T159" s="128">
        <v>12.29765209</v>
      </c>
      <c r="U159" s="128">
        <v>442.85535713000002</v>
      </c>
      <c r="V159" s="128">
        <v>275.40815165999999</v>
      </c>
      <c r="W159" s="128"/>
      <c r="X159" s="128"/>
      <c r="Y159" s="128"/>
      <c r="Z159" s="128"/>
      <c r="AA159" s="128"/>
      <c r="AB159" s="128"/>
    </row>
    <row r="160" spans="1:28" hidden="1" outlineLevel="1">
      <c r="A160" s="8">
        <v>45078</v>
      </c>
      <c r="B160" s="128">
        <v>2226.39097309</v>
      </c>
      <c r="C160" s="128">
        <v>1621.43934399</v>
      </c>
      <c r="D160" s="128">
        <v>1565.20444606</v>
      </c>
      <c r="E160" s="128">
        <v>1036.9171078700001</v>
      </c>
      <c r="F160" s="128">
        <v>390.66017341000003</v>
      </c>
      <c r="G160" s="128">
        <v>137.62716477999999</v>
      </c>
      <c r="H160" s="128">
        <v>56.234897930000002</v>
      </c>
      <c r="I160" s="128">
        <v>9.6964750000000002E-2</v>
      </c>
      <c r="J160" s="128">
        <v>33.429262250000001</v>
      </c>
      <c r="K160" s="128">
        <v>22.70867093</v>
      </c>
      <c r="L160" s="128">
        <v>154.42333026</v>
      </c>
      <c r="M160" s="128">
        <v>142.03646663000001</v>
      </c>
      <c r="N160" s="128">
        <v>0</v>
      </c>
      <c r="O160" s="128">
        <v>2.11692554</v>
      </c>
      <c r="P160" s="128">
        <v>139.91954109</v>
      </c>
      <c r="Q160" s="128">
        <v>12.386863630000001</v>
      </c>
      <c r="R160" s="128">
        <v>0.27431496</v>
      </c>
      <c r="S160" s="128">
        <v>0</v>
      </c>
      <c r="T160" s="128">
        <v>12.112548670000001</v>
      </c>
      <c r="U160" s="128">
        <v>450.52829883999999</v>
      </c>
      <c r="V160" s="128">
        <v>284.18400227000001</v>
      </c>
      <c r="W160" s="128"/>
      <c r="X160" s="128"/>
      <c r="Y160" s="128"/>
      <c r="Z160" s="128"/>
      <c r="AA160" s="128"/>
      <c r="AB160" s="128"/>
    </row>
    <row r="161" spans="1:28" hidden="1" outlineLevel="1">
      <c r="A161" s="8">
        <v>45108</v>
      </c>
      <c r="B161" s="128">
        <v>2267.4561812900001</v>
      </c>
      <c r="C161" s="128">
        <v>1652.1585510699999</v>
      </c>
      <c r="D161" s="128">
        <v>1597.72273621</v>
      </c>
      <c r="E161" s="128">
        <v>1062.71264013</v>
      </c>
      <c r="F161" s="128">
        <v>400.28834565</v>
      </c>
      <c r="G161" s="128">
        <v>134.72175042999999</v>
      </c>
      <c r="H161" s="128">
        <v>54.435814860000001</v>
      </c>
      <c r="I161" s="128">
        <v>9.3088329999999997E-2</v>
      </c>
      <c r="J161" s="128">
        <v>31.317662590000001</v>
      </c>
      <c r="K161" s="128">
        <v>23.025063939999999</v>
      </c>
      <c r="L161" s="128">
        <v>169.66267636000001</v>
      </c>
      <c r="M161" s="128">
        <v>157.36493238</v>
      </c>
      <c r="N161" s="128">
        <v>0</v>
      </c>
      <c r="O161" s="128">
        <v>2.0224327999999998</v>
      </c>
      <c r="P161" s="128">
        <v>155.34249958000001</v>
      </c>
      <c r="Q161" s="128">
        <v>12.29774398</v>
      </c>
      <c r="R161" s="128">
        <v>0.27431496</v>
      </c>
      <c r="S161" s="128">
        <v>0</v>
      </c>
      <c r="T161" s="128">
        <v>12.02342902</v>
      </c>
      <c r="U161" s="128">
        <v>445.63495386</v>
      </c>
      <c r="V161" s="128">
        <v>300.13919642000002</v>
      </c>
      <c r="W161" s="128"/>
      <c r="X161" s="128"/>
      <c r="Y161" s="128"/>
      <c r="Z161" s="128"/>
      <c r="AA161" s="128"/>
      <c r="AB161" s="128"/>
    </row>
    <row r="162" spans="1:28" hidden="1" outlineLevel="1">
      <c r="A162" s="8">
        <v>45139</v>
      </c>
      <c r="B162" s="128">
        <v>2352.3059896899999</v>
      </c>
      <c r="C162" s="128">
        <v>1709.63495756</v>
      </c>
      <c r="D162" s="128">
        <v>1656.1095574799999</v>
      </c>
      <c r="E162" s="128">
        <v>1115.8853255500001</v>
      </c>
      <c r="F162" s="128">
        <v>406.92608551000001</v>
      </c>
      <c r="G162" s="128">
        <v>133.29814641999999</v>
      </c>
      <c r="H162" s="128">
        <v>53.525400079999997</v>
      </c>
      <c r="I162" s="128">
        <v>9.0138410000000002E-2</v>
      </c>
      <c r="J162" s="128">
        <v>31.173804619999999</v>
      </c>
      <c r="K162" s="128">
        <v>22.261457050000001</v>
      </c>
      <c r="L162" s="128">
        <v>182.25311868</v>
      </c>
      <c r="M162" s="128">
        <v>170.7000266</v>
      </c>
      <c r="N162" s="128">
        <v>0</v>
      </c>
      <c r="O162" s="128">
        <v>1.9094867200000001</v>
      </c>
      <c r="P162" s="128">
        <v>168.79053988000001</v>
      </c>
      <c r="Q162" s="128">
        <v>11.553092080000001</v>
      </c>
      <c r="R162" s="128">
        <v>0.27431496</v>
      </c>
      <c r="S162" s="128">
        <v>0</v>
      </c>
      <c r="T162" s="128">
        <v>11.278777120000001</v>
      </c>
      <c r="U162" s="128">
        <v>460.41791345000001</v>
      </c>
      <c r="V162" s="128">
        <v>316.07216478999999</v>
      </c>
      <c r="W162" s="128"/>
      <c r="X162" s="128"/>
      <c r="Y162" s="128"/>
      <c r="Z162" s="128"/>
      <c r="AA162" s="128"/>
      <c r="AB162" s="128"/>
    </row>
    <row r="163" spans="1:28" hidden="1" outlineLevel="1">
      <c r="A163" s="8">
        <v>45170</v>
      </c>
      <c r="B163" s="128">
        <v>2388.5663232000002</v>
      </c>
      <c r="C163" s="128">
        <v>1714.22071508</v>
      </c>
      <c r="D163" s="128">
        <v>1662.0075896599999</v>
      </c>
      <c r="E163" s="128">
        <v>1122.3073139200001</v>
      </c>
      <c r="F163" s="128">
        <v>377.91387247</v>
      </c>
      <c r="G163" s="128">
        <v>161.78640326999999</v>
      </c>
      <c r="H163" s="128">
        <v>52.213125419999997</v>
      </c>
      <c r="I163" s="128">
        <v>8.1619330000000004E-2</v>
      </c>
      <c r="J163" s="128">
        <v>30.866133340000001</v>
      </c>
      <c r="K163" s="128">
        <v>21.265372750000001</v>
      </c>
      <c r="L163" s="128">
        <v>198.32022197000001</v>
      </c>
      <c r="M163" s="128">
        <v>186.97296231000001</v>
      </c>
      <c r="N163" s="128">
        <v>0</v>
      </c>
      <c r="O163" s="128">
        <v>1.8661067200000001</v>
      </c>
      <c r="P163" s="128">
        <v>185.10685559000001</v>
      </c>
      <c r="Q163" s="128">
        <v>11.347259660000001</v>
      </c>
      <c r="R163" s="128">
        <v>0.27431496</v>
      </c>
      <c r="S163" s="128">
        <v>0</v>
      </c>
      <c r="T163" s="128">
        <v>11.072944700000001</v>
      </c>
      <c r="U163" s="128">
        <v>476.02538614999997</v>
      </c>
      <c r="V163" s="128">
        <v>329.50426026999997</v>
      </c>
      <c r="W163" s="128"/>
      <c r="X163" s="128"/>
      <c r="Y163" s="128"/>
      <c r="Z163" s="128"/>
      <c r="AA163" s="128"/>
      <c r="AB163" s="128"/>
    </row>
    <row r="164" spans="1:28" hidden="1" outlineLevel="1">
      <c r="A164" s="8">
        <v>45200</v>
      </c>
      <c r="B164" s="128">
        <v>2438.1080600199998</v>
      </c>
      <c r="C164" s="128">
        <v>1748.7520029899999</v>
      </c>
      <c r="D164" s="128">
        <v>1696.70561264</v>
      </c>
      <c r="E164" s="128">
        <v>1158.88294415</v>
      </c>
      <c r="F164" s="128">
        <v>378.33733748999998</v>
      </c>
      <c r="G164" s="128">
        <v>159.485331</v>
      </c>
      <c r="H164" s="128">
        <v>52.046390350000003</v>
      </c>
      <c r="I164" s="128">
        <v>8.1718390000000002E-2</v>
      </c>
      <c r="J164" s="128">
        <v>30.652355459999999</v>
      </c>
      <c r="K164" s="128">
        <v>21.312316500000001</v>
      </c>
      <c r="L164" s="128">
        <v>210.79604748</v>
      </c>
      <c r="M164" s="128">
        <v>199.91087281</v>
      </c>
      <c r="N164" s="128">
        <v>0</v>
      </c>
      <c r="O164" s="128">
        <v>1.8215065800000001</v>
      </c>
      <c r="P164" s="128">
        <v>198.08936623</v>
      </c>
      <c r="Q164" s="128">
        <v>10.88517467</v>
      </c>
      <c r="R164" s="128">
        <v>0.27279442999999998</v>
      </c>
      <c r="S164" s="128">
        <v>0</v>
      </c>
      <c r="T164" s="128">
        <v>10.61238024</v>
      </c>
      <c r="U164" s="128">
        <v>478.56000955000002</v>
      </c>
      <c r="V164" s="128">
        <v>338.76705285000003</v>
      </c>
      <c r="W164" s="128"/>
      <c r="X164" s="128"/>
      <c r="Y164" s="128"/>
      <c r="Z164" s="128"/>
      <c r="AA164" s="128"/>
      <c r="AB164" s="128"/>
    </row>
    <row r="165" spans="1:28" hidden="1" outlineLevel="1">
      <c r="A165" s="8">
        <v>45231</v>
      </c>
      <c r="B165" s="128">
        <v>2546.07365936</v>
      </c>
      <c r="C165" s="128">
        <v>1824.54250168</v>
      </c>
      <c r="D165" s="128">
        <v>1772.01123785</v>
      </c>
      <c r="E165" s="128">
        <v>1222.8003804499999</v>
      </c>
      <c r="F165" s="128">
        <v>390.88533811999997</v>
      </c>
      <c r="G165" s="128">
        <v>158.32551928000001</v>
      </c>
      <c r="H165" s="128">
        <v>52.53126383</v>
      </c>
      <c r="I165" s="128">
        <v>9.1396370000000005E-2</v>
      </c>
      <c r="J165" s="128">
        <v>30.82424709</v>
      </c>
      <c r="K165" s="128">
        <v>21.615620369999998</v>
      </c>
      <c r="L165" s="128">
        <v>233.36480560000001</v>
      </c>
      <c r="M165" s="128">
        <v>222.54048225</v>
      </c>
      <c r="N165" s="128">
        <v>0</v>
      </c>
      <c r="O165" s="128">
        <v>2.3462880500000001</v>
      </c>
      <c r="P165" s="128">
        <v>220.1941942</v>
      </c>
      <c r="Q165" s="128">
        <v>10.82432335</v>
      </c>
      <c r="R165" s="128">
        <v>0.26696122999999999</v>
      </c>
      <c r="S165" s="128">
        <v>0</v>
      </c>
      <c r="T165" s="128">
        <v>10.557362120000001</v>
      </c>
      <c r="U165" s="128">
        <v>488.16635208000002</v>
      </c>
      <c r="V165" s="128">
        <v>362.85490483000001</v>
      </c>
      <c r="W165" s="128"/>
      <c r="X165" s="128"/>
      <c r="Y165" s="128"/>
      <c r="Z165" s="128"/>
      <c r="AA165" s="128"/>
      <c r="AB165" s="128"/>
    </row>
    <row r="166" spans="1:28" hidden="1" outlineLevel="1">
      <c r="A166" s="8">
        <v>45261</v>
      </c>
      <c r="B166" s="128">
        <v>2518.3027387500001</v>
      </c>
      <c r="C166" s="128">
        <v>1750.18410027</v>
      </c>
      <c r="D166" s="128">
        <v>1694.8148540300001</v>
      </c>
      <c r="E166" s="128">
        <v>1157.4745728</v>
      </c>
      <c r="F166" s="128">
        <v>385.71079184000001</v>
      </c>
      <c r="G166" s="128">
        <v>151.62948939</v>
      </c>
      <c r="H166" s="128">
        <v>55.369246240000003</v>
      </c>
      <c r="I166" s="128">
        <v>5.8184949999999999E-2</v>
      </c>
      <c r="J166" s="128">
        <v>32.234149029999998</v>
      </c>
      <c r="K166" s="128">
        <v>23.07691226</v>
      </c>
      <c r="L166" s="128">
        <v>259.38371867000001</v>
      </c>
      <c r="M166" s="128">
        <v>248.72025307000001</v>
      </c>
      <c r="N166" s="128">
        <v>0</v>
      </c>
      <c r="O166" s="128">
        <v>2.3046060900000001</v>
      </c>
      <c r="P166" s="128">
        <v>246.41564697999999</v>
      </c>
      <c r="Q166" s="128">
        <v>10.6634656</v>
      </c>
      <c r="R166" s="128">
        <v>0.27875663000000001</v>
      </c>
      <c r="S166" s="128">
        <v>0</v>
      </c>
      <c r="T166" s="128">
        <v>10.38470897</v>
      </c>
      <c r="U166" s="128">
        <v>508.73491981000001</v>
      </c>
      <c r="V166" s="128">
        <v>380.13987183</v>
      </c>
      <c r="W166" s="128"/>
      <c r="X166" s="128"/>
      <c r="Y166" s="128"/>
      <c r="Z166" s="128"/>
      <c r="AA166" s="128"/>
      <c r="AB166" s="128"/>
    </row>
    <row r="167" spans="1:28" hidden="1" outlineLevel="1">
      <c r="A167" s="8">
        <v>45292</v>
      </c>
      <c r="B167" s="128">
        <v>2621.7363416100002</v>
      </c>
      <c r="C167" s="128">
        <v>1803.0034224599999</v>
      </c>
      <c r="D167" s="128">
        <v>1748.52606823</v>
      </c>
      <c r="E167" s="128">
        <v>1216.30632788</v>
      </c>
      <c r="F167" s="128">
        <v>380.88934583000002</v>
      </c>
      <c r="G167" s="128">
        <v>151.33039452</v>
      </c>
      <c r="H167" s="128">
        <v>54.477354230000003</v>
      </c>
      <c r="I167" s="128">
        <v>6.4484979999999997E-2</v>
      </c>
      <c r="J167" s="128">
        <v>31.785539450000002</v>
      </c>
      <c r="K167" s="128">
        <v>22.627329799999998</v>
      </c>
      <c r="L167" s="128">
        <v>276.66388705000003</v>
      </c>
      <c r="M167" s="128">
        <v>266.27174912999999</v>
      </c>
      <c r="N167" s="128">
        <v>0</v>
      </c>
      <c r="O167" s="128">
        <v>2.2664202000000002</v>
      </c>
      <c r="P167" s="128">
        <v>264.00532893000002</v>
      </c>
      <c r="Q167" s="128">
        <v>10.39213792</v>
      </c>
      <c r="R167" s="128">
        <v>0.27796547999999999</v>
      </c>
      <c r="S167" s="128">
        <v>0</v>
      </c>
      <c r="T167" s="128">
        <v>10.114172440000001</v>
      </c>
      <c r="U167" s="128">
        <v>542.06903209999996</v>
      </c>
      <c r="V167" s="128">
        <v>392.72653548</v>
      </c>
      <c r="W167" s="128"/>
      <c r="X167" s="128"/>
      <c r="Y167" s="128"/>
      <c r="Z167" s="128"/>
      <c r="AA167" s="128"/>
      <c r="AB167" s="128"/>
    </row>
    <row r="168" spans="1:28" hidden="1" outlineLevel="1">
      <c r="A168" s="8">
        <v>45323</v>
      </c>
      <c r="B168" s="128">
        <v>2663.7970917299999</v>
      </c>
      <c r="C168" s="128">
        <v>1816.39683165</v>
      </c>
      <c r="D168" s="128">
        <v>1762.92790442</v>
      </c>
      <c r="E168" s="128">
        <v>1232.1015078200001</v>
      </c>
      <c r="F168" s="128">
        <v>382.28881018999999</v>
      </c>
      <c r="G168" s="128">
        <v>148.53758640999999</v>
      </c>
      <c r="H168" s="128">
        <v>53.468927229999998</v>
      </c>
      <c r="I168" s="128">
        <v>6.1599500000000001E-2</v>
      </c>
      <c r="J168" s="128">
        <v>30.839776539999999</v>
      </c>
      <c r="K168" s="128">
        <v>22.56755119</v>
      </c>
      <c r="L168" s="128">
        <v>303.66337086999999</v>
      </c>
      <c r="M168" s="128">
        <v>293.33047042999999</v>
      </c>
      <c r="N168" s="128">
        <v>0</v>
      </c>
      <c r="O168" s="128">
        <v>2.2253340100000001</v>
      </c>
      <c r="P168" s="128">
        <v>291.10513642000001</v>
      </c>
      <c r="Q168" s="128">
        <v>10.33290044</v>
      </c>
      <c r="R168" s="128">
        <v>0.28041012999999998</v>
      </c>
      <c r="S168" s="128">
        <v>0</v>
      </c>
      <c r="T168" s="128">
        <v>10.05249031</v>
      </c>
      <c r="U168" s="128">
        <v>543.73688920999996</v>
      </c>
      <c r="V168" s="128">
        <v>414.97322057999997</v>
      </c>
      <c r="W168" s="128"/>
      <c r="X168" s="128"/>
      <c r="Y168" s="128"/>
      <c r="Z168" s="128"/>
      <c r="AA168" s="128"/>
      <c r="AB168" s="128"/>
    </row>
    <row r="169" spans="1:28" hidden="1" outlineLevel="1">
      <c r="A169" s="8">
        <v>45352</v>
      </c>
      <c r="B169" s="128">
        <v>2766.5368121199999</v>
      </c>
      <c r="C169" s="128">
        <v>1874.2893899200001</v>
      </c>
      <c r="D169" s="128">
        <v>1819.7565049699999</v>
      </c>
      <c r="E169" s="128">
        <v>1274.97348966</v>
      </c>
      <c r="F169" s="128">
        <v>396.34755452000002</v>
      </c>
      <c r="G169" s="128">
        <v>148.43546079000001</v>
      </c>
      <c r="H169" s="128">
        <v>54.532884950000003</v>
      </c>
      <c r="I169" s="128">
        <v>6.4613199999999996E-2</v>
      </c>
      <c r="J169" s="128">
        <v>31.625695100000002</v>
      </c>
      <c r="K169" s="128">
        <v>22.842576650000002</v>
      </c>
      <c r="L169" s="128">
        <v>327.48614311</v>
      </c>
      <c r="M169" s="128">
        <v>317.04537440000001</v>
      </c>
      <c r="N169" s="128">
        <v>0</v>
      </c>
      <c r="O169" s="128">
        <v>2.1613779200000001</v>
      </c>
      <c r="P169" s="128">
        <v>314.88399648000001</v>
      </c>
      <c r="Q169" s="128">
        <v>10.44076871</v>
      </c>
      <c r="R169" s="128">
        <v>0.28784978</v>
      </c>
      <c r="S169" s="128">
        <v>0</v>
      </c>
      <c r="T169" s="128">
        <v>10.15291893</v>
      </c>
      <c r="U169" s="128">
        <v>564.76127909000002</v>
      </c>
      <c r="V169" s="128">
        <v>435.93437316000001</v>
      </c>
      <c r="W169" s="128"/>
      <c r="X169" s="128"/>
      <c r="Y169" s="128"/>
      <c r="Z169" s="128"/>
      <c r="AA169" s="128"/>
      <c r="AB169" s="128"/>
    </row>
    <row r="170" spans="1:28">
      <c r="A170" s="8">
        <v>45383</v>
      </c>
      <c r="B170" s="128">
        <v>2856.5746079099999</v>
      </c>
      <c r="C170" s="128">
        <v>1917.7181263099999</v>
      </c>
      <c r="D170" s="128">
        <v>1863.0198525999999</v>
      </c>
      <c r="E170" s="128">
        <v>1312.1070978400001</v>
      </c>
      <c r="F170" s="128">
        <v>403.99192019999998</v>
      </c>
      <c r="G170" s="128">
        <v>146.92083456</v>
      </c>
      <c r="H170" s="128">
        <v>54.698273710000002</v>
      </c>
      <c r="I170" s="128">
        <v>7.0776469999999994E-2</v>
      </c>
      <c r="J170" s="128">
        <v>31.735488780000001</v>
      </c>
      <c r="K170" s="128">
        <v>22.89200846</v>
      </c>
      <c r="L170" s="128">
        <v>355.96158843000001</v>
      </c>
      <c r="M170" s="128">
        <v>345.68134319000001</v>
      </c>
      <c r="N170" s="128">
        <v>0</v>
      </c>
      <c r="O170" s="128">
        <v>4.5733678700000002</v>
      </c>
      <c r="P170" s="128">
        <v>341.10797531999998</v>
      </c>
      <c r="Q170" s="128">
        <v>10.280245239999999</v>
      </c>
      <c r="R170" s="128">
        <v>0.29113328999999999</v>
      </c>
      <c r="S170" s="128">
        <v>0</v>
      </c>
      <c r="T170" s="128">
        <v>9.9891119499999999</v>
      </c>
      <c r="U170" s="128">
        <v>582.89489317000005</v>
      </c>
      <c r="V170" s="128">
        <v>463.2337301</v>
      </c>
      <c r="W170" s="128"/>
      <c r="X170" s="128"/>
      <c r="Y170" s="128"/>
      <c r="Z170" s="128"/>
      <c r="AA170" s="128"/>
      <c r="AB170" s="128"/>
    </row>
    <row r="171" spans="1:28">
      <c r="A171" s="8">
        <v>45413</v>
      </c>
      <c r="B171" s="128">
        <v>2905.92043775</v>
      </c>
      <c r="C171" s="128">
        <v>1951.7602428499999</v>
      </c>
      <c r="D171" s="128">
        <v>1899.6089895800001</v>
      </c>
      <c r="E171" s="128">
        <v>1338.9751404799999</v>
      </c>
      <c r="F171" s="128">
        <v>415.29083687000002</v>
      </c>
      <c r="G171" s="128">
        <v>145.34301223</v>
      </c>
      <c r="H171" s="128">
        <v>52.151253269999998</v>
      </c>
      <c r="I171" s="128">
        <v>0.10832823</v>
      </c>
      <c r="J171" s="128">
        <v>28.603580489999999</v>
      </c>
      <c r="K171" s="128">
        <v>23.439344550000001</v>
      </c>
      <c r="L171" s="128">
        <v>376.82249012</v>
      </c>
      <c r="M171" s="128">
        <v>367.60014207</v>
      </c>
      <c r="N171" s="128">
        <v>0</v>
      </c>
      <c r="O171" s="128">
        <v>5.91079782</v>
      </c>
      <c r="P171" s="128">
        <v>361.68934424999998</v>
      </c>
      <c r="Q171" s="128">
        <v>9.2223480500000008</v>
      </c>
      <c r="R171" s="128">
        <v>0.29723428000000002</v>
      </c>
      <c r="S171" s="128">
        <v>0</v>
      </c>
      <c r="T171" s="128">
        <v>8.9251137699999994</v>
      </c>
      <c r="U171" s="128">
        <v>577.33770477999997</v>
      </c>
      <c r="V171" s="128">
        <v>482.84977593000002</v>
      </c>
      <c r="W171" s="128"/>
      <c r="X171" s="128"/>
      <c r="Y171" s="128"/>
      <c r="Z171" s="128"/>
      <c r="AA171" s="128"/>
      <c r="AB171" s="128"/>
    </row>
    <row r="172" spans="1:28">
      <c r="A172" s="8">
        <v>45444</v>
      </c>
      <c r="B172" s="128">
        <v>2966.7295113</v>
      </c>
      <c r="C172" s="128">
        <v>1984.7985717500001</v>
      </c>
      <c r="D172" s="128">
        <v>1932.65136549</v>
      </c>
      <c r="E172" s="128">
        <v>1369.3100497200001</v>
      </c>
      <c r="F172" s="128">
        <v>421.81227273000002</v>
      </c>
      <c r="G172" s="128">
        <v>141.52904304</v>
      </c>
      <c r="H172" s="128">
        <v>52.147206259999997</v>
      </c>
      <c r="I172" s="128">
        <v>5.8419069999999997E-2</v>
      </c>
      <c r="J172" s="128">
        <v>28.515689040000002</v>
      </c>
      <c r="K172" s="128">
        <v>23.57309815</v>
      </c>
      <c r="L172" s="128">
        <v>398.95493945999999</v>
      </c>
      <c r="M172" s="128">
        <v>390.02657418000001</v>
      </c>
      <c r="N172" s="128">
        <v>0</v>
      </c>
      <c r="O172" s="128">
        <v>5.8362636800000001</v>
      </c>
      <c r="P172" s="128">
        <v>384.19031050000001</v>
      </c>
      <c r="Q172" s="128">
        <v>8.9283652799999995</v>
      </c>
      <c r="R172" s="128">
        <v>0.29750802999999998</v>
      </c>
      <c r="S172" s="128">
        <v>0</v>
      </c>
      <c r="T172" s="128">
        <v>8.63085725</v>
      </c>
      <c r="U172" s="128">
        <v>582.97600008999996</v>
      </c>
      <c r="V172" s="128">
        <v>500.62489773999999</v>
      </c>
      <c r="W172" s="128"/>
      <c r="X172" s="128"/>
      <c r="Y172" s="128"/>
      <c r="Z172" s="128"/>
      <c r="AA172" s="128"/>
      <c r="AB172" s="128"/>
    </row>
    <row r="173" spans="1:28">
      <c r="A173" s="8">
        <v>45474</v>
      </c>
      <c r="B173" s="128">
        <v>3032.84556376</v>
      </c>
      <c r="C173" s="128">
        <v>2045.4851569699999</v>
      </c>
      <c r="D173" s="128">
        <v>1992.4832100799999</v>
      </c>
      <c r="E173" s="128">
        <v>1418.1663267599999</v>
      </c>
      <c r="F173" s="128">
        <v>422.57402519999999</v>
      </c>
      <c r="G173" s="128">
        <v>151.74285811999999</v>
      </c>
      <c r="H173" s="128">
        <v>53.001946889999999</v>
      </c>
      <c r="I173" s="128">
        <v>7.8076110000000004E-2</v>
      </c>
      <c r="J173" s="128">
        <v>28.908372629999999</v>
      </c>
      <c r="K173" s="128">
        <v>24.015498149999999</v>
      </c>
      <c r="L173" s="128">
        <v>412.78840852000002</v>
      </c>
      <c r="M173" s="128">
        <v>403.94766002</v>
      </c>
      <c r="N173" s="128">
        <v>0</v>
      </c>
      <c r="O173" s="128">
        <v>5.7628781099999999</v>
      </c>
      <c r="P173" s="128">
        <v>398.18478191000003</v>
      </c>
      <c r="Q173" s="128">
        <v>8.8407485000000001</v>
      </c>
      <c r="R173" s="128">
        <v>0.30111666999999998</v>
      </c>
      <c r="S173" s="128">
        <v>0</v>
      </c>
      <c r="T173" s="128">
        <v>8.5396318299999994</v>
      </c>
      <c r="U173" s="128">
        <v>574.57199826999999</v>
      </c>
      <c r="V173" s="128">
        <v>519.97622007999996</v>
      </c>
      <c r="W173" s="128"/>
      <c r="X173" s="128"/>
      <c r="Y173" s="128"/>
      <c r="Z173" s="128"/>
      <c r="AA173" s="128"/>
      <c r="AB173" s="128"/>
    </row>
    <row r="174" spans="1:28">
      <c r="A174" s="8">
        <v>45505</v>
      </c>
      <c r="B174" s="128">
        <v>3104.2402906399998</v>
      </c>
      <c r="C174" s="128">
        <v>2104.8691455100002</v>
      </c>
      <c r="D174" s="128">
        <v>2050.8860490100001</v>
      </c>
      <c r="E174" s="128">
        <v>1445.84778211</v>
      </c>
      <c r="F174" s="128">
        <v>448.88685619</v>
      </c>
      <c r="G174" s="128">
        <v>156.15141070999999</v>
      </c>
      <c r="H174" s="128">
        <v>53.983096500000002</v>
      </c>
      <c r="I174" s="128">
        <v>6.5971329999999995E-2</v>
      </c>
      <c r="J174" s="128">
        <v>29.200479999999999</v>
      </c>
      <c r="K174" s="128">
        <v>24.71664517</v>
      </c>
      <c r="L174" s="128">
        <v>429.98614636999997</v>
      </c>
      <c r="M174" s="128">
        <v>421.73081241</v>
      </c>
      <c r="N174" s="128">
        <v>0</v>
      </c>
      <c r="O174" s="128">
        <v>5.6845456099999998</v>
      </c>
      <c r="P174" s="128">
        <v>416.04626680000001</v>
      </c>
      <c r="Q174" s="128">
        <v>8.2553339599999997</v>
      </c>
      <c r="R174" s="128">
        <v>0.29200073999999998</v>
      </c>
      <c r="S174" s="128">
        <v>0</v>
      </c>
      <c r="T174" s="128">
        <v>7.96333322</v>
      </c>
      <c r="U174" s="128">
        <v>569.38499876000003</v>
      </c>
      <c r="V174" s="128">
        <v>531.22827368000003</v>
      </c>
      <c r="W174" s="128"/>
      <c r="X174" s="128"/>
      <c r="Y174" s="128"/>
      <c r="Z174" s="128"/>
      <c r="AA174" s="128"/>
      <c r="AB174" s="128"/>
    </row>
    <row r="175" spans="1:28">
      <c r="A175" s="8">
        <v>45536</v>
      </c>
      <c r="B175" s="128">
        <v>3146.76531935</v>
      </c>
      <c r="C175" s="128">
        <v>2137.3311368200002</v>
      </c>
      <c r="D175" s="128">
        <v>2084.5151093099998</v>
      </c>
      <c r="E175" s="128">
        <v>1464.71980816</v>
      </c>
      <c r="F175" s="128">
        <v>462.48211090000001</v>
      </c>
      <c r="G175" s="128">
        <v>157.31319024999999</v>
      </c>
      <c r="H175" s="128">
        <v>52.816027509999998</v>
      </c>
      <c r="I175" s="128">
        <v>6.695305E-2</v>
      </c>
      <c r="J175" s="128">
        <v>28.062947779999998</v>
      </c>
      <c r="K175" s="128">
        <v>24.686126680000001</v>
      </c>
      <c r="L175" s="128">
        <v>440.27639381</v>
      </c>
      <c r="M175" s="128">
        <v>432.15163777999999</v>
      </c>
      <c r="N175" s="128">
        <v>0</v>
      </c>
      <c r="O175" s="128">
        <v>5.52269217</v>
      </c>
      <c r="P175" s="128">
        <v>426.62894561000002</v>
      </c>
      <c r="Q175" s="128">
        <v>8.1247560300000004</v>
      </c>
      <c r="R175" s="128">
        <v>0.29183272999999998</v>
      </c>
      <c r="S175" s="128">
        <v>0</v>
      </c>
      <c r="T175" s="128">
        <v>7.8329233</v>
      </c>
      <c r="U175" s="128">
        <v>569.15778871999999</v>
      </c>
      <c r="V175" s="128">
        <v>540.78117003</v>
      </c>
      <c r="W175" s="128"/>
      <c r="X175" s="128"/>
      <c r="Y175" s="128"/>
      <c r="Z175" s="128"/>
      <c r="AA175" s="128"/>
      <c r="AB175" s="128"/>
    </row>
    <row r="176" spans="1:28">
      <c r="A176" s="8">
        <v>45566</v>
      </c>
      <c r="B176" s="128">
        <v>3228.5880529000001</v>
      </c>
      <c r="C176" s="128">
        <v>2172.4744117499999</v>
      </c>
      <c r="D176" s="128">
        <v>2127.03309029</v>
      </c>
      <c r="E176" s="128">
        <v>1500.75339547</v>
      </c>
      <c r="F176" s="128">
        <v>466.79857239</v>
      </c>
      <c r="G176" s="128">
        <v>159.48112243</v>
      </c>
      <c r="H176" s="128">
        <v>45.441321459999998</v>
      </c>
      <c r="I176" s="128">
        <v>0.11918002</v>
      </c>
      <c r="J176" s="128">
        <v>23.904116720000001</v>
      </c>
      <c r="K176" s="128">
        <v>21.418024719999998</v>
      </c>
      <c r="L176" s="128">
        <v>452.43504944</v>
      </c>
      <c r="M176" s="128">
        <v>444.49401956000003</v>
      </c>
      <c r="N176" s="128">
        <v>1.8675290000000001E-2</v>
      </c>
      <c r="O176" s="128">
        <v>5.3298796499999996</v>
      </c>
      <c r="P176" s="128">
        <v>439.14546461999998</v>
      </c>
      <c r="Q176" s="128">
        <v>7.9410298800000003</v>
      </c>
      <c r="R176" s="128">
        <v>0.29263096</v>
      </c>
      <c r="S176" s="128">
        <v>0</v>
      </c>
      <c r="T176" s="128">
        <v>7.64839892</v>
      </c>
      <c r="U176" s="128">
        <v>603.67859170999998</v>
      </c>
      <c r="V176" s="128">
        <v>550.75278175999995</v>
      </c>
      <c r="W176" s="128"/>
      <c r="X176" s="128"/>
      <c r="Y176" s="128"/>
      <c r="Z176" s="128"/>
      <c r="AA176" s="128"/>
      <c r="AB176" s="128"/>
    </row>
    <row r="177" spans="1:28">
      <c r="A177" s="8">
        <v>45597</v>
      </c>
      <c r="B177" s="128">
        <v>3331.4929072099999</v>
      </c>
      <c r="C177" s="128">
        <v>2235.8931550500001</v>
      </c>
      <c r="D177" s="128">
        <v>2190.5952615400001</v>
      </c>
      <c r="E177" s="128">
        <v>1541.1937239700001</v>
      </c>
      <c r="F177" s="128">
        <v>489.14621037000001</v>
      </c>
      <c r="G177" s="128">
        <v>160.25532720000001</v>
      </c>
      <c r="H177" s="128">
        <v>45.297893510000002</v>
      </c>
      <c r="I177" s="128">
        <v>6.7320519999999995E-2</v>
      </c>
      <c r="J177" s="128">
        <v>23.87611631</v>
      </c>
      <c r="K177" s="128">
        <v>21.354456679999998</v>
      </c>
      <c r="L177" s="128">
        <v>469.19378725000001</v>
      </c>
      <c r="M177" s="128">
        <v>461.39020097000002</v>
      </c>
      <c r="N177" s="128">
        <v>8.1947800000000005E-3</v>
      </c>
      <c r="O177" s="128">
        <v>5.2506114699999999</v>
      </c>
      <c r="P177" s="128">
        <v>456.13139472</v>
      </c>
      <c r="Q177" s="128">
        <v>7.8035862800000002</v>
      </c>
      <c r="R177" s="128">
        <v>0.28752750999999999</v>
      </c>
      <c r="S177" s="128">
        <v>0</v>
      </c>
      <c r="T177" s="128">
        <v>7.5160587699999999</v>
      </c>
      <c r="U177" s="128">
        <v>626.40596490999997</v>
      </c>
      <c r="V177" s="128">
        <v>561.73940407999999</v>
      </c>
      <c r="W177" s="128"/>
      <c r="X177" s="128"/>
      <c r="Y177" s="128"/>
      <c r="Z177" s="128"/>
      <c r="AA177" s="128"/>
      <c r="AB177" s="128"/>
    </row>
    <row r="178" spans="1:28">
      <c r="A178" s="8">
        <v>45627</v>
      </c>
      <c r="B178" s="128">
        <v>3326.8764659200001</v>
      </c>
      <c r="C178" s="128">
        <v>2210.4259858199998</v>
      </c>
      <c r="D178" s="128">
        <v>2164.9933036900002</v>
      </c>
      <c r="E178" s="128">
        <v>1514.08175536</v>
      </c>
      <c r="F178" s="128">
        <v>492.24710227000003</v>
      </c>
      <c r="G178" s="128">
        <v>158.66444605999999</v>
      </c>
      <c r="H178" s="128">
        <v>45.432682130000003</v>
      </c>
      <c r="I178" s="128">
        <v>6.4948779999999998E-2</v>
      </c>
      <c r="J178" s="128">
        <v>24.064481149999999</v>
      </c>
      <c r="K178" s="128">
        <v>21.303252199999999</v>
      </c>
      <c r="L178" s="128">
        <v>478.69523151999999</v>
      </c>
      <c r="M178" s="128">
        <v>470.99507248999998</v>
      </c>
      <c r="N178" s="128">
        <v>0</v>
      </c>
      <c r="O178" s="128">
        <v>5.1651312999999996</v>
      </c>
      <c r="P178" s="128">
        <v>465.82994119</v>
      </c>
      <c r="Q178" s="128">
        <v>7.70015903</v>
      </c>
      <c r="R178" s="128">
        <v>0.28695526999999998</v>
      </c>
      <c r="S178" s="128">
        <v>0</v>
      </c>
      <c r="T178" s="128">
        <v>7.41320376</v>
      </c>
      <c r="U178" s="128">
        <v>637.75524858000006</v>
      </c>
      <c r="V178" s="128">
        <v>569.27007656000001</v>
      </c>
      <c r="W178" s="128"/>
      <c r="X178" s="128"/>
      <c r="Y178" s="128"/>
      <c r="Z178" s="128"/>
      <c r="AA178" s="128"/>
      <c r="AB178" s="128"/>
    </row>
    <row r="179" spans="1:28">
      <c r="A179" s="8">
        <v>45658</v>
      </c>
      <c r="B179" s="128">
        <v>3401.14659527</v>
      </c>
      <c r="C179" s="128">
        <v>2283.56711111</v>
      </c>
      <c r="D179" s="128">
        <v>2238.5047936999999</v>
      </c>
      <c r="E179" s="128">
        <v>1600.28136924</v>
      </c>
      <c r="F179" s="128">
        <v>472.38981360000002</v>
      </c>
      <c r="G179" s="128">
        <v>165.83361085999999</v>
      </c>
      <c r="H179" s="128">
        <v>45.062317409999999</v>
      </c>
      <c r="I179" s="128">
        <v>6.8716169999999993E-2</v>
      </c>
      <c r="J179" s="128">
        <v>23.88149941</v>
      </c>
      <c r="K179" s="128">
        <v>21.11210183</v>
      </c>
      <c r="L179" s="128">
        <v>485.29592701000001</v>
      </c>
      <c r="M179" s="128">
        <v>477.72859450999999</v>
      </c>
      <c r="N179" s="128">
        <v>3.43677E-3</v>
      </c>
      <c r="O179" s="128">
        <v>5.0448266300000002</v>
      </c>
      <c r="P179" s="128">
        <v>472.68033111</v>
      </c>
      <c r="Q179" s="128">
        <v>7.5673325</v>
      </c>
      <c r="R179" s="128">
        <v>0.28548906000000002</v>
      </c>
      <c r="S179" s="128">
        <v>0</v>
      </c>
      <c r="T179" s="128">
        <v>7.2818434400000003</v>
      </c>
      <c r="U179" s="128">
        <v>632.28355714999998</v>
      </c>
      <c r="V179" s="128">
        <v>574.17257326000004</v>
      </c>
      <c r="W179" s="128"/>
      <c r="X179" s="128"/>
      <c r="Y179" s="128"/>
      <c r="Z179" s="128"/>
      <c r="AA179" s="128"/>
      <c r="AB179" s="128"/>
    </row>
    <row r="180" spans="1:28">
      <c r="A180" s="8">
        <v>45689</v>
      </c>
      <c r="B180" s="128">
        <v>3452.1458106599998</v>
      </c>
      <c r="C180" s="128">
        <v>2309.4529150200001</v>
      </c>
      <c r="D180" s="128">
        <v>2264.5795780499998</v>
      </c>
      <c r="E180" s="128">
        <v>1622.7294442</v>
      </c>
      <c r="F180" s="128">
        <v>473.44918209999997</v>
      </c>
      <c r="G180" s="128">
        <v>168.40095174999999</v>
      </c>
      <c r="H180" s="128">
        <v>44.873336969999997</v>
      </c>
      <c r="I180" s="128">
        <v>6.9409310000000002E-2</v>
      </c>
      <c r="J180" s="128">
        <v>23.713103440000001</v>
      </c>
      <c r="K180" s="128">
        <v>21.090824219999998</v>
      </c>
      <c r="L180" s="128">
        <v>497.52006741999998</v>
      </c>
      <c r="M180" s="128">
        <v>490.17837881000003</v>
      </c>
      <c r="N180" s="128">
        <v>1.44473E-3</v>
      </c>
      <c r="O180" s="128">
        <v>4.8483573599999996</v>
      </c>
      <c r="P180" s="128">
        <v>485.32857672</v>
      </c>
      <c r="Q180" s="128">
        <v>7.3416886100000003</v>
      </c>
      <c r="R180" s="128">
        <v>0.28294945999999999</v>
      </c>
      <c r="S180" s="128">
        <v>0</v>
      </c>
      <c r="T180" s="128">
        <v>7.0587391500000001</v>
      </c>
      <c r="U180" s="128">
        <v>645.17282822000004</v>
      </c>
      <c r="V180" s="128">
        <v>587.21441229000004</v>
      </c>
      <c r="W180" s="128"/>
      <c r="X180" s="128"/>
      <c r="Y180" s="128"/>
      <c r="Z180" s="128"/>
      <c r="AA180" s="128"/>
      <c r="AB180" s="128"/>
    </row>
    <row r="181" spans="1:28">
      <c r="A181" s="8">
        <v>45717</v>
      </c>
      <c r="B181" s="128">
        <v>3524.7479690499999</v>
      </c>
      <c r="C181" s="128">
        <v>2364.7161991500002</v>
      </c>
      <c r="D181" s="128">
        <v>2337.24221115</v>
      </c>
      <c r="E181" s="128">
        <v>1628.53558415</v>
      </c>
      <c r="F181" s="128">
        <v>535.59958581000001</v>
      </c>
      <c r="G181" s="128">
        <v>173.10704118999999</v>
      </c>
      <c r="H181" s="128">
        <v>27.473987999999999</v>
      </c>
      <c r="I181" s="128">
        <v>7.3825050000000003E-2</v>
      </c>
      <c r="J181" s="128">
        <v>23.808788450000002</v>
      </c>
      <c r="K181" s="128">
        <v>3.5913745000000001</v>
      </c>
      <c r="L181" s="128">
        <v>503.50475642999999</v>
      </c>
      <c r="M181" s="128">
        <v>496.39429088000003</v>
      </c>
      <c r="N181" s="128">
        <v>0</v>
      </c>
      <c r="O181" s="128">
        <v>4.7215329600000002</v>
      </c>
      <c r="P181" s="128">
        <v>491.67275791999998</v>
      </c>
      <c r="Q181" s="128">
        <v>7.1104655499999998</v>
      </c>
      <c r="R181" s="128">
        <v>0.28270886000000001</v>
      </c>
      <c r="S181" s="128">
        <v>0</v>
      </c>
      <c r="T181" s="128">
        <v>6.8277566900000002</v>
      </c>
      <c r="U181" s="128">
        <v>656.52701347000004</v>
      </c>
      <c r="V181" s="128">
        <v>587.51581279000004</v>
      </c>
      <c r="W181" s="128"/>
      <c r="X181" s="128"/>
      <c r="Y181" s="128"/>
      <c r="Z181" s="128"/>
      <c r="AA181" s="128"/>
      <c r="AB181" s="128"/>
    </row>
    <row r="182" spans="1:28">
      <c r="A182" s="8">
        <v>45748</v>
      </c>
      <c r="B182" s="128">
        <v>3593.8749938699998</v>
      </c>
      <c r="C182" s="128">
        <v>2402.0048677</v>
      </c>
      <c r="D182" s="128">
        <v>2374.0174614500002</v>
      </c>
      <c r="E182" s="128">
        <v>1740.7676898100001</v>
      </c>
      <c r="F182" s="128">
        <v>457.61492312000001</v>
      </c>
      <c r="G182" s="128">
        <v>175.63484851999999</v>
      </c>
      <c r="H182" s="128">
        <v>27.987406249999999</v>
      </c>
      <c r="I182" s="128">
        <v>0.12828988999999999</v>
      </c>
      <c r="J182" s="128">
        <v>24.22467722</v>
      </c>
      <c r="K182" s="128">
        <v>3.63443914</v>
      </c>
      <c r="L182" s="128">
        <v>509.83783568000001</v>
      </c>
      <c r="M182" s="128">
        <v>502.71204882000001</v>
      </c>
      <c r="N182" s="128">
        <v>3.7090239999999997E-2</v>
      </c>
      <c r="O182" s="128">
        <v>4.5549028399999996</v>
      </c>
      <c r="P182" s="128">
        <v>498.12005574</v>
      </c>
      <c r="Q182" s="128">
        <v>7.1257868599999998</v>
      </c>
      <c r="R182" s="128">
        <v>0.28329502000000001</v>
      </c>
      <c r="S182" s="128">
        <v>0</v>
      </c>
      <c r="T182" s="128">
        <v>6.8424918400000001</v>
      </c>
      <c r="U182" s="128">
        <v>682.03229049000004</v>
      </c>
      <c r="V182" s="128">
        <v>582.03362115000004</v>
      </c>
      <c r="W182" s="128"/>
      <c r="X182" s="128"/>
      <c r="Y182" s="128"/>
      <c r="Z182" s="128"/>
      <c r="AA182" s="128"/>
      <c r="AB182" s="128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2"/>
  <sheetViews>
    <sheetView showGridLines="0" zoomScaleNormal="100" zoomScaleSheetLayoutView="100" workbookViewId="0">
      <selection activeCell="A2" sqref="A2"/>
    </sheetView>
  </sheetViews>
  <sheetFormatPr defaultColWidth="7.5546875" defaultRowHeight="13.8" outlineLevelRow="1"/>
  <cols>
    <col min="1" max="1" width="7.5546875" style="37"/>
    <col min="2" max="2" width="9.6640625" style="36" customWidth="1"/>
    <col min="3" max="3" width="9.88671875" style="36" customWidth="1"/>
    <col min="4" max="4" width="10.33203125" style="36" customWidth="1"/>
    <col min="5" max="5" width="8.33203125" style="36" customWidth="1"/>
    <col min="6" max="6" width="9.88671875" style="36" customWidth="1"/>
    <col min="7" max="7" width="12" style="36" customWidth="1"/>
    <col min="8" max="8" width="12.33203125" style="36" customWidth="1"/>
    <col min="9" max="9" width="8.88671875" style="36" customWidth="1"/>
    <col min="10" max="10" width="11.33203125" style="36" customWidth="1"/>
    <col min="11" max="11" width="11.44140625" style="36" customWidth="1"/>
    <col min="12" max="12" width="9.5546875" style="36" customWidth="1"/>
    <col min="13" max="13" width="11.109375" style="36" customWidth="1"/>
    <col min="14" max="14" width="13.5546875" style="36" customWidth="1"/>
    <col min="15" max="15" width="10.44140625" style="36" customWidth="1"/>
    <col min="16" max="16384" width="7.5546875" style="36"/>
  </cols>
  <sheetData>
    <row r="1" spans="1:22">
      <c r="A1" s="17" t="s">
        <v>132</v>
      </c>
      <c r="B1" s="9"/>
      <c r="C1" s="27"/>
    </row>
    <row r="2" spans="1:22" ht="5.25" customHeight="1"/>
    <row r="3" spans="1:22">
      <c r="A3" s="110" t="s">
        <v>58</v>
      </c>
    </row>
    <row r="4" spans="1:22" ht="12.75" customHeight="1">
      <c r="A4" s="208" t="s">
        <v>131</v>
      </c>
      <c r="B4" s="219"/>
      <c r="C4" s="219"/>
      <c r="D4" s="219"/>
    </row>
    <row r="5" spans="1:22" ht="12.75" customHeight="1">
      <c r="A5" s="38" t="s">
        <v>229</v>
      </c>
    </row>
    <row r="6" spans="1:22" ht="12.75" customHeight="1">
      <c r="A6" s="182" t="s">
        <v>0</v>
      </c>
      <c r="B6" s="184" t="s">
        <v>199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66</v>
      </c>
      <c r="P6" s="185" t="s">
        <v>68</v>
      </c>
    </row>
    <row r="7" spans="1:22" s="39" customFormat="1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22" s="40" customFormat="1" ht="23.2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22" s="40" customFormat="1" ht="66" customHeight="1">
      <c r="A9" s="183"/>
      <c r="B9" s="180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187</v>
      </c>
      <c r="L9" s="160" t="s">
        <v>13</v>
      </c>
      <c r="M9" s="160" t="s">
        <v>67</v>
      </c>
      <c r="N9" s="160" t="s">
        <v>31</v>
      </c>
      <c r="O9" s="186"/>
      <c r="P9" s="187"/>
    </row>
    <row r="10" spans="1:22" s="40" customFormat="1" ht="13.5" customHeight="1" collapsed="1">
      <c r="A10" s="34">
        <v>1</v>
      </c>
      <c r="B10" s="35">
        <v>2</v>
      </c>
      <c r="C10" s="34">
        <v>3</v>
      </c>
      <c r="D10" s="35">
        <v>4</v>
      </c>
      <c r="E10" s="34">
        <v>5</v>
      </c>
      <c r="F10" s="35">
        <v>6</v>
      </c>
      <c r="G10" s="34">
        <v>7</v>
      </c>
      <c r="H10" s="35">
        <v>8</v>
      </c>
      <c r="I10" s="34">
        <v>9</v>
      </c>
      <c r="J10" s="35">
        <v>10</v>
      </c>
      <c r="K10" s="34">
        <v>11</v>
      </c>
      <c r="L10" s="35">
        <v>12</v>
      </c>
      <c r="M10" s="34">
        <v>13</v>
      </c>
      <c r="N10" s="35">
        <v>14</v>
      </c>
      <c r="O10" s="34">
        <v>15</v>
      </c>
      <c r="P10" s="35">
        <v>16</v>
      </c>
    </row>
    <row r="11" spans="1:22" s="42" customFormat="1" ht="13.5" hidden="1" customHeight="1" outlineLevel="1">
      <c r="A11" s="8">
        <v>40544</v>
      </c>
      <c r="B11" s="129">
        <v>4303.6061316799996</v>
      </c>
      <c r="C11" s="41">
        <v>24.134511840000002</v>
      </c>
      <c r="D11" s="129">
        <v>18.770249670000002</v>
      </c>
      <c r="E11" s="129">
        <v>5.3642621700000008</v>
      </c>
      <c r="F11" s="129">
        <v>10.950370020000001</v>
      </c>
      <c r="G11" s="129">
        <v>2.44355689</v>
      </c>
      <c r="H11" s="129">
        <v>8.5068131299999994</v>
      </c>
      <c r="I11" s="129">
        <v>1075.7193921599999</v>
      </c>
      <c r="J11" s="129">
        <v>47.323234079999999</v>
      </c>
      <c r="K11" s="129">
        <v>1028.3961580800001</v>
      </c>
      <c r="L11" s="129">
        <v>3192.8018576599998</v>
      </c>
      <c r="M11" s="129">
        <v>3176.35497846</v>
      </c>
      <c r="N11" s="129">
        <v>16.446879200000001</v>
      </c>
      <c r="O11" s="129">
        <v>2.0077099199999999</v>
      </c>
      <c r="P11" s="129">
        <v>9.3470749800000004</v>
      </c>
      <c r="Q11" s="130"/>
      <c r="R11" s="130"/>
      <c r="S11" s="130"/>
      <c r="T11" s="130"/>
      <c r="U11" s="130"/>
      <c r="V11" s="130"/>
    </row>
    <row r="12" spans="1:22" s="42" customFormat="1" hidden="1" outlineLevel="1">
      <c r="A12" s="8">
        <v>40575</v>
      </c>
      <c r="B12" s="129">
        <v>4338.6074084600004</v>
      </c>
      <c r="C12" s="41">
        <v>22.764801850000001</v>
      </c>
      <c r="D12" s="129">
        <v>17.627196900000001</v>
      </c>
      <c r="E12" s="129">
        <v>5.1376049500000009</v>
      </c>
      <c r="F12" s="129">
        <v>20.833780530000002</v>
      </c>
      <c r="G12" s="129">
        <v>2.5625316200000001</v>
      </c>
      <c r="H12" s="129">
        <v>18.271248910000001</v>
      </c>
      <c r="I12" s="129">
        <v>1068.36668955</v>
      </c>
      <c r="J12" s="129">
        <v>39.078376640000002</v>
      </c>
      <c r="K12" s="129">
        <v>1029.2883129100001</v>
      </c>
      <c r="L12" s="129">
        <v>3226.6421365300002</v>
      </c>
      <c r="M12" s="129">
        <v>3211.3680648099999</v>
      </c>
      <c r="N12" s="129">
        <v>15.27407172</v>
      </c>
      <c r="O12" s="129">
        <v>2.1814452200000001</v>
      </c>
      <c r="P12" s="129">
        <v>9.8567445099999986</v>
      </c>
      <c r="Q12" s="130"/>
      <c r="R12" s="130"/>
      <c r="S12" s="130"/>
      <c r="T12" s="130"/>
      <c r="U12" s="130"/>
      <c r="V12" s="130"/>
    </row>
    <row r="13" spans="1:22" s="42" customFormat="1" hidden="1" outlineLevel="1">
      <c r="A13" s="8">
        <v>40603</v>
      </c>
      <c r="B13" s="129">
        <v>4613.5882843099998</v>
      </c>
      <c r="C13" s="41">
        <v>23.85569327</v>
      </c>
      <c r="D13" s="129">
        <v>17.890611939999999</v>
      </c>
      <c r="E13" s="129">
        <v>5.9650813300000012</v>
      </c>
      <c r="F13" s="129">
        <v>20.805533369999999</v>
      </c>
      <c r="G13" s="129">
        <v>3.5068740199999997</v>
      </c>
      <c r="H13" s="129">
        <v>17.298659350000001</v>
      </c>
      <c r="I13" s="129">
        <v>1318.3777614700002</v>
      </c>
      <c r="J13" s="129">
        <v>32.566163889999999</v>
      </c>
      <c r="K13" s="129">
        <v>1285.8115975799999</v>
      </c>
      <c r="L13" s="129">
        <v>3250.5492962000003</v>
      </c>
      <c r="M13" s="129">
        <v>3235.6561883800005</v>
      </c>
      <c r="N13" s="129">
        <v>14.893107820000001</v>
      </c>
      <c r="O13" s="129">
        <v>2.3624316599999999</v>
      </c>
      <c r="P13" s="129">
        <v>8.7717753399999996</v>
      </c>
      <c r="Q13" s="130"/>
      <c r="R13" s="130"/>
      <c r="S13" s="130"/>
      <c r="T13" s="130"/>
      <c r="U13" s="130"/>
      <c r="V13" s="130"/>
    </row>
    <row r="14" spans="1:22" s="42" customFormat="1" hidden="1" outlineLevel="1">
      <c r="A14" s="8">
        <v>40634</v>
      </c>
      <c r="B14" s="129">
        <v>4495.8361477400003</v>
      </c>
      <c r="C14" s="41">
        <v>147.49173037</v>
      </c>
      <c r="D14" s="129">
        <v>18.269025030000002</v>
      </c>
      <c r="E14" s="129">
        <v>129.22270534</v>
      </c>
      <c r="F14" s="129">
        <v>19.567247930000001</v>
      </c>
      <c r="G14" s="129">
        <v>3.26591181</v>
      </c>
      <c r="H14" s="129">
        <v>16.301336119999998</v>
      </c>
      <c r="I14" s="129">
        <v>1095.65337273</v>
      </c>
      <c r="J14" s="129">
        <v>33.91515046</v>
      </c>
      <c r="K14" s="129">
        <v>1061.7382222699998</v>
      </c>
      <c r="L14" s="129">
        <v>3233.1237967100001</v>
      </c>
      <c r="M14" s="129">
        <v>3216.9253866600002</v>
      </c>
      <c r="N14" s="129">
        <v>16.19841005</v>
      </c>
      <c r="O14" s="129">
        <v>2.0249391999999999</v>
      </c>
      <c r="P14" s="129">
        <v>8.998194869999999</v>
      </c>
      <c r="Q14" s="130"/>
      <c r="R14" s="130"/>
      <c r="S14" s="130"/>
      <c r="T14" s="130"/>
      <c r="U14" s="130"/>
      <c r="V14" s="130"/>
    </row>
    <row r="15" spans="1:22" s="42" customFormat="1" hidden="1" outlineLevel="1">
      <c r="A15" s="8">
        <v>40664</v>
      </c>
      <c r="B15" s="129">
        <v>4646.19690928</v>
      </c>
      <c r="C15" s="41">
        <v>22.655968269999999</v>
      </c>
      <c r="D15" s="129">
        <v>18.198849079999999</v>
      </c>
      <c r="E15" s="129">
        <v>4.4571191900000011</v>
      </c>
      <c r="F15" s="129">
        <v>18.541829430000003</v>
      </c>
      <c r="G15" s="129">
        <v>1.5396698099999999</v>
      </c>
      <c r="H15" s="129">
        <v>17.00215962</v>
      </c>
      <c r="I15" s="129">
        <v>1343.7998877300001</v>
      </c>
      <c r="J15" s="129">
        <v>31.107166979999999</v>
      </c>
      <c r="K15" s="129">
        <v>1312.6927207499998</v>
      </c>
      <c r="L15" s="129">
        <v>3261.1992238499997</v>
      </c>
      <c r="M15" s="129">
        <v>3246.0941302399997</v>
      </c>
      <c r="N15" s="129">
        <v>15.105093610000001</v>
      </c>
      <c r="O15" s="129">
        <v>2.1391177199999998</v>
      </c>
      <c r="P15" s="129">
        <v>8.0565917099999993</v>
      </c>
      <c r="Q15" s="130"/>
      <c r="R15" s="130"/>
      <c r="S15" s="130"/>
      <c r="T15" s="130"/>
      <c r="U15" s="130"/>
      <c r="V15" s="130"/>
    </row>
    <row r="16" spans="1:22" s="42" customFormat="1" hidden="1" outlineLevel="1">
      <c r="A16" s="8">
        <v>40695</v>
      </c>
      <c r="B16" s="129">
        <v>4863.1499118299998</v>
      </c>
      <c r="C16" s="41">
        <v>21.458235780000003</v>
      </c>
      <c r="D16" s="129">
        <v>16.586508179999999</v>
      </c>
      <c r="E16" s="129">
        <v>4.8717276000000007</v>
      </c>
      <c r="F16" s="129">
        <v>23.127021200000001</v>
      </c>
      <c r="G16" s="129">
        <v>1.4952282000000001</v>
      </c>
      <c r="H16" s="129">
        <v>21.631792999999998</v>
      </c>
      <c r="I16" s="129">
        <v>1514.5015148</v>
      </c>
      <c r="J16" s="129">
        <v>41.139078509999997</v>
      </c>
      <c r="K16" s="129">
        <v>1473.36243629</v>
      </c>
      <c r="L16" s="129">
        <v>3304.0631400499997</v>
      </c>
      <c r="M16" s="129">
        <v>3290.7886833000002</v>
      </c>
      <c r="N16" s="129">
        <v>13.274456750000001</v>
      </c>
      <c r="O16" s="129">
        <v>2.2710813600000002</v>
      </c>
      <c r="P16" s="129">
        <v>8.2221136699999988</v>
      </c>
      <c r="Q16" s="130"/>
      <c r="R16" s="130"/>
      <c r="S16" s="130"/>
      <c r="T16" s="130"/>
      <c r="U16" s="130"/>
      <c r="V16" s="130"/>
    </row>
    <row r="17" spans="1:22" s="42" customFormat="1" hidden="1" outlineLevel="1">
      <c r="A17" s="8">
        <v>40725</v>
      </c>
      <c r="B17" s="129">
        <v>4748.2984362799998</v>
      </c>
      <c r="C17" s="41">
        <v>20.295116710000002</v>
      </c>
      <c r="D17" s="129">
        <v>16.255728909999998</v>
      </c>
      <c r="E17" s="129">
        <v>4.039387800000001</v>
      </c>
      <c r="F17" s="129">
        <v>23.032335570000001</v>
      </c>
      <c r="G17" s="129">
        <v>1.6323295</v>
      </c>
      <c r="H17" s="129">
        <v>21.40000607</v>
      </c>
      <c r="I17" s="129">
        <v>1400.07454102</v>
      </c>
      <c r="J17" s="129">
        <v>29.926113910000002</v>
      </c>
      <c r="K17" s="129">
        <v>1370.1484271100001</v>
      </c>
      <c r="L17" s="129">
        <v>3304.8964429799998</v>
      </c>
      <c r="M17" s="129">
        <v>3287.1936030000002</v>
      </c>
      <c r="N17" s="129">
        <v>17.70283998</v>
      </c>
      <c r="O17" s="129">
        <v>1.8615709200000001</v>
      </c>
      <c r="P17" s="129">
        <v>9.6729126599999997</v>
      </c>
      <c r="Q17" s="130"/>
      <c r="R17" s="130"/>
      <c r="S17" s="130"/>
      <c r="T17" s="130"/>
      <c r="U17" s="130"/>
      <c r="V17" s="130"/>
    </row>
    <row r="18" spans="1:22" s="42" customFormat="1" hidden="1" outlineLevel="1">
      <c r="A18" s="8">
        <v>40756</v>
      </c>
      <c r="B18" s="129">
        <v>4850.1234910200001</v>
      </c>
      <c r="C18" s="41">
        <v>19.661909390000002</v>
      </c>
      <c r="D18" s="129">
        <v>16.581497730000002</v>
      </c>
      <c r="E18" s="129">
        <v>3.0804116599999998</v>
      </c>
      <c r="F18" s="129">
        <v>20.993314399999999</v>
      </c>
      <c r="G18" s="129">
        <v>2.0264734899999999</v>
      </c>
      <c r="H18" s="129">
        <v>18.966840909999998</v>
      </c>
      <c r="I18" s="129">
        <v>1521.65323721</v>
      </c>
      <c r="J18" s="129">
        <v>25.614046350000002</v>
      </c>
      <c r="K18" s="129">
        <v>1496.03919086</v>
      </c>
      <c r="L18" s="129">
        <v>3287.8150300200004</v>
      </c>
      <c r="M18" s="129">
        <v>3269.8942418500001</v>
      </c>
      <c r="N18" s="129">
        <v>17.920788170000002</v>
      </c>
      <c r="O18" s="129">
        <v>1.2382662799999999</v>
      </c>
      <c r="P18" s="129">
        <v>8.3381631800000005</v>
      </c>
      <c r="Q18" s="130"/>
      <c r="R18" s="130"/>
      <c r="S18" s="130"/>
      <c r="T18" s="130"/>
      <c r="U18" s="130"/>
      <c r="V18" s="130"/>
    </row>
    <row r="19" spans="1:22" s="42" customFormat="1" hidden="1" outlineLevel="1">
      <c r="A19" s="8">
        <v>40787</v>
      </c>
      <c r="B19" s="129">
        <v>4537.7187204800002</v>
      </c>
      <c r="C19" s="41">
        <v>19.879011430000002</v>
      </c>
      <c r="D19" s="129">
        <v>16.387286849999999</v>
      </c>
      <c r="E19" s="129">
        <v>3.4917245800000001</v>
      </c>
      <c r="F19" s="129">
        <v>19.234189040000004</v>
      </c>
      <c r="G19" s="129">
        <v>2.2471549400000002</v>
      </c>
      <c r="H19" s="129">
        <v>16.987034100000002</v>
      </c>
      <c r="I19" s="129">
        <v>1337.86572572</v>
      </c>
      <c r="J19" s="129">
        <v>16.813847380000002</v>
      </c>
      <c r="K19" s="129">
        <v>1321.0518783399998</v>
      </c>
      <c r="L19" s="129">
        <v>3160.7397942899997</v>
      </c>
      <c r="M19" s="129">
        <v>3145.9881736999996</v>
      </c>
      <c r="N19" s="129">
        <v>14.751620590000002</v>
      </c>
      <c r="O19" s="129">
        <v>1.83232496</v>
      </c>
      <c r="P19" s="129">
        <v>7.3780898000000006</v>
      </c>
      <c r="Q19" s="130"/>
      <c r="R19" s="130"/>
      <c r="S19" s="130"/>
      <c r="T19" s="130"/>
      <c r="U19" s="130"/>
      <c r="V19" s="130"/>
    </row>
    <row r="20" spans="1:22" s="42" customFormat="1" hidden="1" outlineLevel="1">
      <c r="A20" s="8">
        <v>40817</v>
      </c>
      <c r="B20" s="129">
        <v>4766.75724481</v>
      </c>
      <c r="C20" s="41">
        <v>20.122694559999999</v>
      </c>
      <c r="D20" s="129">
        <v>16.97176236</v>
      </c>
      <c r="E20" s="129">
        <v>3.1509321999999997</v>
      </c>
      <c r="F20" s="129">
        <v>18.00654776</v>
      </c>
      <c r="G20" s="129">
        <v>2.2589169400000002</v>
      </c>
      <c r="H20" s="129">
        <v>15.747630819999998</v>
      </c>
      <c r="I20" s="129">
        <v>1506.45739901</v>
      </c>
      <c r="J20" s="129">
        <v>23.009960469999999</v>
      </c>
      <c r="K20" s="129">
        <v>1483.4474385400001</v>
      </c>
      <c r="L20" s="129">
        <v>3222.17060348</v>
      </c>
      <c r="M20" s="129">
        <v>3201.9941745200003</v>
      </c>
      <c r="N20" s="129">
        <v>20.176428959999999</v>
      </c>
      <c r="O20" s="129">
        <v>1.00352332</v>
      </c>
      <c r="P20" s="129">
        <v>7.2868736600000004</v>
      </c>
      <c r="Q20" s="130"/>
      <c r="R20" s="130"/>
      <c r="S20" s="130"/>
      <c r="T20" s="130"/>
      <c r="U20" s="130"/>
      <c r="V20" s="130"/>
    </row>
    <row r="21" spans="1:22" s="42" customFormat="1" hidden="1" outlineLevel="1">
      <c r="A21" s="8">
        <v>40848</v>
      </c>
      <c r="B21" s="129">
        <v>4684.0322896199996</v>
      </c>
      <c r="C21" s="41">
        <v>22.506720659999999</v>
      </c>
      <c r="D21" s="129">
        <v>16.888921209999999</v>
      </c>
      <c r="E21" s="129">
        <v>5.6177994500000006</v>
      </c>
      <c r="F21" s="129">
        <v>23.032387920000005</v>
      </c>
      <c r="G21" s="129">
        <v>10.025998170000001</v>
      </c>
      <c r="H21" s="129">
        <v>13.006389749999999</v>
      </c>
      <c r="I21" s="129">
        <v>1420.0591929400002</v>
      </c>
      <c r="J21" s="129">
        <v>30.688125379999999</v>
      </c>
      <c r="K21" s="129">
        <v>1389.37106756</v>
      </c>
      <c r="L21" s="129">
        <v>3218.4339881000001</v>
      </c>
      <c r="M21" s="129">
        <v>3200.1953338800004</v>
      </c>
      <c r="N21" s="129">
        <v>18.238654220000001</v>
      </c>
      <c r="O21" s="129">
        <v>1.5381452599999998</v>
      </c>
      <c r="P21" s="129">
        <v>6.97993459</v>
      </c>
      <c r="Q21" s="130"/>
      <c r="R21" s="130"/>
      <c r="S21" s="130"/>
      <c r="T21" s="130"/>
      <c r="U21" s="130"/>
      <c r="V21" s="130"/>
    </row>
    <row r="22" spans="1:22" s="42" customFormat="1" hidden="1" outlineLevel="1">
      <c r="A22" s="8">
        <v>40878</v>
      </c>
      <c r="B22" s="129">
        <v>4908.8370762900004</v>
      </c>
      <c r="C22" s="41">
        <v>20.47654103</v>
      </c>
      <c r="D22" s="129">
        <v>16.176859329999999</v>
      </c>
      <c r="E22" s="129">
        <v>4.2996816999999998</v>
      </c>
      <c r="F22" s="129">
        <v>1.3517673400000001</v>
      </c>
      <c r="G22" s="129">
        <v>0.87286093000000009</v>
      </c>
      <c r="H22" s="129">
        <v>0.47890641</v>
      </c>
      <c r="I22" s="129">
        <v>1653.1898256600002</v>
      </c>
      <c r="J22" s="129">
        <v>52.744094869999998</v>
      </c>
      <c r="K22" s="129">
        <v>1600.4457307899997</v>
      </c>
      <c r="L22" s="129">
        <v>3233.8189422599999</v>
      </c>
      <c r="M22" s="129">
        <v>3216.6530902900004</v>
      </c>
      <c r="N22" s="129">
        <v>17.165851969999999</v>
      </c>
      <c r="O22" s="129">
        <v>0.50525871</v>
      </c>
      <c r="P22" s="129">
        <v>7.2635879000000001</v>
      </c>
      <c r="Q22" s="130"/>
      <c r="R22" s="130"/>
      <c r="S22" s="130"/>
      <c r="T22" s="130"/>
      <c r="U22" s="130"/>
      <c r="V22" s="130"/>
    </row>
    <row r="23" spans="1:22" s="42" customFormat="1" hidden="1" outlineLevel="1">
      <c r="A23" s="8">
        <v>40909</v>
      </c>
      <c r="B23" s="129">
        <v>4875.3670442800003</v>
      </c>
      <c r="C23" s="41">
        <v>19.493497609999999</v>
      </c>
      <c r="D23" s="129">
        <v>15.498167550000002</v>
      </c>
      <c r="E23" s="129">
        <v>3.9953300599999997</v>
      </c>
      <c r="F23" s="129">
        <v>27.749070489999998</v>
      </c>
      <c r="G23" s="129">
        <v>8.6985685499999992</v>
      </c>
      <c r="H23" s="129">
        <v>19.050501939999997</v>
      </c>
      <c r="I23" s="129">
        <v>1497.0525517400001</v>
      </c>
      <c r="J23" s="129">
        <v>27.316546680000002</v>
      </c>
      <c r="K23" s="129">
        <v>1469.73600506</v>
      </c>
      <c r="L23" s="129">
        <v>3331.0719244399997</v>
      </c>
      <c r="M23" s="129">
        <v>3310.61834413</v>
      </c>
      <c r="N23" s="129">
        <v>20.453580310000003</v>
      </c>
      <c r="O23" s="129">
        <v>0.86348322</v>
      </c>
      <c r="P23" s="129">
        <v>7.1110544600000001</v>
      </c>
      <c r="Q23" s="130"/>
      <c r="R23" s="130"/>
      <c r="S23" s="130"/>
      <c r="T23" s="130"/>
      <c r="U23" s="130"/>
      <c r="V23" s="130"/>
    </row>
    <row r="24" spans="1:22" s="42" customFormat="1" hidden="1" outlineLevel="1">
      <c r="A24" s="8">
        <v>40940</v>
      </c>
      <c r="B24" s="129">
        <v>5012.87690733</v>
      </c>
      <c r="C24" s="41">
        <v>19.762244949999996</v>
      </c>
      <c r="D24" s="129">
        <v>15.243704049999998</v>
      </c>
      <c r="E24" s="129">
        <v>4.5185409000000005</v>
      </c>
      <c r="F24" s="129">
        <v>30.718175619999997</v>
      </c>
      <c r="G24" s="129">
        <v>10.97787306</v>
      </c>
      <c r="H24" s="129">
        <v>19.74030256</v>
      </c>
      <c r="I24" s="129">
        <v>1547.7765013899998</v>
      </c>
      <c r="J24" s="129">
        <v>27.50816253</v>
      </c>
      <c r="K24" s="129">
        <v>1520.2683388599999</v>
      </c>
      <c r="L24" s="129">
        <v>3414.61998537</v>
      </c>
      <c r="M24" s="129">
        <v>3394.6078075799996</v>
      </c>
      <c r="N24" s="129">
        <v>20.012177789999999</v>
      </c>
      <c r="O24" s="129">
        <v>0.18089906</v>
      </c>
      <c r="P24" s="129">
        <v>6.5547132399999999</v>
      </c>
      <c r="Q24" s="130"/>
      <c r="R24" s="130"/>
      <c r="S24" s="130"/>
      <c r="T24" s="130"/>
      <c r="U24" s="130"/>
      <c r="V24" s="130"/>
    </row>
    <row r="25" spans="1:22" s="42" customFormat="1" hidden="1" outlineLevel="1">
      <c r="A25" s="8">
        <v>40969</v>
      </c>
      <c r="B25" s="129">
        <v>4993.9462040300004</v>
      </c>
      <c r="C25" s="41">
        <v>21.936570900000003</v>
      </c>
      <c r="D25" s="129">
        <v>13.39617041</v>
      </c>
      <c r="E25" s="129">
        <v>8.5404004899999997</v>
      </c>
      <c r="F25" s="129">
        <v>24.537791370000001</v>
      </c>
      <c r="G25" s="129">
        <v>9.0687341799999999</v>
      </c>
      <c r="H25" s="129">
        <v>15.469057189999999</v>
      </c>
      <c r="I25" s="129">
        <v>1484.1322033900001</v>
      </c>
      <c r="J25" s="129">
        <v>27.748825780000004</v>
      </c>
      <c r="K25" s="129">
        <v>1456.38337761</v>
      </c>
      <c r="L25" s="129">
        <v>3463.3396383700001</v>
      </c>
      <c r="M25" s="129">
        <v>3439.8226646900002</v>
      </c>
      <c r="N25" s="129">
        <v>23.51697368</v>
      </c>
      <c r="O25" s="129">
        <v>0.29533400999999998</v>
      </c>
      <c r="P25" s="129">
        <v>6.4632142899999998</v>
      </c>
      <c r="Q25" s="130"/>
      <c r="R25" s="130"/>
      <c r="S25" s="130"/>
      <c r="T25" s="130"/>
      <c r="U25" s="130"/>
      <c r="V25" s="130"/>
    </row>
    <row r="26" spans="1:22" s="42" customFormat="1" hidden="1" outlineLevel="1">
      <c r="A26" s="8">
        <v>41000</v>
      </c>
      <c r="B26" s="129">
        <v>5297.0943493499999</v>
      </c>
      <c r="C26" s="41">
        <v>20.076941689999998</v>
      </c>
      <c r="D26" s="129">
        <v>14.157555190000002</v>
      </c>
      <c r="E26" s="129">
        <v>5.9193864999999999</v>
      </c>
      <c r="F26" s="129">
        <v>28.009705929999999</v>
      </c>
      <c r="G26" s="129">
        <v>9.5869129199999996</v>
      </c>
      <c r="H26" s="129">
        <v>18.422793009999999</v>
      </c>
      <c r="I26" s="129">
        <v>1673.65872795</v>
      </c>
      <c r="J26" s="129">
        <v>46.470112469999997</v>
      </c>
      <c r="K26" s="129">
        <v>1627.18861548</v>
      </c>
      <c r="L26" s="129">
        <v>3575.3489737800001</v>
      </c>
      <c r="M26" s="129">
        <v>3552.1119131300002</v>
      </c>
      <c r="N26" s="129">
        <v>23.23706065</v>
      </c>
      <c r="O26" s="129">
        <v>0.16910529000000002</v>
      </c>
      <c r="P26" s="129">
        <v>5.7208432599999997</v>
      </c>
      <c r="Q26" s="130"/>
      <c r="R26" s="130"/>
      <c r="S26" s="130"/>
      <c r="T26" s="130"/>
      <c r="U26" s="130"/>
      <c r="V26" s="130"/>
    </row>
    <row r="27" spans="1:22" s="42" customFormat="1" hidden="1" outlineLevel="1">
      <c r="A27" s="8">
        <v>41030</v>
      </c>
      <c r="B27" s="129">
        <v>5918.6870006700001</v>
      </c>
      <c r="C27" s="41">
        <v>21.891494440000002</v>
      </c>
      <c r="D27" s="129">
        <v>14.781779799999999</v>
      </c>
      <c r="E27" s="129">
        <v>7.10971464</v>
      </c>
      <c r="F27" s="129">
        <v>28.983921210000002</v>
      </c>
      <c r="G27" s="129">
        <v>10.08499525</v>
      </c>
      <c r="H27" s="129">
        <v>18.89892596</v>
      </c>
      <c r="I27" s="129">
        <v>2303.4711983999991</v>
      </c>
      <c r="J27" s="129">
        <v>35.507459829999995</v>
      </c>
      <c r="K27" s="129">
        <v>2267.9637385700003</v>
      </c>
      <c r="L27" s="129">
        <v>3564.3403866200001</v>
      </c>
      <c r="M27" s="129">
        <v>3542.0605565599999</v>
      </c>
      <c r="N27" s="129">
        <v>22.279830060000002</v>
      </c>
      <c r="O27" s="129">
        <v>0.25880917999999997</v>
      </c>
      <c r="P27" s="129">
        <v>5.6238712299999998</v>
      </c>
      <c r="Q27" s="130"/>
      <c r="R27" s="130"/>
      <c r="S27" s="130"/>
      <c r="T27" s="130"/>
      <c r="U27" s="130"/>
      <c r="V27" s="130"/>
    </row>
    <row r="28" spans="1:22" s="42" customFormat="1" hidden="1" outlineLevel="1">
      <c r="A28" s="8">
        <v>41061</v>
      </c>
      <c r="B28" s="129">
        <v>5591.3560111099996</v>
      </c>
      <c r="C28" s="41">
        <v>20.306050800000001</v>
      </c>
      <c r="D28" s="129">
        <v>14.53708621</v>
      </c>
      <c r="E28" s="129">
        <v>5.7689645900000004</v>
      </c>
      <c r="F28" s="129">
        <v>27.577445930000003</v>
      </c>
      <c r="G28" s="129">
        <v>11.209331259999999</v>
      </c>
      <c r="H28" s="129">
        <v>16.368114670000001</v>
      </c>
      <c r="I28" s="129">
        <v>1953.06623261</v>
      </c>
      <c r="J28" s="129">
        <v>32.362812569999996</v>
      </c>
      <c r="K28" s="129">
        <v>1920.7034200400003</v>
      </c>
      <c r="L28" s="129">
        <v>3590.4062817700001</v>
      </c>
      <c r="M28" s="129">
        <v>3567.2102518600004</v>
      </c>
      <c r="N28" s="129">
        <v>23.196029909999996</v>
      </c>
      <c r="O28" s="129">
        <v>0.22287073999999998</v>
      </c>
      <c r="P28" s="129">
        <v>7.2872510999999998</v>
      </c>
      <c r="Q28" s="130"/>
      <c r="R28" s="130"/>
      <c r="S28" s="130"/>
      <c r="T28" s="130"/>
      <c r="U28" s="130"/>
      <c r="V28" s="130"/>
    </row>
    <row r="29" spans="1:22" s="42" customFormat="1" hidden="1" outlineLevel="1">
      <c r="A29" s="8">
        <v>41091</v>
      </c>
      <c r="B29" s="129">
        <v>5723.5115143700004</v>
      </c>
      <c r="C29" s="41">
        <v>36.996353250000006</v>
      </c>
      <c r="D29" s="129">
        <v>14.556580779999999</v>
      </c>
      <c r="E29" s="129">
        <v>22.439772470000005</v>
      </c>
      <c r="F29" s="129">
        <v>30.761413359999999</v>
      </c>
      <c r="G29" s="129">
        <v>13.656697909999998</v>
      </c>
      <c r="H29" s="129">
        <v>17.104715449999997</v>
      </c>
      <c r="I29" s="129">
        <v>2074.7436334399999</v>
      </c>
      <c r="J29" s="129">
        <v>24.974130219999999</v>
      </c>
      <c r="K29" s="129">
        <v>2049.7695032199999</v>
      </c>
      <c r="L29" s="129">
        <v>3581.01011432</v>
      </c>
      <c r="M29" s="129">
        <v>3555.54026755</v>
      </c>
      <c r="N29" s="129">
        <v>25.46984677</v>
      </c>
      <c r="O29" s="129">
        <v>0.12355317999999998</v>
      </c>
      <c r="P29" s="129">
        <v>7.2153643400000007</v>
      </c>
      <c r="Q29" s="130"/>
      <c r="R29" s="130"/>
      <c r="S29" s="130"/>
      <c r="T29" s="130"/>
      <c r="U29" s="130"/>
      <c r="V29" s="130"/>
    </row>
    <row r="30" spans="1:22" s="42" customFormat="1" hidden="1" outlineLevel="1">
      <c r="A30" s="8">
        <v>41122</v>
      </c>
      <c r="B30" s="129">
        <v>6240.9445439299998</v>
      </c>
      <c r="C30" s="41">
        <v>21.926893289999995</v>
      </c>
      <c r="D30" s="129">
        <v>15.305034299999999</v>
      </c>
      <c r="E30" s="129">
        <v>6.6218589899999998</v>
      </c>
      <c r="F30" s="129">
        <v>28.350961529999999</v>
      </c>
      <c r="G30" s="129">
        <v>15.162147300000001</v>
      </c>
      <c r="H30" s="129">
        <v>13.18881423</v>
      </c>
      <c r="I30" s="129">
        <v>2544.8341019600002</v>
      </c>
      <c r="J30" s="129">
        <v>21.992074390000003</v>
      </c>
      <c r="K30" s="129">
        <v>2522.84202757</v>
      </c>
      <c r="L30" s="129">
        <v>3645.8325871500001</v>
      </c>
      <c r="M30" s="129">
        <v>3618.0693687499997</v>
      </c>
      <c r="N30" s="129">
        <v>27.7632184</v>
      </c>
      <c r="O30" s="129">
        <v>0.32305545000000002</v>
      </c>
      <c r="P30" s="129">
        <v>8.1697384799999995</v>
      </c>
      <c r="Q30" s="130"/>
      <c r="R30" s="130"/>
      <c r="S30" s="130"/>
      <c r="T30" s="130"/>
      <c r="U30" s="130"/>
      <c r="V30" s="130"/>
    </row>
    <row r="31" spans="1:22" hidden="1" outlineLevel="1">
      <c r="A31" s="8">
        <v>41153</v>
      </c>
      <c r="B31" s="129">
        <v>6537.1480693000003</v>
      </c>
      <c r="C31" s="41">
        <v>19.995042519999998</v>
      </c>
      <c r="D31" s="129">
        <v>15.43473449</v>
      </c>
      <c r="E31" s="129">
        <v>4.5603080299999998</v>
      </c>
      <c r="F31" s="129">
        <v>24.961815040000001</v>
      </c>
      <c r="G31" s="129">
        <v>14.43441827</v>
      </c>
      <c r="H31" s="129">
        <v>10.527396769999999</v>
      </c>
      <c r="I31" s="129">
        <v>2798.7308191500001</v>
      </c>
      <c r="J31" s="129">
        <v>23.75170366</v>
      </c>
      <c r="K31" s="129">
        <v>2774.9791154899999</v>
      </c>
      <c r="L31" s="129">
        <v>3693.4603925900001</v>
      </c>
      <c r="M31" s="129">
        <v>3663.9350590900003</v>
      </c>
      <c r="N31" s="129">
        <v>29.525333499999999</v>
      </c>
      <c r="O31" s="129">
        <v>0.10905001</v>
      </c>
      <c r="P31" s="129">
        <v>7.5390289700000004</v>
      </c>
      <c r="Q31" s="130"/>
      <c r="R31" s="130"/>
      <c r="S31" s="130"/>
      <c r="T31" s="130"/>
      <c r="U31" s="130"/>
      <c r="V31" s="130"/>
    </row>
    <row r="32" spans="1:22" hidden="1" outlineLevel="1">
      <c r="A32" s="8">
        <v>41183</v>
      </c>
      <c r="B32" s="129">
        <v>7214.4192989800003</v>
      </c>
      <c r="C32" s="41">
        <v>16.38253821</v>
      </c>
      <c r="D32" s="129">
        <v>12.592329299999998</v>
      </c>
      <c r="E32" s="129">
        <v>3.79020891</v>
      </c>
      <c r="F32" s="129">
        <v>21.5077371</v>
      </c>
      <c r="G32" s="129">
        <v>11.02689135</v>
      </c>
      <c r="H32" s="129">
        <v>10.480845749999999</v>
      </c>
      <c r="I32" s="129">
        <v>3445.5153046800001</v>
      </c>
      <c r="J32" s="129">
        <v>26.008474320000001</v>
      </c>
      <c r="K32" s="129">
        <v>3419.5068303600001</v>
      </c>
      <c r="L32" s="129">
        <v>3731.0137189900006</v>
      </c>
      <c r="M32" s="129">
        <v>3703.1488582600005</v>
      </c>
      <c r="N32" s="129">
        <v>27.86486073</v>
      </c>
      <c r="O32" s="129">
        <v>0.60848572000000001</v>
      </c>
      <c r="P32" s="129">
        <v>5.5131693400000001</v>
      </c>
      <c r="Q32" s="130"/>
      <c r="R32" s="130"/>
      <c r="S32" s="130"/>
      <c r="T32" s="130"/>
      <c r="U32" s="130"/>
      <c r="V32" s="130"/>
    </row>
    <row r="33" spans="1:22" hidden="1" outlineLevel="1">
      <c r="A33" s="8">
        <v>41214</v>
      </c>
      <c r="B33" s="129">
        <v>8194.3964511100003</v>
      </c>
      <c r="C33" s="41">
        <v>15.729128319999999</v>
      </c>
      <c r="D33" s="129">
        <v>12.656087039999999</v>
      </c>
      <c r="E33" s="129">
        <v>3.0730412799999995</v>
      </c>
      <c r="F33" s="129">
        <v>22.519500019999999</v>
      </c>
      <c r="G33" s="129">
        <v>12.17783605</v>
      </c>
      <c r="H33" s="129">
        <v>10.341663970000001</v>
      </c>
      <c r="I33" s="129">
        <v>4313.4922780799998</v>
      </c>
      <c r="J33" s="129">
        <v>28.900709910000003</v>
      </c>
      <c r="K33" s="129">
        <v>4284.5915681699998</v>
      </c>
      <c r="L33" s="129">
        <v>3842.6555446900002</v>
      </c>
      <c r="M33" s="129">
        <v>3816.7507830200002</v>
      </c>
      <c r="N33" s="129">
        <v>25.904761669999996</v>
      </c>
      <c r="O33" s="129">
        <v>5.8750030000000002E-2</v>
      </c>
      <c r="P33" s="129">
        <v>5.6825161900000003</v>
      </c>
      <c r="Q33" s="130"/>
      <c r="R33" s="130"/>
      <c r="S33" s="130"/>
      <c r="T33" s="130"/>
      <c r="U33" s="130"/>
      <c r="V33" s="130"/>
    </row>
    <row r="34" spans="1:22" hidden="1" outlineLevel="1">
      <c r="A34" s="8">
        <v>41244</v>
      </c>
      <c r="B34" s="129">
        <v>8737.27666494</v>
      </c>
      <c r="C34" s="41">
        <v>16.434546400000002</v>
      </c>
      <c r="D34" s="129">
        <v>12.76996463</v>
      </c>
      <c r="E34" s="129">
        <v>3.6645817699999998</v>
      </c>
      <c r="F34" s="129">
        <v>4.6332580600000002</v>
      </c>
      <c r="G34" s="129">
        <v>4.3737152899999998</v>
      </c>
      <c r="H34" s="129">
        <v>0.25954277000000003</v>
      </c>
      <c r="I34" s="129">
        <v>4771.8289909299992</v>
      </c>
      <c r="J34" s="129">
        <v>67.766767759999993</v>
      </c>
      <c r="K34" s="129">
        <v>4704.0622231699999</v>
      </c>
      <c r="L34" s="129">
        <v>3944.37986955</v>
      </c>
      <c r="M34" s="129">
        <v>3921.46871719</v>
      </c>
      <c r="N34" s="129">
        <v>22.911152359999999</v>
      </c>
      <c r="O34" s="129">
        <v>-9.1383000000000436E-4</v>
      </c>
      <c r="P34" s="129">
        <v>4.90965352</v>
      </c>
      <c r="Q34" s="130"/>
      <c r="R34" s="130"/>
      <c r="S34" s="130"/>
      <c r="T34" s="130"/>
      <c r="U34" s="130"/>
      <c r="V34" s="130"/>
    </row>
    <row r="35" spans="1:22" hidden="1" outlineLevel="1">
      <c r="A35" s="8">
        <v>41275</v>
      </c>
      <c r="B35" s="129">
        <v>9023.7996206299995</v>
      </c>
      <c r="C35" s="41">
        <v>17.24278949</v>
      </c>
      <c r="D35" s="129">
        <v>12.550871469999999</v>
      </c>
      <c r="E35" s="129">
        <v>4.6919180199999992</v>
      </c>
      <c r="F35" s="129">
        <v>4.4941481899999998</v>
      </c>
      <c r="G35" s="129">
        <v>4.2057485999999997</v>
      </c>
      <c r="H35" s="129">
        <v>0.28839958999999998</v>
      </c>
      <c r="I35" s="129">
        <v>4940.8423079799995</v>
      </c>
      <c r="J35" s="129">
        <v>26.795429600000002</v>
      </c>
      <c r="K35" s="129">
        <v>4914.0468783799997</v>
      </c>
      <c r="L35" s="129">
        <v>4061.2203749699997</v>
      </c>
      <c r="M35" s="129">
        <v>4033.9888608300002</v>
      </c>
      <c r="N35" s="129">
        <v>27.231514140000002</v>
      </c>
      <c r="O35" s="129">
        <v>0.16732152</v>
      </c>
      <c r="P35" s="129">
        <v>6.2194701100000005</v>
      </c>
      <c r="Q35" s="130"/>
      <c r="R35" s="130"/>
      <c r="S35" s="130"/>
      <c r="T35" s="130"/>
      <c r="U35" s="130"/>
      <c r="V35" s="130"/>
    </row>
    <row r="36" spans="1:22" hidden="1" outlineLevel="1">
      <c r="A36" s="8">
        <v>41306</v>
      </c>
      <c r="B36" s="129">
        <v>8804.3711087600004</v>
      </c>
      <c r="C36" s="41">
        <v>19.081475780000002</v>
      </c>
      <c r="D36" s="129">
        <v>13.001615939999999</v>
      </c>
      <c r="E36" s="129">
        <v>6.0798598400000001</v>
      </c>
      <c r="F36" s="129">
        <v>23.285465550000001</v>
      </c>
      <c r="G36" s="129">
        <v>4.9982005100000002</v>
      </c>
      <c r="H36" s="129">
        <v>18.287265040000001</v>
      </c>
      <c r="I36" s="129">
        <v>4660.7273138899991</v>
      </c>
      <c r="J36" s="129">
        <v>23.648669980000001</v>
      </c>
      <c r="K36" s="129">
        <v>4637.0786439099993</v>
      </c>
      <c r="L36" s="129">
        <v>4101.27685354</v>
      </c>
      <c r="M36" s="129">
        <v>4073.8542746799994</v>
      </c>
      <c r="N36" s="129">
        <v>27.422578859999998</v>
      </c>
      <c r="O36" s="129">
        <v>-0.11704422</v>
      </c>
      <c r="P36" s="129">
        <v>6.0067869899999993</v>
      </c>
      <c r="Q36" s="130"/>
      <c r="R36" s="130"/>
      <c r="S36" s="130"/>
      <c r="T36" s="130"/>
      <c r="U36" s="130"/>
      <c r="V36" s="130"/>
    </row>
    <row r="37" spans="1:22" hidden="1" outlineLevel="1">
      <c r="A37" s="8">
        <v>41334</v>
      </c>
      <c r="B37" s="129">
        <v>8872.7370491199999</v>
      </c>
      <c r="C37" s="41">
        <v>19.911199160000002</v>
      </c>
      <c r="D37" s="129">
        <v>13.43692836</v>
      </c>
      <c r="E37" s="129">
        <v>6.4742708000000002</v>
      </c>
      <c r="F37" s="129">
        <v>23.182377120000002</v>
      </c>
      <c r="G37" s="129">
        <v>4.88614382</v>
      </c>
      <c r="H37" s="129">
        <v>18.296233300000001</v>
      </c>
      <c r="I37" s="129">
        <v>4689.916843089999</v>
      </c>
      <c r="J37" s="129">
        <v>32.636031389999999</v>
      </c>
      <c r="K37" s="129">
        <v>4657.2808116999995</v>
      </c>
      <c r="L37" s="129">
        <v>4139.72662975</v>
      </c>
      <c r="M37" s="129">
        <v>4112.50078502</v>
      </c>
      <c r="N37" s="129">
        <v>27.225844729999999</v>
      </c>
      <c r="O37" s="129">
        <v>0.15090154</v>
      </c>
      <c r="P37" s="129">
        <v>5.8601826799999994</v>
      </c>
      <c r="Q37" s="130"/>
      <c r="R37" s="130"/>
      <c r="S37" s="130"/>
      <c r="T37" s="130"/>
      <c r="U37" s="130"/>
      <c r="V37" s="130"/>
    </row>
    <row r="38" spans="1:22" hidden="1" outlineLevel="1">
      <c r="A38" s="8">
        <v>41365</v>
      </c>
      <c r="B38" s="129">
        <v>9276.1778940799995</v>
      </c>
      <c r="C38" s="41">
        <v>21.402206840000002</v>
      </c>
      <c r="D38" s="129">
        <v>16.183287849999999</v>
      </c>
      <c r="E38" s="129">
        <v>5.2189189900000006</v>
      </c>
      <c r="F38" s="129">
        <v>26.096289600000002</v>
      </c>
      <c r="G38" s="129">
        <v>5.19373869</v>
      </c>
      <c r="H38" s="129">
        <v>20.902550910000002</v>
      </c>
      <c r="I38" s="129">
        <v>5006.5214860400001</v>
      </c>
      <c r="J38" s="129">
        <v>38.58491969</v>
      </c>
      <c r="K38" s="129">
        <v>4967.9365663500002</v>
      </c>
      <c r="L38" s="129">
        <v>4222.1579116000003</v>
      </c>
      <c r="M38" s="129">
        <v>4195.4678440299995</v>
      </c>
      <c r="N38" s="129">
        <v>26.69006757</v>
      </c>
      <c r="O38" s="129">
        <v>-7.8613430000000012E-2</v>
      </c>
      <c r="P38" s="129">
        <v>6.2647192700000005</v>
      </c>
      <c r="Q38" s="130"/>
      <c r="R38" s="130"/>
      <c r="S38" s="130"/>
      <c r="T38" s="130"/>
      <c r="U38" s="130"/>
      <c r="V38" s="130"/>
    </row>
    <row r="39" spans="1:22" hidden="1" outlineLevel="1">
      <c r="A39" s="8">
        <v>41395</v>
      </c>
      <c r="B39" s="129">
        <v>9758.4257954999994</v>
      </c>
      <c r="C39" s="41">
        <v>20.792315630000004</v>
      </c>
      <c r="D39" s="129">
        <v>15.89832651</v>
      </c>
      <c r="E39" s="129">
        <v>4.8939891200000005</v>
      </c>
      <c r="F39" s="129">
        <v>24.435024060000003</v>
      </c>
      <c r="G39" s="129">
        <v>3.6500726999999999</v>
      </c>
      <c r="H39" s="129">
        <v>20.784951360000001</v>
      </c>
      <c r="I39" s="129">
        <v>5445.7930996300001</v>
      </c>
      <c r="J39" s="129">
        <v>34.202283979999997</v>
      </c>
      <c r="K39" s="129">
        <v>5411.59081565</v>
      </c>
      <c r="L39" s="129">
        <v>4267.4053561799992</v>
      </c>
      <c r="M39" s="129">
        <v>4240.0051993300003</v>
      </c>
      <c r="N39" s="129">
        <v>27.400156849999998</v>
      </c>
      <c r="O39" s="129">
        <v>7.1048789999999987E-2</v>
      </c>
      <c r="P39" s="129">
        <v>5.3661109700000003</v>
      </c>
      <c r="Q39" s="130"/>
      <c r="R39" s="130"/>
      <c r="S39" s="130"/>
      <c r="T39" s="130"/>
      <c r="U39" s="130"/>
      <c r="V39" s="130"/>
    </row>
    <row r="40" spans="1:22" hidden="1" outlineLevel="1">
      <c r="A40" s="8">
        <v>41426</v>
      </c>
      <c r="B40" s="129">
        <v>10017.8801112</v>
      </c>
      <c r="C40" s="41">
        <v>22.886436529999997</v>
      </c>
      <c r="D40" s="129">
        <v>17.702589740000001</v>
      </c>
      <c r="E40" s="129">
        <v>5.1838467899999996</v>
      </c>
      <c r="F40" s="129">
        <v>23.980418490000002</v>
      </c>
      <c r="G40" s="129">
        <v>3.5966556000000001</v>
      </c>
      <c r="H40" s="129">
        <v>20.38376289</v>
      </c>
      <c r="I40" s="129">
        <v>5562.1071043900001</v>
      </c>
      <c r="J40" s="129">
        <v>22.921585000000004</v>
      </c>
      <c r="K40" s="129">
        <v>5539.1855193900001</v>
      </c>
      <c r="L40" s="129">
        <v>4408.90615179</v>
      </c>
      <c r="M40" s="129">
        <v>4382.5821290399999</v>
      </c>
      <c r="N40" s="129">
        <v>26.324022750000001</v>
      </c>
      <c r="O40" s="129">
        <v>0.10227023000000002</v>
      </c>
      <c r="P40" s="129">
        <v>5.5497693000000003</v>
      </c>
      <c r="Q40" s="130"/>
      <c r="R40" s="130"/>
      <c r="S40" s="130"/>
      <c r="T40" s="130"/>
      <c r="U40" s="130"/>
      <c r="V40" s="130"/>
    </row>
    <row r="41" spans="1:22" hidden="1" outlineLevel="1">
      <c r="A41" s="8">
        <v>41456</v>
      </c>
      <c r="B41" s="129">
        <v>10060.46547383</v>
      </c>
      <c r="C41" s="41">
        <v>23.207301690000001</v>
      </c>
      <c r="D41" s="129">
        <v>17.561309999999999</v>
      </c>
      <c r="E41" s="129">
        <v>5.6459916899999998</v>
      </c>
      <c r="F41" s="129">
        <v>14.801504899999999</v>
      </c>
      <c r="G41" s="129">
        <v>3.2411014900000001</v>
      </c>
      <c r="H41" s="129">
        <v>11.560403409999999</v>
      </c>
      <c r="I41" s="129">
        <v>5573.7012289699996</v>
      </c>
      <c r="J41" s="129">
        <v>25.864457869999999</v>
      </c>
      <c r="K41" s="129">
        <v>5547.8367711000001</v>
      </c>
      <c r="L41" s="129">
        <v>4448.75543827</v>
      </c>
      <c r="M41" s="129">
        <v>4420.3088414800004</v>
      </c>
      <c r="N41" s="129">
        <v>28.446596789999997</v>
      </c>
      <c r="O41" s="129">
        <v>-0.18373104000000001</v>
      </c>
      <c r="P41" s="129">
        <v>5.60129403</v>
      </c>
      <c r="Q41" s="130"/>
      <c r="R41" s="130"/>
      <c r="S41" s="130"/>
      <c r="T41" s="130"/>
      <c r="U41" s="130"/>
      <c r="V41" s="130"/>
    </row>
    <row r="42" spans="1:22" hidden="1" outlineLevel="1">
      <c r="A42" s="8">
        <v>41487</v>
      </c>
      <c r="B42" s="129">
        <v>9828.2693973900004</v>
      </c>
      <c r="C42" s="41">
        <v>22.849023449999997</v>
      </c>
      <c r="D42" s="129">
        <v>16.771202989999999</v>
      </c>
      <c r="E42" s="129">
        <v>6.0778204599999999</v>
      </c>
      <c r="F42" s="129">
        <v>13.966749270000001</v>
      </c>
      <c r="G42" s="129">
        <v>4.4812243899999995</v>
      </c>
      <c r="H42" s="129">
        <v>9.4855248799999998</v>
      </c>
      <c r="I42" s="129">
        <v>5285.39771225</v>
      </c>
      <c r="J42" s="129">
        <v>22.592897390000001</v>
      </c>
      <c r="K42" s="129">
        <v>5262.8048148600001</v>
      </c>
      <c r="L42" s="129">
        <v>4506.0559124199999</v>
      </c>
      <c r="M42" s="129">
        <v>4475.27804397</v>
      </c>
      <c r="N42" s="129">
        <v>30.77786845</v>
      </c>
      <c r="O42" s="129">
        <v>1.5743599999999996E-2</v>
      </c>
      <c r="P42" s="129">
        <v>5.2134742599999999</v>
      </c>
      <c r="Q42" s="130"/>
      <c r="R42" s="130"/>
      <c r="S42" s="130"/>
      <c r="T42" s="130"/>
      <c r="U42" s="130"/>
      <c r="V42" s="130"/>
    </row>
    <row r="43" spans="1:22" hidden="1" outlineLevel="1">
      <c r="A43" s="8">
        <v>41518</v>
      </c>
      <c r="B43" s="129">
        <v>11122.563156730001</v>
      </c>
      <c r="C43" s="41">
        <v>22.062711819999997</v>
      </c>
      <c r="D43" s="129">
        <v>16.235376089999999</v>
      </c>
      <c r="E43" s="129">
        <v>5.8273357300000006</v>
      </c>
      <c r="F43" s="129">
        <v>12.97232176</v>
      </c>
      <c r="G43" s="129">
        <v>5.5847453499999995</v>
      </c>
      <c r="H43" s="129">
        <v>7.3875764099999994</v>
      </c>
      <c r="I43" s="129">
        <v>6472.6392330500003</v>
      </c>
      <c r="J43" s="129">
        <v>22.892361430000001</v>
      </c>
      <c r="K43" s="129">
        <v>6449.746871620001</v>
      </c>
      <c r="L43" s="129">
        <v>4614.8888900999991</v>
      </c>
      <c r="M43" s="129">
        <v>4582.9816346999996</v>
      </c>
      <c r="N43" s="129">
        <v>31.9072554</v>
      </c>
      <c r="O43" s="129">
        <v>-1.364818000000001E-2</v>
      </c>
      <c r="P43" s="129">
        <v>4.7608175900000003</v>
      </c>
      <c r="Q43" s="130"/>
      <c r="R43" s="130"/>
      <c r="S43" s="130"/>
      <c r="T43" s="130"/>
      <c r="U43" s="130"/>
      <c r="V43" s="130"/>
    </row>
    <row r="44" spans="1:22" hidden="1" outlineLevel="1">
      <c r="A44" s="8">
        <v>41548</v>
      </c>
      <c r="B44" s="129">
        <v>10885.356813029999</v>
      </c>
      <c r="C44" s="41">
        <v>23.02979624</v>
      </c>
      <c r="D44" s="129">
        <v>12.694122890000001</v>
      </c>
      <c r="E44" s="129">
        <v>10.33567335</v>
      </c>
      <c r="F44" s="129">
        <v>15.773640739999999</v>
      </c>
      <c r="G44" s="129">
        <v>8.3835579799999991</v>
      </c>
      <c r="H44" s="129">
        <v>7.3900827600000003</v>
      </c>
      <c r="I44" s="129">
        <v>6167.8564435100006</v>
      </c>
      <c r="J44" s="129">
        <v>23.819861100000001</v>
      </c>
      <c r="K44" s="129">
        <v>6144.036582409999</v>
      </c>
      <c r="L44" s="129">
        <v>4678.6969325400005</v>
      </c>
      <c r="M44" s="129">
        <v>4647.2375126399993</v>
      </c>
      <c r="N44" s="129">
        <v>31.4594199</v>
      </c>
      <c r="O44" s="129">
        <v>-0.10188326</v>
      </c>
      <c r="P44" s="129">
        <v>4.5837230299999998</v>
      </c>
      <c r="Q44" s="130"/>
      <c r="R44" s="130"/>
      <c r="S44" s="130"/>
      <c r="T44" s="130"/>
      <c r="U44" s="130"/>
      <c r="V44" s="130"/>
    </row>
    <row r="45" spans="1:22" hidden="1" outlineLevel="1">
      <c r="A45" s="8">
        <v>41579</v>
      </c>
      <c r="B45" s="129">
        <v>10217.27506817</v>
      </c>
      <c r="C45" s="41">
        <v>20.241351029999997</v>
      </c>
      <c r="D45" s="129">
        <v>12.35434839</v>
      </c>
      <c r="E45" s="129">
        <v>7.8870026399999995</v>
      </c>
      <c r="F45" s="129">
        <v>13.775193760000001</v>
      </c>
      <c r="G45" s="129">
        <v>6.2949082500000006</v>
      </c>
      <c r="H45" s="129">
        <v>7.4802855099999999</v>
      </c>
      <c r="I45" s="129">
        <v>5357.2115756700005</v>
      </c>
      <c r="J45" s="129">
        <v>27.442154680000002</v>
      </c>
      <c r="K45" s="129">
        <v>5329.7694209900001</v>
      </c>
      <c r="L45" s="129">
        <v>4826.0469477099996</v>
      </c>
      <c r="M45" s="129">
        <v>4795.5084951099998</v>
      </c>
      <c r="N45" s="129">
        <v>30.538452600000003</v>
      </c>
      <c r="O45" s="129">
        <v>2.2415899999999878E-3</v>
      </c>
      <c r="P45" s="129">
        <v>4.37870501</v>
      </c>
      <c r="Q45" s="130"/>
      <c r="R45" s="130"/>
      <c r="S45" s="130"/>
      <c r="T45" s="130"/>
      <c r="U45" s="130"/>
      <c r="V45" s="130"/>
    </row>
    <row r="46" spans="1:22" hidden="1" outlineLevel="1">
      <c r="A46" s="8">
        <v>41609</v>
      </c>
      <c r="B46" s="129">
        <v>9995.6818182499992</v>
      </c>
      <c r="C46" s="41">
        <v>19.043791729999999</v>
      </c>
      <c r="D46" s="129">
        <v>13.365219230000001</v>
      </c>
      <c r="E46" s="129">
        <v>5.6785724999999996</v>
      </c>
      <c r="F46" s="129">
        <v>5.3320964599999998</v>
      </c>
      <c r="G46" s="129">
        <v>4.7769652300000001</v>
      </c>
      <c r="H46" s="129">
        <v>0.55513122999999998</v>
      </c>
      <c r="I46" s="129">
        <v>5146.4241680900013</v>
      </c>
      <c r="J46" s="129">
        <v>79.376062450000006</v>
      </c>
      <c r="K46" s="129">
        <v>5067.0481056399994</v>
      </c>
      <c r="L46" s="129">
        <v>4824.8817619700003</v>
      </c>
      <c r="M46" s="129">
        <v>4797.37941512</v>
      </c>
      <c r="N46" s="129">
        <v>27.502346850000002</v>
      </c>
      <c r="O46" s="129">
        <v>-0.29813964999999998</v>
      </c>
      <c r="P46" s="129">
        <v>4.9612347300000001</v>
      </c>
      <c r="Q46" s="130"/>
      <c r="R46" s="130"/>
      <c r="S46" s="130"/>
      <c r="T46" s="130"/>
      <c r="U46" s="130"/>
      <c r="V46" s="130"/>
    </row>
    <row r="47" spans="1:22" hidden="1" outlineLevel="1">
      <c r="A47" s="8">
        <v>41640</v>
      </c>
      <c r="B47" s="129">
        <v>9710.2763792500009</v>
      </c>
      <c r="C47" s="41">
        <v>20.359771259999999</v>
      </c>
      <c r="D47" s="129">
        <v>13.06945252</v>
      </c>
      <c r="E47" s="129">
        <v>7.29031874</v>
      </c>
      <c r="F47" s="129">
        <v>4.4598085899999997</v>
      </c>
      <c r="G47" s="129">
        <v>3.9294848299999998</v>
      </c>
      <c r="H47" s="129">
        <v>0.53032376000000003</v>
      </c>
      <c r="I47" s="129">
        <v>4900.752792459999</v>
      </c>
      <c r="J47" s="129">
        <v>22.069268950000001</v>
      </c>
      <c r="K47" s="129">
        <v>4878.6835235100007</v>
      </c>
      <c r="L47" s="129">
        <v>4784.7040069399991</v>
      </c>
      <c r="M47" s="129">
        <v>4755.0289522799994</v>
      </c>
      <c r="N47" s="129">
        <v>29.675054659999997</v>
      </c>
      <c r="O47" s="129">
        <v>-0.19922717000000001</v>
      </c>
      <c r="P47" s="129">
        <v>5.4069830400000001</v>
      </c>
      <c r="Q47" s="130"/>
      <c r="R47" s="130"/>
      <c r="S47" s="130"/>
      <c r="T47" s="130"/>
      <c r="U47" s="130"/>
      <c r="V47" s="130"/>
    </row>
    <row r="48" spans="1:22" hidden="1" outlineLevel="1">
      <c r="A48" s="8">
        <v>41671</v>
      </c>
      <c r="B48" s="129">
        <v>10080.720922439999</v>
      </c>
      <c r="C48" s="41">
        <v>23.99751165</v>
      </c>
      <c r="D48" s="129">
        <v>12.366620149999999</v>
      </c>
      <c r="E48" s="129">
        <v>11.630891500000001</v>
      </c>
      <c r="F48" s="129">
        <v>9.1583470400000007</v>
      </c>
      <c r="G48" s="129">
        <v>8.6291147200000005</v>
      </c>
      <c r="H48" s="129">
        <v>0.52923231999999998</v>
      </c>
      <c r="I48" s="129">
        <v>5061.4558185299993</v>
      </c>
      <c r="J48" s="129">
        <v>35.437477219999998</v>
      </c>
      <c r="K48" s="129">
        <v>5026.0183413100003</v>
      </c>
      <c r="L48" s="129">
        <v>4986.10924522</v>
      </c>
      <c r="M48" s="129">
        <v>4956.0971596199997</v>
      </c>
      <c r="N48" s="129">
        <v>30.012085599999995</v>
      </c>
      <c r="O48" s="129">
        <v>-1.3340849999999987E-2</v>
      </c>
      <c r="P48" s="129">
        <v>6.0837993600000004</v>
      </c>
      <c r="Q48" s="130"/>
      <c r="R48" s="130"/>
      <c r="S48" s="130"/>
      <c r="T48" s="130"/>
      <c r="U48" s="130"/>
      <c r="V48" s="130"/>
    </row>
    <row r="49" spans="1:22" hidden="1" outlineLevel="1">
      <c r="A49" s="8">
        <v>41699</v>
      </c>
      <c r="B49" s="129">
        <v>9630.8911043200005</v>
      </c>
      <c r="C49" s="41">
        <v>22.351310529999999</v>
      </c>
      <c r="D49" s="129">
        <v>14.195323989999999</v>
      </c>
      <c r="E49" s="129">
        <v>8.1559865400000007</v>
      </c>
      <c r="F49" s="129">
        <v>6.3703363999999993</v>
      </c>
      <c r="G49" s="129">
        <v>5.8661195799999994</v>
      </c>
      <c r="H49" s="129">
        <v>0.50421682000000001</v>
      </c>
      <c r="I49" s="129">
        <v>4636.5410493099998</v>
      </c>
      <c r="J49" s="129">
        <v>39.735028850000006</v>
      </c>
      <c r="K49" s="129">
        <v>4596.8060204599997</v>
      </c>
      <c r="L49" s="129">
        <v>4965.6284080799996</v>
      </c>
      <c r="M49" s="129">
        <v>4935.0012225399996</v>
      </c>
      <c r="N49" s="129">
        <v>30.627185540000003</v>
      </c>
      <c r="O49" s="129">
        <v>-0.10773627999999999</v>
      </c>
      <c r="P49" s="129">
        <v>6.1379867800000003</v>
      </c>
      <c r="Q49" s="130"/>
      <c r="R49" s="130"/>
      <c r="S49" s="130"/>
      <c r="T49" s="130"/>
      <c r="U49" s="130"/>
      <c r="V49" s="130"/>
    </row>
    <row r="50" spans="1:22" hidden="1" outlineLevel="1">
      <c r="A50" s="8">
        <v>41730</v>
      </c>
      <c r="B50" s="129">
        <v>9621.7034048200003</v>
      </c>
      <c r="C50" s="41">
        <v>67.281535160000004</v>
      </c>
      <c r="D50" s="129">
        <v>16.203510050000002</v>
      </c>
      <c r="E50" s="129">
        <v>51.078025110000006</v>
      </c>
      <c r="F50" s="129">
        <v>9.2979202700000005</v>
      </c>
      <c r="G50" s="129">
        <v>8.8221690200000005</v>
      </c>
      <c r="H50" s="129">
        <v>0.47575125000000001</v>
      </c>
      <c r="I50" s="129">
        <v>4513.8056923699996</v>
      </c>
      <c r="J50" s="129">
        <v>40.653901480000002</v>
      </c>
      <c r="K50" s="129">
        <v>4473.1517908899996</v>
      </c>
      <c r="L50" s="129">
        <v>5031.3182570200006</v>
      </c>
      <c r="M50" s="129">
        <v>4998.8590977999993</v>
      </c>
      <c r="N50" s="129">
        <v>32.459159220000004</v>
      </c>
      <c r="O50" s="129">
        <v>-0.27430072</v>
      </c>
      <c r="P50" s="129">
        <v>7.19394226</v>
      </c>
      <c r="Q50" s="130"/>
      <c r="R50" s="130"/>
      <c r="S50" s="130"/>
      <c r="T50" s="130"/>
      <c r="U50" s="130"/>
      <c r="V50" s="130"/>
    </row>
    <row r="51" spans="1:22" hidden="1" outlineLevel="1">
      <c r="A51" s="8">
        <v>41760</v>
      </c>
      <c r="B51" s="129">
        <v>9516.5111061900006</v>
      </c>
      <c r="C51" s="41">
        <v>82.048959460000006</v>
      </c>
      <c r="D51" s="129">
        <v>24.701400609999997</v>
      </c>
      <c r="E51" s="129">
        <v>57.347558850000006</v>
      </c>
      <c r="F51" s="129">
        <v>5.5657489600000005</v>
      </c>
      <c r="G51" s="129">
        <v>5.1013387200000002</v>
      </c>
      <c r="H51" s="129">
        <v>0.46441023999999997</v>
      </c>
      <c r="I51" s="129">
        <v>4370.1547023099993</v>
      </c>
      <c r="J51" s="129">
        <v>43.92201446</v>
      </c>
      <c r="K51" s="129">
        <v>4326.2326878499998</v>
      </c>
      <c r="L51" s="129">
        <v>5058.7416954600003</v>
      </c>
      <c r="M51" s="129">
        <v>5025.1879416199999</v>
      </c>
      <c r="N51" s="129">
        <v>33.553753840000006</v>
      </c>
      <c r="O51" s="129">
        <v>-0.22241926000000001</v>
      </c>
      <c r="P51" s="129">
        <v>7.1682895999999996</v>
      </c>
      <c r="Q51" s="130"/>
      <c r="R51" s="130"/>
      <c r="S51" s="130"/>
      <c r="T51" s="130"/>
      <c r="U51" s="130"/>
      <c r="V51" s="130"/>
    </row>
    <row r="52" spans="1:22" hidden="1" outlineLevel="1">
      <c r="A52" s="8">
        <v>41791</v>
      </c>
      <c r="B52" s="129">
        <v>8890.7624692900008</v>
      </c>
      <c r="C52" s="41">
        <v>337.64130575000001</v>
      </c>
      <c r="D52" s="129">
        <v>25.158000019999999</v>
      </c>
      <c r="E52" s="129">
        <v>312.48330572999998</v>
      </c>
      <c r="F52" s="129">
        <v>5.7058754</v>
      </c>
      <c r="G52" s="129">
        <v>5.23781797</v>
      </c>
      <c r="H52" s="129">
        <v>0.46805743</v>
      </c>
      <c r="I52" s="129">
        <v>3429.2339869299999</v>
      </c>
      <c r="J52" s="129">
        <v>38.22491342</v>
      </c>
      <c r="K52" s="129">
        <v>3391.0090735099998</v>
      </c>
      <c r="L52" s="129">
        <v>5118.1813012100001</v>
      </c>
      <c r="M52" s="129">
        <v>5084.8590595599999</v>
      </c>
      <c r="N52" s="129">
        <v>33.322241650000002</v>
      </c>
      <c r="O52" s="129">
        <v>-0.62749484</v>
      </c>
      <c r="P52" s="129">
        <v>6.44696128</v>
      </c>
      <c r="Q52" s="130"/>
      <c r="R52" s="130"/>
      <c r="S52" s="130"/>
      <c r="T52" s="130"/>
      <c r="U52" s="130"/>
      <c r="V52" s="130"/>
    </row>
    <row r="53" spans="1:22" hidden="1" outlineLevel="1">
      <c r="A53" s="8">
        <v>41821</v>
      </c>
      <c r="B53" s="129">
        <v>8482.3175856899998</v>
      </c>
      <c r="C53" s="41">
        <v>305.19812776000003</v>
      </c>
      <c r="D53" s="129">
        <v>20.015712119999996</v>
      </c>
      <c r="E53" s="129">
        <v>285.18241563999999</v>
      </c>
      <c r="F53" s="129">
        <v>8.1852884299999999</v>
      </c>
      <c r="G53" s="129">
        <v>7.9007245099999999</v>
      </c>
      <c r="H53" s="129">
        <v>0.28456392000000003</v>
      </c>
      <c r="I53" s="129">
        <v>3051.58361457</v>
      </c>
      <c r="J53" s="129">
        <v>35.839640390000007</v>
      </c>
      <c r="K53" s="129">
        <v>3015.7439741799999</v>
      </c>
      <c r="L53" s="129">
        <v>5117.3505549299998</v>
      </c>
      <c r="M53" s="129">
        <v>5084.7127764899997</v>
      </c>
      <c r="N53" s="129">
        <v>32.637778439999998</v>
      </c>
      <c r="O53" s="129">
        <v>8.0417319999999987E-2</v>
      </c>
      <c r="P53" s="129">
        <v>6.2114462799999997</v>
      </c>
      <c r="Q53" s="130"/>
      <c r="R53" s="130"/>
      <c r="S53" s="130"/>
      <c r="T53" s="130"/>
      <c r="U53" s="130"/>
      <c r="V53" s="130"/>
    </row>
    <row r="54" spans="1:22" hidden="1" outlineLevel="1">
      <c r="A54" s="8">
        <v>41852</v>
      </c>
      <c r="B54" s="129">
        <v>8551.6636674700003</v>
      </c>
      <c r="C54" s="41">
        <v>35.33761441</v>
      </c>
      <c r="D54" s="129">
        <v>32.241994139999996</v>
      </c>
      <c r="E54" s="129">
        <v>3.0956202699999995</v>
      </c>
      <c r="F54" s="129">
        <v>6.2452186600000008</v>
      </c>
      <c r="G54" s="129">
        <v>5.8635374200000001</v>
      </c>
      <c r="H54" s="129">
        <v>0.38168124000000003</v>
      </c>
      <c r="I54" s="129">
        <v>3199.47628012</v>
      </c>
      <c r="J54" s="129">
        <v>36.463616209999998</v>
      </c>
      <c r="K54" s="129">
        <v>3163.0126639099999</v>
      </c>
      <c r="L54" s="129">
        <v>5310.6045542800002</v>
      </c>
      <c r="M54" s="129">
        <v>5276.7432342399998</v>
      </c>
      <c r="N54" s="129">
        <v>33.861320040000003</v>
      </c>
      <c r="O54" s="129">
        <v>-0.27964836999999998</v>
      </c>
      <c r="P54" s="129">
        <v>6.1876263100000006</v>
      </c>
      <c r="Q54" s="130"/>
      <c r="R54" s="130"/>
      <c r="S54" s="130"/>
      <c r="T54" s="130"/>
      <c r="U54" s="130"/>
      <c r="V54" s="130"/>
    </row>
    <row r="55" spans="1:22" hidden="1" outlineLevel="1">
      <c r="A55" s="8">
        <v>41883</v>
      </c>
      <c r="B55" s="129">
        <v>7978.8603960700002</v>
      </c>
      <c r="C55" s="41">
        <v>34.80917359</v>
      </c>
      <c r="D55" s="129">
        <v>31.978126240000002</v>
      </c>
      <c r="E55" s="129">
        <v>2.83104735</v>
      </c>
      <c r="F55" s="129">
        <v>8.8218707799999994</v>
      </c>
      <c r="G55" s="129">
        <v>8.4885800899999992</v>
      </c>
      <c r="H55" s="129">
        <v>0.33329069</v>
      </c>
      <c r="I55" s="129">
        <v>2978.8799456500001</v>
      </c>
      <c r="J55" s="129">
        <v>40.004576999999991</v>
      </c>
      <c r="K55" s="129">
        <v>2938.8753686499999</v>
      </c>
      <c r="L55" s="129">
        <v>4956.3494060499997</v>
      </c>
      <c r="M55" s="129">
        <v>4922.4043640399996</v>
      </c>
      <c r="N55" s="129">
        <v>33.945042009999995</v>
      </c>
      <c r="O55" s="129">
        <v>-0.17965786</v>
      </c>
      <c r="P55" s="129">
        <v>6.1016970200000005</v>
      </c>
      <c r="Q55" s="130"/>
      <c r="R55" s="130"/>
      <c r="S55" s="130"/>
      <c r="T55" s="130"/>
      <c r="U55" s="130"/>
      <c r="V55" s="130"/>
    </row>
    <row r="56" spans="1:22" hidden="1" outlineLevel="1">
      <c r="A56" s="8">
        <v>41913</v>
      </c>
      <c r="B56" s="129">
        <v>7459.94717545</v>
      </c>
      <c r="C56" s="41">
        <v>38.472029769999999</v>
      </c>
      <c r="D56" s="129">
        <v>34.853663079999997</v>
      </c>
      <c r="E56" s="129">
        <v>3.6183666899999993</v>
      </c>
      <c r="F56" s="129">
        <v>8.1095434999999991</v>
      </c>
      <c r="G56" s="129">
        <v>7.6295751300000001</v>
      </c>
      <c r="H56" s="129">
        <v>0.47996836999999998</v>
      </c>
      <c r="I56" s="129">
        <v>2562.4009457500001</v>
      </c>
      <c r="J56" s="129">
        <v>39.728815249999997</v>
      </c>
      <c r="K56" s="129">
        <v>2522.6721305000001</v>
      </c>
      <c r="L56" s="129">
        <v>4850.9646564300001</v>
      </c>
      <c r="M56" s="129">
        <v>4815.1596499799998</v>
      </c>
      <c r="N56" s="129">
        <v>35.80500645</v>
      </c>
      <c r="O56" s="129">
        <v>-0.89387483000000001</v>
      </c>
      <c r="P56" s="129">
        <v>6.6696606800000007</v>
      </c>
      <c r="Q56" s="130"/>
      <c r="R56" s="130"/>
      <c r="S56" s="130"/>
      <c r="T56" s="130"/>
      <c r="U56" s="130"/>
      <c r="V56" s="130"/>
    </row>
    <row r="57" spans="1:22" hidden="1" outlineLevel="1">
      <c r="A57" s="8">
        <v>41944</v>
      </c>
      <c r="B57" s="129">
        <v>7360.3395200599998</v>
      </c>
      <c r="C57" s="41">
        <v>40.160846129999996</v>
      </c>
      <c r="D57" s="129">
        <v>35.409597490000003</v>
      </c>
      <c r="E57" s="129">
        <v>4.75124864</v>
      </c>
      <c r="F57" s="129">
        <v>8.2058442700000001</v>
      </c>
      <c r="G57" s="129">
        <v>7.3865241200000007</v>
      </c>
      <c r="H57" s="129">
        <v>0.81932015000000002</v>
      </c>
      <c r="I57" s="129">
        <v>2196.4674086100003</v>
      </c>
      <c r="J57" s="129">
        <v>40.476907879999999</v>
      </c>
      <c r="K57" s="129">
        <v>2155.9905007299999</v>
      </c>
      <c r="L57" s="129">
        <v>5115.5054210500002</v>
      </c>
      <c r="M57" s="129">
        <v>5082.0663674699999</v>
      </c>
      <c r="N57" s="129">
        <v>33.439053579999999</v>
      </c>
      <c r="O57" s="129">
        <v>-1.1099988199999999</v>
      </c>
      <c r="P57" s="129">
        <v>10.186887070000001</v>
      </c>
      <c r="Q57" s="130"/>
      <c r="R57" s="130"/>
      <c r="S57" s="130"/>
      <c r="T57" s="130"/>
      <c r="U57" s="130"/>
      <c r="V57" s="130"/>
    </row>
    <row r="58" spans="1:22" hidden="1" outlineLevel="1">
      <c r="A58" s="8">
        <v>41974</v>
      </c>
      <c r="B58" s="129">
        <v>6478.3032695700003</v>
      </c>
      <c r="C58" s="41">
        <v>40.057347899999996</v>
      </c>
      <c r="D58" s="129">
        <v>21.590938919999999</v>
      </c>
      <c r="E58" s="129">
        <v>18.466408980000001</v>
      </c>
      <c r="F58" s="129">
        <v>7.35740134</v>
      </c>
      <c r="G58" s="129">
        <v>6.9476686499999998</v>
      </c>
      <c r="H58" s="129">
        <v>0.40973269000000001</v>
      </c>
      <c r="I58" s="129">
        <v>1497.1296538399997</v>
      </c>
      <c r="J58" s="129">
        <v>35.805713249999997</v>
      </c>
      <c r="K58" s="129">
        <v>1461.3239405900001</v>
      </c>
      <c r="L58" s="129">
        <v>4933.7588664899995</v>
      </c>
      <c r="M58" s="129">
        <v>4901.3371253700006</v>
      </c>
      <c r="N58" s="129">
        <v>32.42174112</v>
      </c>
      <c r="O58" s="129">
        <v>-0.56378001</v>
      </c>
      <c r="P58" s="129">
        <v>9.848049099999999</v>
      </c>
      <c r="Q58" s="130"/>
      <c r="R58" s="130"/>
      <c r="S58" s="130"/>
      <c r="T58" s="130"/>
      <c r="U58" s="130"/>
      <c r="V58" s="130"/>
    </row>
    <row r="59" spans="1:22" hidden="1" outlineLevel="1">
      <c r="A59" s="8">
        <v>42005</v>
      </c>
      <c r="B59" s="129">
        <v>6382.1946282299996</v>
      </c>
      <c r="C59" s="41">
        <v>44.536545080000003</v>
      </c>
      <c r="D59" s="129">
        <v>24.497925159999998</v>
      </c>
      <c r="E59" s="129">
        <v>20.038619919999999</v>
      </c>
      <c r="F59" s="129">
        <v>9.6855022399999999</v>
      </c>
      <c r="G59" s="129">
        <v>9.4614306700000004</v>
      </c>
      <c r="H59" s="129">
        <v>0.22407157</v>
      </c>
      <c r="I59" s="129">
        <v>1476.4836574699998</v>
      </c>
      <c r="J59" s="129">
        <v>32.99988853</v>
      </c>
      <c r="K59" s="129">
        <v>1443.4837689399997</v>
      </c>
      <c r="L59" s="129">
        <v>4851.4889234399998</v>
      </c>
      <c r="M59" s="129">
        <v>4816.6135011799997</v>
      </c>
      <c r="N59" s="129">
        <v>34.875422259999993</v>
      </c>
      <c r="O59" s="129">
        <v>-1.01879005</v>
      </c>
      <c r="P59" s="129">
        <v>10.349399200000001</v>
      </c>
      <c r="Q59" s="130"/>
      <c r="R59" s="130"/>
      <c r="S59" s="130"/>
      <c r="T59" s="130"/>
      <c r="U59" s="130"/>
      <c r="V59" s="130"/>
    </row>
    <row r="60" spans="1:22" hidden="1" outlineLevel="1">
      <c r="A60" s="8">
        <v>42036</v>
      </c>
      <c r="B60" s="129">
        <v>7306.5487561800001</v>
      </c>
      <c r="C60" s="41">
        <v>45.925497019999995</v>
      </c>
      <c r="D60" s="129">
        <v>26.796934300000004</v>
      </c>
      <c r="E60" s="129">
        <v>19.128562719999998</v>
      </c>
      <c r="F60" s="129">
        <v>14.601532489999999</v>
      </c>
      <c r="G60" s="129">
        <v>14.401356310000001</v>
      </c>
      <c r="H60" s="129">
        <v>0.20017617999999998</v>
      </c>
      <c r="I60" s="129">
        <v>948.41563636000001</v>
      </c>
      <c r="J60" s="129">
        <v>37.317814940000005</v>
      </c>
      <c r="K60" s="129">
        <v>911.09782142000006</v>
      </c>
      <c r="L60" s="129">
        <v>6297.6060903100006</v>
      </c>
      <c r="M60" s="129">
        <v>6266.1046462499999</v>
      </c>
      <c r="N60" s="129">
        <v>31.501444060000001</v>
      </c>
      <c r="O60" s="129">
        <v>-4.9312099900000002</v>
      </c>
      <c r="P60" s="129">
        <v>13.63613808</v>
      </c>
      <c r="Q60" s="130"/>
      <c r="R60" s="130"/>
      <c r="S60" s="130"/>
      <c r="T60" s="130"/>
      <c r="U60" s="130"/>
      <c r="V60" s="130"/>
    </row>
    <row r="61" spans="1:22" hidden="1" outlineLevel="1">
      <c r="A61" s="8">
        <v>42064</v>
      </c>
      <c r="B61" s="129">
        <v>6181.5809705000001</v>
      </c>
      <c r="C61" s="41">
        <v>44.396268990000003</v>
      </c>
      <c r="D61" s="129">
        <v>25.228523109999998</v>
      </c>
      <c r="E61" s="129">
        <v>19.167745880000002</v>
      </c>
      <c r="F61" s="129">
        <v>13.940382550000001</v>
      </c>
      <c r="G61" s="129">
        <v>13.64070933</v>
      </c>
      <c r="H61" s="129">
        <v>0.29967322000000002</v>
      </c>
      <c r="I61" s="129">
        <v>778.28567593000002</v>
      </c>
      <c r="J61" s="129">
        <v>42.235971229999997</v>
      </c>
      <c r="K61" s="129">
        <v>736.04970470000001</v>
      </c>
      <c r="L61" s="129">
        <v>5344.9586430299996</v>
      </c>
      <c r="M61" s="129">
        <v>5314.4899005500001</v>
      </c>
      <c r="N61" s="129">
        <v>30.468742480000003</v>
      </c>
      <c r="O61" s="129">
        <v>-4.7415437099999993</v>
      </c>
      <c r="P61" s="129">
        <v>11.21586243</v>
      </c>
      <c r="Q61" s="130"/>
      <c r="R61" s="130"/>
      <c r="S61" s="130"/>
      <c r="T61" s="130"/>
      <c r="U61" s="130"/>
      <c r="V61" s="130"/>
    </row>
    <row r="62" spans="1:22" hidden="1" outlineLevel="1">
      <c r="A62" s="8">
        <v>42095</v>
      </c>
      <c r="B62" s="129">
        <v>5758.67731465</v>
      </c>
      <c r="C62" s="41">
        <v>40.072305170000007</v>
      </c>
      <c r="D62" s="129">
        <v>21.011629540000001</v>
      </c>
      <c r="E62" s="129">
        <v>19.060675630000002</v>
      </c>
      <c r="F62" s="129">
        <v>12.64035383</v>
      </c>
      <c r="G62" s="129">
        <v>12.36404654</v>
      </c>
      <c r="H62" s="129">
        <v>0.27630729000000004</v>
      </c>
      <c r="I62" s="129">
        <v>708.14286876000006</v>
      </c>
      <c r="J62" s="129">
        <v>34.475716290000001</v>
      </c>
      <c r="K62" s="129">
        <v>673.66715247000002</v>
      </c>
      <c r="L62" s="129">
        <v>4997.8217868900001</v>
      </c>
      <c r="M62" s="129">
        <v>4964.7334544100004</v>
      </c>
      <c r="N62" s="129">
        <v>33.088332480000005</v>
      </c>
      <c r="O62" s="129">
        <v>-7.5818392699999997</v>
      </c>
      <c r="P62" s="129">
        <v>9.5715094799999996</v>
      </c>
      <c r="Q62" s="130"/>
      <c r="R62" s="130"/>
      <c r="S62" s="130"/>
      <c r="T62" s="130"/>
      <c r="U62" s="130"/>
      <c r="V62" s="130"/>
    </row>
    <row r="63" spans="1:22" hidden="1" outlineLevel="1">
      <c r="A63" s="8">
        <v>42125</v>
      </c>
      <c r="B63" s="129">
        <v>5654.7127550200003</v>
      </c>
      <c r="C63" s="41">
        <v>40.997939349999996</v>
      </c>
      <c r="D63" s="129">
        <v>22.201542459999999</v>
      </c>
      <c r="E63" s="129">
        <v>18.79639689</v>
      </c>
      <c r="F63" s="129">
        <v>11.94422501</v>
      </c>
      <c r="G63" s="129">
        <v>11.54704942</v>
      </c>
      <c r="H63" s="129">
        <v>0.39717558999999997</v>
      </c>
      <c r="I63" s="129">
        <v>783.60056518999988</v>
      </c>
      <c r="J63" s="129">
        <v>32.38884625</v>
      </c>
      <c r="K63" s="129">
        <v>751.21171894000008</v>
      </c>
      <c r="L63" s="129">
        <v>4818.170025469999</v>
      </c>
      <c r="M63" s="129">
        <v>4787.6396858899998</v>
      </c>
      <c r="N63" s="129">
        <v>30.530339579999996</v>
      </c>
      <c r="O63" s="129">
        <v>-1.1395037100000001</v>
      </c>
      <c r="P63" s="129">
        <v>8.2941161599999997</v>
      </c>
      <c r="Q63" s="130"/>
      <c r="R63" s="130"/>
      <c r="S63" s="130"/>
      <c r="T63" s="130"/>
      <c r="U63" s="130"/>
      <c r="V63" s="130"/>
    </row>
    <row r="64" spans="1:22" hidden="1" outlineLevel="1">
      <c r="A64" s="8">
        <v>42156</v>
      </c>
      <c r="B64" s="129">
        <v>6012.5951650300003</v>
      </c>
      <c r="C64" s="41">
        <v>42.515098050000006</v>
      </c>
      <c r="D64" s="129">
        <v>22.423265499999999</v>
      </c>
      <c r="E64" s="129">
        <v>20.091832549999999</v>
      </c>
      <c r="F64" s="129">
        <v>11.95341365</v>
      </c>
      <c r="G64" s="129">
        <v>11.696843020000001</v>
      </c>
      <c r="H64" s="129">
        <v>0.25657063000000002</v>
      </c>
      <c r="I64" s="129">
        <v>1133.1910859899999</v>
      </c>
      <c r="J64" s="129">
        <v>63.219042739999999</v>
      </c>
      <c r="K64" s="129">
        <v>1069.9720432500001</v>
      </c>
      <c r="L64" s="129">
        <v>4824.9355673400005</v>
      </c>
      <c r="M64" s="129">
        <v>4789.5145306600007</v>
      </c>
      <c r="N64" s="129">
        <v>35.42103668</v>
      </c>
      <c r="O64" s="129">
        <v>-2.9363868899999996</v>
      </c>
      <c r="P64" s="129">
        <v>8.4155382700000008</v>
      </c>
      <c r="Q64" s="130"/>
      <c r="R64" s="130"/>
      <c r="S64" s="130"/>
      <c r="T64" s="130"/>
      <c r="U64" s="130"/>
      <c r="V64" s="130"/>
    </row>
    <row r="65" spans="1:22" hidden="1" outlineLevel="1">
      <c r="A65" s="8">
        <v>42186</v>
      </c>
      <c r="B65" s="129">
        <v>5926.3782214800003</v>
      </c>
      <c r="C65" s="41">
        <v>42.458326980000002</v>
      </c>
      <c r="D65" s="129">
        <v>24.053884910000001</v>
      </c>
      <c r="E65" s="129">
        <v>18.404442070000002</v>
      </c>
      <c r="F65" s="129">
        <v>12.187431200000001</v>
      </c>
      <c r="G65" s="129">
        <v>11.73528623</v>
      </c>
      <c r="H65" s="129">
        <v>0.45214496999999998</v>
      </c>
      <c r="I65" s="129">
        <v>1134.8071794799998</v>
      </c>
      <c r="J65" s="129">
        <v>61.75545735</v>
      </c>
      <c r="K65" s="129">
        <v>1073.0517221299999</v>
      </c>
      <c r="L65" s="129">
        <v>4736.92528382</v>
      </c>
      <c r="M65" s="129">
        <v>4699.325664</v>
      </c>
      <c r="N65" s="129">
        <v>37.599619820000001</v>
      </c>
      <c r="O65" s="129">
        <v>-26.264809240000002</v>
      </c>
      <c r="P65" s="129">
        <v>9.2660932699999989</v>
      </c>
      <c r="Q65" s="130"/>
      <c r="R65" s="130"/>
      <c r="S65" s="130"/>
      <c r="T65" s="130"/>
      <c r="U65" s="130"/>
      <c r="V65" s="130"/>
    </row>
    <row r="66" spans="1:22" hidden="1" outlineLevel="1">
      <c r="A66" s="8">
        <v>42217</v>
      </c>
      <c r="B66" s="129">
        <v>5930.9312935899998</v>
      </c>
      <c r="C66" s="41">
        <v>41.763099259999997</v>
      </c>
      <c r="D66" s="129">
        <v>23.716865369999997</v>
      </c>
      <c r="E66" s="129">
        <v>18.04623389</v>
      </c>
      <c r="F66" s="129">
        <v>12.884792059999999</v>
      </c>
      <c r="G66" s="129">
        <v>12.4073493</v>
      </c>
      <c r="H66" s="129">
        <v>0.47744275999999997</v>
      </c>
      <c r="I66" s="129">
        <v>1234.18003084</v>
      </c>
      <c r="J66" s="129">
        <v>47.714730799999998</v>
      </c>
      <c r="K66" s="129">
        <v>1186.4653000399999</v>
      </c>
      <c r="L66" s="129">
        <v>4642.1033714300002</v>
      </c>
      <c r="M66" s="129">
        <v>4604.0309534399994</v>
      </c>
      <c r="N66" s="129">
        <v>38.072417990000005</v>
      </c>
      <c r="O66" s="129">
        <v>-2.6169364399999999</v>
      </c>
      <c r="P66" s="129">
        <v>9.1203230499999997</v>
      </c>
      <c r="Q66" s="130"/>
      <c r="R66" s="130"/>
      <c r="S66" s="130"/>
      <c r="T66" s="130"/>
      <c r="U66" s="130"/>
      <c r="V66" s="130"/>
    </row>
    <row r="67" spans="1:22" hidden="1" outlineLevel="1">
      <c r="A67" s="8">
        <v>42248</v>
      </c>
      <c r="B67" s="129">
        <v>5625.75625356</v>
      </c>
      <c r="C67" s="41">
        <v>38.404298869999998</v>
      </c>
      <c r="D67" s="129">
        <v>21.54086225</v>
      </c>
      <c r="E67" s="129">
        <v>16.863436620000002</v>
      </c>
      <c r="F67" s="129">
        <v>19.144739770000001</v>
      </c>
      <c r="G67" s="129">
        <v>14.2139519</v>
      </c>
      <c r="H67" s="129">
        <v>4.9307878700000005</v>
      </c>
      <c r="I67" s="129">
        <v>1110.2078935700001</v>
      </c>
      <c r="J67" s="129">
        <v>43.004971530000006</v>
      </c>
      <c r="K67" s="129">
        <v>1067.20292204</v>
      </c>
      <c r="L67" s="129">
        <v>4457.9993213500002</v>
      </c>
      <c r="M67" s="129">
        <v>4420.8409043200008</v>
      </c>
      <c r="N67" s="129">
        <v>37.158417030000003</v>
      </c>
      <c r="O67" s="129">
        <v>-26.651654839999999</v>
      </c>
      <c r="P67" s="129">
        <v>8.6827972399999993</v>
      </c>
      <c r="Q67" s="130"/>
      <c r="R67" s="130"/>
      <c r="S67" s="130"/>
      <c r="T67" s="130"/>
      <c r="U67" s="130"/>
      <c r="V67" s="130"/>
    </row>
    <row r="68" spans="1:22" hidden="1" outlineLevel="1">
      <c r="A68" s="8">
        <v>42278</v>
      </c>
      <c r="B68" s="129">
        <v>5905.7223485900004</v>
      </c>
      <c r="C68" s="41">
        <v>49.410202959999992</v>
      </c>
      <c r="D68" s="129">
        <v>32.157115689999998</v>
      </c>
      <c r="E68" s="129">
        <v>17.253087270000002</v>
      </c>
      <c r="F68" s="129">
        <v>20.239107789999998</v>
      </c>
      <c r="G68" s="129">
        <v>15.94340042</v>
      </c>
      <c r="H68" s="129">
        <v>4.2957073700000006</v>
      </c>
      <c r="I68" s="129">
        <v>1103.10677291</v>
      </c>
      <c r="J68" s="129">
        <v>39.886026059999999</v>
      </c>
      <c r="K68" s="129">
        <v>1063.2207468500001</v>
      </c>
      <c r="L68" s="129">
        <v>4732.9662649299999</v>
      </c>
      <c r="M68" s="129">
        <v>4690.8837033699992</v>
      </c>
      <c r="N68" s="129">
        <v>42.082561560000002</v>
      </c>
      <c r="O68" s="129">
        <v>-40.779320550000001</v>
      </c>
      <c r="P68" s="129">
        <v>9.619102869999999</v>
      </c>
      <c r="Q68" s="41"/>
      <c r="R68" s="41"/>
      <c r="S68" s="41"/>
      <c r="T68" s="41"/>
      <c r="U68" s="41"/>
      <c r="V68" s="41"/>
    </row>
    <row r="69" spans="1:22" hidden="1" outlineLevel="1">
      <c r="A69" s="8">
        <v>42309</v>
      </c>
      <c r="B69" s="129">
        <v>6123.063397670001</v>
      </c>
      <c r="C69" s="41">
        <v>40.631109170000002</v>
      </c>
      <c r="D69" s="129">
        <v>23.063846040000001</v>
      </c>
      <c r="E69" s="129">
        <v>17.567263130000001</v>
      </c>
      <c r="F69" s="129">
        <v>22.183529579999998</v>
      </c>
      <c r="G69" s="129">
        <v>20.013168870000001</v>
      </c>
      <c r="H69" s="129">
        <v>2.1703607099999997</v>
      </c>
      <c r="I69" s="129">
        <v>1263.7111362000003</v>
      </c>
      <c r="J69" s="129">
        <v>50.030655150000001</v>
      </c>
      <c r="K69" s="129">
        <v>1213.68048105</v>
      </c>
      <c r="L69" s="129">
        <v>4796.5376227200004</v>
      </c>
      <c r="M69" s="129">
        <v>4751.4549672600006</v>
      </c>
      <c r="N69" s="129">
        <v>45.082655459999998</v>
      </c>
      <c r="O69" s="129">
        <v>-1.66544553</v>
      </c>
      <c r="P69" s="129">
        <v>9.4497616799999999</v>
      </c>
      <c r="Q69" s="41"/>
      <c r="R69" s="41"/>
      <c r="S69" s="41"/>
      <c r="T69" s="41"/>
      <c r="U69" s="41"/>
      <c r="V69" s="41"/>
    </row>
    <row r="70" spans="1:22" hidden="1" outlineLevel="1">
      <c r="A70" s="8">
        <v>42339</v>
      </c>
      <c r="B70" s="129">
        <v>6419.3395090800004</v>
      </c>
      <c r="C70" s="41">
        <v>40.367093759999996</v>
      </c>
      <c r="D70" s="129">
        <v>23.396485579999997</v>
      </c>
      <c r="E70" s="129">
        <v>16.970608179999999</v>
      </c>
      <c r="F70" s="129">
        <v>17.971939000000003</v>
      </c>
      <c r="G70" s="129">
        <v>16.255785840000001</v>
      </c>
      <c r="H70" s="129">
        <v>1.71615316</v>
      </c>
      <c r="I70" s="129">
        <v>1334.7596137799999</v>
      </c>
      <c r="J70" s="129">
        <v>52.14271789</v>
      </c>
      <c r="K70" s="129">
        <v>1282.61689589</v>
      </c>
      <c r="L70" s="129">
        <v>5026.2408625400003</v>
      </c>
      <c r="M70" s="129">
        <v>4990.0848140100006</v>
      </c>
      <c r="N70" s="129">
        <v>36.15604853</v>
      </c>
      <c r="O70" s="129">
        <v>-19.74361485</v>
      </c>
      <c r="P70" s="129">
        <v>9.8186894799999997</v>
      </c>
      <c r="Q70" s="41"/>
      <c r="R70" s="41"/>
      <c r="S70" s="41"/>
      <c r="T70" s="41"/>
      <c r="U70" s="41"/>
      <c r="V70" s="41"/>
    </row>
    <row r="71" spans="1:22" hidden="1" outlineLevel="1">
      <c r="A71" s="8">
        <v>42370</v>
      </c>
      <c r="B71" s="129">
        <v>6271.7508920399996</v>
      </c>
      <c r="C71" s="41">
        <v>45.058668120000007</v>
      </c>
      <c r="D71" s="129">
        <v>27.08495237</v>
      </c>
      <c r="E71" s="129">
        <v>17.97371575</v>
      </c>
      <c r="F71" s="129">
        <v>26.03216068</v>
      </c>
      <c r="G71" s="129">
        <v>17.654428640000003</v>
      </c>
      <c r="H71" s="129">
        <v>8.3777320399999997</v>
      </c>
      <c r="I71" s="129">
        <v>1060.80461977</v>
      </c>
      <c r="J71" s="129">
        <v>40.228143590000002</v>
      </c>
      <c r="K71" s="129">
        <v>1020.57647618</v>
      </c>
      <c r="L71" s="129">
        <v>5139.85544347</v>
      </c>
      <c r="M71" s="129">
        <v>5093.8024329199998</v>
      </c>
      <c r="N71" s="129">
        <v>46.053010549999996</v>
      </c>
      <c r="O71" s="129">
        <v>-33.798386350000001</v>
      </c>
      <c r="P71" s="129">
        <v>10.109228429999998</v>
      </c>
      <c r="Q71" s="41"/>
      <c r="R71" s="41"/>
      <c r="S71" s="41"/>
      <c r="T71" s="41"/>
      <c r="U71" s="41"/>
      <c r="V71" s="41"/>
    </row>
    <row r="72" spans="1:22" hidden="1" outlineLevel="1">
      <c r="A72" s="8">
        <v>42401</v>
      </c>
      <c r="B72" s="129">
        <v>6804.4867145400003</v>
      </c>
      <c r="C72" s="41">
        <v>46.634931250000001</v>
      </c>
      <c r="D72" s="129">
        <v>27.703804550000001</v>
      </c>
      <c r="E72" s="129">
        <v>18.9311267</v>
      </c>
      <c r="F72" s="129">
        <v>29.996085089999998</v>
      </c>
      <c r="G72" s="129">
        <v>20.298913079999998</v>
      </c>
      <c r="H72" s="129">
        <v>9.697172010000001</v>
      </c>
      <c r="I72" s="129">
        <v>1382.94208194</v>
      </c>
      <c r="J72" s="129">
        <v>45.814216520000002</v>
      </c>
      <c r="K72" s="129">
        <v>1337.1278654199998</v>
      </c>
      <c r="L72" s="129">
        <v>5344.9136162599998</v>
      </c>
      <c r="M72" s="129">
        <v>5296.2010150999995</v>
      </c>
      <c r="N72" s="129">
        <v>48.712601159999991</v>
      </c>
      <c r="O72" s="129">
        <v>-2.0433058900000001</v>
      </c>
      <c r="P72" s="129">
        <v>10.779055400000001</v>
      </c>
      <c r="Q72" s="41"/>
      <c r="R72" s="41"/>
      <c r="S72" s="41"/>
      <c r="T72" s="41"/>
      <c r="U72" s="41"/>
      <c r="V72" s="41"/>
    </row>
    <row r="73" spans="1:22" hidden="1" outlineLevel="1">
      <c r="A73" s="8">
        <v>42430</v>
      </c>
      <c r="B73" s="129">
        <v>6541.9606491200011</v>
      </c>
      <c r="C73" s="41">
        <v>47.432046450000001</v>
      </c>
      <c r="D73" s="129">
        <v>27.99946692</v>
      </c>
      <c r="E73" s="129">
        <v>19.432579529999998</v>
      </c>
      <c r="F73" s="129">
        <v>47.09911572</v>
      </c>
      <c r="G73" s="129">
        <v>19.474065299999999</v>
      </c>
      <c r="H73" s="129">
        <v>27.625050419999997</v>
      </c>
      <c r="I73" s="129">
        <v>1098.99298853</v>
      </c>
      <c r="J73" s="129">
        <v>50.690849499999999</v>
      </c>
      <c r="K73" s="129">
        <v>1048.30213903</v>
      </c>
      <c r="L73" s="129">
        <v>5348.4364984200001</v>
      </c>
      <c r="M73" s="129">
        <v>5303.3458241999997</v>
      </c>
      <c r="N73" s="129">
        <v>45.090674220000004</v>
      </c>
      <c r="O73" s="129">
        <v>-2.2492453599999997</v>
      </c>
      <c r="P73" s="129">
        <v>10.289924620000001</v>
      </c>
      <c r="Q73" s="41"/>
      <c r="R73" s="41"/>
      <c r="S73" s="41"/>
      <c r="T73" s="41"/>
      <c r="U73" s="41"/>
      <c r="V73" s="41"/>
    </row>
    <row r="74" spans="1:22" hidden="1" outlineLevel="1">
      <c r="A74" s="8">
        <v>42461</v>
      </c>
      <c r="B74" s="129">
        <v>6362.7596876500002</v>
      </c>
      <c r="C74" s="41">
        <v>47.843607270000007</v>
      </c>
      <c r="D74" s="129">
        <v>28.49134106</v>
      </c>
      <c r="E74" s="129">
        <v>19.35226621</v>
      </c>
      <c r="F74" s="129">
        <v>51.823300270000004</v>
      </c>
      <c r="G74" s="129">
        <v>23.759326809999997</v>
      </c>
      <c r="H74" s="129">
        <v>28.063973459999996</v>
      </c>
      <c r="I74" s="129">
        <v>1037.3322468399999</v>
      </c>
      <c r="J74" s="129">
        <v>52.145434960000003</v>
      </c>
      <c r="K74" s="129">
        <v>985.18681188000005</v>
      </c>
      <c r="L74" s="129">
        <v>5225.7605332700005</v>
      </c>
      <c r="M74" s="129">
        <v>5178.9775953500002</v>
      </c>
      <c r="N74" s="129">
        <v>46.782937919999995</v>
      </c>
      <c r="O74" s="129">
        <v>-0.20804735000000002</v>
      </c>
      <c r="P74" s="129">
        <v>9.8563439800000001</v>
      </c>
      <c r="Q74" s="41"/>
      <c r="R74" s="41"/>
      <c r="S74" s="41"/>
      <c r="T74" s="41"/>
      <c r="U74" s="41"/>
      <c r="V74" s="41"/>
    </row>
    <row r="75" spans="1:22" hidden="1" outlineLevel="1">
      <c r="A75" s="8">
        <v>42491</v>
      </c>
      <c r="B75" s="129">
        <v>6516.51694718</v>
      </c>
      <c r="C75" s="41">
        <v>54.38966864999999</v>
      </c>
      <c r="D75" s="129">
        <v>18.35599603</v>
      </c>
      <c r="E75" s="129">
        <v>36.033672619999997</v>
      </c>
      <c r="F75" s="129">
        <v>55.803830730000001</v>
      </c>
      <c r="G75" s="129">
        <v>24.076191860000002</v>
      </c>
      <c r="H75" s="129">
        <v>31.72763887</v>
      </c>
      <c r="I75" s="129">
        <v>1160.0891519300001</v>
      </c>
      <c r="J75" s="129">
        <v>55.274100799999999</v>
      </c>
      <c r="K75" s="129">
        <v>1104.81505113</v>
      </c>
      <c r="L75" s="129">
        <v>5246.234295870001</v>
      </c>
      <c r="M75" s="129">
        <v>5195.0605801500005</v>
      </c>
      <c r="N75" s="129">
        <v>51.173715720000004</v>
      </c>
      <c r="O75" s="129">
        <v>-0.99616685999999999</v>
      </c>
      <c r="P75" s="129">
        <v>9.7749732399999996</v>
      </c>
      <c r="Q75" s="41"/>
      <c r="R75" s="41"/>
      <c r="S75" s="41"/>
      <c r="T75" s="41"/>
      <c r="U75" s="41"/>
      <c r="V75" s="41"/>
    </row>
    <row r="76" spans="1:22" hidden="1" outlineLevel="1">
      <c r="A76" s="8">
        <v>42522</v>
      </c>
      <c r="B76" s="129">
        <v>6468.977800650001</v>
      </c>
      <c r="C76" s="41">
        <v>44.447268049999998</v>
      </c>
      <c r="D76" s="129">
        <v>32.677160950000001</v>
      </c>
      <c r="E76" s="129">
        <v>11.770107100000001</v>
      </c>
      <c r="F76" s="129">
        <v>56.757267749999997</v>
      </c>
      <c r="G76" s="129">
        <v>26.518667639999997</v>
      </c>
      <c r="H76" s="129">
        <v>30.23860011</v>
      </c>
      <c r="I76" s="129">
        <v>1092.0214863400001</v>
      </c>
      <c r="J76" s="129">
        <v>60.010054599999997</v>
      </c>
      <c r="K76" s="129">
        <v>1032.01143174</v>
      </c>
      <c r="L76" s="129">
        <v>5275.7517785100008</v>
      </c>
      <c r="M76" s="129">
        <v>5220.13951679</v>
      </c>
      <c r="N76" s="129">
        <v>55.612261719999999</v>
      </c>
      <c r="O76" s="129">
        <v>-0.92555577</v>
      </c>
      <c r="P76" s="129">
        <v>9.6636794100000021</v>
      </c>
      <c r="Q76" s="41"/>
      <c r="R76" s="41"/>
      <c r="S76" s="41"/>
      <c r="T76" s="41"/>
      <c r="U76" s="41"/>
      <c r="V76" s="41"/>
    </row>
    <row r="77" spans="1:22" hidden="1" outlineLevel="1">
      <c r="A77" s="8">
        <v>42552</v>
      </c>
      <c r="B77" s="129">
        <v>6533.4343466999999</v>
      </c>
      <c r="C77" s="41">
        <v>50.442554809999997</v>
      </c>
      <c r="D77" s="129">
        <v>31.080037440000002</v>
      </c>
      <c r="E77" s="129">
        <v>19.362517369999999</v>
      </c>
      <c r="F77" s="129">
        <v>54.510375820000007</v>
      </c>
      <c r="G77" s="129">
        <v>26.971782230000002</v>
      </c>
      <c r="H77" s="129">
        <v>27.538593590000001</v>
      </c>
      <c r="I77" s="129">
        <v>1183.6135672199998</v>
      </c>
      <c r="J77" s="129">
        <v>58.017277229999998</v>
      </c>
      <c r="K77" s="129">
        <v>1125.5962899899998</v>
      </c>
      <c r="L77" s="129">
        <v>5244.86784885</v>
      </c>
      <c r="M77" s="129">
        <v>5193.92970221</v>
      </c>
      <c r="N77" s="129">
        <v>50.938146639999999</v>
      </c>
      <c r="O77" s="129">
        <v>-1.06942928</v>
      </c>
      <c r="P77" s="129">
        <v>8.5333662599999993</v>
      </c>
      <c r="Q77" s="41"/>
      <c r="R77" s="41"/>
      <c r="S77" s="41"/>
      <c r="T77" s="41"/>
      <c r="U77" s="41"/>
      <c r="V77" s="41"/>
    </row>
    <row r="78" spans="1:22" hidden="1" outlineLevel="1">
      <c r="A78" s="8">
        <v>42583</v>
      </c>
      <c r="B78" s="129">
        <v>6483.1703383599997</v>
      </c>
      <c r="C78" s="41">
        <v>54.601565960000002</v>
      </c>
      <c r="D78" s="129">
        <v>31.585804879999998</v>
      </c>
      <c r="E78" s="129">
        <v>23.015761080000001</v>
      </c>
      <c r="F78" s="129">
        <v>57.187592100000003</v>
      </c>
      <c r="G78" s="129">
        <v>28.991242039999999</v>
      </c>
      <c r="H78" s="129">
        <v>28.19635006</v>
      </c>
      <c r="I78" s="129">
        <v>1082.4100971400001</v>
      </c>
      <c r="J78" s="129">
        <v>49.880605340000002</v>
      </c>
      <c r="K78" s="129">
        <v>1032.5294918000002</v>
      </c>
      <c r="L78" s="129">
        <v>5288.9710831600005</v>
      </c>
      <c r="M78" s="129">
        <v>5246.2608822800003</v>
      </c>
      <c r="N78" s="129">
        <v>42.710200880000009</v>
      </c>
      <c r="O78" s="129">
        <v>-5.6543863600000002</v>
      </c>
      <c r="P78" s="129">
        <v>7.6088700899999999</v>
      </c>
      <c r="Q78" s="41"/>
      <c r="R78" s="41"/>
      <c r="S78" s="41"/>
      <c r="T78" s="41"/>
      <c r="U78" s="41"/>
      <c r="V78" s="41"/>
    </row>
    <row r="79" spans="1:22" hidden="1" outlineLevel="1">
      <c r="A79" s="8">
        <v>42614</v>
      </c>
      <c r="B79" s="129">
        <v>6634.0357166100002</v>
      </c>
      <c r="C79" s="41">
        <v>53.442787009999996</v>
      </c>
      <c r="D79" s="129">
        <v>29.834583190000004</v>
      </c>
      <c r="E79" s="129">
        <v>23.608203820000004</v>
      </c>
      <c r="F79" s="129">
        <v>64.362509739999993</v>
      </c>
      <c r="G79" s="129">
        <v>31.708653399999999</v>
      </c>
      <c r="H79" s="129">
        <v>32.653856340000004</v>
      </c>
      <c r="I79" s="129">
        <v>1107.64640504</v>
      </c>
      <c r="J79" s="129">
        <v>49.031726130000003</v>
      </c>
      <c r="K79" s="129">
        <v>1058.6146789100001</v>
      </c>
      <c r="L79" s="129">
        <v>5408.5840148200004</v>
      </c>
      <c r="M79" s="129">
        <v>5358.8259062699999</v>
      </c>
      <c r="N79" s="129">
        <v>49.758108549999996</v>
      </c>
      <c r="O79" s="129">
        <v>-2.25980764</v>
      </c>
      <c r="P79" s="129">
        <v>7.5667041200000007</v>
      </c>
      <c r="Q79" s="41"/>
      <c r="R79" s="41"/>
      <c r="S79" s="41"/>
      <c r="T79" s="41"/>
      <c r="U79" s="41"/>
      <c r="V79" s="41"/>
    </row>
    <row r="80" spans="1:22" hidden="1" outlineLevel="1">
      <c r="A80" s="8">
        <v>42644</v>
      </c>
      <c r="B80" s="129">
        <v>6581.57566554</v>
      </c>
      <c r="C80" s="41">
        <v>48.882571030000001</v>
      </c>
      <c r="D80" s="129">
        <v>25.663440609999999</v>
      </c>
      <c r="E80" s="129">
        <v>23.219130419999999</v>
      </c>
      <c r="F80" s="129">
        <v>65.603172819999998</v>
      </c>
      <c r="G80" s="129">
        <v>32.062683410000005</v>
      </c>
      <c r="H80" s="129">
        <v>33.540489409999999</v>
      </c>
      <c r="I80" s="129">
        <v>1089.0852159199999</v>
      </c>
      <c r="J80" s="129">
        <v>52.344144300000004</v>
      </c>
      <c r="K80" s="129">
        <v>1036.74107162</v>
      </c>
      <c r="L80" s="129">
        <v>5378.0047057700003</v>
      </c>
      <c r="M80" s="129">
        <v>5329.7251445700003</v>
      </c>
      <c r="N80" s="129">
        <v>48.279561200000003</v>
      </c>
      <c r="O80" s="129">
        <v>-9.9561406899999998</v>
      </c>
      <c r="P80" s="129">
        <v>7.2585044600000002</v>
      </c>
      <c r="Q80" s="41"/>
      <c r="R80" s="41"/>
      <c r="S80" s="41"/>
      <c r="T80" s="41"/>
      <c r="U80" s="41"/>
      <c r="V80" s="41"/>
    </row>
    <row r="81" spans="1:22" hidden="1" outlineLevel="1">
      <c r="A81" s="8">
        <v>42675</v>
      </c>
      <c r="B81" s="129">
        <v>6575.5334493</v>
      </c>
      <c r="C81" s="41">
        <v>51.850706860000003</v>
      </c>
      <c r="D81" s="129">
        <v>31.257126169999999</v>
      </c>
      <c r="E81" s="129">
        <v>20.593580690000003</v>
      </c>
      <c r="F81" s="129">
        <v>67.945679630000001</v>
      </c>
      <c r="G81" s="129">
        <v>31.84957773</v>
      </c>
      <c r="H81" s="129">
        <v>36.096101900000001</v>
      </c>
      <c r="I81" s="129">
        <v>1071.4543581799999</v>
      </c>
      <c r="J81" s="129">
        <v>72.454931450000004</v>
      </c>
      <c r="K81" s="129">
        <v>998.99942672999998</v>
      </c>
      <c r="L81" s="129">
        <v>5384.2827046300008</v>
      </c>
      <c r="M81" s="129">
        <v>5338.9740432899998</v>
      </c>
      <c r="N81" s="129">
        <v>45.30866134</v>
      </c>
      <c r="O81" s="129">
        <v>-0.45112589999999997</v>
      </c>
      <c r="P81" s="129">
        <v>7.8125690199999998</v>
      </c>
      <c r="Q81" s="41"/>
      <c r="R81" s="41"/>
      <c r="S81" s="41"/>
      <c r="T81" s="41"/>
      <c r="U81" s="41"/>
      <c r="V81" s="41"/>
    </row>
    <row r="82" spans="1:22" hidden="1" outlineLevel="1">
      <c r="A82" s="8">
        <v>42705</v>
      </c>
      <c r="B82" s="129">
        <v>6917.5392831999998</v>
      </c>
      <c r="C82" s="41">
        <v>58.660291299999997</v>
      </c>
      <c r="D82" s="129">
        <v>40.461740039999995</v>
      </c>
      <c r="E82" s="129">
        <v>18.198551260000002</v>
      </c>
      <c r="F82" s="129">
        <v>31.02393425</v>
      </c>
      <c r="G82" s="129">
        <v>30.220551580000002</v>
      </c>
      <c r="H82" s="129">
        <v>0.80338266999999997</v>
      </c>
      <c r="I82" s="129">
        <v>1280.9838714700002</v>
      </c>
      <c r="J82" s="129">
        <v>67.113890959999992</v>
      </c>
      <c r="K82" s="129">
        <v>1213.86998051</v>
      </c>
      <c r="L82" s="129">
        <v>5546.8711861800002</v>
      </c>
      <c r="M82" s="129">
        <v>5508.8381132699997</v>
      </c>
      <c r="N82" s="129">
        <v>38.033072910000001</v>
      </c>
      <c r="O82" s="129">
        <v>-0.10527405000000001</v>
      </c>
      <c r="P82" s="129">
        <v>7.9045017200000007</v>
      </c>
      <c r="Q82" s="41"/>
      <c r="R82" s="41"/>
      <c r="S82" s="41"/>
      <c r="T82" s="41"/>
      <c r="U82" s="41"/>
      <c r="V82" s="41"/>
    </row>
    <row r="83" spans="1:22" hidden="1" outlineLevel="1">
      <c r="A83" s="8">
        <v>42736</v>
      </c>
      <c r="B83" s="129">
        <v>6762.2015159800003</v>
      </c>
      <c r="C83" s="41">
        <v>59.0257808</v>
      </c>
      <c r="D83" s="129">
        <v>41.600510700000001</v>
      </c>
      <c r="E83" s="129">
        <v>17.425270099999999</v>
      </c>
      <c r="F83" s="129">
        <v>65.277256449999996</v>
      </c>
      <c r="G83" s="129">
        <v>32.30026247</v>
      </c>
      <c r="H83" s="129">
        <v>32.976993979999996</v>
      </c>
      <c r="I83" s="129">
        <v>1152.15849671</v>
      </c>
      <c r="J83" s="129">
        <v>56.142703480000009</v>
      </c>
      <c r="K83" s="129">
        <v>1096.0157932300001</v>
      </c>
      <c r="L83" s="129">
        <v>5485.7399820199998</v>
      </c>
      <c r="M83" s="129">
        <v>5435.9791840800008</v>
      </c>
      <c r="N83" s="129">
        <v>49.760797939999996</v>
      </c>
      <c r="O83" s="129">
        <v>-2.97141162</v>
      </c>
      <c r="P83" s="129">
        <v>6.8093706600000008</v>
      </c>
      <c r="Q83" s="41"/>
      <c r="R83" s="41"/>
      <c r="S83" s="41"/>
      <c r="T83" s="41"/>
      <c r="U83" s="41"/>
      <c r="V83" s="41"/>
    </row>
    <row r="84" spans="1:22" hidden="1" outlineLevel="1">
      <c r="A84" s="8">
        <v>42767</v>
      </c>
      <c r="B84" s="129">
        <v>6884.9581153899999</v>
      </c>
      <c r="C84" s="41">
        <v>64.607237580000003</v>
      </c>
      <c r="D84" s="129">
        <v>41.845242829999997</v>
      </c>
      <c r="E84" s="129">
        <v>22.761994750000003</v>
      </c>
      <c r="F84" s="129">
        <v>84.800210849999999</v>
      </c>
      <c r="G84" s="129">
        <v>30.793373130000003</v>
      </c>
      <c r="H84" s="129">
        <v>54.00683772</v>
      </c>
      <c r="I84" s="129">
        <v>1204.0524350800001</v>
      </c>
      <c r="J84" s="129">
        <v>74.326294380000007</v>
      </c>
      <c r="K84" s="129">
        <v>1129.7261407000001</v>
      </c>
      <c r="L84" s="129">
        <v>5531.4982318800012</v>
      </c>
      <c r="M84" s="129">
        <v>5483.7007893300006</v>
      </c>
      <c r="N84" s="129">
        <v>47.797442550000007</v>
      </c>
      <c r="O84" s="129">
        <v>-0.38811741999999999</v>
      </c>
      <c r="P84" s="129">
        <v>6.0248110000000006</v>
      </c>
      <c r="Q84" s="41"/>
      <c r="R84" s="41"/>
      <c r="S84" s="41"/>
      <c r="T84" s="41"/>
      <c r="U84" s="41"/>
      <c r="V84" s="41"/>
    </row>
    <row r="85" spans="1:22" hidden="1" outlineLevel="1">
      <c r="A85" s="8">
        <v>42795</v>
      </c>
      <c r="B85" s="129">
        <v>6874.78210562</v>
      </c>
      <c r="C85" s="41">
        <v>62.222122060000004</v>
      </c>
      <c r="D85" s="129">
        <v>40.412025610000001</v>
      </c>
      <c r="E85" s="129">
        <v>21.810096450000003</v>
      </c>
      <c r="F85" s="129">
        <v>102.90856068000001</v>
      </c>
      <c r="G85" s="129">
        <v>40.819791989999999</v>
      </c>
      <c r="H85" s="129">
        <v>62.088768690000002</v>
      </c>
      <c r="I85" s="129">
        <v>1166.8171740099999</v>
      </c>
      <c r="J85" s="129">
        <v>66.452097350000003</v>
      </c>
      <c r="K85" s="129">
        <v>1100.3650766600001</v>
      </c>
      <c r="L85" s="129">
        <v>5542.83424887</v>
      </c>
      <c r="M85" s="129">
        <v>5492.9194500000012</v>
      </c>
      <c r="N85" s="129">
        <v>49.914798869999998</v>
      </c>
      <c r="O85" s="129">
        <v>-7.3634605099999995</v>
      </c>
      <c r="P85" s="129">
        <v>6.2436733899999997</v>
      </c>
      <c r="Q85" s="41"/>
      <c r="R85" s="41"/>
      <c r="S85" s="41"/>
      <c r="T85" s="41"/>
      <c r="U85" s="41"/>
      <c r="V85" s="41"/>
    </row>
    <row r="86" spans="1:22" hidden="1" outlineLevel="1">
      <c r="A86" s="8">
        <v>42826</v>
      </c>
      <c r="B86" s="129">
        <v>7018.5132185399998</v>
      </c>
      <c r="C86" s="41">
        <v>56.769134000000001</v>
      </c>
      <c r="D86" s="129">
        <v>39.793491000000003</v>
      </c>
      <c r="E86" s="129">
        <v>16.975642999999998</v>
      </c>
      <c r="F86" s="129">
        <v>200.50563374000001</v>
      </c>
      <c r="G86" s="129">
        <v>45.173787449999999</v>
      </c>
      <c r="H86" s="129">
        <v>155.33184628999999</v>
      </c>
      <c r="I86" s="129">
        <v>1124.3455974200001</v>
      </c>
      <c r="J86" s="129">
        <v>67.44124411</v>
      </c>
      <c r="K86" s="129">
        <v>1056.90435331</v>
      </c>
      <c r="L86" s="129">
        <v>5636.8928533799999</v>
      </c>
      <c r="M86" s="129">
        <v>5585.7070764399996</v>
      </c>
      <c r="N86" s="129">
        <v>51.185776940000004</v>
      </c>
      <c r="O86" s="129">
        <v>-3.6320462500000001</v>
      </c>
      <c r="P86" s="129">
        <v>6.5576206799999994</v>
      </c>
      <c r="Q86" s="41"/>
      <c r="R86" s="41"/>
      <c r="S86" s="41"/>
      <c r="T86" s="41"/>
      <c r="U86" s="41"/>
      <c r="V86" s="41"/>
    </row>
    <row r="87" spans="1:22" hidden="1" outlineLevel="1">
      <c r="A87" s="8">
        <v>42856</v>
      </c>
      <c r="B87" s="129">
        <v>7192.0283213000002</v>
      </c>
      <c r="C87" s="41">
        <v>53.553173729999997</v>
      </c>
      <c r="D87" s="129">
        <v>34.257342420000001</v>
      </c>
      <c r="E87" s="129">
        <v>19.295831310000001</v>
      </c>
      <c r="F87" s="129">
        <v>252.01060607999997</v>
      </c>
      <c r="G87" s="129">
        <v>44.103868140000003</v>
      </c>
      <c r="H87" s="129">
        <v>207.90673793999997</v>
      </c>
      <c r="I87" s="129">
        <v>1208.9515315799999</v>
      </c>
      <c r="J87" s="129">
        <v>58.530905070000003</v>
      </c>
      <c r="K87" s="129">
        <v>1150.4206265099999</v>
      </c>
      <c r="L87" s="129">
        <v>5677.5130099099997</v>
      </c>
      <c r="M87" s="129">
        <v>5626.81649793</v>
      </c>
      <c r="N87" s="129">
        <v>50.696511980000004</v>
      </c>
      <c r="O87" s="129">
        <v>-1.8848444499999999</v>
      </c>
      <c r="P87" s="129">
        <v>6.9602121300000004</v>
      </c>
      <c r="Q87" s="41"/>
      <c r="R87" s="41"/>
      <c r="S87" s="41"/>
      <c r="T87" s="41"/>
      <c r="U87" s="41"/>
      <c r="V87" s="41"/>
    </row>
    <row r="88" spans="1:22" hidden="1" outlineLevel="1">
      <c r="A88" s="8">
        <v>42887</v>
      </c>
      <c r="B88" s="129">
        <v>7365.2462673999999</v>
      </c>
      <c r="C88" s="41">
        <v>50.180906399999998</v>
      </c>
      <c r="D88" s="129">
        <v>41.7552637</v>
      </c>
      <c r="E88" s="129">
        <v>8.4256426999999992</v>
      </c>
      <c r="F88" s="129">
        <v>211.47935429</v>
      </c>
      <c r="G88" s="129">
        <v>43.870359049999998</v>
      </c>
      <c r="H88" s="129">
        <v>167.60899524000001</v>
      </c>
      <c r="I88" s="129">
        <v>1304.2081815899999</v>
      </c>
      <c r="J88" s="129">
        <v>90.827704789999999</v>
      </c>
      <c r="K88" s="129">
        <v>1213.3804768</v>
      </c>
      <c r="L88" s="129">
        <v>5799.3778251200001</v>
      </c>
      <c r="M88" s="129">
        <v>5745.9837837599998</v>
      </c>
      <c r="N88" s="129">
        <v>53.39404136000001</v>
      </c>
      <c r="O88" s="129">
        <v>-0.39057641999999998</v>
      </c>
      <c r="P88" s="129">
        <v>6.53518284</v>
      </c>
      <c r="Q88" s="41"/>
      <c r="R88" s="41"/>
      <c r="S88" s="41"/>
      <c r="T88" s="41"/>
      <c r="U88" s="41"/>
      <c r="V88" s="41"/>
    </row>
    <row r="89" spans="1:22" hidden="1" outlineLevel="1">
      <c r="A89" s="8">
        <v>42917</v>
      </c>
      <c r="B89" s="129">
        <v>7285.7275192300003</v>
      </c>
      <c r="C89" s="41">
        <v>49.114166709999992</v>
      </c>
      <c r="D89" s="129">
        <v>32.930513959999999</v>
      </c>
      <c r="E89" s="129">
        <v>16.18365275</v>
      </c>
      <c r="F89" s="129">
        <v>202.10121810000001</v>
      </c>
      <c r="G89" s="129">
        <v>41.474950890000002</v>
      </c>
      <c r="H89" s="129">
        <v>160.62626721000001</v>
      </c>
      <c r="I89" s="129">
        <v>1301.88263557</v>
      </c>
      <c r="J89" s="129">
        <v>69.985145240000008</v>
      </c>
      <c r="K89" s="129">
        <v>1231.89749033</v>
      </c>
      <c r="L89" s="129">
        <v>5732.6294988499994</v>
      </c>
      <c r="M89" s="129">
        <v>5671.5800525499999</v>
      </c>
      <c r="N89" s="129">
        <v>61.049446300000007</v>
      </c>
      <c r="O89" s="129">
        <v>-4.2360610000000021E-2</v>
      </c>
      <c r="P89" s="129">
        <v>6.0760198299999999</v>
      </c>
      <c r="Q89" s="41"/>
      <c r="R89" s="41"/>
      <c r="S89" s="41"/>
      <c r="T89" s="41"/>
      <c r="U89" s="41"/>
      <c r="V89" s="41"/>
    </row>
    <row r="90" spans="1:22" hidden="1" outlineLevel="1">
      <c r="A90" s="8">
        <v>42948</v>
      </c>
      <c r="B90" s="129">
        <v>7159.2921437300001</v>
      </c>
      <c r="C90" s="41">
        <v>51.234501650000006</v>
      </c>
      <c r="D90" s="129">
        <v>34.580276159999997</v>
      </c>
      <c r="E90" s="129">
        <v>16.654225489999998</v>
      </c>
      <c r="F90" s="129">
        <v>166.56635044000001</v>
      </c>
      <c r="G90" s="129">
        <v>41.960525950000005</v>
      </c>
      <c r="H90" s="129">
        <v>124.60582449</v>
      </c>
      <c r="I90" s="129">
        <v>1206.5965812300001</v>
      </c>
      <c r="J90" s="129">
        <v>58.968640219999997</v>
      </c>
      <c r="K90" s="129">
        <v>1147.6279410100001</v>
      </c>
      <c r="L90" s="129">
        <v>5734.8947104100007</v>
      </c>
      <c r="M90" s="129">
        <v>5674.6212342000008</v>
      </c>
      <c r="N90" s="129">
        <v>60.273476209999998</v>
      </c>
      <c r="O90" s="129">
        <v>-16.346345489999997</v>
      </c>
      <c r="P90" s="129">
        <v>5.7136551200000003</v>
      </c>
      <c r="Q90" s="41"/>
      <c r="R90" s="41"/>
      <c r="S90" s="41"/>
      <c r="T90" s="41"/>
      <c r="U90" s="41"/>
      <c r="V90" s="41"/>
    </row>
    <row r="91" spans="1:22" hidden="1" outlineLevel="1">
      <c r="A91" s="8">
        <v>42979</v>
      </c>
      <c r="B91" s="129">
        <v>7386.4461902100002</v>
      </c>
      <c r="C91" s="41">
        <v>52.103867440000002</v>
      </c>
      <c r="D91" s="129">
        <v>35.031989930000002</v>
      </c>
      <c r="E91" s="129">
        <v>17.07187751</v>
      </c>
      <c r="F91" s="129">
        <v>194.42212087000001</v>
      </c>
      <c r="G91" s="129">
        <v>47.924123780000002</v>
      </c>
      <c r="H91" s="129">
        <v>146.49799708999998</v>
      </c>
      <c r="I91" s="129">
        <v>1232.30599519</v>
      </c>
      <c r="J91" s="129">
        <v>56.08472115</v>
      </c>
      <c r="K91" s="129">
        <v>1176.22127404</v>
      </c>
      <c r="L91" s="129">
        <v>5907.61420671</v>
      </c>
      <c r="M91" s="129">
        <v>5846.0119566399999</v>
      </c>
      <c r="N91" s="129">
        <v>61.602250069999997</v>
      </c>
      <c r="O91" s="129">
        <v>-14.789506509999999</v>
      </c>
      <c r="P91" s="129">
        <v>6.0942979599999996</v>
      </c>
      <c r="Q91" s="41"/>
      <c r="R91" s="41"/>
      <c r="S91" s="41"/>
      <c r="T91" s="41"/>
      <c r="U91" s="41"/>
      <c r="V91" s="41"/>
    </row>
    <row r="92" spans="1:22" hidden="1" outlineLevel="1">
      <c r="A92" s="8">
        <v>43009</v>
      </c>
      <c r="B92" s="129">
        <v>7407.8821260799996</v>
      </c>
      <c r="C92" s="41">
        <v>51.343137810000002</v>
      </c>
      <c r="D92" s="129">
        <v>34.850087610000003</v>
      </c>
      <c r="E92" s="129">
        <v>16.493050199999999</v>
      </c>
      <c r="F92" s="129">
        <v>228.41537463</v>
      </c>
      <c r="G92" s="129">
        <v>55.142038120000002</v>
      </c>
      <c r="H92" s="129">
        <v>173.27333651000001</v>
      </c>
      <c r="I92" s="129">
        <v>1226.9380899799999</v>
      </c>
      <c r="J92" s="129">
        <v>63.536361509999999</v>
      </c>
      <c r="K92" s="129">
        <v>1163.4017284700001</v>
      </c>
      <c r="L92" s="129">
        <v>5901.1855236599995</v>
      </c>
      <c r="M92" s="129">
        <v>5839.2402914300001</v>
      </c>
      <c r="N92" s="129">
        <v>61.945232230000002</v>
      </c>
      <c r="O92" s="129">
        <v>-4.93374969</v>
      </c>
      <c r="P92" s="129">
        <v>6.4549992700000001</v>
      </c>
      <c r="Q92" s="41"/>
      <c r="R92" s="41"/>
      <c r="S92" s="41"/>
      <c r="T92" s="41"/>
      <c r="U92" s="41"/>
      <c r="V92" s="41"/>
    </row>
    <row r="93" spans="1:22" hidden="1" outlineLevel="1">
      <c r="A93" s="8">
        <v>43040</v>
      </c>
      <c r="B93" s="129">
        <v>7475.7221608899999</v>
      </c>
      <c r="C93" s="41">
        <v>53.556616240000004</v>
      </c>
      <c r="D93" s="129">
        <v>35.13725797</v>
      </c>
      <c r="E93" s="129">
        <v>18.41935827</v>
      </c>
      <c r="F93" s="129">
        <v>215.99328387000003</v>
      </c>
      <c r="G93" s="129">
        <v>55.894611319999996</v>
      </c>
      <c r="H93" s="129">
        <v>160.09867255</v>
      </c>
      <c r="I93" s="129">
        <v>1209.6121355400001</v>
      </c>
      <c r="J93" s="129">
        <v>59.662841390000004</v>
      </c>
      <c r="K93" s="129">
        <v>1149.94929415</v>
      </c>
      <c r="L93" s="129">
        <v>5996.5601252400002</v>
      </c>
      <c r="M93" s="129">
        <v>5938.2559601000003</v>
      </c>
      <c r="N93" s="129">
        <v>58.304165139999995</v>
      </c>
      <c r="O93" s="129">
        <v>0.61914007000000004</v>
      </c>
      <c r="P93" s="129">
        <v>6.9618302300000003</v>
      </c>
      <c r="Q93" s="41"/>
      <c r="R93" s="41"/>
      <c r="S93" s="41"/>
      <c r="T93" s="41"/>
      <c r="U93" s="41"/>
      <c r="V93" s="41"/>
    </row>
    <row r="94" spans="1:22" hidden="1" outlineLevel="1">
      <c r="A94" s="8">
        <v>43070</v>
      </c>
      <c r="B94" s="129">
        <v>7846.5466445100001</v>
      </c>
      <c r="C94" s="41">
        <v>55.851556430000002</v>
      </c>
      <c r="D94" s="129">
        <v>35.055721030000001</v>
      </c>
      <c r="E94" s="129">
        <v>20.795835400000001</v>
      </c>
      <c r="F94" s="129">
        <v>44.11572675</v>
      </c>
      <c r="G94" s="129">
        <v>41.724577029999999</v>
      </c>
      <c r="H94" s="129">
        <v>2.3911497199999996</v>
      </c>
      <c r="I94" s="129">
        <v>1506.5318858100002</v>
      </c>
      <c r="J94" s="129">
        <v>111.24807471</v>
      </c>
      <c r="K94" s="129">
        <v>1395.2838110999999</v>
      </c>
      <c r="L94" s="129">
        <v>6240.0474755199994</v>
      </c>
      <c r="M94" s="129">
        <v>6187.0718051499989</v>
      </c>
      <c r="N94" s="129">
        <v>52.975670369999996</v>
      </c>
      <c r="O94" s="129">
        <v>-3.4892171700000003</v>
      </c>
      <c r="P94" s="129">
        <v>6.9932416799999997</v>
      </c>
      <c r="Q94" s="41"/>
      <c r="R94" s="41"/>
      <c r="S94" s="41"/>
      <c r="T94" s="41"/>
      <c r="U94" s="41"/>
      <c r="V94" s="41"/>
    </row>
    <row r="95" spans="1:22" hidden="1" outlineLevel="1">
      <c r="A95" s="8">
        <v>43101</v>
      </c>
      <c r="B95" s="129">
        <v>7765.1205139399999</v>
      </c>
      <c r="C95" s="41">
        <v>52.480536180000001</v>
      </c>
      <c r="D95" s="129">
        <v>44.386101350000004</v>
      </c>
      <c r="E95" s="129">
        <v>8.0944348299999991</v>
      </c>
      <c r="F95" s="129">
        <v>95.258431179999988</v>
      </c>
      <c r="G95" s="129">
        <v>48.377328139999996</v>
      </c>
      <c r="H95" s="129">
        <v>46.881103039999992</v>
      </c>
      <c r="I95" s="129">
        <v>1340.38536649</v>
      </c>
      <c r="J95" s="129">
        <v>52.661890270000001</v>
      </c>
      <c r="K95" s="129">
        <v>1287.7234762200001</v>
      </c>
      <c r="L95" s="129">
        <v>6276.9961800900001</v>
      </c>
      <c r="M95" s="129">
        <v>6215.6404282099993</v>
      </c>
      <c r="N95" s="129">
        <v>61.35575188</v>
      </c>
      <c r="O95" s="129">
        <v>-2.84857593</v>
      </c>
      <c r="P95" s="129">
        <v>7.1180838900000003</v>
      </c>
      <c r="Q95" s="41"/>
      <c r="R95" s="41"/>
      <c r="S95" s="41"/>
      <c r="T95" s="41"/>
      <c r="U95" s="41"/>
      <c r="V95" s="41"/>
    </row>
    <row r="96" spans="1:22" hidden="1" outlineLevel="1">
      <c r="A96" s="8">
        <v>43132</v>
      </c>
      <c r="B96" s="129">
        <v>7738.0357075000002</v>
      </c>
      <c r="C96" s="41">
        <v>53.548938859999993</v>
      </c>
      <c r="D96" s="129">
        <v>44.670444109999998</v>
      </c>
      <c r="E96" s="129">
        <v>8.8784947499999998</v>
      </c>
      <c r="F96" s="129">
        <v>191.99247324000001</v>
      </c>
      <c r="G96" s="129">
        <v>63.684054509999996</v>
      </c>
      <c r="H96" s="129">
        <v>128.30841873000003</v>
      </c>
      <c r="I96" s="129">
        <v>1367.28007897</v>
      </c>
      <c r="J96" s="129">
        <v>68.751315780000013</v>
      </c>
      <c r="K96" s="129">
        <v>1298.5287631900001</v>
      </c>
      <c r="L96" s="129">
        <v>6125.2142164300003</v>
      </c>
      <c r="M96" s="129">
        <v>6070.16532388</v>
      </c>
      <c r="N96" s="129">
        <v>55.048892549999998</v>
      </c>
      <c r="O96" s="129">
        <v>-2.4048661099999999</v>
      </c>
      <c r="P96" s="129">
        <v>7.1966208800000002</v>
      </c>
      <c r="Q96" s="41"/>
      <c r="R96" s="41"/>
      <c r="S96" s="41"/>
      <c r="T96" s="41"/>
      <c r="U96" s="41"/>
      <c r="V96" s="41"/>
    </row>
    <row r="97" spans="1:22" hidden="1" outlineLevel="1">
      <c r="A97" s="8">
        <v>43160</v>
      </c>
      <c r="B97" s="129">
        <v>7763.8316154100003</v>
      </c>
      <c r="C97" s="41">
        <v>51.090025390000001</v>
      </c>
      <c r="D97" s="129">
        <v>43.422332569999995</v>
      </c>
      <c r="E97" s="129">
        <v>7.6676928200000001</v>
      </c>
      <c r="F97" s="129">
        <v>197.54083267999999</v>
      </c>
      <c r="G97" s="129">
        <v>63.433750650000007</v>
      </c>
      <c r="H97" s="129">
        <v>134.10708202999999</v>
      </c>
      <c r="I97" s="129">
        <v>1413.70032737</v>
      </c>
      <c r="J97" s="129">
        <v>62.209238709999994</v>
      </c>
      <c r="K97" s="129">
        <v>1351.4910886600001</v>
      </c>
      <c r="L97" s="129">
        <v>6101.5004299700004</v>
      </c>
      <c r="M97" s="129">
        <v>6045.8287393199989</v>
      </c>
      <c r="N97" s="129">
        <v>55.671690650000002</v>
      </c>
      <c r="O97" s="129">
        <v>-0.60978058000000002</v>
      </c>
      <c r="P97" s="129">
        <v>7.8827740400000001</v>
      </c>
      <c r="Q97" s="41"/>
      <c r="R97" s="41"/>
      <c r="S97" s="41"/>
      <c r="T97" s="41"/>
      <c r="U97" s="41"/>
      <c r="V97" s="41"/>
    </row>
    <row r="98" spans="1:22" hidden="1" outlineLevel="1">
      <c r="A98" s="8">
        <v>43191</v>
      </c>
      <c r="B98" s="129">
        <v>7764.0333282499996</v>
      </c>
      <c r="C98" s="41">
        <v>49.741224840000001</v>
      </c>
      <c r="D98" s="129">
        <v>43.608774189999998</v>
      </c>
      <c r="E98" s="129">
        <v>6.1324506499999991</v>
      </c>
      <c r="F98" s="129">
        <v>179.39344141000001</v>
      </c>
      <c r="G98" s="129">
        <v>62.699313629999992</v>
      </c>
      <c r="H98" s="129">
        <v>116.69412778</v>
      </c>
      <c r="I98" s="129">
        <v>1364.88982551</v>
      </c>
      <c r="J98" s="129">
        <v>56.041569560000006</v>
      </c>
      <c r="K98" s="129">
        <v>1308.8482559500001</v>
      </c>
      <c r="L98" s="129">
        <v>6170.0088364900002</v>
      </c>
      <c r="M98" s="129">
        <v>6107.1410535599998</v>
      </c>
      <c r="N98" s="129">
        <v>62.867782930000004</v>
      </c>
      <c r="O98" s="129">
        <v>-5.2061247799999997</v>
      </c>
      <c r="P98" s="129">
        <v>6.7520905600000001</v>
      </c>
      <c r="Q98" s="41"/>
      <c r="R98" s="41"/>
      <c r="S98" s="41"/>
      <c r="T98" s="41"/>
      <c r="U98" s="41"/>
      <c r="V98" s="41"/>
    </row>
    <row r="99" spans="1:22" hidden="1" outlineLevel="1">
      <c r="A99" s="8">
        <v>43221</v>
      </c>
      <c r="B99" s="129">
        <v>7745.4731284199997</v>
      </c>
      <c r="C99" s="41">
        <v>49.30275855</v>
      </c>
      <c r="D99" s="129">
        <v>34.849158699999997</v>
      </c>
      <c r="E99" s="129">
        <v>14.45359985</v>
      </c>
      <c r="F99" s="129">
        <v>181.25026173000001</v>
      </c>
      <c r="G99" s="129">
        <v>62.624383569999999</v>
      </c>
      <c r="H99" s="129">
        <v>118.62587816</v>
      </c>
      <c r="I99" s="129">
        <v>1405.7395897400002</v>
      </c>
      <c r="J99" s="129">
        <v>57.786937999999999</v>
      </c>
      <c r="K99" s="129">
        <v>1347.9526517399997</v>
      </c>
      <c r="L99" s="129">
        <v>6109.1805184000004</v>
      </c>
      <c r="M99" s="129">
        <v>6053.7520041799999</v>
      </c>
      <c r="N99" s="129">
        <v>55.428514220000004</v>
      </c>
      <c r="O99" s="129">
        <v>-2.8601458399999999</v>
      </c>
      <c r="P99" s="129">
        <v>8.9240218299999992</v>
      </c>
      <c r="Q99" s="41"/>
      <c r="R99" s="41"/>
      <c r="S99" s="41"/>
      <c r="T99" s="41"/>
      <c r="U99" s="41"/>
      <c r="V99" s="41"/>
    </row>
    <row r="100" spans="1:22" hidden="1" outlineLevel="1">
      <c r="A100" s="8">
        <v>43252</v>
      </c>
      <c r="B100" s="129">
        <v>7934.7134974199998</v>
      </c>
      <c r="C100" s="41">
        <v>49.422483360000001</v>
      </c>
      <c r="D100" s="129">
        <v>33.844877429999997</v>
      </c>
      <c r="E100" s="129">
        <v>15.577605930000001</v>
      </c>
      <c r="F100" s="129">
        <v>170.38069519999999</v>
      </c>
      <c r="G100" s="129">
        <v>68.145203679999995</v>
      </c>
      <c r="H100" s="129">
        <v>102.23549152000001</v>
      </c>
      <c r="I100" s="129">
        <v>1342.37826006</v>
      </c>
      <c r="J100" s="129">
        <v>65.242836579999988</v>
      </c>
      <c r="K100" s="129">
        <v>1277.1354234800001</v>
      </c>
      <c r="L100" s="129">
        <v>6372.5320587999995</v>
      </c>
      <c r="M100" s="129">
        <v>6318.7752499899998</v>
      </c>
      <c r="N100" s="129">
        <v>53.756808810000003</v>
      </c>
      <c r="O100" s="129">
        <v>-5.4214133699999998</v>
      </c>
      <c r="P100" s="129">
        <v>6.5027480300000002</v>
      </c>
      <c r="Q100" s="41"/>
      <c r="R100" s="41"/>
      <c r="S100" s="41"/>
      <c r="T100" s="41"/>
      <c r="U100" s="41"/>
      <c r="V100" s="41"/>
    </row>
    <row r="101" spans="1:22" hidden="1" outlineLevel="1">
      <c r="A101" s="8">
        <v>43282</v>
      </c>
      <c r="B101" s="129">
        <v>7957.6938853399997</v>
      </c>
      <c r="C101" s="41">
        <v>47.604581010000004</v>
      </c>
      <c r="D101" s="129">
        <v>32.63118789</v>
      </c>
      <c r="E101" s="129">
        <v>14.973393120000001</v>
      </c>
      <c r="F101" s="129">
        <v>167.84729857000002</v>
      </c>
      <c r="G101" s="129">
        <v>65.031235080000002</v>
      </c>
      <c r="H101" s="129">
        <v>102.81606348999999</v>
      </c>
      <c r="I101" s="129">
        <v>1414.6004967200001</v>
      </c>
      <c r="J101" s="129">
        <v>65.055456829999997</v>
      </c>
      <c r="K101" s="129">
        <v>1349.5450398900002</v>
      </c>
      <c r="L101" s="129">
        <v>6327.6415090399996</v>
      </c>
      <c r="M101" s="129">
        <v>6268.3347110500008</v>
      </c>
      <c r="N101" s="129">
        <v>59.30679799</v>
      </c>
      <c r="O101" s="129">
        <v>-19.491848050000002</v>
      </c>
      <c r="P101" s="129">
        <v>6.9981744099999998</v>
      </c>
      <c r="Q101" s="41"/>
      <c r="R101" s="41"/>
      <c r="S101" s="41"/>
      <c r="T101" s="41"/>
      <c r="U101" s="41"/>
      <c r="V101" s="41"/>
    </row>
    <row r="102" spans="1:22" hidden="1" outlineLevel="1">
      <c r="A102" s="8">
        <v>43313</v>
      </c>
      <c r="B102" s="129">
        <v>8159.0749172100004</v>
      </c>
      <c r="C102" s="41">
        <v>50.340183350000004</v>
      </c>
      <c r="D102" s="129">
        <v>35.815562810000003</v>
      </c>
      <c r="E102" s="129">
        <v>14.524620539999999</v>
      </c>
      <c r="F102" s="129">
        <v>178.17583845999999</v>
      </c>
      <c r="G102" s="129">
        <v>71.435877619999999</v>
      </c>
      <c r="H102" s="129">
        <v>106.73996083999999</v>
      </c>
      <c r="I102" s="129">
        <v>1437.6527289000003</v>
      </c>
      <c r="J102" s="129">
        <v>65.564233569999999</v>
      </c>
      <c r="K102" s="129">
        <v>1372.0884953300001</v>
      </c>
      <c r="L102" s="129">
        <v>6492.9061664999999</v>
      </c>
      <c r="M102" s="129">
        <v>6435.25669965</v>
      </c>
      <c r="N102" s="129">
        <v>57.649466850000003</v>
      </c>
      <c r="O102" s="129">
        <v>-13.01204989</v>
      </c>
      <c r="P102" s="129">
        <v>7.9163357199999993</v>
      </c>
      <c r="Q102" s="41"/>
      <c r="R102" s="41"/>
      <c r="S102" s="41"/>
      <c r="T102" s="41"/>
      <c r="U102" s="41"/>
      <c r="V102" s="41"/>
    </row>
    <row r="103" spans="1:22" hidden="1" outlineLevel="1">
      <c r="A103" s="8">
        <v>43344</v>
      </c>
      <c r="B103" s="129">
        <v>8352.4192724799996</v>
      </c>
      <c r="C103" s="41">
        <v>53.106897750000002</v>
      </c>
      <c r="D103" s="129">
        <v>36.423375979999996</v>
      </c>
      <c r="E103" s="129">
        <v>16.683521769999999</v>
      </c>
      <c r="F103" s="129">
        <v>189.05265308</v>
      </c>
      <c r="G103" s="129">
        <v>80.596303149999997</v>
      </c>
      <c r="H103" s="129">
        <v>108.45634992999999</v>
      </c>
      <c r="I103" s="129">
        <v>1486.0477455800001</v>
      </c>
      <c r="J103" s="129">
        <v>130.72549344999999</v>
      </c>
      <c r="K103" s="129">
        <v>1355.3222521300002</v>
      </c>
      <c r="L103" s="129">
        <v>6624.2119760700007</v>
      </c>
      <c r="M103" s="129">
        <v>6566.9793362599994</v>
      </c>
      <c r="N103" s="129">
        <v>57.232639810000002</v>
      </c>
      <c r="O103" s="129">
        <v>-2.5818915200000001</v>
      </c>
      <c r="P103" s="129">
        <v>7.1811092600000004</v>
      </c>
      <c r="Q103" s="41"/>
      <c r="R103" s="41"/>
      <c r="S103" s="41"/>
      <c r="T103" s="41"/>
      <c r="U103" s="41"/>
      <c r="V103" s="41"/>
    </row>
    <row r="104" spans="1:22" hidden="1" outlineLevel="1">
      <c r="A104" s="8">
        <v>43374</v>
      </c>
      <c r="B104" s="129">
        <v>8241.0941741999995</v>
      </c>
      <c r="C104" s="41">
        <v>55.441632780000006</v>
      </c>
      <c r="D104" s="129">
        <v>37.638110900000001</v>
      </c>
      <c r="E104" s="129">
        <v>17.803521879999998</v>
      </c>
      <c r="F104" s="129">
        <v>203.41073451999998</v>
      </c>
      <c r="G104" s="129">
        <v>98.687236689999992</v>
      </c>
      <c r="H104" s="129">
        <v>104.72349783000001</v>
      </c>
      <c r="I104" s="129">
        <v>1371.3887099499998</v>
      </c>
      <c r="J104" s="129">
        <v>160.00907763999999</v>
      </c>
      <c r="K104" s="129">
        <v>1211.37963231</v>
      </c>
      <c r="L104" s="129">
        <v>6610.8530969500007</v>
      </c>
      <c r="M104" s="129">
        <v>6551.686290560001</v>
      </c>
      <c r="N104" s="129">
        <v>59.166806389999991</v>
      </c>
      <c r="O104" s="129">
        <v>-5.4635851899999999</v>
      </c>
      <c r="P104" s="129">
        <v>7.5489698299999999</v>
      </c>
      <c r="Q104" s="41"/>
      <c r="R104" s="41"/>
      <c r="S104" s="41"/>
      <c r="T104" s="41"/>
      <c r="U104" s="41"/>
      <c r="V104" s="41"/>
    </row>
    <row r="105" spans="1:22" hidden="1" outlineLevel="1">
      <c r="A105" s="8">
        <v>43405</v>
      </c>
      <c r="B105" s="129">
        <v>8133.6866258399996</v>
      </c>
      <c r="C105" s="41">
        <v>52.955079420000004</v>
      </c>
      <c r="D105" s="129">
        <v>35.465875969999999</v>
      </c>
      <c r="E105" s="129">
        <v>17.489203449999998</v>
      </c>
      <c r="F105" s="129">
        <v>190.94103084999998</v>
      </c>
      <c r="G105" s="129">
        <v>100.67748029000001</v>
      </c>
      <c r="H105" s="129">
        <v>90.263550559999999</v>
      </c>
      <c r="I105" s="129">
        <v>1336.8863458999999</v>
      </c>
      <c r="J105" s="129">
        <v>130.61871252</v>
      </c>
      <c r="K105" s="129">
        <v>1206.26763338</v>
      </c>
      <c r="L105" s="129">
        <v>6552.9041696700006</v>
      </c>
      <c r="M105" s="129">
        <v>6496.3918969299993</v>
      </c>
      <c r="N105" s="129">
        <v>56.51227274</v>
      </c>
      <c r="O105" s="129">
        <v>-17.656060350000001</v>
      </c>
      <c r="P105" s="129">
        <v>7.3974198900000001</v>
      </c>
      <c r="Q105" s="41"/>
      <c r="R105" s="41"/>
      <c r="S105" s="41"/>
      <c r="T105" s="41"/>
      <c r="U105" s="41"/>
      <c r="V105" s="41"/>
    </row>
    <row r="106" spans="1:22" hidden="1" outlineLevel="1">
      <c r="A106" s="8">
        <v>43435</v>
      </c>
      <c r="B106" s="129">
        <v>8234.2658215499996</v>
      </c>
      <c r="C106" s="41">
        <v>54.577648590000003</v>
      </c>
      <c r="D106" s="129">
        <v>34.472138719999997</v>
      </c>
      <c r="E106" s="129">
        <v>20.105509870000002</v>
      </c>
      <c r="F106" s="129">
        <v>60.714007729999999</v>
      </c>
      <c r="G106" s="129">
        <v>60.076605220000005</v>
      </c>
      <c r="H106" s="129">
        <v>0.63740251000000003</v>
      </c>
      <c r="I106" s="129">
        <v>1558.1195443700001</v>
      </c>
      <c r="J106" s="129">
        <v>163.87439262999999</v>
      </c>
      <c r="K106" s="129">
        <v>1394.24515174</v>
      </c>
      <c r="L106" s="129">
        <v>6560.8546208600001</v>
      </c>
      <c r="M106" s="129">
        <v>6514.2567365699997</v>
      </c>
      <c r="N106" s="129">
        <v>46.597884290000003</v>
      </c>
      <c r="O106" s="129">
        <v>-19.947016179999999</v>
      </c>
      <c r="P106" s="129">
        <v>8.9521241800000002</v>
      </c>
      <c r="Q106" s="41"/>
      <c r="R106" s="41"/>
      <c r="S106" s="41"/>
      <c r="T106" s="41"/>
      <c r="U106" s="41"/>
      <c r="V106" s="41"/>
    </row>
    <row r="107" spans="1:22" hidden="1" outlineLevel="1">
      <c r="A107" s="8">
        <v>43466</v>
      </c>
      <c r="B107" s="129">
        <v>8311.2685195499998</v>
      </c>
      <c r="C107" s="41">
        <v>44.571620170000003</v>
      </c>
      <c r="D107" s="129">
        <v>34.524934590000001</v>
      </c>
      <c r="E107" s="129">
        <v>10.04668558</v>
      </c>
      <c r="F107" s="129">
        <v>114.3399438</v>
      </c>
      <c r="G107" s="129">
        <v>66.777154209999992</v>
      </c>
      <c r="H107" s="129">
        <v>47.562789590000001</v>
      </c>
      <c r="I107" s="129">
        <v>1567.82574092</v>
      </c>
      <c r="J107" s="129">
        <v>162.9419853</v>
      </c>
      <c r="K107" s="129">
        <v>1404.8837556200001</v>
      </c>
      <c r="L107" s="129">
        <v>6584.5312146600008</v>
      </c>
      <c r="M107" s="129">
        <v>6526.1378266399997</v>
      </c>
      <c r="N107" s="129">
        <v>58.393388020000003</v>
      </c>
      <c r="O107" s="129">
        <v>-3.2597972099999999</v>
      </c>
      <c r="P107" s="129">
        <v>8.6331498199999999</v>
      </c>
      <c r="Q107" s="41"/>
      <c r="R107" s="41"/>
      <c r="S107" s="41"/>
      <c r="T107" s="41"/>
      <c r="U107" s="41"/>
      <c r="V107" s="41"/>
    </row>
    <row r="108" spans="1:22" hidden="1" outlineLevel="1">
      <c r="A108" s="8">
        <v>43497</v>
      </c>
      <c r="B108" s="129">
        <v>8390.1648822799998</v>
      </c>
      <c r="C108" s="41">
        <v>46.325032010000001</v>
      </c>
      <c r="D108" s="129">
        <v>36.822927200000002</v>
      </c>
      <c r="E108" s="129">
        <v>9.5021048100000005</v>
      </c>
      <c r="F108" s="129">
        <v>179.63239367</v>
      </c>
      <c r="G108" s="129">
        <v>100.28087719000001</v>
      </c>
      <c r="H108" s="129">
        <v>79.351516480000001</v>
      </c>
      <c r="I108" s="129">
        <v>1599.7498879300001</v>
      </c>
      <c r="J108" s="129">
        <v>201.22418454000001</v>
      </c>
      <c r="K108" s="129">
        <v>1398.5257033900002</v>
      </c>
      <c r="L108" s="129">
        <v>6564.45756867</v>
      </c>
      <c r="M108" s="129">
        <v>6496.4847085600004</v>
      </c>
      <c r="N108" s="129">
        <v>67.972860109999999</v>
      </c>
      <c r="O108" s="129">
        <v>-4.7448335300000002</v>
      </c>
      <c r="P108" s="129">
        <v>8.1276180700000005</v>
      </c>
      <c r="Q108" s="41"/>
      <c r="R108" s="41"/>
      <c r="S108" s="41"/>
      <c r="T108" s="41"/>
      <c r="U108" s="41"/>
      <c r="V108" s="41"/>
    </row>
    <row r="109" spans="1:22" hidden="1" outlineLevel="1">
      <c r="A109" s="8">
        <v>43525</v>
      </c>
      <c r="B109" s="129">
        <v>8229.0277738799996</v>
      </c>
      <c r="C109" s="41">
        <v>44.448917199999997</v>
      </c>
      <c r="D109" s="129">
        <v>35.764294169999999</v>
      </c>
      <c r="E109" s="129">
        <v>8.6846230300000009</v>
      </c>
      <c r="F109" s="129">
        <v>188.29606853000001</v>
      </c>
      <c r="G109" s="129">
        <v>102.24821112000001</v>
      </c>
      <c r="H109" s="129">
        <v>86.047857410000006</v>
      </c>
      <c r="I109" s="129">
        <v>1397.2470172799999</v>
      </c>
      <c r="J109" s="129">
        <v>172.55971989</v>
      </c>
      <c r="K109" s="129">
        <v>1224.6872973899999</v>
      </c>
      <c r="L109" s="129">
        <v>6599.0357708700003</v>
      </c>
      <c r="M109" s="129">
        <v>6532.2934254800002</v>
      </c>
      <c r="N109" s="129">
        <v>66.742345390000011</v>
      </c>
      <c r="O109" s="129">
        <v>-8.7263198499999994</v>
      </c>
      <c r="P109" s="129">
        <v>7.2064123300000009</v>
      </c>
      <c r="Q109" s="41"/>
      <c r="R109" s="41"/>
      <c r="S109" s="41"/>
      <c r="T109" s="41"/>
      <c r="U109" s="41"/>
      <c r="V109" s="41"/>
    </row>
    <row r="110" spans="1:22" hidden="1" outlineLevel="1">
      <c r="A110" s="8">
        <v>43556</v>
      </c>
      <c r="B110" s="129">
        <v>8151.9984671900002</v>
      </c>
      <c r="C110" s="41">
        <v>44.065832499999999</v>
      </c>
      <c r="D110" s="129">
        <v>35.343886509999997</v>
      </c>
      <c r="E110" s="129">
        <v>8.72194599</v>
      </c>
      <c r="F110" s="129">
        <v>193.69664733000002</v>
      </c>
      <c r="G110" s="129">
        <v>100.73382112</v>
      </c>
      <c r="H110" s="129">
        <v>92.962826210000017</v>
      </c>
      <c r="I110" s="129">
        <v>1436.0693049399999</v>
      </c>
      <c r="J110" s="129">
        <v>152.67818887999999</v>
      </c>
      <c r="K110" s="129">
        <v>1283.3911160599998</v>
      </c>
      <c r="L110" s="129">
        <v>6478.1666824200001</v>
      </c>
      <c r="M110" s="129">
        <v>6411.0312277100002</v>
      </c>
      <c r="N110" s="129">
        <v>67.135454710000005</v>
      </c>
      <c r="O110" s="129">
        <v>-7.5109028899999997</v>
      </c>
      <c r="P110" s="129">
        <v>7.8551592599999998</v>
      </c>
      <c r="Q110" s="41"/>
      <c r="R110" s="41"/>
      <c r="S110" s="41"/>
      <c r="T110" s="41"/>
      <c r="U110" s="41"/>
      <c r="V110" s="41"/>
    </row>
    <row r="111" spans="1:22" hidden="1" outlineLevel="1">
      <c r="A111" s="8">
        <v>43586</v>
      </c>
      <c r="B111" s="129">
        <v>8033.5575907800003</v>
      </c>
      <c r="C111" s="41">
        <v>43.451498619999995</v>
      </c>
      <c r="D111" s="129">
        <v>35.619718679999998</v>
      </c>
      <c r="E111" s="129">
        <v>7.8317799399999997</v>
      </c>
      <c r="F111" s="129">
        <v>203.16806682999999</v>
      </c>
      <c r="G111" s="129">
        <v>106.6808206</v>
      </c>
      <c r="H111" s="129">
        <v>96.487246229999997</v>
      </c>
      <c r="I111" s="129">
        <v>1331.7564531799999</v>
      </c>
      <c r="J111" s="129">
        <v>148.67876008000002</v>
      </c>
      <c r="K111" s="129">
        <v>1183.0776931</v>
      </c>
      <c r="L111" s="129">
        <v>6455.1815721499997</v>
      </c>
      <c r="M111" s="129">
        <v>6389.8610447600004</v>
      </c>
      <c r="N111" s="129">
        <v>65.320527389999995</v>
      </c>
      <c r="O111" s="129">
        <v>-1.16694947</v>
      </c>
      <c r="P111" s="129">
        <v>6.3334626800000002</v>
      </c>
      <c r="Q111" s="41"/>
      <c r="R111" s="41"/>
      <c r="S111" s="41"/>
      <c r="T111" s="41"/>
      <c r="U111" s="41"/>
      <c r="V111" s="41"/>
    </row>
    <row r="112" spans="1:22" hidden="1" outlineLevel="1">
      <c r="A112" s="8">
        <v>43617</v>
      </c>
      <c r="B112" s="129">
        <v>8437.37586715</v>
      </c>
      <c r="C112" s="41">
        <v>45.96610587</v>
      </c>
      <c r="D112" s="129">
        <v>35.338508949999998</v>
      </c>
      <c r="E112" s="129">
        <v>10.62759692</v>
      </c>
      <c r="F112" s="129">
        <v>202.42774424000001</v>
      </c>
      <c r="G112" s="129">
        <v>104.47765124999999</v>
      </c>
      <c r="H112" s="129">
        <v>97.950092990000002</v>
      </c>
      <c r="I112" s="129">
        <v>1489.5777220499999</v>
      </c>
      <c r="J112" s="129">
        <v>171.90800779</v>
      </c>
      <c r="K112" s="129">
        <v>1317.6697142600001</v>
      </c>
      <c r="L112" s="129">
        <v>6699.4042949899995</v>
      </c>
      <c r="M112" s="129">
        <v>6630.8438613899998</v>
      </c>
      <c r="N112" s="129">
        <v>68.560433599999996</v>
      </c>
      <c r="O112" s="129">
        <v>-2.9281330300000001</v>
      </c>
      <c r="P112" s="129">
        <v>8.2084983099999995</v>
      </c>
      <c r="Q112" s="41"/>
      <c r="R112" s="41"/>
      <c r="S112" s="41"/>
      <c r="T112" s="41"/>
      <c r="U112" s="41"/>
      <c r="V112" s="41"/>
    </row>
    <row r="113" spans="1:22" hidden="1" outlineLevel="1">
      <c r="A113" s="8">
        <v>43647</v>
      </c>
      <c r="B113" s="129">
        <v>8212.9942697900005</v>
      </c>
      <c r="C113" s="41">
        <v>44.866200090000007</v>
      </c>
      <c r="D113" s="129">
        <v>36.976542380000005</v>
      </c>
      <c r="E113" s="129">
        <v>7.8896577099999998</v>
      </c>
      <c r="F113" s="129">
        <v>201.24893057</v>
      </c>
      <c r="G113" s="129">
        <v>102.41552147</v>
      </c>
      <c r="H113" s="129">
        <v>98.833409099999983</v>
      </c>
      <c r="I113" s="129">
        <v>1510.79517794</v>
      </c>
      <c r="J113" s="129">
        <v>157.28366511000002</v>
      </c>
      <c r="K113" s="129">
        <v>1353.5115128300001</v>
      </c>
      <c r="L113" s="129">
        <v>6456.0839611900001</v>
      </c>
      <c r="M113" s="129">
        <v>6388.8130077799997</v>
      </c>
      <c r="N113" s="129">
        <v>67.270953410000004</v>
      </c>
      <c r="O113" s="129">
        <v>-0.20775542999999999</v>
      </c>
      <c r="P113" s="129">
        <v>22.626372780000001</v>
      </c>
      <c r="Q113" s="41"/>
      <c r="R113" s="41"/>
      <c r="S113" s="41"/>
      <c r="T113" s="41"/>
      <c r="U113" s="41"/>
      <c r="V113" s="41"/>
    </row>
    <row r="114" spans="1:22" hidden="1" outlineLevel="1">
      <c r="A114" s="8">
        <v>43678</v>
      </c>
      <c r="B114" s="129">
        <v>8502.1779368299995</v>
      </c>
      <c r="C114" s="41">
        <v>46.60291497</v>
      </c>
      <c r="D114" s="129">
        <v>36.550165629999995</v>
      </c>
      <c r="E114" s="129">
        <v>10.05274934</v>
      </c>
      <c r="F114" s="129">
        <v>227.98562360999998</v>
      </c>
      <c r="G114" s="129">
        <v>110.11400983999999</v>
      </c>
      <c r="H114" s="129">
        <v>117.87161377000001</v>
      </c>
      <c r="I114" s="129">
        <v>1623.9932161000002</v>
      </c>
      <c r="J114" s="129">
        <v>159.30240765999997</v>
      </c>
      <c r="K114" s="129">
        <v>1464.69080844</v>
      </c>
      <c r="L114" s="129">
        <v>6603.5961821500005</v>
      </c>
      <c r="M114" s="129">
        <v>6510.330422089999</v>
      </c>
      <c r="N114" s="129">
        <v>93.265760060000005</v>
      </c>
      <c r="O114" s="129">
        <v>-1.17562301</v>
      </c>
      <c r="P114" s="129">
        <v>27.657584789999998</v>
      </c>
      <c r="Q114" s="41"/>
      <c r="R114" s="41"/>
      <c r="S114" s="41"/>
      <c r="T114" s="41"/>
      <c r="U114" s="41"/>
      <c r="V114" s="41"/>
    </row>
    <row r="115" spans="1:22" hidden="1" outlineLevel="1">
      <c r="A115" s="8">
        <v>43709</v>
      </c>
      <c r="B115" s="129">
        <v>8368.1526036499999</v>
      </c>
      <c r="C115" s="41">
        <v>45.057714910000001</v>
      </c>
      <c r="D115" s="129">
        <v>36.371957010000003</v>
      </c>
      <c r="E115" s="129">
        <v>8.6857578999999987</v>
      </c>
      <c r="F115" s="129">
        <v>237.39652274000002</v>
      </c>
      <c r="G115" s="129">
        <v>126.90714739000001</v>
      </c>
      <c r="H115" s="129">
        <v>110.48937534999999</v>
      </c>
      <c r="I115" s="129">
        <v>1593.0946681299999</v>
      </c>
      <c r="J115" s="129">
        <v>154.83763125999999</v>
      </c>
      <c r="K115" s="129">
        <v>1438.2570368700003</v>
      </c>
      <c r="L115" s="129">
        <v>6492.6036978699995</v>
      </c>
      <c r="M115" s="129">
        <v>6402.8340144199992</v>
      </c>
      <c r="N115" s="129">
        <v>89.769683450000002</v>
      </c>
      <c r="O115" s="129">
        <v>-2.1860525200000001</v>
      </c>
      <c r="P115" s="129">
        <v>24.58356028</v>
      </c>
      <c r="Q115" s="41"/>
      <c r="R115" s="41"/>
      <c r="S115" s="41"/>
      <c r="T115" s="41"/>
      <c r="U115" s="41"/>
      <c r="V115" s="41"/>
    </row>
    <row r="116" spans="1:22" hidden="1" outlineLevel="1">
      <c r="A116" s="8">
        <v>43739</v>
      </c>
      <c r="B116" s="129">
        <v>8656.9820018200007</v>
      </c>
      <c r="C116" s="41">
        <v>51.877203259999995</v>
      </c>
      <c r="D116" s="129">
        <v>40.044054450000004</v>
      </c>
      <c r="E116" s="129">
        <v>11.833148809999999</v>
      </c>
      <c r="F116" s="129">
        <v>250.97243330000001</v>
      </c>
      <c r="G116" s="129">
        <v>138.76169960999999</v>
      </c>
      <c r="H116" s="129">
        <v>112.21073368999998</v>
      </c>
      <c r="I116" s="129">
        <v>1607.3089369900001</v>
      </c>
      <c r="J116" s="129">
        <v>145.91674494</v>
      </c>
      <c r="K116" s="129">
        <v>1461.3921920500002</v>
      </c>
      <c r="L116" s="129">
        <v>6746.8234282700005</v>
      </c>
      <c r="M116" s="129">
        <v>6651.4949082100011</v>
      </c>
      <c r="N116" s="129">
        <v>95.328520059999988</v>
      </c>
      <c r="O116" s="129">
        <v>-15.747599709999999</v>
      </c>
      <c r="P116" s="129">
        <v>24.623405040000002</v>
      </c>
      <c r="Q116" s="41"/>
      <c r="R116" s="41"/>
      <c r="S116" s="41"/>
      <c r="T116" s="41"/>
      <c r="U116" s="41"/>
      <c r="V116" s="41"/>
    </row>
    <row r="117" spans="1:22" hidden="1" outlineLevel="1">
      <c r="A117" s="8">
        <v>43770</v>
      </c>
      <c r="B117" s="129">
        <v>8542.4014579199993</v>
      </c>
      <c r="C117" s="41">
        <v>49.139347970000003</v>
      </c>
      <c r="D117" s="129">
        <v>39.117700560000003</v>
      </c>
      <c r="E117" s="129">
        <v>10.021647409999998</v>
      </c>
      <c r="F117" s="129">
        <v>255.03085970999996</v>
      </c>
      <c r="G117" s="129">
        <v>145.23369617999998</v>
      </c>
      <c r="H117" s="129">
        <v>109.79716352999999</v>
      </c>
      <c r="I117" s="129">
        <v>1477.96107394</v>
      </c>
      <c r="J117" s="129">
        <v>146.38686351000001</v>
      </c>
      <c r="K117" s="129">
        <v>1331.57421043</v>
      </c>
      <c r="L117" s="129">
        <v>6760.2701763000005</v>
      </c>
      <c r="M117" s="129">
        <v>6669.9005082900003</v>
      </c>
      <c r="N117" s="129">
        <v>90.369668009999998</v>
      </c>
      <c r="O117" s="129">
        <v>1.2040487799999999</v>
      </c>
      <c r="P117" s="129">
        <v>25.194822720000001</v>
      </c>
      <c r="Q117" s="41"/>
      <c r="R117" s="41"/>
      <c r="S117" s="41"/>
      <c r="T117" s="41"/>
      <c r="U117" s="41"/>
      <c r="V117" s="41"/>
    </row>
    <row r="118" spans="1:22" hidden="1" outlineLevel="1">
      <c r="A118" s="8">
        <v>43800</v>
      </c>
      <c r="B118" s="129">
        <v>8808.1100831799995</v>
      </c>
      <c r="C118" s="41">
        <v>54.716404890000007</v>
      </c>
      <c r="D118" s="129">
        <v>38.772152140000003</v>
      </c>
      <c r="E118" s="129">
        <v>15.94425275</v>
      </c>
      <c r="F118" s="129">
        <v>125.64913232999999</v>
      </c>
      <c r="G118" s="129">
        <v>99.145429149999998</v>
      </c>
      <c r="H118" s="129">
        <v>26.503703179999999</v>
      </c>
      <c r="I118" s="129">
        <v>1794.4257084800001</v>
      </c>
      <c r="J118" s="129">
        <v>208.06372895999999</v>
      </c>
      <c r="K118" s="129">
        <v>1586.3619795200002</v>
      </c>
      <c r="L118" s="129">
        <v>6833.3188374799993</v>
      </c>
      <c r="M118" s="129">
        <v>6755.1830063100006</v>
      </c>
      <c r="N118" s="129">
        <v>78.135831170000003</v>
      </c>
      <c r="O118" s="129">
        <v>-21.085599649999999</v>
      </c>
      <c r="P118" s="129">
        <v>26.270949250000001</v>
      </c>
      <c r="Q118" s="41"/>
      <c r="R118" s="41"/>
      <c r="S118" s="41"/>
      <c r="T118" s="41"/>
      <c r="U118" s="41"/>
      <c r="V118" s="41"/>
    </row>
    <row r="119" spans="1:22" hidden="1" outlineLevel="1">
      <c r="A119" s="8">
        <v>43831</v>
      </c>
      <c r="B119" s="129">
        <v>8992.70462305</v>
      </c>
      <c r="C119" s="41">
        <v>53.654893139999999</v>
      </c>
      <c r="D119" s="129">
        <v>38.482561269999998</v>
      </c>
      <c r="E119" s="129">
        <v>15.172331869999999</v>
      </c>
      <c r="F119" s="129">
        <v>247.79360106999999</v>
      </c>
      <c r="G119" s="129">
        <v>152.80455839999999</v>
      </c>
      <c r="H119" s="129">
        <v>94.989042670000003</v>
      </c>
      <c r="I119" s="129">
        <v>1564.02079267</v>
      </c>
      <c r="J119" s="129">
        <v>185.33368725999998</v>
      </c>
      <c r="K119" s="129">
        <v>1378.6871054099997</v>
      </c>
      <c r="L119" s="129">
        <v>7127.2353361700007</v>
      </c>
      <c r="M119" s="129">
        <v>7038.5488841200004</v>
      </c>
      <c r="N119" s="129">
        <v>88.68645205</v>
      </c>
      <c r="O119" s="129">
        <v>-3.88378946</v>
      </c>
      <c r="P119" s="129">
        <v>29.95264092</v>
      </c>
      <c r="Q119" s="41"/>
      <c r="R119" s="41"/>
      <c r="S119" s="41"/>
      <c r="T119" s="41"/>
      <c r="U119" s="41"/>
      <c r="V119" s="41"/>
    </row>
    <row r="120" spans="1:22" hidden="1" outlineLevel="1">
      <c r="A120" s="8">
        <v>43862</v>
      </c>
      <c r="B120" s="129">
        <v>9073.4234775999994</v>
      </c>
      <c r="C120" s="41">
        <v>53.664501180000002</v>
      </c>
      <c r="D120" s="129">
        <v>39.814828390000002</v>
      </c>
      <c r="E120" s="129">
        <v>13.849672790000001</v>
      </c>
      <c r="F120" s="129">
        <v>251.52194763</v>
      </c>
      <c r="G120" s="129">
        <v>153.43675761</v>
      </c>
      <c r="H120" s="129">
        <v>98.085190019999999</v>
      </c>
      <c r="I120" s="129">
        <v>1622.0017458</v>
      </c>
      <c r="J120" s="129">
        <v>168.35220150999999</v>
      </c>
      <c r="K120" s="129">
        <v>1453.64954429</v>
      </c>
      <c r="L120" s="129">
        <v>7146.2352829900001</v>
      </c>
      <c r="M120" s="129">
        <v>7059.5455099199989</v>
      </c>
      <c r="N120" s="129">
        <v>86.689773070000015</v>
      </c>
      <c r="O120" s="129">
        <v>-2.7161038400000002</v>
      </c>
      <c r="P120" s="129">
        <v>27.618447229999997</v>
      </c>
      <c r="Q120" s="41"/>
      <c r="R120" s="41"/>
      <c r="S120" s="41"/>
      <c r="T120" s="41"/>
      <c r="U120" s="41"/>
      <c r="V120" s="41"/>
    </row>
    <row r="121" spans="1:22" hidden="1" outlineLevel="1">
      <c r="A121" s="8">
        <v>43891</v>
      </c>
      <c r="B121" s="129">
        <v>9546.2244461299997</v>
      </c>
      <c r="C121" s="41">
        <v>62.548651249999999</v>
      </c>
      <c r="D121" s="129">
        <v>41.905074389999996</v>
      </c>
      <c r="E121" s="129">
        <v>20.643576860000003</v>
      </c>
      <c r="F121" s="129">
        <v>279.04939704000003</v>
      </c>
      <c r="G121" s="129">
        <v>178.94044509</v>
      </c>
      <c r="H121" s="129">
        <v>100.10895194999999</v>
      </c>
      <c r="I121" s="129">
        <v>1617.4059508299999</v>
      </c>
      <c r="J121" s="129">
        <v>216.93041194999998</v>
      </c>
      <c r="K121" s="129">
        <v>1400.4755388799999</v>
      </c>
      <c r="L121" s="129">
        <v>7587.2204470100005</v>
      </c>
      <c r="M121" s="129">
        <v>7494.1083074500002</v>
      </c>
      <c r="N121" s="129">
        <v>93.112139560000017</v>
      </c>
      <c r="O121" s="129">
        <v>-10.05557537</v>
      </c>
      <c r="P121" s="129">
        <v>31.962991840000001</v>
      </c>
      <c r="Q121" s="41"/>
      <c r="R121" s="41"/>
      <c r="S121" s="41"/>
      <c r="T121" s="41"/>
      <c r="U121" s="41"/>
      <c r="V121" s="41"/>
    </row>
    <row r="122" spans="1:22" hidden="1" outlineLevel="1">
      <c r="A122" s="8">
        <v>43922</v>
      </c>
      <c r="B122" s="129">
        <v>9725.8355286599999</v>
      </c>
      <c r="C122" s="41">
        <v>64.805373199999991</v>
      </c>
      <c r="D122" s="129">
        <v>40.890698549999996</v>
      </c>
      <c r="E122" s="129">
        <v>23.914674649999998</v>
      </c>
      <c r="F122" s="129">
        <v>248.48303257999999</v>
      </c>
      <c r="G122" s="129">
        <v>168.38788471999999</v>
      </c>
      <c r="H122" s="129">
        <v>80.095147859999997</v>
      </c>
      <c r="I122" s="129">
        <v>1701.7189385300003</v>
      </c>
      <c r="J122" s="129">
        <v>260.52373170999999</v>
      </c>
      <c r="K122" s="129">
        <v>1441.1952068200001</v>
      </c>
      <c r="L122" s="129">
        <v>7710.8281843500008</v>
      </c>
      <c r="M122" s="129">
        <v>7609.8691666699997</v>
      </c>
      <c r="N122" s="129">
        <v>100.95901768</v>
      </c>
      <c r="O122" s="129">
        <v>-3.5409225099999997</v>
      </c>
      <c r="P122" s="129">
        <v>32.521461209999998</v>
      </c>
      <c r="Q122" s="41"/>
      <c r="R122" s="41"/>
      <c r="S122" s="41"/>
      <c r="T122" s="41"/>
      <c r="U122" s="41"/>
      <c r="V122" s="41"/>
    </row>
    <row r="123" spans="1:22" hidden="1" outlineLevel="1">
      <c r="A123" s="8">
        <v>43952</v>
      </c>
      <c r="B123" s="129">
        <v>9797.6471511100008</v>
      </c>
      <c r="C123" s="41">
        <v>67.018552760000006</v>
      </c>
      <c r="D123" s="129">
        <v>44.557757530000003</v>
      </c>
      <c r="E123" s="129">
        <v>22.460795229999999</v>
      </c>
      <c r="F123" s="129">
        <v>249.99927131000001</v>
      </c>
      <c r="G123" s="129">
        <v>171.33730725999999</v>
      </c>
      <c r="H123" s="129">
        <v>78.661964049999995</v>
      </c>
      <c r="I123" s="129">
        <v>1879.3319809499999</v>
      </c>
      <c r="J123" s="129">
        <v>221.18478128999999</v>
      </c>
      <c r="K123" s="129">
        <v>1658.1471996599998</v>
      </c>
      <c r="L123" s="129">
        <v>7601.2973460900002</v>
      </c>
      <c r="M123" s="129">
        <v>7496.1193068799994</v>
      </c>
      <c r="N123" s="129">
        <v>105.17803920999999</v>
      </c>
      <c r="O123" s="129">
        <v>-4.4961654200000005</v>
      </c>
      <c r="P123" s="129">
        <v>34.701777159999999</v>
      </c>
      <c r="Q123" s="41"/>
      <c r="R123" s="41"/>
      <c r="S123" s="41"/>
      <c r="T123" s="41"/>
      <c r="U123" s="41"/>
      <c r="V123" s="41"/>
    </row>
    <row r="124" spans="1:22" hidden="1" outlineLevel="1">
      <c r="A124" s="8">
        <v>43983</v>
      </c>
      <c r="B124" s="129">
        <v>10152.075702960001</v>
      </c>
      <c r="C124" s="41">
        <v>66.363237499999997</v>
      </c>
      <c r="D124" s="129">
        <v>42.156942369999996</v>
      </c>
      <c r="E124" s="129">
        <v>24.206295130000001</v>
      </c>
      <c r="F124" s="129">
        <v>221.08912256000002</v>
      </c>
      <c r="G124" s="129">
        <v>172.27961442</v>
      </c>
      <c r="H124" s="129">
        <v>48.809508140000005</v>
      </c>
      <c r="I124" s="129">
        <v>2093.29175962</v>
      </c>
      <c r="J124" s="129">
        <v>259.46865511999999</v>
      </c>
      <c r="K124" s="129">
        <v>1833.8231045</v>
      </c>
      <c r="L124" s="129">
        <v>7771.3315832799999</v>
      </c>
      <c r="M124" s="129">
        <v>7654.6965239199999</v>
      </c>
      <c r="N124" s="129">
        <v>116.63505935999999</v>
      </c>
      <c r="O124" s="129">
        <v>-0.54379292000000001</v>
      </c>
      <c r="P124" s="129">
        <v>36.749991919999999</v>
      </c>
      <c r="Q124" s="41"/>
      <c r="R124" s="41"/>
      <c r="S124" s="41"/>
      <c r="T124" s="41"/>
      <c r="U124" s="41"/>
      <c r="V124" s="41"/>
    </row>
    <row r="125" spans="1:22" hidden="1" outlineLevel="1">
      <c r="A125" s="8">
        <v>44013</v>
      </c>
      <c r="B125" s="129">
        <v>10381.15240988</v>
      </c>
      <c r="C125" s="41">
        <v>71.443105090000003</v>
      </c>
      <c r="D125" s="129">
        <v>44.665721009999999</v>
      </c>
      <c r="E125" s="129">
        <v>26.777384080000001</v>
      </c>
      <c r="F125" s="129">
        <v>223.68792988999999</v>
      </c>
      <c r="G125" s="129">
        <v>179.04334743999999</v>
      </c>
      <c r="H125" s="129">
        <v>44.644582450000001</v>
      </c>
      <c r="I125" s="129">
        <v>2205.7520057399997</v>
      </c>
      <c r="J125" s="129">
        <v>296.79262820999998</v>
      </c>
      <c r="K125" s="129">
        <v>1908.95937753</v>
      </c>
      <c r="L125" s="129">
        <v>7880.2693691599998</v>
      </c>
      <c r="M125" s="129">
        <v>7760.1797616499998</v>
      </c>
      <c r="N125" s="129">
        <v>120.08960750999999</v>
      </c>
      <c r="O125" s="129">
        <v>-5.1677456900000003</v>
      </c>
      <c r="P125" s="129">
        <v>39.148418139999997</v>
      </c>
      <c r="Q125" s="41"/>
      <c r="R125" s="41"/>
      <c r="S125" s="41"/>
      <c r="T125" s="41"/>
      <c r="U125" s="41"/>
      <c r="V125" s="41"/>
    </row>
    <row r="126" spans="1:22" hidden="1" outlineLevel="1">
      <c r="A126" s="8">
        <v>44044</v>
      </c>
      <c r="B126" s="129">
        <v>10766.173176619999</v>
      </c>
      <c r="C126" s="41">
        <v>72.272231430000005</v>
      </c>
      <c r="D126" s="129">
        <v>45.057288149999998</v>
      </c>
      <c r="E126" s="129">
        <v>27.21494328</v>
      </c>
      <c r="F126" s="129">
        <v>261.54950137999998</v>
      </c>
      <c r="G126" s="129">
        <v>214.25703227999998</v>
      </c>
      <c r="H126" s="129">
        <v>47.292469100000005</v>
      </c>
      <c r="I126" s="129">
        <v>2563.08216447</v>
      </c>
      <c r="J126" s="129">
        <v>356.19634219</v>
      </c>
      <c r="K126" s="129">
        <v>2206.88582228</v>
      </c>
      <c r="L126" s="129">
        <v>7869.2692793400001</v>
      </c>
      <c r="M126" s="129">
        <v>7745.8876008299994</v>
      </c>
      <c r="N126" s="129">
        <v>123.38167850999999</v>
      </c>
      <c r="O126" s="129">
        <v>-17.633988089999999</v>
      </c>
      <c r="P126" s="129">
        <v>39.36562146</v>
      </c>
      <c r="Q126" s="41"/>
      <c r="R126" s="41"/>
      <c r="S126" s="41"/>
      <c r="T126" s="41"/>
      <c r="U126" s="41"/>
      <c r="V126" s="41"/>
    </row>
    <row r="127" spans="1:22" hidden="1" outlineLevel="1">
      <c r="A127" s="8">
        <v>44075</v>
      </c>
      <c r="B127" s="129">
        <v>11310.18980683</v>
      </c>
      <c r="C127" s="41">
        <v>83.000774609999993</v>
      </c>
      <c r="D127" s="129">
        <v>45.49442809</v>
      </c>
      <c r="E127" s="129">
        <v>37.506346520000001</v>
      </c>
      <c r="F127" s="129">
        <v>302.90462302999998</v>
      </c>
      <c r="G127" s="129">
        <v>254.60589105</v>
      </c>
      <c r="H127" s="129">
        <v>48.298731979999999</v>
      </c>
      <c r="I127" s="129">
        <v>2787.7679053500001</v>
      </c>
      <c r="J127" s="129">
        <v>472.13963125000004</v>
      </c>
      <c r="K127" s="129">
        <v>2315.6282741</v>
      </c>
      <c r="L127" s="129">
        <v>8136.51650384</v>
      </c>
      <c r="M127" s="129">
        <v>7999.7181888100004</v>
      </c>
      <c r="N127" s="129">
        <v>136.79831503</v>
      </c>
      <c r="O127" s="129">
        <v>-2.1412780099999997</v>
      </c>
      <c r="P127" s="129">
        <v>39.39378507</v>
      </c>
      <c r="Q127" s="41"/>
      <c r="R127" s="41"/>
      <c r="S127" s="41"/>
      <c r="T127" s="41"/>
      <c r="U127" s="41"/>
      <c r="V127" s="41"/>
    </row>
    <row r="128" spans="1:22" hidden="1" outlineLevel="1">
      <c r="A128" s="8">
        <v>44105</v>
      </c>
      <c r="B128" s="129">
        <v>11382.952849990001</v>
      </c>
      <c r="C128" s="41">
        <v>124.56805056</v>
      </c>
      <c r="D128" s="129">
        <v>51.398928509999998</v>
      </c>
      <c r="E128" s="129">
        <v>73.169122050000013</v>
      </c>
      <c r="F128" s="129">
        <v>329.44125329999997</v>
      </c>
      <c r="G128" s="129">
        <v>276.93774845999997</v>
      </c>
      <c r="H128" s="129">
        <v>52.503504840000005</v>
      </c>
      <c r="I128" s="129">
        <v>2702.9916922299999</v>
      </c>
      <c r="J128" s="129">
        <v>649.76151923000009</v>
      </c>
      <c r="K128" s="129">
        <v>2053.2301729999999</v>
      </c>
      <c r="L128" s="129">
        <v>8225.9518538999982</v>
      </c>
      <c r="M128" s="129">
        <v>8093.3422365400002</v>
      </c>
      <c r="N128" s="129">
        <v>132.60961736000002</v>
      </c>
      <c r="O128" s="129">
        <v>-1.06189087</v>
      </c>
      <c r="P128" s="129">
        <v>39.657114</v>
      </c>
      <c r="Q128" s="41"/>
      <c r="R128" s="41"/>
      <c r="S128" s="41"/>
      <c r="T128" s="41"/>
      <c r="U128" s="41"/>
      <c r="V128" s="41"/>
    </row>
    <row r="129" spans="1:22" hidden="1" outlineLevel="1">
      <c r="A129" s="8">
        <v>44136</v>
      </c>
      <c r="B129" s="129">
        <v>11547.30980291</v>
      </c>
      <c r="C129" s="41">
        <v>128.47939786000001</v>
      </c>
      <c r="D129" s="129">
        <v>48.648623119999996</v>
      </c>
      <c r="E129" s="129">
        <v>79.83077474000001</v>
      </c>
      <c r="F129" s="129">
        <v>322.02685798000005</v>
      </c>
      <c r="G129" s="129">
        <v>272.30029947000003</v>
      </c>
      <c r="H129" s="129">
        <v>49.726558509999997</v>
      </c>
      <c r="I129" s="129">
        <v>2735.6493067500001</v>
      </c>
      <c r="J129" s="129">
        <v>573.30821910999998</v>
      </c>
      <c r="K129" s="129">
        <v>2162.3410876400003</v>
      </c>
      <c r="L129" s="129">
        <v>8361.1542403200001</v>
      </c>
      <c r="M129" s="129">
        <v>8235.9412476899997</v>
      </c>
      <c r="N129" s="129">
        <v>125.21299263</v>
      </c>
      <c r="O129" s="129">
        <v>-5.6387252800000001</v>
      </c>
      <c r="P129" s="129">
        <v>42.499086940000005</v>
      </c>
      <c r="Q129" s="41"/>
      <c r="R129" s="41"/>
      <c r="S129" s="41"/>
      <c r="T129" s="41"/>
      <c r="U129" s="41"/>
      <c r="V129" s="41"/>
    </row>
    <row r="130" spans="1:22" hidden="1" outlineLevel="1">
      <c r="A130" s="8">
        <v>44166</v>
      </c>
      <c r="B130" s="129">
        <v>12249.90272082</v>
      </c>
      <c r="C130" s="41">
        <v>195.45515134999999</v>
      </c>
      <c r="D130" s="129">
        <v>32.526619279999998</v>
      </c>
      <c r="E130" s="129">
        <v>162.92853206999999</v>
      </c>
      <c r="F130" s="129">
        <v>254.40743809999998</v>
      </c>
      <c r="G130" s="129">
        <v>228.73471863999998</v>
      </c>
      <c r="H130" s="129">
        <v>25.67271946</v>
      </c>
      <c r="I130" s="129">
        <v>3095.5995200499997</v>
      </c>
      <c r="J130" s="129">
        <v>762.80616872999985</v>
      </c>
      <c r="K130" s="129">
        <v>2332.7933513200001</v>
      </c>
      <c r="L130" s="129">
        <v>8704.4406113200002</v>
      </c>
      <c r="M130" s="129">
        <v>8591.9192551699998</v>
      </c>
      <c r="N130" s="129">
        <v>112.52135614999999</v>
      </c>
      <c r="O130" s="129">
        <v>-10.95636878</v>
      </c>
      <c r="P130" s="129">
        <v>43.671215450000005</v>
      </c>
      <c r="Q130" s="41"/>
      <c r="R130" s="41"/>
      <c r="S130" s="41"/>
      <c r="T130" s="41"/>
      <c r="U130" s="41"/>
      <c r="V130" s="41"/>
    </row>
    <row r="131" spans="1:22" hidden="1" outlineLevel="1">
      <c r="A131" s="8">
        <v>44197</v>
      </c>
      <c r="B131" s="129">
        <v>12096.641069949999</v>
      </c>
      <c r="C131" s="41">
        <v>199.27126282</v>
      </c>
      <c r="D131" s="129">
        <v>32.496758730000003</v>
      </c>
      <c r="E131" s="129">
        <v>166.77450409000002</v>
      </c>
      <c r="F131" s="129">
        <v>359.34396905999995</v>
      </c>
      <c r="G131" s="129">
        <v>310.89870746999998</v>
      </c>
      <c r="H131" s="129">
        <v>48.445261590000001</v>
      </c>
      <c r="I131" s="129">
        <v>2888.40826062</v>
      </c>
      <c r="J131" s="129">
        <v>620.52155239000001</v>
      </c>
      <c r="K131" s="129">
        <v>2267.8867082300003</v>
      </c>
      <c r="L131" s="129">
        <v>8649.6175774500007</v>
      </c>
      <c r="M131" s="129">
        <v>8523.7912980700003</v>
      </c>
      <c r="N131" s="129">
        <v>125.82627938</v>
      </c>
      <c r="O131" s="129">
        <v>-31.156112359999998</v>
      </c>
      <c r="P131" s="129">
        <v>41.906444800000003</v>
      </c>
      <c r="Q131" s="41"/>
      <c r="R131" s="41"/>
      <c r="S131" s="41"/>
      <c r="T131" s="41"/>
      <c r="U131" s="41"/>
      <c r="V131" s="41"/>
    </row>
    <row r="132" spans="1:22" hidden="1" outlineLevel="1">
      <c r="A132" s="8">
        <v>44228</v>
      </c>
      <c r="B132" s="129">
        <v>12589.545423400001</v>
      </c>
      <c r="C132" s="41">
        <v>224.42753051</v>
      </c>
      <c r="D132" s="129">
        <v>26.61466725</v>
      </c>
      <c r="E132" s="129">
        <v>197.81286326</v>
      </c>
      <c r="F132" s="129">
        <v>429.2838969</v>
      </c>
      <c r="G132" s="129">
        <v>326.80440000999999</v>
      </c>
      <c r="H132" s="129">
        <v>102.47949689000001</v>
      </c>
      <c r="I132" s="129">
        <v>3279.3273199100004</v>
      </c>
      <c r="J132" s="129">
        <v>703.21730491000005</v>
      </c>
      <c r="K132" s="129">
        <v>2576.1100150000002</v>
      </c>
      <c r="L132" s="129">
        <v>8656.50667608</v>
      </c>
      <c r="M132" s="129">
        <v>8518.307099650001</v>
      </c>
      <c r="N132" s="129">
        <v>138.19957643000001</v>
      </c>
      <c r="O132" s="129">
        <v>4.9810372300000001</v>
      </c>
      <c r="P132" s="129">
        <v>41.330110669999996</v>
      </c>
      <c r="Q132" s="41"/>
      <c r="R132" s="41"/>
      <c r="S132" s="41"/>
      <c r="T132" s="41"/>
      <c r="U132" s="41"/>
      <c r="V132" s="41"/>
    </row>
    <row r="133" spans="1:22" hidden="1" outlineLevel="1">
      <c r="A133" s="8">
        <v>44256</v>
      </c>
      <c r="B133" s="129">
        <v>12489.35244042</v>
      </c>
      <c r="C133" s="41">
        <v>180.01048044999999</v>
      </c>
      <c r="D133" s="129">
        <v>27.841253289999997</v>
      </c>
      <c r="E133" s="129">
        <v>152.16922716000002</v>
      </c>
      <c r="F133" s="129">
        <v>428.24287611</v>
      </c>
      <c r="G133" s="129">
        <v>328.69751657</v>
      </c>
      <c r="H133" s="129">
        <v>99.545359539999993</v>
      </c>
      <c r="I133" s="129">
        <v>3252.7084360999997</v>
      </c>
      <c r="J133" s="129">
        <v>702.55338972999994</v>
      </c>
      <c r="K133" s="129">
        <v>2550.1550463699996</v>
      </c>
      <c r="L133" s="129">
        <v>8628.3906477599994</v>
      </c>
      <c r="M133" s="129">
        <v>8499.1265375000003</v>
      </c>
      <c r="N133" s="129">
        <v>129.26411026</v>
      </c>
      <c r="O133" s="129">
        <v>-0.60210198999999998</v>
      </c>
      <c r="P133" s="129">
        <v>41.581779240000003</v>
      </c>
      <c r="Q133" s="41"/>
      <c r="R133" s="41"/>
      <c r="S133" s="41"/>
      <c r="T133" s="41"/>
      <c r="U133" s="41"/>
      <c r="V133" s="41"/>
    </row>
    <row r="134" spans="1:22" hidden="1" outlineLevel="1">
      <c r="A134" s="8">
        <v>44287</v>
      </c>
      <c r="B134" s="129">
        <v>12359.125954769999</v>
      </c>
      <c r="C134" s="41">
        <v>142.77663064999996</v>
      </c>
      <c r="D134" s="129">
        <v>22.026567890000003</v>
      </c>
      <c r="E134" s="129">
        <v>120.75006276000001</v>
      </c>
      <c r="F134" s="129">
        <v>438.44872599000001</v>
      </c>
      <c r="G134" s="129">
        <v>326.67885006</v>
      </c>
      <c r="H134" s="129">
        <v>111.76987593</v>
      </c>
      <c r="I134" s="129">
        <v>3020.9296591600005</v>
      </c>
      <c r="J134" s="129">
        <v>536.60184214000003</v>
      </c>
      <c r="K134" s="129">
        <v>2484.3278170200001</v>
      </c>
      <c r="L134" s="129">
        <v>8756.9709389700001</v>
      </c>
      <c r="M134" s="129">
        <v>8614.5814082800007</v>
      </c>
      <c r="N134" s="129">
        <v>142.38953069000002</v>
      </c>
      <c r="O134" s="129">
        <v>-2.2196002899999998</v>
      </c>
      <c r="P134" s="129">
        <v>40.974110230000001</v>
      </c>
      <c r="Q134" s="41"/>
      <c r="R134" s="41"/>
      <c r="S134" s="41"/>
      <c r="T134" s="41"/>
      <c r="U134" s="41"/>
      <c r="V134" s="41"/>
    </row>
    <row r="135" spans="1:22" hidden="1" outlineLevel="1">
      <c r="A135" s="8">
        <v>44317</v>
      </c>
      <c r="B135" s="129">
        <v>12244.31209915</v>
      </c>
      <c r="C135" s="41">
        <v>91.647329870000007</v>
      </c>
      <c r="D135" s="129">
        <v>20.74232872</v>
      </c>
      <c r="E135" s="129">
        <v>70.905001150000018</v>
      </c>
      <c r="F135" s="129">
        <v>475.72980279000001</v>
      </c>
      <c r="G135" s="129">
        <v>322.49264719000001</v>
      </c>
      <c r="H135" s="129">
        <v>153.23715559999999</v>
      </c>
      <c r="I135" s="129">
        <v>2971.2824484799999</v>
      </c>
      <c r="J135" s="129">
        <v>551.14177742999993</v>
      </c>
      <c r="K135" s="129">
        <v>2420.1406710499996</v>
      </c>
      <c r="L135" s="129">
        <v>8705.6525180099998</v>
      </c>
      <c r="M135" s="129">
        <v>8560.7443659700002</v>
      </c>
      <c r="N135" s="129">
        <v>144.90815204</v>
      </c>
      <c r="O135" s="129">
        <v>-3.8529195999999999</v>
      </c>
      <c r="P135" s="129">
        <v>43.216334690000004</v>
      </c>
      <c r="Q135" s="41"/>
      <c r="R135" s="41"/>
      <c r="S135" s="41"/>
      <c r="T135" s="41"/>
      <c r="U135" s="41"/>
      <c r="V135" s="41"/>
    </row>
    <row r="136" spans="1:22" hidden="1" outlineLevel="1">
      <c r="A136" s="8">
        <v>44348</v>
      </c>
      <c r="B136" s="129">
        <v>12435.994132289999</v>
      </c>
      <c r="C136" s="41">
        <v>89.636382179999984</v>
      </c>
      <c r="D136" s="129">
        <v>21.17657977</v>
      </c>
      <c r="E136" s="129">
        <v>68.459802409999995</v>
      </c>
      <c r="F136" s="129">
        <v>470.89965969000002</v>
      </c>
      <c r="G136" s="129">
        <v>314.63473555000002</v>
      </c>
      <c r="H136" s="129">
        <v>156.26492414000001</v>
      </c>
      <c r="I136" s="129">
        <v>2926.9175117100003</v>
      </c>
      <c r="J136" s="129">
        <v>459.90092902000004</v>
      </c>
      <c r="K136" s="129">
        <v>2467.0165826900002</v>
      </c>
      <c r="L136" s="129">
        <v>8948.540578709999</v>
      </c>
      <c r="M136" s="129">
        <v>8803.8146542600007</v>
      </c>
      <c r="N136" s="129">
        <v>144.72592445000001</v>
      </c>
      <c r="O136" s="129">
        <v>0.28863996999999997</v>
      </c>
      <c r="P136" s="129">
        <v>45.175510410000001</v>
      </c>
      <c r="Q136" s="41"/>
      <c r="R136" s="41"/>
      <c r="S136" s="41"/>
      <c r="T136" s="41"/>
      <c r="U136" s="41"/>
      <c r="V136" s="41"/>
    </row>
    <row r="137" spans="1:22" hidden="1" outlineLevel="1">
      <c r="A137" s="8">
        <v>44378</v>
      </c>
      <c r="B137" s="129">
        <v>12703.934293599999</v>
      </c>
      <c r="C137" s="41">
        <v>126.12184952</v>
      </c>
      <c r="D137" s="129">
        <v>20.639080579999998</v>
      </c>
      <c r="E137" s="129">
        <v>105.48276894</v>
      </c>
      <c r="F137" s="129">
        <v>489.49697053</v>
      </c>
      <c r="G137" s="129">
        <v>324.23931959999999</v>
      </c>
      <c r="H137" s="129">
        <v>165.25765093000001</v>
      </c>
      <c r="I137" s="129">
        <v>3355.87876327</v>
      </c>
      <c r="J137" s="129">
        <v>518.68695614000001</v>
      </c>
      <c r="K137" s="129">
        <v>2837.1918071299997</v>
      </c>
      <c r="L137" s="129">
        <v>8732.4367102800006</v>
      </c>
      <c r="M137" s="129">
        <v>8580.5505112600003</v>
      </c>
      <c r="N137" s="129">
        <v>151.88619901999999</v>
      </c>
      <c r="O137" s="129">
        <v>0.46056883999999998</v>
      </c>
      <c r="P137" s="129">
        <v>48.223129129999997</v>
      </c>
      <c r="Q137" s="41"/>
      <c r="R137" s="41"/>
      <c r="S137" s="41"/>
      <c r="T137" s="41"/>
      <c r="U137" s="41"/>
      <c r="V137" s="41"/>
    </row>
    <row r="138" spans="1:22" hidden="1" outlineLevel="1">
      <c r="A138" s="8">
        <v>44409</v>
      </c>
      <c r="B138" s="129">
        <v>12704.993828340001</v>
      </c>
      <c r="C138" s="41">
        <v>140.39406901000001</v>
      </c>
      <c r="D138" s="129">
        <v>18.540865320000002</v>
      </c>
      <c r="E138" s="129">
        <v>121.85320369</v>
      </c>
      <c r="F138" s="129">
        <v>551.34168187</v>
      </c>
      <c r="G138" s="129">
        <v>371.45870036000002</v>
      </c>
      <c r="H138" s="129">
        <v>179.88298150999998</v>
      </c>
      <c r="I138" s="129">
        <v>3281.22229849</v>
      </c>
      <c r="J138" s="129">
        <v>476.42687159000002</v>
      </c>
      <c r="K138" s="129">
        <v>2804.7954268999997</v>
      </c>
      <c r="L138" s="129">
        <v>8732.0357789699992</v>
      </c>
      <c r="M138" s="129">
        <v>8572.9749254099988</v>
      </c>
      <c r="N138" s="129">
        <v>159.06085356</v>
      </c>
      <c r="O138" s="129">
        <v>-3.7755794299999996</v>
      </c>
      <c r="P138" s="129">
        <v>46.543160459999996</v>
      </c>
      <c r="Q138" s="41"/>
      <c r="R138" s="41"/>
      <c r="S138" s="41"/>
      <c r="T138" s="41"/>
      <c r="U138" s="41"/>
      <c r="V138" s="41"/>
    </row>
    <row r="139" spans="1:22" hidden="1" outlineLevel="1">
      <c r="A139" s="8">
        <v>44440</v>
      </c>
      <c r="B139" s="129">
        <v>13161.834580729999</v>
      </c>
      <c r="C139" s="41">
        <v>101.75790687</v>
      </c>
      <c r="D139" s="129">
        <v>18.479232410000002</v>
      </c>
      <c r="E139" s="129">
        <v>83.278674459999991</v>
      </c>
      <c r="F139" s="129">
        <v>605.00396911999997</v>
      </c>
      <c r="G139" s="129">
        <v>407.78534374000003</v>
      </c>
      <c r="H139" s="129">
        <v>197.21862538000002</v>
      </c>
      <c r="I139" s="129">
        <v>3619.0414855999998</v>
      </c>
      <c r="J139" s="129">
        <v>539.95919759999992</v>
      </c>
      <c r="K139" s="129">
        <v>3079.0822880000001</v>
      </c>
      <c r="L139" s="129">
        <v>8836.0312191400008</v>
      </c>
      <c r="M139" s="129">
        <v>8685.0350763300012</v>
      </c>
      <c r="N139" s="129">
        <v>150.99614281000001</v>
      </c>
      <c r="O139" s="129">
        <v>-1.6239884600000001</v>
      </c>
      <c r="P139" s="129">
        <v>44.249363970000005</v>
      </c>
      <c r="Q139" s="41"/>
      <c r="R139" s="41"/>
      <c r="S139" s="41"/>
      <c r="T139" s="41"/>
      <c r="U139" s="41"/>
      <c r="V139" s="41"/>
    </row>
    <row r="140" spans="1:22" hidden="1" outlineLevel="1">
      <c r="A140" s="8">
        <v>44470</v>
      </c>
      <c r="B140" s="129">
        <v>13152.523690370001</v>
      </c>
      <c r="C140" s="41">
        <v>93.786581350000006</v>
      </c>
      <c r="D140" s="129">
        <v>18.457380610000001</v>
      </c>
      <c r="E140" s="129">
        <v>75.32920073999999</v>
      </c>
      <c r="F140" s="129">
        <v>620.43493171</v>
      </c>
      <c r="G140" s="129">
        <v>408.72441801000002</v>
      </c>
      <c r="H140" s="129">
        <v>211.71051369999998</v>
      </c>
      <c r="I140" s="129">
        <v>3696.6912327099999</v>
      </c>
      <c r="J140" s="129">
        <v>517.20495326000002</v>
      </c>
      <c r="K140" s="129">
        <v>3179.4862794499995</v>
      </c>
      <c r="L140" s="129">
        <v>8741.6109446000009</v>
      </c>
      <c r="M140" s="129">
        <v>8589.0020568700002</v>
      </c>
      <c r="N140" s="129">
        <v>152.60888773000002</v>
      </c>
      <c r="O140" s="129">
        <v>3.47608367</v>
      </c>
      <c r="P140" s="129">
        <v>46.162182210000005</v>
      </c>
      <c r="Q140" s="41"/>
      <c r="R140" s="41"/>
      <c r="S140" s="41"/>
      <c r="T140" s="41"/>
      <c r="U140" s="41"/>
      <c r="V140" s="41"/>
    </row>
    <row r="141" spans="1:22" hidden="1" outlineLevel="1">
      <c r="A141" s="8">
        <v>44501</v>
      </c>
      <c r="B141" s="129">
        <v>13178.69899486</v>
      </c>
      <c r="C141" s="41">
        <v>59.589595979999999</v>
      </c>
      <c r="D141" s="129">
        <v>18.624250549999999</v>
      </c>
      <c r="E141" s="129">
        <v>40.965345429999999</v>
      </c>
      <c r="F141" s="129">
        <v>666.43132082000011</v>
      </c>
      <c r="G141" s="129">
        <v>424.43430515</v>
      </c>
      <c r="H141" s="129">
        <v>241.99701567</v>
      </c>
      <c r="I141" s="129">
        <v>3569.5752169800007</v>
      </c>
      <c r="J141" s="129">
        <v>528.16578587000004</v>
      </c>
      <c r="K141" s="129">
        <v>3041.4094311100007</v>
      </c>
      <c r="L141" s="129">
        <v>8883.1028610799985</v>
      </c>
      <c r="M141" s="129">
        <v>8738.7068700999989</v>
      </c>
      <c r="N141" s="129">
        <v>144.39599097999999</v>
      </c>
      <c r="O141" s="129">
        <v>2.8761892799999997</v>
      </c>
      <c r="P141" s="129">
        <v>46.153533160000002</v>
      </c>
      <c r="Q141" s="41"/>
      <c r="R141" s="41"/>
      <c r="S141" s="41"/>
      <c r="T141" s="41"/>
      <c r="U141" s="41"/>
      <c r="V141" s="41"/>
    </row>
    <row r="142" spans="1:22" hidden="1" outlineLevel="1">
      <c r="A142" s="8">
        <v>44531</v>
      </c>
      <c r="B142" s="129">
        <v>13771.11158427</v>
      </c>
      <c r="C142" s="41">
        <v>49.103382089999997</v>
      </c>
      <c r="D142" s="129">
        <v>17.50226782</v>
      </c>
      <c r="E142" s="129">
        <v>31.60111427</v>
      </c>
      <c r="F142" s="129">
        <v>403.20945886000004</v>
      </c>
      <c r="G142" s="129">
        <v>396.10787183000002</v>
      </c>
      <c r="H142" s="129">
        <v>7.101587030000001</v>
      </c>
      <c r="I142" s="129">
        <v>3914.2044257100001</v>
      </c>
      <c r="J142" s="129">
        <v>681.01526553000008</v>
      </c>
      <c r="K142" s="129">
        <v>3233.1891601799998</v>
      </c>
      <c r="L142" s="129">
        <v>9404.5943176099991</v>
      </c>
      <c r="M142" s="129">
        <v>9251.2817218600012</v>
      </c>
      <c r="N142" s="129">
        <v>153.31259574999999</v>
      </c>
      <c r="O142" s="129">
        <v>-10.70390903</v>
      </c>
      <c r="P142" s="129">
        <v>52.144907369999999</v>
      </c>
      <c r="Q142" s="41"/>
      <c r="R142" s="41"/>
      <c r="S142" s="41"/>
      <c r="T142" s="41"/>
      <c r="U142" s="41"/>
      <c r="V142" s="41"/>
    </row>
    <row r="143" spans="1:22" hidden="1" outlineLevel="1">
      <c r="A143" s="8">
        <v>44562</v>
      </c>
      <c r="B143" s="129">
        <v>13128.856950089999</v>
      </c>
      <c r="C143" s="41">
        <v>59.513063469999999</v>
      </c>
      <c r="D143" s="129">
        <v>17.83409597</v>
      </c>
      <c r="E143" s="129">
        <v>41.678967499999999</v>
      </c>
      <c r="F143" s="129">
        <v>480.23661772000003</v>
      </c>
      <c r="G143" s="129">
        <v>473.22111245999997</v>
      </c>
      <c r="H143" s="129">
        <v>7.0155052600000003</v>
      </c>
      <c r="I143" s="129">
        <v>3616.0937111500007</v>
      </c>
      <c r="J143" s="129">
        <v>404.97171648000005</v>
      </c>
      <c r="K143" s="129">
        <v>3211.1219946699998</v>
      </c>
      <c r="L143" s="129">
        <v>8973.0135577500005</v>
      </c>
      <c r="M143" s="129">
        <v>8808.5582019499998</v>
      </c>
      <c r="N143" s="129">
        <v>164.45535579999998</v>
      </c>
      <c r="O143" s="129">
        <v>-1.8636140800000001</v>
      </c>
      <c r="P143" s="129">
        <v>50.343548390000002</v>
      </c>
      <c r="Q143" s="41"/>
      <c r="R143" s="41"/>
      <c r="S143" s="41"/>
      <c r="T143" s="41"/>
      <c r="U143" s="41"/>
      <c r="V143" s="41"/>
    </row>
    <row r="144" spans="1:22" hidden="1" outlineLevel="1">
      <c r="A144" s="8">
        <v>44593</v>
      </c>
      <c r="B144" s="129">
        <v>12915.3599471</v>
      </c>
      <c r="C144" s="41">
        <v>36.911835840000002</v>
      </c>
      <c r="D144" s="129">
        <v>17.423149250000002</v>
      </c>
      <c r="E144" s="129">
        <v>19.48868659</v>
      </c>
      <c r="F144" s="129">
        <v>640.71385423000004</v>
      </c>
      <c r="G144" s="129">
        <v>460.94986441000003</v>
      </c>
      <c r="H144" s="129">
        <v>179.76398982000001</v>
      </c>
      <c r="I144" s="129">
        <v>4067.7676874399995</v>
      </c>
      <c r="J144" s="129">
        <v>489.49089299000002</v>
      </c>
      <c r="K144" s="129">
        <v>3578.2767944499997</v>
      </c>
      <c r="L144" s="129">
        <v>8169.9665695899994</v>
      </c>
      <c r="M144" s="129">
        <v>8009.1772974300002</v>
      </c>
      <c r="N144" s="129">
        <v>160.78927216000002</v>
      </c>
      <c r="O144" s="129">
        <v>5.0740521000000003</v>
      </c>
      <c r="P144" s="129">
        <v>46.046950780000003</v>
      </c>
      <c r="Q144" s="41"/>
      <c r="R144" s="41"/>
      <c r="S144" s="41"/>
      <c r="T144" s="41"/>
      <c r="U144" s="41"/>
      <c r="V144" s="41"/>
    </row>
    <row r="145" spans="1:22" hidden="1" outlineLevel="1">
      <c r="A145" s="8">
        <v>44621</v>
      </c>
      <c r="B145" s="129">
        <v>13338.628721970001</v>
      </c>
      <c r="C145" s="41">
        <v>52.657703849999997</v>
      </c>
      <c r="D145" s="129">
        <v>10.63847541</v>
      </c>
      <c r="E145" s="129">
        <v>42.019228439999999</v>
      </c>
      <c r="F145" s="129">
        <v>652.90061741</v>
      </c>
      <c r="G145" s="129">
        <v>455.13973592999997</v>
      </c>
      <c r="H145" s="129">
        <v>197.76088147999999</v>
      </c>
      <c r="I145" s="129">
        <v>4166.15724916</v>
      </c>
      <c r="J145" s="129">
        <v>557.71818492999989</v>
      </c>
      <c r="K145" s="129">
        <v>3608.43906423</v>
      </c>
      <c r="L145" s="129">
        <v>8466.9131515499994</v>
      </c>
      <c r="M145" s="129">
        <v>8290.3554765199988</v>
      </c>
      <c r="N145" s="129">
        <v>176.55767503000001</v>
      </c>
      <c r="O145" s="129">
        <v>-4.2589807999999998</v>
      </c>
      <c r="P145" s="129">
        <v>41.02025793</v>
      </c>
      <c r="Q145" s="41"/>
      <c r="R145" s="41"/>
      <c r="S145" s="41"/>
      <c r="T145" s="41"/>
      <c r="U145" s="41"/>
      <c r="V145" s="41"/>
    </row>
    <row r="146" spans="1:22" hidden="1" outlineLevel="1">
      <c r="A146" s="8">
        <v>44652</v>
      </c>
      <c r="B146" s="129">
        <v>13928.40236281</v>
      </c>
      <c r="C146" s="41">
        <v>75.957006790000008</v>
      </c>
      <c r="D146" s="129">
        <v>12.09541503</v>
      </c>
      <c r="E146" s="129">
        <v>63.861591759999996</v>
      </c>
      <c r="F146" s="129">
        <v>664.36043182000003</v>
      </c>
      <c r="G146" s="129">
        <v>52.53333748</v>
      </c>
      <c r="H146" s="129">
        <v>611.82709434000003</v>
      </c>
      <c r="I146" s="129">
        <v>4308.2453300500001</v>
      </c>
      <c r="J146" s="129">
        <v>541.7856860899999</v>
      </c>
      <c r="K146" s="129">
        <v>3766.4596439600004</v>
      </c>
      <c r="L146" s="129">
        <v>8879.8395941500003</v>
      </c>
      <c r="M146" s="129">
        <v>8677.4102543000008</v>
      </c>
      <c r="N146" s="129">
        <v>202.42933984999999</v>
      </c>
      <c r="O146" s="129">
        <v>-3.7948080399999999</v>
      </c>
      <c r="P146" s="129">
        <v>37.780424199999999</v>
      </c>
      <c r="Q146" s="41"/>
      <c r="R146" s="41"/>
      <c r="S146" s="41"/>
      <c r="T146" s="41"/>
      <c r="U146" s="41"/>
      <c r="V146" s="41"/>
    </row>
    <row r="147" spans="1:22" hidden="1" outlineLevel="1">
      <c r="A147" s="8">
        <v>44682</v>
      </c>
      <c r="B147" s="129">
        <v>14242.947328009999</v>
      </c>
      <c r="C147" s="41">
        <v>129.44080209000001</v>
      </c>
      <c r="D147" s="129">
        <v>12.127134019999998</v>
      </c>
      <c r="E147" s="129">
        <v>117.31366807000001</v>
      </c>
      <c r="F147" s="129">
        <v>672.40924811000002</v>
      </c>
      <c r="G147" s="129">
        <v>57.875522439999997</v>
      </c>
      <c r="H147" s="129">
        <v>614.53372566999997</v>
      </c>
      <c r="I147" s="129">
        <v>4433.9373846500002</v>
      </c>
      <c r="J147" s="129">
        <v>539.69767495999997</v>
      </c>
      <c r="K147" s="129">
        <v>3894.2397096899995</v>
      </c>
      <c r="L147" s="129">
        <v>9007.1598931600001</v>
      </c>
      <c r="M147" s="129">
        <v>8815.5010789400003</v>
      </c>
      <c r="N147" s="129">
        <v>191.65881422000001</v>
      </c>
      <c r="O147" s="129">
        <v>-5.7235669900000001</v>
      </c>
      <c r="P147" s="129">
        <v>36.14404785</v>
      </c>
      <c r="Q147" s="41"/>
      <c r="R147" s="41"/>
      <c r="S147" s="41"/>
      <c r="T147" s="41"/>
      <c r="U147" s="41"/>
      <c r="V147" s="41"/>
    </row>
    <row r="148" spans="1:22" hidden="1" outlineLevel="1">
      <c r="A148" s="8">
        <v>44713</v>
      </c>
      <c r="B148" s="129">
        <v>14155.191688020001</v>
      </c>
      <c r="C148" s="41">
        <v>84.278599749999998</v>
      </c>
      <c r="D148" s="129">
        <v>13.179527049999999</v>
      </c>
      <c r="E148" s="129">
        <v>71.099072699999994</v>
      </c>
      <c r="F148" s="129">
        <v>622.30538105999995</v>
      </c>
      <c r="G148" s="129">
        <v>57.087551480000002</v>
      </c>
      <c r="H148" s="129">
        <v>565.21782957999994</v>
      </c>
      <c r="I148" s="129">
        <v>3850.8470097299996</v>
      </c>
      <c r="J148" s="129">
        <v>515.81297885999993</v>
      </c>
      <c r="K148" s="129">
        <v>3335.0340308700002</v>
      </c>
      <c r="L148" s="129">
        <v>9597.7606974800001</v>
      </c>
      <c r="M148" s="129">
        <v>9388.3692091299999</v>
      </c>
      <c r="N148" s="129">
        <v>209.39148834999997</v>
      </c>
      <c r="O148" s="129">
        <v>-3.48224431</v>
      </c>
      <c r="P148" s="129">
        <v>34.916585980000001</v>
      </c>
      <c r="Q148" s="41"/>
      <c r="R148" s="41"/>
      <c r="S148" s="41"/>
      <c r="T148" s="41"/>
      <c r="U148" s="41"/>
      <c r="V148" s="41"/>
    </row>
    <row r="149" spans="1:22" hidden="1" outlineLevel="1">
      <c r="A149" s="8">
        <v>44743</v>
      </c>
      <c r="B149" s="129">
        <v>14944.17465151</v>
      </c>
      <c r="C149" s="41">
        <v>68.766990700000008</v>
      </c>
      <c r="D149" s="129">
        <v>14.31218494</v>
      </c>
      <c r="E149" s="129">
        <v>54.454805759999999</v>
      </c>
      <c r="F149" s="129">
        <v>717.58765583000002</v>
      </c>
      <c r="G149" s="129">
        <v>63.717074670000002</v>
      </c>
      <c r="H149" s="129">
        <v>653.87058116000003</v>
      </c>
      <c r="I149" s="129">
        <v>3875.3549048499999</v>
      </c>
      <c r="J149" s="129">
        <v>509.24636137999994</v>
      </c>
      <c r="K149" s="129">
        <v>3366.1085434699999</v>
      </c>
      <c r="L149" s="129">
        <v>10282.465100130001</v>
      </c>
      <c r="M149" s="129">
        <v>10072.52804569</v>
      </c>
      <c r="N149" s="129">
        <v>209.93705444</v>
      </c>
      <c r="O149" s="129">
        <v>-5.49610821</v>
      </c>
      <c r="P149" s="129">
        <v>45.407081840000004</v>
      </c>
      <c r="Q149" s="41"/>
      <c r="R149" s="41"/>
      <c r="S149" s="41"/>
      <c r="T149" s="41"/>
      <c r="U149" s="41"/>
      <c r="V149" s="41"/>
    </row>
    <row r="150" spans="1:22" hidden="1" outlineLevel="1">
      <c r="A150" s="8">
        <v>44774</v>
      </c>
      <c r="B150" s="129">
        <v>15701.10825324</v>
      </c>
      <c r="C150" s="41">
        <v>53.947897649999994</v>
      </c>
      <c r="D150" s="129">
        <v>12.711468830000001</v>
      </c>
      <c r="E150" s="129">
        <v>41.236428819999993</v>
      </c>
      <c r="F150" s="129">
        <v>727.25871445999996</v>
      </c>
      <c r="G150" s="129">
        <v>59.389376470000002</v>
      </c>
      <c r="H150" s="129">
        <v>667.86933798999996</v>
      </c>
      <c r="I150" s="129">
        <v>4102.4512470200007</v>
      </c>
      <c r="J150" s="129">
        <v>509.00944613000001</v>
      </c>
      <c r="K150" s="129">
        <v>3593.4418008900002</v>
      </c>
      <c r="L150" s="129">
        <v>10817.450394109999</v>
      </c>
      <c r="M150" s="129">
        <v>10586.69699753</v>
      </c>
      <c r="N150" s="129">
        <v>230.75339658000001</v>
      </c>
      <c r="O150" s="129">
        <v>-4.9277158700000001</v>
      </c>
      <c r="P150" s="129">
        <v>47.576984459999998</v>
      </c>
      <c r="Q150" s="41"/>
      <c r="R150" s="41"/>
      <c r="S150" s="41"/>
      <c r="T150" s="41"/>
      <c r="U150" s="41"/>
      <c r="V150" s="41"/>
    </row>
    <row r="151" spans="1:22" hidden="1" outlineLevel="1">
      <c r="A151" s="8">
        <v>44805</v>
      </c>
      <c r="B151" s="129">
        <v>16272.80267139</v>
      </c>
      <c r="C151" s="41">
        <v>55.124702280000001</v>
      </c>
      <c r="D151" s="129">
        <v>13.213387490000001</v>
      </c>
      <c r="E151" s="129">
        <v>41.911314789999999</v>
      </c>
      <c r="F151" s="129">
        <v>771.21127117000003</v>
      </c>
      <c r="G151" s="129">
        <v>80.632243990000006</v>
      </c>
      <c r="H151" s="129">
        <v>690.57902718000003</v>
      </c>
      <c r="I151" s="129">
        <v>4277.3772693399997</v>
      </c>
      <c r="J151" s="129">
        <v>530.08685555999989</v>
      </c>
      <c r="K151" s="129">
        <v>3747.2904137799997</v>
      </c>
      <c r="L151" s="129">
        <v>11169.0894286</v>
      </c>
      <c r="M151" s="129">
        <v>10940.533035189999</v>
      </c>
      <c r="N151" s="129">
        <v>228.55639341</v>
      </c>
      <c r="O151" s="129">
        <v>-7.8306444600000003</v>
      </c>
      <c r="P151" s="129">
        <v>48.188978140000003</v>
      </c>
      <c r="Q151" s="41"/>
      <c r="R151" s="41"/>
      <c r="S151" s="41"/>
      <c r="T151" s="41"/>
      <c r="U151" s="41"/>
      <c r="V151" s="41"/>
    </row>
    <row r="152" spans="1:22" hidden="1" outlineLevel="1">
      <c r="A152" s="8">
        <v>44835</v>
      </c>
      <c r="B152" s="129">
        <v>16814.525250989998</v>
      </c>
      <c r="C152" s="41">
        <v>38.231448349999994</v>
      </c>
      <c r="D152" s="129">
        <v>13.690452479999999</v>
      </c>
      <c r="E152" s="129">
        <v>24.54099587</v>
      </c>
      <c r="F152" s="129">
        <v>776.31742557000007</v>
      </c>
      <c r="G152" s="129">
        <v>81.546475459999996</v>
      </c>
      <c r="H152" s="129">
        <v>694.77095010999994</v>
      </c>
      <c r="I152" s="129">
        <v>4556.0205533499993</v>
      </c>
      <c r="J152" s="129">
        <v>526.18386347000001</v>
      </c>
      <c r="K152" s="129">
        <v>4029.83668988</v>
      </c>
      <c r="L152" s="129">
        <v>11443.95582372</v>
      </c>
      <c r="M152" s="129">
        <v>11220.820439929999</v>
      </c>
      <c r="N152" s="129">
        <v>223.13538378999999</v>
      </c>
      <c r="O152" s="129">
        <v>-0.16441486</v>
      </c>
      <c r="P152" s="129">
        <v>49.528205249999999</v>
      </c>
      <c r="Q152" s="41"/>
      <c r="R152" s="41"/>
      <c r="S152" s="41"/>
      <c r="T152" s="41"/>
      <c r="U152" s="41"/>
      <c r="V152" s="41"/>
    </row>
    <row r="153" spans="1:22" hidden="1" outlineLevel="1">
      <c r="A153" s="8">
        <v>44866</v>
      </c>
      <c r="B153" s="129">
        <v>16243.85415788</v>
      </c>
      <c r="C153" s="41">
        <v>38.547644169999998</v>
      </c>
      <c r="D153" s="129">
        <v>15.186313030000001</v>
      </c>
      <c r="E153" s="129">
        <v>23.361331140000001</v>
      </c>
      <c r="F153" s="129">
        <v>271.53255758</v>
      </c>
      <c r="G153" s="129">
        <v>91.000468350000006</v>
      </c>
      <c r="H153" s="129">
        <v>180.53208923</v>
      </c>
      <c r="I153" s="129">
        <v>4242.5049285300001</v>
      </c>
      <c r="J153" s="129">
        <v>555.65844661000006</v>
      </c>
      <c r="K153" s="129">
        <v>3686.8464819199999</v>
      </c>
      <c r="L153" s="129">
        <v>11691.269027599999</v>
      </c>
      <c r="M153" s="129">
        <v>11475.51746336</v>
      </c>
      <c r="N153" s="129">
        <v>215.75156423999999</v>
      </c>
      <c r="O153" s="129">
        <v>0.68600575999999991</v>
      </c>
      <c r="P153" s="129">
        <v>49.768098950000002</v>
      </c>
      <c r="Q153" s="41"/>
      <c r="R153" s="41"/>
      <c r="S153" s="41"/>
      <c r="T153" s="41"/>
      <c r="U153" s="41"/>
      <c r="V153" s="41"/>
    </row>
    <row r="154" spans="1:22" hidden="1" outlineLevel="1">
      <c r="A154" s="8">
        <v>44896</v>
      </c>
      <c r="B154" s="129">
        <v>17540.774642140001</v>
      </c>
      <c r="C154" s="41">
        <v>40.715893439999995</v>
      </c>
      <c r="D154" s="129">
        <v>15.4933587</v>
      </c>
      <c r="E154" s="129">
        <v>25.22253474</v>
      </c>
      <c r="F154" s="129">
        <v>104.66819509000001</v>
      </c>
      <c r="G154" s="129">
        <v>94.807647230000001</v>
      </c>
      <c r="H154" s="129">
        <v>9.8605478600000005</v>
      </c>
      <c r="I154" s="129">
        <v>4742.6283787399998</v>
      </c>
      <c r="J154" s="129">
        <v>719.30395801999998</v>
      </c>
      <c r="K154" s="129">
        <v>4023.3244207200005</v>
      </c>
      <c r="L154" s="129">
        <v>12652.76217487</v>
      </c>
      <c r="M154" s="129">
        <v>12446.75088836</v>
      </c>
      <c r="N154" s="129">
        <v>206.01128650999999</v>
      </c>
      <c r="O154" s="129">
        <v>-0.94052225</v>
      </c>
      <c r="P154" s="129">
        <v>45.560796879999998</v>
      </c>
      <c r="Q154" s="41"/>
      <c r="R154" s="41"/>
      <c r="S154" s="41"/>
      <c r="T154" s="41"/>
      <c r="U154" s="41"/>
      <c r="V154" s="41"/>
    </row>
    <row r="155" spans="1:22" hidden="1" outlineLevel="1">
      <c r="A155" s="8">
        <v>44927</v>
      </c>
      <c r="B155" s="129">
        <v>17132.691636849999</v>
      </c>
      <c r="C155" s="41">
        <v>40.800518220000001</v>
      </c>
      <c r="D155" s="129">
        <v>14.677127519999999</v>
      </c>
      <c r="E155" s="129">
        <v>26.123390700000002</v>
      </c>
      <c r="F155" s="129">
        <v>119.27435442000001</v>
      </c>
      <c r="G155" s="129">
        <v>109.4065803</v>
      </c>
      <c r="H155" s="129">
        <v>9.86777412</v>
      </c>
      <c r="I155" s="129">
        <v>4559.5240614199993</v>
      </c>
      <c r="J155" s="129">
        <v>552.56453849000002</v>
      </c>
      <c r="K155" s="129">
        <v>4006.9595229300003</v>
      </c>
      <c r="L155" s="129">
        <v>12413.09270279</v>
      </c>
      <c r="M155" s="129">
        <v>12194.68896953</v>
      </c>
      <c r="N155" s="129">
        <v>218.40373326</v>
      </c>
      <c r="O155" s="129">
        <v>-0.99653776999999999</v>
      </c>
      <c r="P155" s="129">
        <v>48.05656595</v>
      </c>
      <c r="Q155" s="41"/>
      <c r="R155" s="41"/>
      <c r="S155" s="41"/>
      <c r="T155" s="41"/>
      <c r="U155" s="41"/>
      <c r="V155" s="41"/>
    </row>
    <row r="156" spans="1:22" hidden="1" outlineLevel="1">
      <c r="A156" s="8">
        <v>44958</v>
      </c>
      <c r="B156" s="129">
        <v>17526.64948878</v>
      </c>
      <c r="C156" s="41">
        <v>38.381172690000007</v>
      </c>
      <c r="D156" s="129">
        <v>14.552837609999999</v>
      </c>
      <c r="E156" s="129">
        <v>23.828335079999999</v>
      </c>
      <c r="F156" s="129">
        <v>128.35415472</v>
      </c>
      <c r="G156" s="129">
        <v>104.94442452999999</v>
      </c>
      <c r="H156" s="129">
        <v>23.409730190000001</v>
      </c>
      <c r="I156" s="129">
        <v>4810.5203850299995</v>
      </c>
      <c r="J156" s="129">
        <v>727.44185430000005</v>
      </c>
      <c r="K156" s="129">
        <v>4083.0785307300002</v>
      </c>
      <c r="L156" s="129">
        <v>12549.393776339999</v>
      </c>
      <c r="M156" s="129">
        <v>12336.10414492</v>
      </c>
      <c r="N156" s="129">
        <v>213.28963142000001</v>
      </c>
      <c r="O156" s="129">
        <v>-11.04972545</v>
      </c>
      <c r="P156" s="129">
        <v>46.154287750000002</v>
      </c>
      <c r="Q156" s="41"/>
      <c r="R156" s="41"/>
      <c r="S156" s="41"/>
      <c r="T156" s="41"/>
      <c r="U156" s="41"/>
      <c r="V156" s="41"/>
    </row>
    <row r="157" spans="1:22" hidden="1" outlineLevel="1">
      <c r="A157" s="8">
        <v>44986</v>
      </c>
      <c r="B157" s="129">
        <v>17607.376329980001</v>
      </c>
      <c r="C157" s="41">
        <v>43.45856878</v>
      </c>
      <c r="D157" s="129">
        <v>14.611043029999999</v>
      </c>
      <c r="E157" s="129">
        <v>28.847525749999999</v>
      </c>
      <c r="F157" s="129">
        <v>120.73762089000002</v>
      </c>
      <c r="G157" s="129">
        <v>111.84383274000001</v>
      </c>
      <c r="H157" s="129">
        <v>8.8937881500000007</v>
      </c>
      <c r="I157" s="129">
        <v>4891.5535183800002</v>
      </c>
      <c r="J157" s="129">
        <v>704.97015574</v>
      </c>
      <c r="K157" s="129">
        <v>4186.5833626399999</v>
      </c>
      <c r="L157" s="129">
        <v>12551.626621930001</v>
      </c>
      <c r="M157" s="129">
        <v>12351.54427099</v>
      </c>
      <c r="N157" s="129">
        <v>200.08235094</v>
      </c>
      <c r="O157" s="129">
        <v>-0.63886841999999999</v>
      </c>
      <c r="P157" s="129">
        <v>47.871576570000002</v>
      </c>
      <c r="Q157" s="41"/>
      <c r="R157" s="41"/>
      <c r="S157" s="41"/>
      <c r="T157" s="41"/>
      <c r="U157" s="41"/>
      <c r="V157" s="41"/>
    </row>
    <row r="158" spans="1:22" hidden="1" outlineLevel="1">
      <c r="A158" s="8">
        <v>45017</v>
      </c>
      <c r="B158" s="129">
        <v>18068.92616572</v>
      </c>
      <c r="C158" s="41">
        <v>42.561484299999996</v>
      </c>
      <c r="D158" s="129">
        <v>14.50916518</v>
      </c>
      <c r="E158" s="129">
        <v>28.05231912</v>
      </c>
      <c r="F158" s="129">
        <v>131.45420458000001</v>
      </c>
      <c r="G158" s="129">
        <v>121.49774400999999</v>
      </c>
      <c r="H158" s="129">
        <v>9.9564605699999991</v>
      </c>
      <c r="I158" s="129">
        <v>5323.8701156999996</v>
      </c>
      <c r="J158" s="129">
        <v>842.43281337999997</v>
      </c>
      <c r="K158" s="129">
        <v>4481.4373023199996</v>
      </c>
      <c r="L158" s="129">
        <v>12571.040361140002</v>
      </c>
      <c r="M158" s="129">
        <v>12359.741935330001</v>
      </c>
      <c r="N158" s="129">
        <v>211.29842580999997</v>
      </c>
      <c r="O158" s="129">
        <v>7.5149866200000002</v>
      </c>
      <c r="P158" s="129">
        <v>51.46658103</v>
      </c>
      <c r="Q158" s="41"/>
      <c r="R158" s="41"/>
      <c r="S158" s="41"/>
      <c r="T158" s="41"/>
      <c r="U158" s="41"/>
      <c r="V158" s="41"/>
    </row>
    <row r="159" spans="1:22" hidden="1" outlineLevel="1">
      <c r="A159" s="8">
        <v>45047</v>
      </c>
      <c r="B159" s="129">
        <v>18082.18724693</v>
      </c>
      <c r="C159" s="41">
        <v>35.546709329999999</v>
      </c>
      <c r="D159" s="129">
        <v>15.519771309999999</v>
      </c>
      <c r="E159" s="129">
        <v>20.026938019999999</v>
      </c>
      <c r="F159" s="129">
        <v>127.50420966999999</v>
      </c>
      <c r="G159" s="129">
        <v>114.76637031</v>
      </c>
      <c r="H159" s="129">
        <v>12.737839360000001</v>
      </c>
      <c r="I159" s="129">
        <v>5436.8221690299997</v>
      </c>
      <c r="J159" s="129">
        <v>883.97483877000002</v>
      </c>
      <c r="K159" s="129">
        <v>4552.8473302600005</v>
      </c>
      <c r="L159" s="129">
        <v>12482.314158900001</v>
      </c>
      <c r="M159" s="129">
        <v>12267.500622380001</v>
      </c>
      <c r="N159" s="129">
        <v>214.81353652000001</v>
      </c>
      <c r="O159" s="129">
        <v>0.55374352999999998</v>
      </c>
      <c r="P159" s="129">
        <v>54.562542280000002</v>
      </c>
      <c r="Q159" s="41"/>
      <c r="R159" s="41"/>
      <c r="S159" s="41"/>
      <c r="T159" s="41"/>
      <c r="U159" s="41"/>
      <c r="V159" s="41"/>
    </row>
    <row r="160" spans="1:22" hidden="1" outlineLevel="1">
      <c r="A160" s="8">
        <v>45078</v>
      </c>
      <c r="B160" s="129">
        <v>18762.749778730002</v>
      </c>
      <c r="C160" s="41">
        <v>38.414953429999997</v>
      </c>
      <c r="D160" s="129">
        <v>16.248743599999997</v>
      </c>
      <c r="E160" s="129">
        <v>22.16620983</v>
      </c>
      <c r="F160" s="129">
        <v>147.15564603999999</v>
      </c>
      <c r="G160" s="129">
        <v>120.02386026000001</v>
      </c>
      <c r="H160" s="129">
        <v>27.131785779999998</v>
      </c>
      <c r="I160" s="129">
        <v>5598.4928703799997</v>
      </c>
      <c r="J160" s="129">
        <v>738.64207466000005</v>
      </c>
      <c r="K160" s="129">
        <v>4859.85079572</v>
      </c>
      <c r="L160" s="129">
        <v>12978.68630888</v>
      </c>
      <c r="M160" s="129">
        <v>12755.759676570002</v>
      </c>
      <c r="N160" s="129">
        <v>222.92663231000003</v>
      </c>
      <c r="O160" s="129">
        <v>-0.61578986999999996</v>
      </c>
      <c r="P160" s="129">
        <v>48.065035899999998</v>
      </c>
      <c r="Q160" s="41"/>
      <c r="R160" s="41"/>
      <c r="S160" s="41"/>
      <c r="T160" s="41"/>
      <c r="U160" s="41"/>
      <c r="V160" s="41"/>
    </row>
    <row r="161" spans="1:22" hidden="1" outlineLevel="1">
      <c r="A161" s="8">
        <v>45108</v>
      </c>
      <c r="B161" s="129">
        <v>19141.20646487</v>
      </c>
      <c r="C161" s="41">
        <v>38.366057750000003</v>
      </c>
      <c r="D161" s="129">
        <v>16.24369278</v>
      </c>
      <c r="E161" s="129">
        <v>22.12236497</v>
      </c>
      <c r="F161" s="129">
        <v>145.27163711999998</v>
      </c>
      <c r="G161" s="129">
        <v>118.18941778999999</v>
      </c>
      <c r="H161" s="129">
        <v>27.082219330000001</v>
      </c>
      <c r="I161" s="129">
        <v>5835.5833852200012</v>
      </c>
      <c r="J161" s="129">
        <v>873.76748156000008</v>
      </c>
      <c r="K161" s="129">
        <v>4961.8159036599991</v>
      </c>
      <c r="L161" s="129">
        <v>13121.985384779999</v>
      </c>
      <c r="M161" s="129">
        <v>12882.55509046</v>
      </c>
      <c r="N161" s="129">
        <v>239.43029432</v>
      </c>
      <c r="O161" s="129">
        <v>-0.13066658999999997</v>
      </c>
      <c r="P161" s="129">
        <v>52.551961120000001</v>
      </c>
      <c r="Q161" s="41"/>
      <c r="R161" s="41"/>
      <c r="S161" s="41"/>
      <c r="T161" s="41"/>
      <c r="U161" s="41"/>
      <c r="V161" s="41"/>
    </row>
    <row r="162" spans="1:22" hidden="1" outlineLevel="1">
      <c r="A162" s="8">
        <v>45139</v>
      </c>
      <c r="B162" s="129">
        <v>19334.591800130002</v>
      </c>
      <c r="C162" s="41">
        <v>39.842333400000001</v>
      </c>
      <c r="D162" s="129">
        <v>17.235427740000002</v>
      </c>
      <c r="E162" s="129">
        <v>22.606905659999999</v>
      </c>
      <c r="F162" s="129">
        <v>152.95393157999999</v>
      </c>
      <c r="G162" s="129">
        <v>122.00800927</v>
      </c>
      <c r="H162" s="129">
        <v>30.94592231</v>
      </c>
      <c r="I162" s="129">
        <v>5922.5555382599996</v>
      </c>
      <c r="J162" s="129">
        <v>774.21140695000008</v>
      </c>
      <c r="K162" s="129">
        <v>5148.3441313100002</v>
      </c>
      <c r="L162" s="129">
        <v>13219.239996889999</v>
      </c>
      <c r="M162" s="129">
        <v>12985.731089329998</v>
      </c>
      <c r="N162" s="129">
        <v>233.50890755999998</v>
      </c>
      <c r="O162" s="129">
        <v>0.66341423999999993</v>
      </c>
      <c r="P162" s="129">
        <v>56.754189889999999</v>
      </c>
      <c r="Q162" s="41"/>
      <c r="R162" s="41"/>
      <c r="S162" s="41"/>
      <c r="T162" s="41"/>
      <c r="U162" s="41"/>
      <c r="V162" s="41"/>
    </row>
    <row r="163" spans="1:22" hidden="1" outlineLevel="1">
      <c r="A163" s="8">
        <v>45170</v>
      </c>
      <c r="B163" s="129">
        <v>19783.81140667</v>
      </c>
      <c r="C163" s="41">
        <v>52.989402050000002</v>
      </c>
      <c r="D163" s="129">
        <v>17.08527428</v>
      </c>
      <c r="E163" s="129">
        <v>35.904127770000002</v>
      </c>
      <c r="F163" s="129">
        <v>155.73058879000001</v>
      </c>
      <c r="G163" s="129">
        <v>120.41561979000001</v>
      </c>
      <c r="H163" s="129">
        <v>35.314968999999998</v>
      </c>
      <c r="I163" s="129">
        <v>6038.5290726900002</v>
      </c>
      <c r="J163" s="129">
        <v>845.57796083999995</v>
      </c>
      <c r="K163" s="129">
        <v>5192.9511118499995</v>
      </c>
      <c r="L163" s="129">
        <v>13536.56234314</v>
      </c>
      <c r="M163" s="129">
        <v>13306.181857789999</v>
      </c>
      <c r="N163" s="129">
        <v>230.38048534999999</v>
      </c>
      <c r="O163" s="129">
        <v>4.7734225700000001</v>
      </c>
      <c r="P163" s="129">
        <v>59.526328329999998</v>
      </c>
      <c r="Q163" s="41"/>
      <c r="R163" s="41"/>
      <c r="S163" s="41"/>
      <c r="T163" s="41"/>
      <c r="U163" s="41"/>
      <c r="V163" s="41"/>
    </row>
    <row r="164" spans="1:22" hidden="1" outlineLevel="1">
      <c r="A164" s="8">
        <v>45200</v>
      </c>
      <c r="B164" s="129">
        <v>19757.64145476</v>
      </c>
      <c r="C164" s="41">
        <v>38.061506039999998</v>
      </c>
      <c r="D164" s="129">
        <v>18.08475194</v>
      </c>
      <c r="E164" s="129">
        <v>19.976754100000001</v>
      </c>
      <c r="F164" s="129">
        <v>155.26240043999999</v>
      </c>
      <c r="G164" s="129">
        <v>129.91904896</v>
      </c>
      <c r="H164" s="129">
        <v>25.343351479999999</v>
      </c>
      <c r="I164" s="129">
        <v>6099.3359767299989</v>
      </c>
      <c r="J164" s="129">
        <v>1016.78435711</v>
      </c>
      <c r="K164" s="129">
        <v>5082.5516196200006</v>
      </c>
      <c r="L164" s="129">
        <v>13464.981571550001</v>
      </c>
      <c r="M164" s="129">
        <v>13240.54351806</v>
      </c>
      <c r="N164" s="129">
        <v>224.43805348999996</v>
      </c>
      <c r="O164" s="129">
        <v>1.5899477799999999</v>
      </c>
      <c r="P164" s="129">
        <v>59.224853730000007</v>
      </c>
      <c r="Q164" s="41"/>
      <c r="R164" s="41"/>
      <c r="S164" s="41"/>
      <c r="T164" s="41"/>
      <c r="U164" s="41"/>
      <c r="V164" s="41"/>
    </row>
    <row r="165" spans="1:22" hidden="1" outlineLevel="1">
      <c r="A165" s="8">
        <v>45231</v>
      </c>
      <c r="B165" s="129">
        <v>20479.92764722</v>
      </c>
      <c r="C165" s="41">
        <v>40.808311689999996</v>
      </c>
      <c r="D165" s="129">
        <v>18.490255310000002</v>
      </c>
      <c r="E165" s="129">
        <v>22.318056380000002</v>
      </c>
      <c r="F165" s="129">
        <v>179.21215845</v>
      </c>
      <c r="G165" s="129">
        <v>139.4353232</v>
      </c>
      <c r="H165" s="129">
        <v>39.776835249999998</v>
      </c>
      <c r="I165" s="129">
        <v>6404.7455396000005</v>
      </c>
      <c r="J165" s="129">
        <v>1015.7254273099999</v>
      </c>
      <c r="K165" s="129">
        <v>5389.0201122899998</v>
      </c>
      <c r="L165" s="129">
        <v>13855.16163748</v>
      </c>
      <c r="M165" s="129">
        <v>13634.88633008</v>
      </c>
      <c r="N165" s="129">
        <v>220.27530740000003</v>
      </c>
      <c r="O165" s="129">
        <v>17.716355660000001</v>
      </c>
      <c r="P165" s="129">
        <v>65.618462710000003</v>
      </c>
      <c r="Q165" s="41"/>
      <c r="R165" s="41"/>
      <c r="S165" s="41"/>
      <c r="T165" s="41"/>
      <c r="U165" s="41"/>
      <c r="V165" s="41"/>
    </row>
    <row r="166" spans="1:22" hidden="1" outlineLevel="1">
      <c r="A166" s="8">
        <v>45261</v>
      </c>
      <c r="B166" s="129">
        <v>21560.38059131</v>
      </c>
      <c r="C166" s="41">
        <v>43.279897569999996</v>
      </c>
      <c r="D166" s="129">
        <v>22.66212208</v>
      </c>
      <c r="E166" s="129">
        <v>20.61777549</v>
      </c>
      <c r="F166" s="129">
        <v>179.23266867999999</v>
      </c>
      <c r="G166" s="129">
        <v>152.10645033</v>
      </c>
      <c r="H166" s="129">
        <v>27.126218349999998</v>
      </c>
      <c r="I166" s="129">
        <v>6820.3627894300007</v>
      </c>
      <c r="J166" s="129">
        <v>869.61114885999996</v>
      </c>
      <c r="K166" s="129">
        <v>5950.7516405699998</v>
      </c>
      <c r="L166" s="129">
        <v>14517.50523563</v>
      </c>
      <c r="M166" s="129">
        <v>14301.859454670001</v>
      </c>
      <c r="N166" s="129">
        <v>215.64578096000002</v>
      </c>
      <c r="O166" s="129">
        <v>5.4976932999999999</v>
      </c>
      <c r="P166" s="129">
        <v>78.174299929999989</v>
      </c>
      <c r="Q166" s="41"/>
      <c r="R166" s="41"/>
      <c r="S166" s="41"/>
      <c r="T166" s="41"/>
      <c r="U166" s="41"/>
      <c r="V166" s="41"/>
    </row>
    <row r="167" spans="1:22" hidden="1" outlineLevel="1">
      <c r="A167" s="8">
        <v>45292</v>
      </c>
      <c r="B167" s="129">
        <v>20779.024346490001</v>
      </c>
      <c r="C167" s="41">
        <v>42.001902850000008</v>
      </c>
      <c r="D167" s="129">
        <v>21.957965700000003</v>
      </c>
      <c r="E167" s="129">
        <v>20.043937149999998</v>
      </c>
      <c r="F167" s="129">
        <v>169.4303835</v>
      </c>
      <c r="G167" s="129">
        <v>149.12599663</v>
      </c>
      <c r="H167" s="129">
        <v>20.304386869999998</v>
      </c>
      <c r="I167" s="129">
        <v>6690.86702539</v>
      </c>
      <c r="J167" s="129">
        <v>574.52381297000011</v>
      </c>
      <c r="K167" s="129">
        <v>6116.343212419999</v>
      </c>
      <c r="L167" s="129">
        <v>13876.725034750001</v>
      </c>
      <c r="M167" s="129">
        <v>13660.487453330001</v>
      </c>
      <c r="N167" s="129">
        <v>216.23758142</v>
      </c>
      <c r="O167" s="129">
        <v>4.0205444699999999</v>
      </c>
      <c r="P167" s="129">
        <v>72.385759979999989</v>
      </c>
      <c r="Q167" s="41"/>
      <c r="R167" s="41"/>
      <c r="S167" s="41"/>
      <c r="T167" s="41"/>
      <c r="U167" s="41"/>
      <c r="V167" s="41"/>
    </row>
    <row r="168" spans="1:22" hidden="1" outlineLevel="1">
      <c r="A168" s="8">
        <v>45323</v>
      </c>
      <c r="B168" s="129">
        <v>20851.867945090002</v>
      </c>
      <c r="C168" s="41">
        <v>41.615395370000002</v>
      </c>
      <c r="D168" s="129">
        <v>21.233165620000001</v>
      </c>
      <c r="E168" s="129">
        <v>20.38222975</v>
      </c>
      <c r="F168" s="129">
        <v>188.05898926999998</v>
      </c>
      <c r="G168" s="129">
        <v>156.61035706999999</v>
      </c>
      <c r="H168" s="129">
        <v>31.448632199999999</v>
      </c>
      <c r="I168" s="129">
        <v>6609.7190893299994</v>
      </c>
      <c r="J168" s="129">
        <v>788.56216651</v>
      </c>
      <c r="K168" s="129">
        <v>5821.1569228199996</v>
      </c>
      <c r="L168" s="129">
        <v>14012.47447112</v>
      </c>
      <c r="M168" s="129">
        <v>13792.636232319999</v>
      </c>
      <c r="N168" s="129">
        <v>219.83823879999997</v>
      </c>
      <c r="O168" s="129">
        <v>4.4698880000000001</v>
      </c>
      <c r="P168" s="129">
        <v>74.510843570000006</v>
      </c>
      <c r="Q168" s="41"/>
      <c r="R168" s="41"/>
      <c r="S168" s="41"/>
      <c r="T168" s="41"/>
      <c r="U168" s="41"/>
      <c r="V168" s="41"/>
    </row>
    <row r="169" spans="1:22" hidden="1" outlineLevel="1">
      <c r="A169" s="8">
        <v>45352</v>
      </c>
      <c r="B169" s="129">
        <v>21222.374800680001</v>
      </c>
      <c r="C169" s="41">
        <v>30.474389489999997</v>
      </c>
      <c r="D169" s="129">
        <v>10.117243800000001</v>
      </c>
      <c r="E169" s="129">
        <v>20.357145689999999</v>
      </c>
      <c r="F169" s="129">
        <v>190.40636418999998</v>
      </c>
      <c r="G169" s="129">
        <v>160.17655524</v>
      </c>
      <c r="H169" s="129">
        <v>30.229808949999999</v>
      </c>
      <c r="I169" s="129">
        <v>6809.03926211</v>
      </c>
      <c r="J169" s="129">
        <v>802.38642274999995</v>
      </c>
      <c r="K169" s="129">
        <v>6006.6528393600001</v>
      </c>
      <c r="L169" s="129">
        <v>14192.45478489</v>
      </c>
      <c r="M169" s="129">
        <v>13942.1582442</v>
      </c>
      <c r="N169" s="129">
        <v>250.29654069</v>
      </c>
      <c r="O169" s="129">
        <v>5.1362789500000003</v>
      </c>
      <c r="P169" s="129">
        <v>71.794741450000004</v>
      </c>
      <c r="Q169" s="41"/>
      <c r="R169" s="41"/>
      <c r="S169" s="41"/>
      <c r="T169" s="41"/>
      <c r="U169" s="41"/>
      <c r="V169" s="41"/>
    </row>
    <row r="170" spans="1:22">
      <c r="A170" s="8">
        <v>45383</v>
      </c>
      <c r="B170" s="129">
        <v>21498.801349109999</v>
      </c>
      <c r="C170" s="41">
        <v>25.810265170000001</v>
      </c>
      <c r="D170" s="129">
        <v>10.76585077</v>
      </c>
      <c r="E170" s="129">
        <v>15.044414399999999</v>
      </c>
      <c r="F170" s="129">
        <v>196.83464499000002</v>
      </c>
      <c r="G170" s="129">
        <v>167.68075920000001</v>
      </c>
      <c r="H170" s="129">
        <v>29.153885789999997</v>
      </c>
      <c r="I170" s="129">
        <v>6895.1415130699988</v>
      </c>
      <c r="J170" s="129">
        <v>838.01561971000001</v>
      </c>
      <c r="K170" s="129">
        <v>6057.1258933600011</v>
      </c>
      <c r="L170" s="129">
        <v>14381.014925879997</v>
      </c>
      <c r="M170" s="129">
        <v>14134.088371830001</v>
      </c>
      <c r="N170" s="129">
        <v>246.92655404999999</v>
      </c>
      <c r="O170" s="129">
        <v>36.367959769999999</v>
      </c>
      <c r="P170" s="129">
        <v>75.325698500000001</v>
      </c>
      <c r="Q170" s="41"/>
      <c r="R170" s="41"/>
      <c r="S170" s="41"/>
      <c r="T170" s="41"/>
      <c r="U170" s="41"/>
      <c r="V170" s="41"/>
    </row>
    <row r="171" spans="1:22">
      <c r="A171" s="8">
        <v>45413</v>
      </c>
      <c r="B171" s="129">
        <v>22120.61725865</v>
      </c>
      <c r="C171" s="41">
        <v>29.92346985</v>
      </c>
      <c r="D171" s="129">
        <v>12.348704659999999</v>
      </c>
      <c r="E171" s="129">
        <v>17.574765190000001</v>
      </c>
      <c r="F171" s="129">
        <v>188.52926041000001</v>
      </c>
      <c r="G171" s="129">
        <v>164.56646992999998</v>
      </c>
      <c r="H171" s="129">
        <v>23.962790479999999</v>
      </c>
      <c r="I171" s="129">
        <v>7217.3712712799997</v>
      </c>
      <c r="J171" s="129">
        <v>859.31590028999995</v>
      </c>
      <c r="K171" s="129">
        <v>6358.0553709900005</v>
      </c>
      <c r="L171" s="129">
        <v>14684.793257109999</v>
      </c>
      <c r="M171" s="129">
        <v>14435.678126870002</v>
      </c>
      <c r="N171" s="129">
        <v>249.11513023999998</v>
      </c>
      <c r="O171" s="129">
        <v>13.210000149999999</v>
      </c>
      <c r="P171" s="129">
        <v>86.348251469999994</v>
      </c>
      <c r="Q171" s="41"/>
      <c r="R171" s="41"/>
      <c r="S171" s="41"/>
      <c r="T171" s="41"/>
      <c r="U171" s="41"/>
      <c r="V171" s="41"/>
    </row>
    <row r="172" spans="1:22">
      <c r="A172" s="8">
        <v>45444</v>
      </c>
      <c r="B172" s="129">
        <v>22661.84528845</v>
      </c>
      <c r="C172" s="41">
        <v>25.63830853</v>
      </c>
      <c r="D172" s="129">
        <v>11.768760850000001</v>
      </c>
      <c r="E172" s="129">
        <v>13.86954768</v>
      </c>
      <c r="F172" s="129">
        <v>194.55162426999999</v>
      </c>
      <c r="G172" s="129">
        <v>169.97581597999999</v>
      </c>
      <c r="H172" s="129">
        <v>24.575808290000001</v>
      </c>
      <c r="I172" s="129">
        <v>7246.4023151299998</v>
      </c>
      <c r="J172" s="129">
        <v>922.14833678999992</v>
      </c>
      <c r="K172" s="129">
        <v>6324.2539783399998</v>
      </c>
      <c r="L172" s="129">
        <v>15195.253040519998</v>
      </c>
      <c r="M172" s="129">
        <v>14927.12018102</v>
      </c>
      <c r="N172" s="129">
        <v>268.1328595</v>
      </c>
      <c r="O172" s="129">
        <v>1.5757634700000001</v>
      </c>
      <c r="P172" s="129">
        <v>98.823555470000002</v>
      </c>
      <c r="Q172" s="41"/>
      <c r="R172" s="41"/>
      <c r="S172" s="41"/>
      <c r="T172" s="41"/>
      <c r="U172" s="41"/>
      <c r="V172" s="41"/>
    </row>
    <row r="173" spans="1:22">
      <c r="A173" s="8">
        <v>45474</v>
      </c>
      <c r="B173" s="129">
        <v>23603.320622610001</v>
      </c>
      <c r="C173" s="41">
        <v>25.92330888</v>
      </c>
      <c r="D173" s="129">
        <v>11.921597999999999</v>
      </c>
      <c r="E173" s="129">
        <v>14.001710880000001</v>
      </c>
      <c r="F173" s="129">
        <v>480.62565720000003</v>
      </c>
      <c r="G173" s="129">
        <v>456.87128088999998</v>
      </c>
      <c r="H173" s="129">
        <v>23.754376310000001</v>
      </c>
      <c r="I173" s="129">
        <v>7898.9887625000001</v>
      </c>
      <c r="J173" s="129">
        <v>873.95710390999989</v>
      </c>
      <c r="K173" s="129">
        <v>7025.03165859</v>
      </c>
      <c r="L173" s="129">
        <v>15197.782894029999</v>
      </c>
      <c r="M173" s="129">
        <v>14923.597317529999</v>
      </c>
      <c r="N173" s="129">
        <v>274.18557650000002</v>
      </c>
      <c r="O173" s="129">
        <v>6.7139746900000006</v>
      </c>
      <c r="P173" s="129">
        <v>114.7163627</v>
      </c>
      <c r="Q173" s="41"/>
      <c r="R173" s="41"/>
      <c r="S173" s="41"/>
      <c r="T173" s="41"/>
      <c r="U173" s="41"/>
      <c r="V173" s="41"/>
    </row>
    <row r="174" spans="1:22">
      <c r="A174" s="8">
        <v>45505</v>
      </c>
      <c r="B174" s="129">
        <v>23638.00024265</v>
      </c>
      <c r="C174" s="41">
        <v>27.2675868</v>
      </c>
      <c r="D174" s="129">
        <v>12.15358835</v>
      </c>
      <c r="E174" s="129">
        <v>15.11399845</v>
      </c>
      <c r="F174" s="129">
        <v>482.85067974000003</v>
      </c>
      <c r="G174" s="129">
        <v>456.34679058</v>
      </c>
      <c r="H174" s="129">
        <v>26.50388916</v>
      </c>
      <c r="I174" s="129">
        <v>7797.8184206999995</v>
      </c>
      <c r="J174" s="129">
        <v>910.5765412500001</v>
      </c>
      <c r="K174" s="129">
        <v>6887.241879449999</v>
      </c>
      <c r="L174" s="129">
        <v>15330.063555410001</v>
      </c>
      <c r="M174" s="129">
        <v>15059.854319620001</v>
      </c>
      <c r="N174" s="129">
        <v>270.20923578999998</v>
      </c>
      <c r="O174" s="129">
        <v>2.7774481600000001</v>
      </c>
      <c r="P174" s="129">
        <v>125.70744264</v>
      </c>
      <c r="Q174" s="41"/>
      <c r="R174" s="41"/>
      <c r="S174" s="41"/>
      <c r="T174" s="41"/>
      <c r="U174" s="41"/>
      <c r="V174" s="41"/>
    </row>
    <row r="175" spans="1:22">
      <c r="A175" s="8">
        <v>45536</v>
      </c>
      <c r="B175" s="129">
        <v>23713.860823980001</v>
      </c>
      <c r="C175" s="41">
        <v>26.986162890000003</v>
      </c>
      <c r="D175" s="129">
        <v>12.273088490000001</v>
      </c>
      <c r="E175" s="129">
        <v>14.7130744</v>
      </c>
      <c r="F175" s="129">
        <v>487.00254345999997</v>
      </c>
      <c r="G175" s="129">
        <v>459.31998110000001</v>
      </c>
      <c r="H175" s="129">
        <v>27.682562360000002</v>
      </c>
      <c r="I175" s="129">
        <v>7698.8081475700001</v>
      </c>
      <c r="J175" s="129">
        <v>867.34179954000001</v>
      </c>
      <c r="K175" s="129">
        <v>6831.4663480300005</v>
      </c>
      <c r="L175" s="129">
        <v>15501.06397006</v>
      </c>
      <c r="M175" s="129">
        <v>15217.758917359999</v>
      </c>
      <c r="N175" s="129">
        <v>283.30505270000003</v>
      </c>
      <c r="O175" s="129">
        <v>2.3806485999999998</v>
      </c>
      <c r="P175" s="129">
        <v>127.828526</v>
      </c>
      <c r="Q175" s="41"/>
      <c r="R175" s="41"/>
      <c r="S175" s="41"/>
      <c r="T175" s="41"/>
      <c r="U175" s="41"/>
      <c r="V175" s="41"/>
    </row>
    <row r="176" spans="1:22">
      <c r="A176" s="8">
        <v>45566</v>
      </c>
      <c r="B176" s="129">
        <v>24143.033831519999</v>
      </c>
      <c r="C176" s="41">
        <v>29.149053050000003</v>
      </c>
      <c r="D176" s="129">
        <v>11.989253890000001</v>
      </c>
      <c r="E176" s="129">
        <v>17.159799159999999</v>
      </c>
      <c r="F176" s="129">
        <v>485.81753746000004</v>
      </c>
      <c r="G176" s="129">
        <v>460.53054711999999</v>
      </c>
      <c r="H176" s="129">
        <v>25.286990339999999</v>
      </c>
      <c r="I176" s="129">
        <v>8013.1694114299989</v>
      </c>
      <c r="J176" s="129">
        <v>870.75178674000006</v>
      </c>
      <c r="K176" s="129">
        <v>7142.4176246900006</v>
      </c>
      <c r="L176" s="129">
        <v>15614.897829580003</v>
      </c>
      <c r="M176" s="129">
        <v>15320.701049110001</v>
      </c>
      <c r="N176" s="129">
        <v>294.19678047000002</v>
      </c>
      <c r="O176" s="129">
        <v>25.268128970000003</v>
      </c>
      <c r="P176" s="129">
        <v>127.79069448</v>
      </c>
      <c r="Q176" s="41"/>
      <c r="R176" s="41"/>
      <c r="S176" s="41"/>
      <c r="T176" s="41"/>
      <c r="U176" s="41"/>
      <c r="V176" s="41"/>
    </row>
    <row r="177" spans="1:22">
      <c r="A177" s="8">
        <v>45597</v>
      </c>
      <c r="B177" s="129">
        <v>23711.14085946</v>
      </c>
      <c r="C177" s="41">
        <v>29.65993636</v>
      </c>
      <c r="D177" s="129">
        <v>14.185815550000001</v>
      </c>
      <c r="E177" s="129">
        <v>15.474120809999999</v>
      </c>
      <c r="F177" s="129">
        <v>468.67748776999997</v>
      </c>
      <c r="G177" s="129">
        <v>448.66366015999995</v>
      </c>
      <c r="H177" s="129">
        <v>20.01382761</v>
      </c>
      <c r="I177" s="129">
        <v>7374.7080595899997</v>
      </c>
      <c r="J177" s="129">
        <v>883.9277794300001</v>
      </c>
      <c r="K177" s="129">
        <v>6490.780280160001</v>
      </c>
      <c r="L177" s="129">
        <v>15838.095375739998</v>
      </c>
      <c r="M177" s="129">
        <v>15534.175458799999</v>
      </c>
      <c r="N177" s="129">
        <v>303.91991694000001</v>
      </c>
      <c r="O177" s="129">
        <v>4.9985610999999999</v>
      </c>
      <c r="P177" s="129">
        <v>129.5061685</v>
      </c>
      <c r="Q177" s="41"/>
      <c r="R177" s="41"/>
      <c r="S177" s="41"/>
      <c r="T177" s="41"/>
      <c r="U177" s="41"/>
      <c r="V177" s="41"/>
    </row>
    <row r="178" spans="1:22">
      <c r="A178" s="8">
        <v>45627</v>
      </c>
      <c r="B178" s="129">
        <v>24874.01146713</v>
      </c>
      <c r="C178" s="41">
        <v>32.222011459999997</v>
      </c>
      <c r="D178" s="129">
        <v>13.490508369999999</v>
      </c>
      <c r="E178" s="129">
        <v>18.73150309</v>
      </c>
      <c r="F178" s="129">
        <v>470.17427466000004</v>
      </c>
      <c r="G178" s="129">
        <v>437.76079445000005</v>
      </c>
      <c r="H178" s="129">
        <v>32.413480210000003</v>
      </c>
      <c r="I178" s="129">
        <v>8016.2891827500007</v>
      </c>
      <c r="J178" s="129">
        <v>962.17831019000005</v>
      </c>
      <c r="K178" s="129">
        <v>7054.1108725599997</v>
      </c>
      <c r="L178" s="129">
        <v>16355.325998260001</v>
      </c>
      <c r="M178" s="129">
        <v>16070.450940299999</v>
      </c>
      <c r="N178" s="129">
        <v>284.87505795999999</v>
      </c>
      <c r="O178" s="129">
        <v>2.8301747399999999</v>
      </c>
      <c r="P178" s="129">
        <v>128.97443472</v>
      </c>
      <c r="Q178" s="41"/>
      <c r="R178" s="41"/>
      <c r="S178" s="41"/>
      <c r="T178" s="41"/>
      <c r="U178" s="41"/>
      <c r="V178" s="41"/>
    </row>
    <row r="179" spans="1:22">
      <c r="A179" s="8">
        <v>45658</v>
      </c>
      <c r="B179" s="129">
        <v>24007.44066443</v>
      </c>
      <c r="C179" s="41">
        <v>29.706682530000005</v>
      </c>
      <c r="D179" s="129">
        <v>12.69750183</v>
      </c>
      <c r="E179" s="129">
        <v>17.009180700000002</v>
      </c>
      <c r="F179" s="129">
        <v>460.88343355000001</v>
      </c>
      <c r="G179" s="129">
        <v>435.41753025999998</v>
      </c>
      <c r="H179" s="129">
        <v>25.46590329</v>
      </c>
      <c r="I179" s="129">
        <v>7335.1711974199989</v>
      </c>
      <c r="J179" s="129">
        <v>705.12534705000007</v>
      </c>
      <c r="K179" s="129">
        <v>6630.0458503699992</v>
      </c>
      <c r="L179" s="129">
        <v>16181.679350929999</v>
      </c>
      <c r="M179" s="129">
        <v>15891.815465210002</v>
      </c>
      <c r="N179" s="129">
        <v>289.86388572000004</v>
      </c>
      <c r="O179" s="129">
        <v>8.2511030600000002</v>
      </c>
      <c r="P179" s="129">
        <v>189.0460842</v>
      </c>
      <c r="Q179" s="41"/>
      <c r="R179" s="41"/>
      <c r="S179" s="41"/>
      <c r="T179" s="41"/>
      <c r="U179" s="41"/>
      <c r="V179" s="41"/>
    </row>
    <row r="180" spans="1:22">
      <c r="A180" s="8">
        <v>45689</v>
      </c>
      <c r="B180" s="129">
        <v>24464.071806430002</v>
      </c>
      <c r="C180" s="41">
        <v>28.342277820000003</v>
      </c>
      <c r="D180" s="129">
        <v>12.807279880000001</v>
      </c>
      <c r="E180" s="129">
        <v>15.53499794</v>
      </c>
      <c r="F180" s="129">
        <v>487.45220103999998</v>
      </c>
      <c r="G180" s="129">
        <v>457.65571075999998</v>
      </c>
      <c r="H180" s="129">
        <v>29.79649028</v>
      </c>
      <c r="I180" s="129">
        <v>7748.8023962400011</v>
      </c>
      <c r="J180" s="129">
        <v>872.55028233000007</v>
      </c>
      <c r="K180" s="129">
        <v>6876.2521139100008</v>
      </c>
      <c r="L180" s="129">
        <v>16199.474931329998</v>
      </c>
      <c r="M180" s="129">
        <v>15905.652184999999</v>
      </c>
      <c r="N180" s="129">
        <v>293.82274632999997</v>
      </c>
      <c r="O180" s="129">
        <v>6.1611246600000005</v>
      </c>
      <c r="P180" s="129">
        <v>174.82292270000002</v>
      </c>
      <c r="Q180" s="41"/>
      <c r="R180" s="41"/>
      <c r="S180" s="41"/>
      <c r="T180" s="41"/>
      <c r="U180" s="41"/>
      <c r="V180" s="41"/>
    </row>
    <row r="181" spans="1:22">
      <c r="A181" s="8">
        <v>45717</v>
      </c>
      <c r="B181" s="129">
        <v>25082.542212879998</v>
      </c>
      <c r="C181" s="41">
        <v>27.481414909999998</v>
      </c>
      <c r="D181" s="129">
        <v>12.180008900000001</v>
      </c>
      <c r="E181" s="129">
        <v>15.301406010000001</v>
      </c>
      <c r="F181" s="129">
        <v>475.10632450999998</v>
      </c>
      <c r="G181" s="129">
        <v>416.75278085999997</v>
      </c>
      <c r="H181" s="129">
        <v>58.353543650000006</v>
      </c>
      <c r="I181" s="129">
        <v>8424.8181156800001</v>
      </c>
      <c r="J181" s="129">
        <v>833.09747932000005</v>
      </c>
      <c r="K181" s="129">
        <v>7591.7206363599998</v>
      </c>
      <c r="L181" s="129">
        <v>16155.136357780004</v>
      </c>
      <c r="M181" s="129">
        <v>15864.827012200001</v>
      </c>
      <c r="N181" s="129">
        <v>290.30934558000001</v>
      </c>
      <c r="O181" s="129">
        <v>8.0187257800000005</v>
      </c>
      <c r="P181" s="129">
        <v>166.71245911</v>
      </c>
      <c r="Q181" s="41"/>
      <c r="R181" s="41"/>
      <c r="S181" s="41"/>
      <c r="T181" s="41"/>
      <c r="U181" s="41"/>
      <c r="V181" s="41"/>
    </row>
    <row r="182" spans="1:22">
      <c r="A182" s="8">
        <v>45748</v>
      </c>
      <c r="B182" s="129">
        <v>25654.036121059999</v>
      </c>
      <c r="C182" s="41">
        <v>27.137019759999998</v>
      </c>
      <c r="D182" s="129">
        <v>12.248033840000002</v>
      </c>
      <c r="E182" s="129">
        <v>14.88898592</v>
      </c>
      <c r="F182" s="129">
        <v>463.75064841</v>
      </c>
      <c r="G182" s="129">
        <v>407.42407792</v>
      </c>
      <c r="H182" s="129">
        <v>56.326570490000009</v>
      </c>
      <c r="I182" s="129">
        <v>8502.4010693199998</v>
      </c>
      <c r="J182" s="129">
        <v>796.04831144999991</v>
      </c>
      <c r="K182" s="129">
        <v>7706.3527578700005</v>
      </c>
      <c r="L182" s="129">
        <v>16660.74738357</v>
      </c>
      <c r="M182" s="129">
        <v>16362.521404209998</v>
      </c>
      <c r="N182" s="129">
        <v>298.22597936</v>
      </c>
      <c r="O182" s="129">
        <v>12.193438759999999</v>
      </c>
      <c r="P182" s="129">
        <v>150.1221482</v>
      </c>
      <c r="Q182" s="41"/>
      <c r="R182" s="41"/>
      <c r="S182" s="41"/>
      <c r="T182" s="41"/>
      <c r="U182" s="41"/>
      <c r="V182" s="41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9" customWidth="1"/>
    <col min="2" max="2" width="9.109375" style="19" customWidth="1"/>
    <col min="3" max="3" width="7.109375" style="19" customWidth="1"/>
    <col min="4" max="4" width="8.6640625" style="19" bestFit="1" customWidth="1"/>
    <col min="5" max="9" width="7.109375" style="19" customWidth="1"/>
    <col min="10" max="10" width="8.6640625" style="19" bestFit="1" customWidth="1"/>
    <col min="11" max="15" width="7.109375" style="19" customWidth="1"/>
    <col min="16" max="16" width="8.6640625" style="19" bestFit="1" customWidth="1"/>
    <col min="17" max="19" width="7.109375" style="19" customWidth="1"/>
    <col min="20" max="16384" width="9.109375" style="19"/>
  </cols>
  <sheetData>
    <row r="1" spans="1:24">
      <c r="A1" s="17" t="s">
        <v>132</v>
      </c>
      <c r="B1" s="9"/>
      <c r="C1" s="27"/>
    </row>
    <row r="2" spans="1:24" ht="5.25" customHeight="1"/>
    <row r="3" spans="1:24" ht="27" customHeight="1">
      <c r="A3" s="221" t="s">
        <v>82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24" ht="12.75" customHeight="1">
      <c r="A4" s="208" t="s">
        <v>131</v>
      </c>
      <c r="B4" s="219"/>
      <c r="C4" s="219"/>
      <c r="D4" s="208"/>
      <c r="E4" s="219"/>
      <c r="F4" s="219"/>
    </row>
    <row r="5" spans="1:24" ht="12.75" customHeight="1">
      <c r="A5" s="38" t="s">
        <v>229</v>
      </c>
      <c r="B5" s="38"/>
      <c r="C5" s="38"/>
      <c r="D5" s="36"/>
      <c r="E5" s="36"/>
      <c r="F5" s="36"/>
    </row>
    <row r="6" spans="1:24" s="20" customFormat="1" ht="12.75" customHeight="1">
      <c r="A6" s="191" t="s">
        <v>0</v>
      </c>
      <c r="B6" s="180" t="s">
        <v>15</v>
      </c>
      <c r="C6" s="194" t="s">
        <v>7</v>
      </c>
      <c r="D6" s="194"/>
      <c r="E6" s="194"/>
      <c r="F6" s="194"/>
      <c r="G6" s="194"/>
      <c r="H6" s="21"/>
      <c r="I6" s="194" t="s">
        <v>2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</row>
    <row r="7" spans="1:24" s="20" customFormat="1" ht="12.75" customHeight="1">
      <c r="A7" s="192"/>
      <c r="B7" s="180"/>
      <c r="C7" s="194"/>
      <c r="D7" s="194"/>
      <c r="E7" s="194"/>
      <c r="F7" s="194"/>
      <c r="G7" s="194"/>
      <c r="H7" s="222" t="s">
        <v>13</v>
      </c>
      <c r="I7" s="196" t="s">
        <v>17</v>
      </c>
      <c r="J7" s="197"/>
      <c r="K7" s="197"/>
      <c r="L7" s="197"/>
      <c r="M7" s="198"/>
      <c r="N7" s="222" t="s">
        <v>13</v>
      </c>
      <c r="O7" s="196" t="s">
        <v>9</v>
      </c>
      <c r="P7" s="197"/>
      <c r="Q7" s="197"/>
      <c r="R7" s="197"/>
      <c r="S7" s="198"/>
    </row>
    <row r="8" spans="1:24" s="20" customFormat="1" ht="88.5" customHeight="1">
      <c r="A8" s="193"/>
      <c r="B8" s="180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3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3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4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4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4" hidden="1" outlineLevel="1">
      <c r="A11" s="8">
        <v>40544</v>
      </c>
      <c r="B11" s="43">
        <v>1075.7193921599999</v>
      </c>
      <c r="C11" s="43">
        <f>I11+O11</f>
        <v>618.25125635999996</v>
      </c>
      <c r="D11" s="43">
        <f>J11+P11</f>
        <v>457.46813579999997</v>
      </c>
      <c r="E11" s="43">
        <f>K11+Q11</f>
        <v>448.85831150999996</v>
      </c>
      <c r="F11" s="43">
        <f>L11+R11</f>
        <v>6.7639423399999998</v>
      </c>
      <c r="G11" s="43">
        <f>M11+S11</f>
        <v>1.8458819499999999</v>
      </c>
      <c r="H11" s="43">
        <f>SUM(I11:J11)</f>
        <v>1015.33776569</v>
      </c>
      <c r="I11" s="43">
        <v>566.04646261999994</v>
      </c>
      <c r="J11" s="43">
        <f>SUM(K11:M11)</f>
        <v>449.29130306999997</v>
      </c>
      <c r="K11" s="43">
        <v>441.77519869999998</v>
      </c>
      <c r="L11" s="43">
        <v>6.4099968299999999</v>
      </c>
      <c r="M11" s="43">
        <v>1.10610754</v>
      </c>
      <c r="N11" s="43">
        <f>SUM(O11:P11)</f>
        <v>60.38162647</v>
      </c>
      <c r="O11" s="43">
        <v>52.20479374</v>
      </c>
      <c r="P11" s="43">
        <f>SUM(Q11:S11)</f>
        <v>8.176832730000001</v>
      </c>
      <c r="Q11" s="43">
        <v>7.0831128100000003</v>
      </c>
      <c r="R11" s="43">
        <v>0.35394550999999996</v>
      </c>
      <c r="S11" s="43">
        <v>0.73977440999999999</v>
      </c>
      <c r="T11" s="43"/>
      <c r="U11" s="43"/>
      <c r="V11" s="43"/>
      <c r="W11" s="43"/>
      <c r="X11" s="43"/>
    </row>
    <row r="12" spans="1:24" hidden="1" outlineLevel="1">
      <c r="A12" s="8">
        <v>40575</v>
      </c>
      <c r="B12" s="43">
        <v>1068.36668955</v>
      </c>
      <c r="C12" s="43">
        <f t="shared" ref="C12:C67" si="0">I12+O12</f>
        <v>607.86593568000001</v>
      </c>
      <c r="D12" s="43">
        <f t="shared" ref="D12:D67" si="1">J12+P12</f>
        <v>460.50075387000004</v>
      </c>
      <c r="E12" s="43">
        <f t="shared" ref="E12:E67" si="2">K12+Q12</f>
        <v>449.11988775000003</v>
      </c>
      <c r="F12" s="43">
        <f t="shared" ref="F12:F67" si="3">L12+R12</f>
        <v>9.69984191</v>
      </c>
      <c r="G12" s="43">
        <f t="shared" ref="G12:G67" si="4">M12+S12</f>
        <v>1.6810242099999999</v>
      </c>
      <c r="H12" s="43">
        <f t="shared" ref="H12:H67" si="5">SUM(I12:J12)</f>
        <v>1035.777814</v>
      </c>
      <c r="I12" s="43">
        <v>583.08520042999999</v>
      </c>
      <c r="J12" s="43">
        <f t="shared" ref="J12:J67" si="6">SUM(K12:M12)</f>
        <v>452.69261357000005</v>
      </c>
      <c r="K12" s="43">
        <v>442.40803333000002</v>
      </c>
      <c r="L12" s="43">
        <v>9.3424639499999991</v>
      </c>
      <c r="M12" s="43">
        <v>0.94211628999999997</v>
      </c>
      <c r="N12" s="43">
        <f t="shared" ref="N12:N67" si="7">SUM(O12:P12)</f>
        <v>32.588875550000004</v>
      </c>
      <c r="O12" s="43">
        <v>24.780735250000003</v>
      </c>
      <c r="P12" s="43">
        <f t="shared" ref="P12:P67" si="8">SUM(Q12:S12)</f>
        <v>7.8081402999999998</v>
      </c>
      <c r="Q12" s="43">
        <v>6.7118544199999999</v>
      </c>
      <c r="R12" s="43">
        <v>0.35737795999999999</v>
      </c>
      <c r="S12" s="43">
        <v>0.73890792000000005</v>
      </c>
      <c r="T12" s="43"/>
      <c r="U12" s="43"/>
      <c r="V12" s="43"/>
      <c r="W12" s="43"/>
      <c r="X12" s="43"/>
    </row>
    <row r="13" spans="1:24" hidden="1" outlineLevel="1">
      <c r="A13" s="8">
        <v>40603</v>
      </c>
      <c r="B13" s="43">
        <v>1318.3777614700002</v>
      </c>
      <c r="C13" s="43">
        <f t="shared" si="0"/>
        <v>865.34228327000005</v>
      </c>
      <c r="D13" s="43">
        <f t="shared" si="1"/>
        <v>453.0354782</v>
      </c>
      <c r="E13" s="43">
        <f t="shared" si="2"/>
        <v>441.56058146000004</v>
      </c>
      <c r="F13" s="43">
        <f t="shared" si="3"/>
        <v>9.9633974300000006</v>
      </c>
      <c r="G13" s="43">
        <f t="shared" si="4"/>
        <v>1.51149931</v>
      </c>
      <c r="H13" s="43">
        <f t="shared" si="5"/>
        <v>1295.20292133</v>
      </c>
      <c r="I13" s="43">
        <v>849.67291417000001</v>
      </c>
      <c r="J13" s="43">
        <f t="shared" si="6"/>
        <v>445.53000716000003</v>
      </c>
      <c r="K13" s="43">
        <v>435.15704133000003</v>
      </c>
      <c r="L13" s="43">
        <v>9.6031043399999998</v>
      </c>
      <c r="M13" s="43">
        <v>0.76986149000000004</v>
      </c>
      <c r="N13" s="43">
        <f t="shared" si="7"/>
        <v>23.174840140000001</v>
      </c>
      <c r="O13" s="43">
        <v>15.669369099999999</v>
      </c>
      <c r="P13" s="43">
        <f t="shared" si="8"/>
        <v>7.5054710399999998</v>
      </c>
      <c r="Q13" s="43">
        <v>6.4035401299999997</v>
      </c>
      <c r="R13" s="43">
        <v>0.36029308999999998</v>
      </c>
      <c r="S13" s="43">
        <v>0.74163782</v>
      </c>
      <c r="T13" s="43"/>
      <c r="U13" s="43"/>
      <c r="V13" s="43"/>
      <c r="W13" s="43"/>
      <c r="X13" s="43"/>
    </row>
    <row r="14" spans="1:24" hidden="1" outlineLevel="1">
      <c r="A14" s="8">
        <v>40634</v>
      </c>
      <c r="B14" s="43">
        <v>1095.65337273</v>
      </c>
      <c r="C14" s="43">
        <f t="shared" si="0"/>
        <v>637.69358001000001</v>
      </c>
      <c r="D14" s="43">
        <f t="shared" si="1"/>
        <v>457.95979272000005</v>
      </c>
      <c r="E14" s="43">
        <f t="shared" si="2"/>
        <v>445.03119246</v>
      </c>
      <c r="F14" s="43">
        <f t="shared" si="3"/>
        <v>12.103380300000001</v>
      </c>
      <c r="G14" s="43">
        <f t="shared" si="4"/>
        <v>0.82521995999999997</v>
      </c>
      <c r="H14" s="43">
        <f t="shared" si="5"/>
        <v>1067.7621810400001</v>
      </c>
      <c r="I14" s="43">
        <v>617.22102658000006</v>
      </c>
      <c r="J14" s="43">
        <f t="shared" si="6"/>
        <v>450.54115446000003</v>
      </c>
      <c r="K14" s="43">
        <v>438.21542267000001</v>
      </c>
      <c r="L14" s="43">
        <v>11.739473830000001</v>
      </c>
      <c r="M14" s="43">
        <v>0.58625795999999997</v>
      </c>
      <c r="N14" s="43">
        <f t="shared" si="7"/>
        <v>27.891191689999999</v>
      </c>
      <c r="O14" s="43">
        <v>20.472553429999998</v>
      </c>
      <c r="P14" s="43">
        <f t="shared" si="8"/>
        <v>7.4186382599999998</v>
      </c>
      <c r="Q14" s="43">
        <v>6.8157697900000001</v>
      </c>
      <c r="R14" s="43">
        <v>0.36390646999999998</v>
      </c>
      <c r="S14" s="43">
        <v>0.23896200000000001</v>
      </c>
      <c r="T14" s="43"/>
      <c r="U14" s="43"/>
      <c r="V14" s="43"/>
      <c r="W14" s="43"/>
      <c r="X14" s="43"/>
    </row>
    <row r="15" spans="1:24" hidden="1" outlineLevel="1">
      <c r="A15" s="8">
        <v>40664</v>
      </c>
      <c r="B15" s="43">
        <v>1343.7998877300001</v>
      </c>
      <c r="C15" s="43">
        <f t="shared" si="0"/>
        <v>637.27703925000003</v>
      </c>
      <c r="D15" s="43">
        <f t="shared" si="1"/>
        <v>706.52284847999999</v>
      </c>
      <c r="E15" s="43">
        <f t="shared" si="2"/>
        <v>669.89647675000003</v>
      </c>
      <c r="F15" s="43">
        <f t="shared" si="3"/>
        <v>35.989167740000006</v>
      </c>
      <c r="G15" s="43">
        <f t="shared" si="4"/>
        <v>0.63720398999999994</v>
      </c>
      <c r="H15" s="43">
        <f t="shared" si="5"/>
        <v>1284.5181754999999</v>
      </c>
      <c r="I15" s="43">
        <v>584.97264303999998</v>
      </c>
      <c r="J15" s="43">
        <f t="shared" si="6"/>
        <v>699.54553246</v>
      </c>
      <c r="K15" s="43">
        <v>663.25613114999999</v>
      </c>
      <c r="L15" s="43">
        <v>35.891315320000004</v>
      </c>
      <c r="M15" s="43">
        <v>0.39808599</v>
      </c>
      <c r="N15" s="43">
        <f t="shared" si="7"/>
        <v>59.281712229999997</v>
      </c>
      <c r="O15" s="43">
        <v>52.30439621</v>
      </c>
      <c r="P15" s="43">
        <f t="shared" si="8"/>
        <v>6.97731602</v>
      </c>
      <c r="Q15" s="43">
        <v>6.6403455999999998</v>
      </c>
      <c r="R15" s="43">
        <v>9.7852419999999996E-2</v>
      </c>
      <c r="S15" s="43">
        <v>0.239118</v>
      </c>
      <c r="T15" s="43"/>
      <c r="U15" s="43"/>
      <c r="V15" s="43"/>
      <c r="W15" s="43"/>
      <c r="X15" s="43"/>
    </row>
    <row r="16" spans="1:24" hidden="1" outlineLevel="1">
      <c r="A16" s="8">
        <v>40695</v>
      </c>
      <c r="B16" s="43">
        <v>1514.5015148</v>
      </c>
      <c r="C16" s="43">
        <f t="shared" si="0"/>
        <v>927.30677347999995</v>
      </c>
      <c r="D16" s="43">
        <f t="shared" si="1"/>
        <v>587.19474131999993</v>
      </c>
      <c r="E16" s="43">
        <f t="shared" si="2"/>
        <v>548.86272639000003</v>
      </c>
      <c r="F16" s="43">
        <f t="shared" si="3"/>
        <v>37.731557809999998</v>
      </c>
      <c r="G16" s="43">
        <f t="shared" si="4"/>
        <v>0.60045712000000007</v>
      </c>
      <c r="H16" s="43">
        <f t="shared" si="5"/>
        <v>1465.5797601700001</v>
      </c>
      <c r="I16" s="43">
        <v>885.49846098</v>
      </c>
      <c r="J16" s="43">
        <f t="shared" si="6"/>
        <v>580.08129918999998</v>
      </c>
      <c r="K16" s="43">
        <v>541.79106611999998</v>
      </c>
      <c r="L16" s="43">
        <v>37.689775949999998</v>
      </c>
      <c r="M16" s="43">
        <v>0.60045712000000007</v>
      </c>
      <c r="N16" s="43">
        <f t="shared" si="7"/>
        <v>48.921754630000002</v>
      </c>
      <c r="O16" s="43">
        <v>41.8083125</v>
      </c>
      <c r="P16" s="43">
        <f t="shared" si="8"/>
        <v>7.1134421300000001</v>
      </c>
      <c r="Q16" s="43">
        <v>7.0716602699999997</v>
      </c>
      <c r="R16" s="43">
        <v>4.1781859999999997E-2</v>
      </c>
      <c r="S16" s="43">
        <v>0</v>
      </c>
      <c r="T16" s="43"/>
      <c r="U16" s="43"/>
      <c r="V16" s="43"/>
      <c r="W16" s="43"/>
      <c r="X16" s="43"/>
    </row>
    <row r="17" spans="1:24" hidden="1" outlineLevel="1">
      <c r="A17" s="8">
        <v>40725</v>
      </c>
      <c r="B17" s="43">
        <v>1400.07454102</v>
      </c>
      <c r="C17" s="43">
        <f t="shared" si="0"/>
        <v>941.44322115000011</v>
      </c>
      <c r="D17" s="43">
        <f t="shared" si="1"/>
        <v>458.63131987000003</v>
      </c>
      <c r="E17" s="43">
        <f t="shared" si="2"/>
        <v>418.03977927</v>
      </c>
      <c r="F17" s="43">
        <f t="shared" si="3"/>
        <v>40.311135319999998</v>
      </c>
      <c r="G17" s="43">
        <f t="shared" si="4"/>
        <v>0.28040528000000003</v>
      </c>
      <c r="H17" s="43">
        <f t="shared" si="5"/>
        <v>1349.5247301500001</v>
      </c>
      <c r="I17" s="43">
        <v>898.10801434000007</v>
      </c>
      <c r="J17" s="43">
        <f t="shared" si="6"/>
        <v>451.41671581000003</v>
      </c>
      <c r="K17" s="43">
        <v>410.87004453999998</v>
      </c>
      <c r="L17" s="43">
        <v>40.266265990000001</v>
      </c>
      <c r="M17" s="43">
        <v>0.28040528000000003</v>
      </c>
      <c r="N17" s="43">
        <f t="shared" si="7"/>
        <v>50.549810869999995</v>
      </c>
      <c r="O17" s="43">
        <v>43.335206809999995</v>
      </c>
      <c r="P17" s="43">
        <f t="shared" si="8"/>
        <v>7.2146040600000001</v>
      </c>
      <c r="Q17" s="43">
        <v>7.1697347300000001</v>
      </c>
      <c r="R17" s="43">
        <v>4.4869329999999999E-2</v>
      </c>
      <c r="S17" s="43">
        <v>0</v>
      </c>
      <c r="T17" s="43"/>
      <c r="U17" s="43"/>
      <c r="V17" s="43"/>
      <c r="W17" s="43"/>
      <c r="X17" s="43"/>
    </row>
    <row r="18" spans="1:24" hidden="1" outlineLevel="1">
      <c r="A18" s="8">
        <v>40756</v>
      </c>
      <c r="B18" s="43">
        <v>1521.65323721</v>
      </c>
      <c r="C18" s="43">
        <f t="shared" si="0"/>
        <v>987.87123013999997</v>
      </c>
      <c r="D18" s="43">
        <f t="shared" si="1"/>
        <v>533.78200707000008</v>
      </c>
      <c r="E18" s="43">
        <f t="shared" si="2"/>
        <v>489.82063463999998</v>
      </c>
      <c r="F18" s="43">
        <f t="shared" si="3"/>
        <v>43.407638249999998</v>
      </c>
      <c r="G18" s="43">
        <f t="shared" si="4"/>
        <v>0.55373417999999996</v>
      </c>
      <c r="H18" s="43">
        <f t="shared" si="5"/>
        <v>1417.9830762199999</v>
      </c>
      <c r="I18" s="43">
        <v>893.48611654000001</v>
      </c>
      <c r="J18" s="43">
        <f t="shared" si="6"/>
        <v>524.49695968000003</v>
      </c>
      <c r="K18" s="43">
        <v>480.58526608</v>
      </c>
      <c r="L18" s="43">
        <v>43.35795942</v>
      </c>
      <c r="M18" s="43">
        <v>0.55373417999999996</v>
      </c>
      <c r="N18" s="43">
        <f t="shared" si="7"/>
        <v>103.67016099</v>
      </c>
      <c r="O18" s="43">
        <v>94.385113599999997</v>
      </c>
      <c r="P18" s="43">
        <f t="shared" si="8"/>
        <v>9.285047389999999</v>
      </c>
      <c r="Q18" s="43">
        <v>9.2353685599999995</v>
      </c>
      <c r="R18" s="43">
        <v>4.967883E-2</v>
      </c>
      <c r="S18" s="43">
        <v>0</v>
      </c>
      <c r="T18" s="43"/>
      <c r="U18" s="43"/>
      <c r="V18" s="43"/>
      <c r="W18" s="43"/>
      <c r="X18" s="43"/>
    </row>
    <row r="19" spans="1:24" hidden="1" outlineLevel="1">
      <c r="A19" s="8">
        <v>40787</v>
      </c>
      <c r="B19" s="43">
        <v>1337.86572572</v>
      </c>
      <c r="C19" s="43">
        <f t="shared" si="0"/>
        <v>904.34809617999997</v>
      </c>
      <c r="D19" s="43">
        <f t="shared" si="1"/>
        <v>433.51762953999997</v>
      </c>
      <c r="E19" s="43">
        <f t="shared" si="2"/>
        <v>412.68569873999996</v>
      </c>
      <c r="F19" s="43">
        <f t="shared" si="3"/>
        <v>20.570328589999999</v>
      </c>
      <c r="G19" s="43">
        <f t="shared" si="4"/>
        <v>0.26160221</v>
      </c>
      <c r="H19" s="43">
        <f t="shared" si="5"/>
        <v>1239.9983304699999</v>
      </c>
      <c r="I19" s="43">
        <v>816.00545724999995</v>
      </c>
      <c r="J19" s="43">
        <f t="shared" si="6"/>
        <v>423.99287321999998</v>
      </c>
      <c r="K19" s="43">
        <v>403.23798906999997</v>
      </c>
      <c r="L19" s="43">
        <v>20.525381700000001</v>
      </c>
      <c r="M19" s="43">
        <v>0.22950245</v>
      </c>
      <c r="N19" s="43">
        <f t="shared" si="7"/>
        <v>97.867395249999987</v>
      </c>
      <c r="O19" s="43">
        <v>88.342638929999993</v>
      </c>
      <c r="P19" s="43">
        <f t="shared" si="8"/>
        <v>9.5247563199999998</v>
      </c>
      <c r="Q19" s="43">
        <v>9.4477096700000001</v>
      </c>
      <c r="R19" s="43">
        <v>4.4946890000000003E-2</v>
      </c>
      <c r="S19" s="43">
        <v>3.2099759999999998E-2</v>
      </c>
      <c r="T19" s="43"/>
      <c r="U19" s="43"/>
      <c r="V19" s="43"/>
      <c r="W19" s="43"/>
      <c r="X19" s="43"/>
    </row>
    <row r="20" spans="1:24" hidden="1" outlineLevel="1">
      <c r="A20" s="8">
        <v>40817</v>
      </c>
      <c r="B20" s="43">
        <v>1506.45739901</v>
      </c>
      <c r="C20" s="43">
        <f t="shared" si="0"/>
        <v>1067.08307917</v>
      </c>
      <c r="D20" s="43">
        <f t="shared" si="1"/>
        <v>439.37431984000006</v>
      </c>
      <c r="E20" s="43">
        <f t="shared" si="2"/>
        <v>419.78494158000001</v>
      </c>
      <c r="F20" s="43">
        <f t="shared" si="3"/>
        <v>19.057753220000002</v>
      </c>
      <c r="G20" s="43">
        <f t="shared" si="4"/>
        <v>0.53162503999999999</v>
      </c>
      <c r="H20" s="43">
        <f t="shared" si="5"/>
        <v>1418.57279784</v>
      </c>
      <c r="I20" s="43">
        <v>988.85756847000005</v>
      </c>
      <c r="J20" s="43">
        <f t="shared" si="6"/>
        <v>429.71522937000003</v>
      </c>
      <c r="K20" s="43">
        <v>410.20634582000002</v>
      </c>
      <c r="L20" s="43">
        <v>19.009589690000002</v>
      </c>
      <c r="M20" s="43">
        <v>0.49929386000000003</v>
      </c>
      <c r="N20" s="43">
        <f t="shared" si="7"/>
        <v>87.884601169999996</v>
      </c>
      <c r="O20" s="43">
        <v>78.225510700000001</v>
      </c>
      <c r="P20" s="43">
        <f t="shared" si="8"/>
        <v>9.6590904700000006</v>
      </c>
      <c r="Q20" s="43">
        <v>9.5785957600000007</v>
      </c>
      <c r="R20" s="43">
        <v>4.8163530000000003E-2</v>
      </c>
      <c r="S20" s="43">
        <v>3.2331180000000001E-2</v>
      </c>
      <c r="T20" s="43"/>
      <c r="U20" s="43"/>
      <c r="V20" s="43"/>
      <c r="W20" s="43"/>
      <c r="X20" s="43"/>
    </row>
    <row r="21" spans="1:24" hidden="1" outlineLevel="1">
      <c r="A21" s="8">
        <v>40848</v>
      </c>
      <c r="B21" s="43">
        <v>1420.0591929400002</v>
      </c>
      <c r="C21" s="43">
        <f t="shared" si="0"/>
        <v>923.22000660999993</v>
      </c>
      <c r="D21" s="43">
        <f t="shared" si="1"/>
        <v>496.83918632999996</v>
      </c>
      <c r="E21" s="43">
        <f t="shared" si="2"/>
        <v>481.15685775999998</v>
      </c>
      <c r="F21" s="43">
        <f t="shared" si="3"/>
        <v>15.12832594</v>
      </c>
      <c r="G21" s="43">
        <f t="shared" si="4"/>
        <v>0.55400262999999994</v>
      </c>
      <c r="H21" s="43">
        <f t="shared" si="5"/>
        <v>1397.9997125699999</v>
      </c>
      <c r="I21" s="43">
        <v>902.86566146999996</v>
      </c>
      <c r="J21" s="43">
        <f t="shared" si="6"/>
        <v>495.13405109999997</v>
      </c>
      <c r="K21" s="43">
        <v>479.53205384</v>
      </c>
      <c r="L21" s="43">
        <v>15.08058621</v>
      </c>
      <c r="M21" s="43">
        <v>0.52141104999999999</v>
      </c>
      <c r="N21" s="43">
        <f t="shared" si="7"/>
        <v>22.059480369999999</v>
      </c>
      <c r="O21" s="43">
        <v>20.35434514</v>
      </c>
      <c r="P21" s="43">
        <f t="shared" si="8"/>
        <v>1.70513523</v>
      </c>
      <c r="Q21" s="43">
        <v>1.62480392</v>
      </c>
      <c r="R21" s="43">
        <v>4.7739730000000001E-2</v>
      </c>
      <c r="S21" s="43">
        <v>3.2591580000000002E-2</v>
      </c>
      <c r="T21" s="43"/>
      <c r="U21" s="43"/>
      <c r="V21" s="43"/>
      <c r="W21" s="43"/>
      <c r="X21" s="43"/>
    </row>
    <row r="22" spans="1:24" hidden="1" outlineLevel="1">
      <c r="A22" s="8">
        <v>40878</v>
      </c>
      <c r="B22" s="43">
        <v>1653.1898256600002</v>
      </c>
      <c r="C22" s="43">
        <f t="shared" si="0"/>
        <v>1055.49999256</v>
      </c>
      <c r="D22" s="43">
        <f t="shared" si="1"/>
        <v>597.6898331000001</v>
      </c>
      <c r="E22" s="43">
        <f t="shared" si="2"/>
        <v>582.00471678000008</v>
      </c>
      <c r="F22" s="43">
        <f t="shared" si="3"/>
        <v>14.756938799999999</v>
      </c>
      <c r="G22" s="43">
        <f t="shared" si="4"/>
        <v>0.92817751999999998</v>
      </c>
      <c r="H22" s="43">
        <f t="shared" si="5"/>
        <v>1631.89733247</v>
      </c>
      <c r="I22" s="43">
        <v>1037.1529986400001</v>
      </c>
      <c r="J22" s="43">
        <f t="shared" si="6"/>
        <v>594.74433383000007</v>
      </c>
      <c r="K22" s="43">
        <v>579.13477624000006</v>
      </c>
      <c r="L22" s="43">
        <v>14.714189379999999</v>
      </c>
      <c r="M22" s="43">
        <v>0.89536821</v>
      </c>
      <c r="N22" s="43">
        <f t="shared" si="7"/>
        <v>21.292493189999998</v>
      </c>
      <c r="O22" s="43">
        <v>18.346993919999999</v>
      </c>
      <c r="P22" s="43">
        <f t="shared" si="8"/>
        <v>2.94549927</v>
      </c>
      <c r="Q22" s="43">
        <v>2.86994054</v>
      </c>
      <c r="R22" s="43">
        <v>4.2749420000000003E-2</v>
      </c>
      <c r="S22" s="43">
        <v>3.2809310000000001E-2</v>
      </c>
      <c r="T22" s="43"/>
      <c r="U22" s="43"/>
      <c r="V22" s="43"/>
      <c r="W22" s="43"/>
      <c r="X22" s="43"/>
    </row>
    <row r="23" spans="1:24" hidden="1" outlineLevel="1">
      <c r="A23" s="8">
        <v>40909</v>
      </c>
      <c r="B23" s="43">
        <v>1497.0525517400001</v>
      </c>
      <c r="C23" s="43">
        <f t="shared" si="0"/>
        <v>906.48512405000008</v>
      </c>
      <c r="D23" s="43">
        <f t="shared" si="1"/>
        <v>590.56742768999993</v>
      </c>
      <c r="E23" s="43">
        <f t="shared" si="2"/>
        <v>574.7136406699999</v>
      </c>
      <c r="F23" s="43">
        <f t="shared" si="3"/>
        <v>14.7714506</v>
      </c>
      <c r="G23" s="43">
        <f t="shared" si="4"/>
        <v>1.0823364199999999</v>
      </c>
      <c r="H23" s="43">
        <f t="shared" si="5"/>
        <v>1462.7584075099999</v>
      </c>
      <c r="I23" s="43">
        <v>873.97695370000008</v>
      </c>
      <c r="J23" s="43">
        <f t="shared" si="6"/>
        <v>588.7814538099999</v>
      </c>
      <c r="K23" s="43">
        <v>573.00853086999996</v>
      </c>
      <c r="L23" s="43">
        <v>14.72361355</v>
      </c>
      <c r="M23" s="43">
        <v>1.0493093899999999</v>
      </c>
      <c r="N23" s="43">
        <f t="shared" si="7"/>
        <v>34.294144230000001</v>
      </c>
      <c r="O23" s="43">
        <v>32.50817035</v>
      </c>
      <c r="P23" s="43">
        <f t="shared" si="8"/>
        <v>1.78597388</v>
      </c>
      <c r="Q23" s="43">
        <v>1.7051098</v>
      </c>
      <c r="R23" s="43">
        <v>4.7837049999999999E-2</v>
      </c>
      <c r="S23" s="43">
        <v>3.3027029999999999E-2</v>
      </c>
      <c r="T23" s="43"/>
      <c r="U23" s="43"/>
      <c r="V23" s="43"/>
      <c r="W23" s="43"/>
      <c r="X23" s="43"/>
    </row>
    <row r="24" spans="1:24" hidden="1" outlineLevel="1">
      <c r="A24" s="8">
        <v>40940</v>
      </c>
      <c r="B24" s="43">
        <v>1547.7765013899998</v>
      </c>
      <c r="C24" s="43">
        <f t="shared" si="0"/>
        <v>949.44253682999999</v>
      </c>
      <c r="D24" s="43">
        <f t="shared" si="1"/>
        <v>598.33396456000003</v>
      </c>
      <c r="E24" s="43">
        <f t="shared" si="2"/>
        <v>582.71043301999998</v>
      </c>
      <c r="F24" s="43">
        <f t="shared" si="3"/>
        <v>14.001218699999999</v>
      </c>
      <c r="G24" s="43">
        <f t="shared" si="4"/>
        <v>1.62231284</v>
      </c>
      <c r="H24" s="43">
        <f t="shared" si="5"/>
        <v>1516.6747666199999</v>
      </c>
      <c r="I24" s="43">
        <v>919.80449161000001</v>
      </c>
      <c r="J24" s="43">
        <f t="shared" si="6"/>
        <v>596.87027501</v>
      </c>
      <c r="K24" s="43">
        <v>581.32929024999999</v>
      </c>
      <c r="L24" s="43">
        <v>13.951891799999999</v>
      </c>
      <c r="M24" s="43">
        <v>1.5890929599999999</v>
      </c>
      <c r="N24" s="43">
        <f t="shared" si="7"/>
        <v>31.10173477</v>
      </c>
      <c r="O24" s="43">
        <v>29.638045219999999</v>
      </c>
      <c r="P24" s="43">
        <f t="shared" si="8"/>
        <v>1.4636895500000002</v>
      </c>
      <c r="Q24" s="43">
        <v>1.3811427700000001</v>
      </c>
      <c r="R24" s="43">
        <v>4.93269E-2</v>
      </c>
      <c r="S24" s="43">
        <v>3.321988E-2</v>
      </c>
      <c r="T24" s="43"/>
      <c r="U24" s="43"/>
      <c r="V24" s="43"/>
      <c r="W24" s="43"/>
      <c r="X24" s="43"/>
    </row>
    <row r="25" spans="1:24" hidden="1" outlineLevel="1">
      <c r="A25" s="8">
        <v>40969</v>
      </c>
      <c r="B25" s="43">
        <v>1484.1322033900001</v>
      </c>
      <c r="C25" s="43">
        <f t="shared" si="0"/>
        <v>1061.4376194399999</v>
      </c>
      <c r="D25" s="43">
        <f t="shared" si="1"/>
        <v>422.69458394999998</v>
      </c>
      <c r="E25" s="43">
        <f t="shared" si="2"/>
        <v>407.68053466999999</v>
      </c>
      <c r="F25" s="43">
        <f t="shared" si="3"/>
        <v>13.43696866</v>
      </c>
      <c r="G25" s="43">
        <f t="shared" si="4"/>
        <v>1.5770806199999998</v>
      </c>
      <c r="H25" s="43">
        <f t="shared" si="5"/>
        <v>1449.2538933799999</v>
      </c>
      <c r="I25" s="43">
        <v>1028.1974759</v>
      </c>
      <c r="J25" s="43">
        <f t="shared" si="6"/>
        <v>421.05641747999999</v>
      </c>
      <c r="K25" s="43">
        <v>406.12182842999999</v>
      </c>
      <c r="L25" s="43">
        <v>13.39094922</v>
      </c>
      <c r="M25" s="43">
        <v>1.5436398299999998</v>
      </c>
      <c r="N25" s="43">
        <f t="shared" si="7"/>
        <v>34.87831001</v>
      </c>
      <c r="O25" s="43">
        <v>33.240143539999998</v>
      </c>
      <c r="P25" s="43">
        <f t="shared" si="8"/>
        <v>1.63816647</v>
      </c>
      <c r="Q25" s="43">
        <v>1.55870624</v>
      </c>
      <c r="R25" s="43">
        <v>4.6019440000000002E-2</v>
      </c>
      <c r="S25" s="43">
        <v>3.3440789999999998E-2</v>
      </c>
      <c r="T25" s="43"/>
      <c r="U25" s="43"/>
      <c r="V25" s="43"/>
      <c r="W25" s="43"/>
      <c r="X25" s="43"/>
    </row>
    <row r="26" spans="1:24" hidden="1" outlineLevel="1">
      <c r="A26" s="8">
        <v>41000</v>
      </c>
      <c r="B26" s="43">
        <v>1673.65872795</v>
      </c>
      <c r="C26" s="43">
        <f t="shared" si="0"/>
        <v>1249.3350347099999</v>
      </c>
      <c r="D26" s="43">
        <f t="shared" si="1"/>
        <v>424.32369323999995</v>
      </c>
      <c r="E26" s="43">
        <f t="shared" si="2"/>
        <v>407.16608662999994</v>
      </c>
      <c r="F26" s="43">
        <f t="shared" si="3"/>
        <v>15.574037929999999</v>
      </c>
      <c r="G26" s="43">
        <f t="shared" si="4"/>
        <v>1.58356868</v>
      </c>
      <c r="H26" s="43">
        <f t="shared" si="5"/>
        <v>1650.7843287399999</v>
      </c>
      <c r="I26" s="43">
        <v>1228.0978741899999</v>
      </c>
      <c r="J26" s="43">
        <f t="shared" si="6"/>
        <v>422.68645454999995</v>
      </c>
      <c r="K26" s="43">
        <v>405.60850660999995</v>
      </c>
      <c r="L26" s="43">
        <v>15.528048699999999</v>
      </c>
      <c r="M26" s="43">
        <v>1.54989924</v>
      </c>
      <c r="N26" s="43">
        <f t="shared" si="7"/>
        <v>22.87439921</v>
      </c>
      <c r="O26" s="43">
        <v>21.23716052</v>
      </c>
      <c r="P26" s="43">
        <f t="shared" si="8"/>
        <v>1.6372386899999998</v>
      </c>
      <c r="Q26" s="43">
        <v>1.5575800199999998</v>
      </c>
      <c r="R26" s="43">
        <v>4.5989229999999999E-2</v>
      </c>
      <c r="S26" s="43">
        <v>3.3669440000000002E-2</v>
      </c>
      <c r="T26" s="43"/>
      <c r="U26" s="43"/>
      <c r="V26" s="43"/>
      <c r="W26" s="43"/>
      <c r="X26" s="43"/>
    </row>
    <row r="27" spans="1:24" hidden="1" outlineLevel="1">
      <c r="A27" s="8">
        <v>41030</v>
      </c>
      <c r="B27" s="43">
        <v>2303.4711983999991</v>
      </c>
      <c r="C27" s="43">
        <f t="shared" si="0"/>
        <v>1082.43739304</v>
      </c>
      <c r="D27" s="43">
        <f t="shared" si="1"/>
        <v>1221.0338053599999</v>
      </c>
      <c r="E27" s="43">
        <f t="shared" si="2"/>
        <v>1087.5635880599998</v>
      </c>
      <c r="F27" s="43">
        <f t="shared" si="3"/>
        <v>131.89267659000001</v>
      </c>
      <c r="G27" s="43">
        <f t="shared" si="4"/>
        <v>1.5775407100000001</v>
      </c>
      <c r="H27" s="43">
        <f t="shared" si="5"/>
        <v>2156.2064632900001</v>
      </c>
      <c r="I27" s="43">
        <v>1053.9156802299999</v>
      </c>
      <c r="J27" s="43">
        <f t="shared" si="6"/>
        <v>1102.29078306</v>
      </c>
      <c r="K27" s="43">
        <v>1086.3646797899999</v>
      </c>
      <c r="L27" s="43">
        <v>14.382466829999998</v>
      </c>
      <c r="M27" s="43">
        <v>1.54363644</v>
      </c>
      <c r="N27" s="43">
        <f t="shared" si="7"/>
        <v>147.26473511</v>
      </c>
      <c r="O27" s="43">
        <v>28.52171281</v>
      </c>
      <c r="P27" s="43">
        <f t="shared" si="8"/>
        <v>118.74302229999999</v>
      </c>
      <c r="Q27" s="43">
        <v>1.19890827</v>
      </c>
      <c r="R27" s="43">
        <v>117.51020976</v>
      </c>
      <c r="S27" s="43">
        <v>3.390427E-2</v>
      </c>
      <c r="T27" s="43"/>
      <c r="U27" s="43"/>
      <c r="V27" s="43"/>
      <c r="W27" s="43"/>
      <c r="X27" s="43"/>
    </row>
    <row r="28" spans="1:24" hidden="1" outlineLevel="1">
      <c r="A28" s="8">
        <v>41061</v>
      </c>
      <c r="B28" s="43">
        <v>1953.06623261</v>
      </c>
      <c r="C28" s="43">
        <f t="shared" si="0"/>
        <v>911.78254478999997</v>
      </c>
      <c r="D28" s="43">
        <f t="shared" si="1"/>
        <v>1041.2836878200001</v>
      </c>
      <c r="E28" s="43">
        <f t="shared" si="2"/>
        <v>912.69246208000004</v>
      </c>
      <c r="F28" s="43">
        <f t="shared" si="3"/>
        <v>127.01383854999999</v>
      </c>
      <c r="G28" s="43">
        <f t="shared" si="4"/>
        <v>1.5773871899999998</v>
      </c>
      <c r="H28" s="43">
        <f t="shared" si="5"/>
        <v>1804.1507381399999</v>
      </c>
      <c r="I28" s="43">
        <v>887.87974825999993</v>
      </c>
      <c r="J28" s="43">
        <f t="shared" si="6"/>
        <v>916.27098988</v>
      </c>
      <c r="K28" s="43">
        <v>905.64893570000004</v>
      </c>
      <c r="L28" s="43">
        <v>9.0787893699999991</v>
      </c>
      <c r="M28" s="43">
        <v>1.5432648099999999</v>
      </c>
      <c r="N28" s="43">
        <f t="shared" si="7"/>
        <v>148.91549447</v>
      </c>
      <c r="O28" s="43">
        <v>23.90279653</v>
      </c>
      <c r="P28" s="43">
        <f t="shared" si="8"/>
        <v>125.01269794</v>
      </c>
      <c r="Q28" s="43">
        <v>7.0435263800000003</v>
      </c>
      <c r="R28" s="43">
        <v>117.93504917999999</v>
      </c>
      <c r="S28" s="43">
        <v>3.4122380000000001E-2</v>
      </c>
      <c r="T28" s="43"/>
      <c r="U28" s="43"/>
      <c r="V28" s="43"/>
      <c r="W28" s="43"/>
      <c r="X28" s="43"/>
    </row>
    <row r="29" spans="1:24" hidden="1" outlineLevel="1">
      <c r="A29" s="8">
        <v>41091</v>
      </c>
      <c r="B29" s="43">
        <v>2074.7436334399999</v>
      </c>
      <c r="C29" s="43">
        <f t="shared" si="0"/>
        <v>1091.70675446</v>
      </c>
      <c r="D29" s="43">
        <f t="shared" si="1"/>
        <v>983.03687897999998</v>
      </c>
      <c r="E29" s="43">
        <f t="shared" si="2"/>
        <v>854.10028287</v>
      </c>
      <c r="F29" s="43">
        <f t="shared" si="3"/>
        <v>127.36062064999999</v>
      </c>
      <c r="G29" s="43">
        <f t="shared" si="4"/>
        <v>1.57597546</v>
      </c>
      <c r="H29" s="43">
        <f t="shared" si="5"/>
        <v>1929.3466560699999</v>
      </c>
      <c r="I29" s="43">
        <v>1065.3948377699999</v>
      </c>
      <c r="J29" s="43">
        <f t="shared" si="6"/>
        <v>863.95181830000001</v>
      </c>
      <c r="K29" s="43">
        <v>852.97688487000005</v>
      </c>
      <c r="L29" s="43">
        <v>9.4333094099999997</v>
      </c>
      <c r="M29" s="43">
        <v>1.54162402</v>
      </c>
      <c r="N29" s="43">
        <f t="shared" si="7"/>
        <v>145.39697736999997</v>
      </c>
      <c r="O29" s="43">
        <v>26.31191669</v>
      </c>
      <c r="P29" s="43">
        <f t="shared" si="8"/>
        <v>119.08506067999998</v>
      </c>
      <c r="Q29" s="43">
        <v>1.1233980000000001</v>
      </c>
      <c r="R29" s="43">
        <v>117.92731123999999</v>
      </c>
      <c r="S29" s="43">
        <v>3.4351439999999997E-2</v>
      </c>
      <c r="T29" s="43"/>
      <c r="U29" s="43"/>
      <c r="V29" s="43"/>
      <c r="W29" s="43"/>
      <c r="X29" s="43"/>
    </row>
    <row r="30" spans="1:24" hidden="1" outlineLevel="1">
      <c r="A30" s="8">
        <v>41122</v>
      </c>
      <c r="B30" s="43">
        <v>2544.8341019600002</v>
      </c>
      <c r="C30" s="43">
        <f t="shared" si="0"/>
        <v>990.70820054000001</v>
      </c>
      <c r="D30" s="43">
        <f t="shared" si="1"/>
        <v>1554.12590142</v>
      </c>
      <c r="E30" s="43">
        <f t="shared" si="2"/>
        <v>1424.6495668699999</v>
      </c>
      <c r="F30" s="43">
        <f t="shared" si="3"/>
        <v>127.91241976000001</v>
      </c>
      <c r="G30" s="43">
        <f t="shared" si="4"/>
        <v>1.5639147899999999</v>
      </c>
      <c r="H30" s="43">
        <f t="shared" si="5"/>
        <v>2385.6075726099998</v>
      </c>
      <c r="I30" s="43">
        <v>950.79483860000005</v>
      </c>
      <c r="J30" s="43">
        <f t="shared" si="6"/>
        <v>1434.81273401</v>
      </c>
      <c r="K30" s="43">
        <v>1423.3314983499999</v>
      </c>
      <c r="L30" s="43">
        <v>9.9519006599999997</v>
      </c>
      <c r="M30" s="43">
        <v>1.5293349999999999</v>
      </c>
      <c r="N30" s="43">
        <f t="shared" si="7"/>
        <v>159.22652934999999</v>
      </c>
      <c r="O30" s="43">
        <v>39.913361940000001</v>
      </c>
      <c r="P30" s="43">
        <f t="shared" si="8"/>
        <v>119.31316740999999</v>
      </c>
      <c r="Q30" s="43">
        <v>1.31806852</v>
      </c>
      <c r="R30" s="43">
        <v>117.9605191</v>
      </c>
      <c r="S30" s="43">
        <v>3.4579789999999999E-2</v>
      </c>
      <c r="T30" s="43"/>
      <c r="U30" s="43"/>
      <c r="V30" s="43"/>
      <c r="W30" s="43"/>
      <c r="X30" s="43"/>
    </row>
    <row r="31" spans="1:24" hidden="1" outlineLevel="1">
      <c r="A31" s="8">
        <v>41153</v>
      </c>
      <c r="B31" s="43">
        <v>2798.7308191500001</v>
      </c>
      <c r="C31" s="43">
        <f t="shared" si="0"/>
        <v>840.34853611999995</v>
      </c>
      <c r="D31" s="43">
        <f t="shared" si="1"/>
        <v>1958.3822830300001</v>
      </c>
      <c r="E31" s="43">
        <f t="shared" si="2"/>
        <v>1828.89472559</v>
      </c>
      <c r="F31" s="43">
        <f t="shared" si="3"/>
        <v>127.9253765</v>
      </c>
      <c r="G31" s="43">
        <f t="shared" si="4"/>
        <v>1.56218094</v>
      </c>
      <c r="H31" s="43">
        <f t="shared" si="5"/>
        <v>2645.33188935</v>
      </c>
      <c r="I31" s="43">
        <v>806.33786658999998</v>
      </c>
      <c r="J31" s="43">
        <f t="shared" si="6"/>
        <v>1838.99402276</v>
      </c>
      <c r="K31" s="43">
        <v>1827.4884788899999</v>
      </c>
      <c r="L31" s="43">
        <v>9.9781651700000005</v>
      </c>
      <c r="M31" s="43">
        <v>1.5273786999999999</v>
      </c>
      <c r="N31" s="43">
        <f t="shared" si="7"/>
        <v>153.39892980000002</v>
      </c>
      <c r="O31" s="43">
        <v>34.010669530000001</v>
      </c>
      <c r="P31" s="43">
        <f t="shared" si="8"/>
        <v>119.38826027</v>
      </c>
      <c r="Q31" s="43">
        <v>1.4062467000000001</v>
      </c>
      <c r="R31" s="43">
        <v>117.94721133</v>
      </c>
      <c r="S31" s="43">
        <v>3.4802239999999998E-2</v>
      </c>
      <c r="T31" s="43"/>
      <c r="U31" s="43"/>
      <c r="V31" s="43"/>
      <c r="W31" s="43"/>
      <c r="X31" s="43"/>
    </row>
    <row r="32" spans="1:24" hidden="1" outlineLevel="1">
      <c r="A32" s="8">
        <v>41183</v>
      </c>
      <c r="B32" s="43">
        <v>3445.5153046800001</v>
      </c>
      <c r="C32" s="43">
        <f t="shared" si="0"/>
        <v>934.76520757999992</v>
      </c>
      <c r="D32" s="43">
        <f t="shared" si="1"/>
        <v>2510.7500970999999</v>
      </c>
      <c r="E32" s="43">
        <f t="shared" si="2"/>
        <v>2498.9580659899998</v>
      </c>
      <c r="F32" s="43">
        <f t="shared" si="3"/>
        <v>10.23937847</v>
      </c>
      <c r="G32" s="43">
        <f t="shared" si="4"/>
        <v>1.55265264</v>
      </c>
      <c r="H32" s="43">
        <f t="shared" si="5"/>
        <v>3352.2695956699999</v>
      </c>
      <c r="I32" s="43">
        <v>843.01956581999991</v>
      </c>
      <c r="J32" s="43">
        <f t="shared" si="6"/>
        <v>2509.2500298499999</v>
      </c>
      <c r="K32" s="43">
        <v>2497.5406944699998</v>
      </c>
      <c r="L32" s="43">
        <v>10.19171637</v>
      </c>
      <c r="M32" s="43">
        <v>1.51761901</v>
      </c>
      <c r="N32" s="43">
        <f t="shared" si="7"/>
        <v>93.245709009999999</v>
      </c>
      <c r="O32" s="43">
        <v>91.745641759999998</v>
      </c>
      <c r="P32" s="43">
        <f t="shared" si="8"/>
        <v>1.5000672500000001</v>
      </c>
      <c r="Q32" s="43">
        <v>1.4173715200000001</v>
      </c>
      <c r="R32" s="43">
        <v>4.7662099999999999E-2</v>
      </c>
      <c r="S32" s="43">
        <v>3.5033630000000003E-2</v>
      </c>
      <c r="T32" s="43"/>
      <c r="U32" s="43"/>
      <c r="V32" s="43"/>
      <c r="W32" s="43"/>
      <c r="X32" s="43"/>
    </row>
    <row r="33" spans="1:24" hidden="1" outlineLevel="1">
      <c r="A33" s="8">
        <v>41214</v>
      </c>
      <c r="B33" s="43">
        <v>4313.4922780799998</v>
      </c>
      <c r="C33" s="43">
        <f t="shared" si="0"/>
        <v>567.16413584999998</v>
      </c>
      <c r="D33" s="43">
        <f t="shared" si="1"/>
        <v>3746.3281422300001</v>
      </c>
      <c r="E33" s="43">
        <f t="shared" si="2"/>
        <v>3734.2861408100002</v>
      </c>
      <c r="F33" s="43">
        <f t="shared" si="3"/>
        <v>10.509366429999998</v>
      </c>
      <c r="G33" s="43">
        <f t="shared" si="4"/>
        <v>1.5326349899999998</v>
      </c>
      <c r="H33" s="43">
        <f t="shared" si="5"/>
        <v>4243.10239525</v>
      </c>
      <c r="I33" s="43">
        <v>498.54078461999995</v>
      </c>
      <c r="J33" s="43">
        <f t="shared" si="6"/>
        <v>3744.5616106300004</v>
      </c>
      <c r="K33" s="43">
        <v>3732.6028363200003</v>
      </c>
      <c r="L33" s="43">
        <v>10.461398359999999</v>
      </c>
      <c r="M33" s="43">
        <v>1.4973759499999999</v>
      </c>
      <c r="N33" s="43">
        <f t="shared" si="7"/>
        <v>70.389882829999991</v>
      </c>
      <c r="O33" s="43">
        <v>68.623351229999997</v>
      </c>
      <c r="P33" s="43">
        <f t="shared" si="8"/>
        <v>1.7665316</v>
      </c>
      <c r="Q33" s="43">
        <v>1.68330449</v>
      </c>
      <c r="R33" s="43">
        <v>4.7968070000000002E-2</v>
      </c>
      <c r="S33" s="43">
        <v>3.5259039999999998E-2</v>
      </c>
      <c r="T33" s="43"/>
      <c r="U33" s="43"/>
      <c r="V33" s="43"/>
      <c r="W33" s="43"/>
      <c r="X33" s="43"/>
    </row>
    <row r="34" spans="1:24" hidden="1" outlineLevel="1">
      <c r="A34" s="8">
        <v>41244</v>
      </c>
      <c r="B34" s="43">
        <v>4771.8289909299992</v>
      </c>
      <c r="C34" s="43">
        <f t="shared" si="0"/>
        <v>631.56462108000005</v>
      </c>
      <c r="D34" s="43">
        <f t="shared" si="1"/>
        <v>4140.2643698499987</v>
      </c>
      <c r="E34" s="43">
        <f t="shared" si="2"/>
        <v>4128.5304818199993</v>
      </c>
      <c r="F34" s="43">
        <f t="shared" si="3"/>
        <v>10.20043197</v>
      </c>
      <c r="G34" s="43">
        <f t="shared" si="4"/>
        <v>1.5334560599999998</v>
      </c>
      <c r="H34" s="43">
        <f t="shared" si="5"/>
        <v>4706.898486359999</v>
      </c>
      <c r="I34" s="43">
        <v>568.30575194000005</v>
      </c>
      <c r="J34" s="43">
        <f t="shared" si="6"/>
        <v>4138.592734419999</v>
      </c>
      <c r="K34" s="43">
        <v>4126.9404790599992</v>
      </c>
      <c r="L34" s="43">
        <v>10.15429278</v>
      </c>
      <c r="M34" s="43">
        <v>1.4979625799999998</v>
      </c>
      <c r="N34" s="43">
        <f t="shared" si="7"/>
        <v>64.930504569999997</v>
      </c>
      <c r="O34" s="43">
        <v>63.258869140000002</v>
      </c>
      <c r="P34" s="43">
        <f t="shared" si="8"/>
        <v>1.6716354299999998</v>
      </c>
      <c r="Q34" s="43">
        <v>1.59000276</v>
      </c>
      <c r="R34" s="43">
        <v>4.6139189999999997E-2</v>
      </c>
      <c r="S34" s="43">
        <v>3.5493480000000001E-2</v>
      </c>
      <c r="T34" s="43"/>
      <c r="U34" s="43"/>
      <c r="V34" s="43"/>
      <c r="W34" s="43"/>
      <c r="X34" s="43"/>
    </row>
    <row r="35" spans="1:24" hidden="1" outlineLevel="1">
      <c r="A35" s="8">
        <v>41275</v>
      </c>
      <c r="B35" s="43">
        <v>4940.8423079799995</v>
      </c>
      <c r="C35" s="43">
        <f t="shared" si="0"/>
        <v>1083.3280583199999</v>
      </c>
      <c r="D35" s="43">
        <f t="shared" si="1"/>
        <v>3857.5142496599997</v>
      </c>
      <c r="E35" s="43">
        <f t="shared" si="2"/>
        <v>3835.4919611999999</v>
      </c>
      <c r="F35" s="43">
        <f t="shared" si="3"/>
        <v>4.2822274</v>
      </c>
      <c r="G35" s="43">
        <f t="shared" si="4"/>
        <v>17.740061059999999</v>
      </c>
      <c r="H35" s="43">
        <f t="shared" si="5"/>
        <v>4896.4929003099996</v>
      </c>
      <c r="I35" s="43">
        <v>1040.83907482</v>
      </c>
      <c r="J35" s="43">
        <f t="shared" si="6"/>
        <v>3855.6538254899997</v>
      </c>
      <c r="K35" s="43">
        <v>3833.7136149899998</v>
      </c>
      <c r="L35" s="43">
        <v>4.2358795899999997</v>
      </c>
      <c r="M35" s="43">
        <v>17.704330909999999</v>
      </c>
      <c r="N35" s="43">
        <f t="shared" si="7"/>
        <v>44.349407669999998</v>
      </c>
      <c r="O35" s="43">
        <v>42.488983499999996</v>
      </c>
      <c r="P35" s="43">
        <f t="shared" si="8"/>
        <v>1.8604241700000002</v>
      </c>
      <c r="Q35" s="43">
        <v>1.77834621</v>
      </c>
      <c r="R35" s="43">
        <v>4.6347810000000003E-2</v>
      </c>
      <c r="S35" s="43">
        <v>3.5730150000000002E-2</v>
      </c>
      <c r="T35" s="43"/>
      <c r="U35" s="43"/>
      <c r="V35" s="43"/>
      <c r="W35" s="43"/>
      <c r="X35" s="43"/>
    </row>
    <row r="36" spans="1:24" hidden="1" outlineLevel="1">
      <c r="A36" s="8">
        <v>41306</v>
      </c>
      <c r="B36" s="43">
        <v>4660.7273138899991</v>
      </c>
      <c r="C36" s="43">
        <f t="shared" si="0"/>
        <v>648.00310510999998</v>
      </c>
      <c r="D36" s="43">
        <f t="shared" si="1"/>
        <v>4012.72420878</v>
      </c>
      <c r="E36" s="43">
        <f t="shared" si="2"/>
        <v>3990.9066306200002</v>
      </c>
      <c r="F36" s="43">
        <f t="shared" si="3"/>
        <v>4.07774342</v>
      </c>
      <c r="G36" s="43">
        <f t="shared" si="4"/>
        <v>17.739834739999999</v>
      </c>
      <c r="H36" s="43">
        <f t="shared" si="5"/>
        <v>4640.46102677</v>
      </c>
      <c r="I36" s="43">
        <v>629.49451696999995</v>
      </c>
      <c r="J36" s="43">
        <f t="shared" si="6"/>
        <v>4010.9665098</v>
      </c>
      <c r="K36" s="43">
        <v>3989.2262755900001</v>
      </c>
      <c r="L36" s="43">
        <v>4.0363447099999998</v>
      </c>
      <c r="M36" s="43">
        <v>17.703889499999999</v>
      </c>
      <c r="N36" s="43">
        <f t="shared" si="7"/>
        <v>20.266287120000001</v>
      </c>
      <c r="O36" s="43">
        <v>18.508588140000001</v>
      </c>
      <c r="P36" s="43">
        <f t="shared" si="8"/>
        <v>1.7576989799999998</v>
      </c>
      <c r="Q36" s="43">
        <v>1.6803550299999999</v>
      </c>
      <c r="R36" s="43">
        <v>4.1398709999999998E-2</v>
      </c>
      <c r="S36" s="43">
        <v>3.5945240000000003E-2</v>
      </c>
      <c r="T36" s="43"/>
      <c r="U36" s="43"/>
      <c r="V36" s="43"/>
      <c r="W36" s="43"/>
      <c r="X36" s="43"/>
    </row>
    <row r="37" spans="1:24" hidden="1" outlineLevel="1">
      <c r="A37" s="8">
        <v>41334</v>
      </c>
      <c r="B37" s="43">
        <v>4689.916843089999</v>
      </c>
      <c r="C37" s="43">
        <f t="shared" si="0"/>
        <v>560.60759953999991</v>
      </c>
      <c r="D37" s="43">
        <f t="shared" si="1"/>
        <v>4129.3092435499993</v>
      </c>
      <c r="E37" s="43">
        <f t="shared" si="2"/>
        <v>4047.3378935499995</v>
      </c>
      <c r="F37" s="43">
        <f t="shared" si="3"/>
        <v>64.230627350000006</v>
      </c>
      <c r="G37" s="43">
        <f t="shared" si="4"/>
        <v>17.740722650000002</v>
      </c>
      <c r="H37" s="43">
        <f t="shared" si="5"/>
        <v>4653.8587899199993</v>
      </c>
      <c r="I37" s="43">
        <v>526.28005958999995</v>
      </c>
      <c r="J37" s="43">
        <f t="shared" si="6"/>
        <v>4127.5787303299994</v>
      </c>
      <c r="K37" s="43">
        <v>4045.6848094899997</v>
      </c>
      <c r="L37" s="43">
        <v>64.189383070000005</v>
      </c>
      <c r="M37" s="43">
        <v>17.704537770000002</v>
      </c>
      <c r="N37" s="43">
        <f t="shared" si="7"/>
        <v>36.058053169999994</v>
      </c>
      <c r="O37" s="43">
        <v>34.327539949999995</v>
      </c>
      <c r="P37" s="43">
        <f t="shared" si="8"/>
        <v>1.73051322</v>
      </c>
      <c r="Q37" s="43">
        <v>1.6530840600000001</v>
      </c>
      <c r="R37" s="43">
        <v>4.1244280000000001E-2</v>
      </c>
      <c r="S37" s="43">
        <v>3.6184880000000003E-2</v>
      </c>
      <c r="T37" s="43"/>
      <c r="U37" s="43"/>
      <c r="V37" s="43"/>
      <c r="W37" s="43"/>
      <c r="X37" s="43"/>
    </row>
    <row r="38" spans="1:24" hidden="1" outlineLevel="1">
      <c r="A38" s="8">
        <v>41365</v>
      </c>
      <c r="B38" s="43">
        <v>5006.5214860400001</v>
      </c>
      <c r="C38" s="43">
        <f t="shared" si="0"/>
        <v>743.11378798999999</v>
      </c>
      <c r="D38" s="43">
        <f t="shared" si="1"/>
        <v>4263.4076980500004</v>
      </c>
      <c r="E38" s="43">
        <f t="shared" si="2"/>
        <v>4044.8243125600002</v>
      </c>
      <c r="F38" s="43">
        <f t="shared" si="3"/>
        <v>200.84082050999999</v>
      </c>
      <c r="G38" s="43">
        <f t="shared" si="4"/>
        <v>17.742564979999997</v>
      </c>
      <c r="H38" s="43">
        <f t="shared" si="5"/>
        <v>4981.8564358300009</v>
      </c>
      <c r="I38" s="43">
        <v>718.57356836999998</v>
      </c>
      <c r="J38" s="43">
        <f t="shared" si="6"/>
        <v>4263.2828674600005</v>
      </c>
      <c r="K38" s="43">
        <v>4044.7737986500001</v>
      </c>
      <c r="L38" s="43">
        <v>200.80292209999999</v>
      </c>
      <c r="M38" s="43">
        <v>17.706146709999999</v>
      </c>
      <c r="N38" s="43">
        <f t="shared" si="7"/>
        <v>24.665050209999997</v>
      </c>
      <c r="O38" s="43">
        <v>24.540219619999998</v>
      </c>
      <c r="P38" s="43">
        <f t="shared" si="8"/>
        <v>0.12483059000000001</v>
      </c>
      <c r="Q38" s="43">
        <v>5.0513910000000002E-2</v>
      </c>
      <c r="R38" s="43">
        <v>3.789841E-2</v>
      </c>
      <c r="S38" s="43">
        <v>3.6418270000000003E-2</v>
      </c>
      <c r="T38" s="43"/>
      <c r="U38" s="43"/>
      <c r="V38" s="43"/>
      <c r="W38" s="43"/>
      <c r="X38" s="43"/>
    </row>
    <row r="39" spans="1:24" hidden="1" outlineLevel="1">
      <c r="A39" s="8">
        <v>41395</v>
      </c>
      <c r="B39" s="43">
        <v>5445.7930996300001</v>
      </c>
      <c r="C39" s="43">
        <f t="shared" si="0"/>
        <v>989.02211930999999</v>
      </c>
      <c r="D39" s="43">
        <f t="shared" si="1"/>
        <v>4456.7709803200005</v>
      </c>
      <c r="E39" s="43">
        <f t="shared" si="2"/>
        <v>4047.1736768000001</v>
      </c>
      <c r="F39" s="43">
        <f t="shared" si="3"/>
        <v>391.85630456000001</v>
      </c>
      <c r="G39" s="43">
        <f t="shared" si="4"/>
        <v>17.740998959999999</v>
      </c>
      <c r="H39" s="43">
        <f t="shared" si="5"/>
        <v>5415.32203983</v>
      </c>
      <c r="I39" s="43">
        <v>958.93208059999995</v>
      </c>
      <c r="J39" s="43">
        <f t="shared" si="6"/>
        <v>4456.3899592300004</v>
      </c>
      <c r="K39" s="43">
        <v>4046.8655100999999</v>
      </c>
      <c r="L39" s="43">
        <v>391.82011126000003</v>
      </c>
      <c r="M39" s="43">
        <v>17.70433787</v>
      </c>
      <c r="N39" s="43">
        <f t="shared" si="7"/>
        <v>30.471059800000003</v>
      </c>
      <c r="O39" s="43">
        <v>30.090038710000002</v>
      </c>
      <c r="P39" s="43">
        <f t="shared" si="8"/>
        <v>0.38102109000000001</v>
      </c>
      <c r="Q39" s="43">
        <v>0.30816670000000002</v>
      </c>
      <c r="R39" s="43">
        <v>3.6193299999999998E-2</v>
      </c>
      <c r="S39" s="43">
        <v>3.666109E-2</v>
      </c>
      <c r="T39" s="43"/>
      <c r="U39" s="43"/>
      <c r="V39" s="43"/>
      <c r="W39" s="43"/>
      <c r="X39" s="43"/>
    </row>
    <row r="40" spans="1:24" hidden="1" outlineLevel="1">
      <c r="A40" s="8">
        <v>41426</v>
      </c>
      <c r="B40" s="43">
        <v>5562.1071043900001</v>
      </c>
      <c r="C40" s="43">
        <f t="shared" si="0"/>
        <v>763.63303395999992</v>
      </c>
      <c r="D40" s="43">
        <f t="shared" si="1"/>
        <v>4798.4740704299993</v>
      </c>
      <c r="E40" s="43">
        <f t="shared" si="2"/>
        <v>4127.7140315999995</v>
      </c>
      <c r="F40" s="43">
        <f t="shared" si="3"/>
        <v>653.0191685499999</v>
      </c>
      <c r="G40" s="43">
        <f t="shared" si="4"/>
        <v>17.740870279999999</v>
      </c>
      <c r="H40" s="43">
        <f t="shared" si="5"/>
        <v>5526.4890214699999</v>
      </c>
      <c r="I40" s="43">
        <v>728.49688493999997</v>
      </c>
      <c r="J40" s="43">
        <f t="shared" si="6"/>
        <v>4797.9921365299997</v>
      </c>
      <c r="K40" s="43">
        <v>4127.3006266499997</v>
      </c>
      <c r="L40" s="43">
        <v>652.98753720999991</v>
      </c>
      <c r="M40" s="43">
        <v>17.703972669999999</v>
      </c>
      <c r="N40" s="43">
        <f t="shared" si="7"/>
        <v>35.618082920000006</v>
      </c>
      <c r="O40" s="43">
        <v>35.136149020000005</v>
      </c>
      <c r="P40" s="43">
        <f t="shared" si="8"/>
        <v>0.48193390000000003</v>
      </c>
      <c r="Q40" s="43">
        <v>0.41340494999999999</v>
      </c>
      <c r="R40" s="43">
        <v>3.1631340000000001E-2</v>
      </c>
      <c r="S40" s="43">
        <v>3.6897609999999997E-2</v>
      </c>
      <c r="T40" s="43"/>
      <c r="U40" s="43"/>
      <c r="V40" s="43"/>
      <c r="W40" s="43"/>
      <c r="X40" s="43"/>
    </row>
    <row r="41" spans="1:24" hidden="1" outlineLevel="1">
      <c r="A41" s="8">
        <v>41456</v>
      </c>
      <c r="B41" s="43">
        <v>5573.7012289699996</v>
      </c>
      <c r="C41" s="43">
        <f t="shared" si="0"/>
        <v>1059.9048424099999</v>
      </c>
      <c r="D41" s="43">
        <f t="shared" si="1"/>
        <v>4513.7963865599995</v>
      </c>
      <c r="E41" s="43">
        <f t="shared" si="2"/>
        <v>3837.4974863899997</v>
      </c>
      <c r="F41" s="43">
        <f t="shared" si="3"/>
        <v>658.55762282000001</v>
      </c>
      <c r="G41" s="43">
        <f t="shared" si="4"/>
        <v>17.741277350000001</v>
      </c>
      <c r="H41" s="43">
        <f t="shared" si="5"/>
        <v>5526.7282097899997</v>
      </c>
      <c r="I41" s="43">
        <v>1013.6824485599999</v>
      </c>
      <c r="J41" s="43">
        <f t="shared" si="6"/>
        <v>4513.0457612299997</v>
      </c>
      <c r="K41" s="43">
        <v>3837.0434101599999</v>
      </c>
      <c r="L41" s="43">
        <v>658.29821727000001</v>
      </c>
      <c r="M41" s="43">
        <v>17.704133800000001</v>
      </c>
      <c r="N41" s="43">
        <f t="shared" si="7"/>
        <v>46.973019179999994</v>
      </c>
      <c r="O41" s="43">
        <v>46.222393849999996</v>
      </c>
      <c r="P41" s="43">
        <f t="shared" si="8"/>
        <v>0.75062532999999998</v>
      </c>
      <c r="Q41" s="43">
        <v>0.45407623000000003</v>
      </c>
      <c r="R41" s="43">
        <v>0.25940554999999998</v>
      </c>
      <c r="S41" s="43">
        <v>3.7143549999999997E-2</v>
      </c>
      <c r="T41" s="43"/>
      <c r="U41" s="43"/>
      <c r="V41" s="43"/>
      <c r="W41" s="43"/>
      <c r="X41" s="43"/>
    </row>
    <row r="42" spans="1:24" hidden="1" outlineLevel="1">
      <c r="A42" s="8">
        <v>41487</v>
      </c>
      <c r="B42" s="43">
        <v>5285.39771225</v>
      </c>
      <c r="C42" s="43">
        <f t="shared" si="0"/>
        <v>1006.3241931</v>
      </c>
      <c r="D42" s="43">
        <f t="shared" si="1"/>
        <v>4279.0735191499998</v>
      </c>
      <c r="E42" s="43">
        <f t="shared" si="2"/>
        <v>3443.0426932300002</v>
      </c>
      <c r="F42" s="43">
        <f t="shared" si="3"/>
        <v>818.28938335999999</v>
      </c>
      <c r="G42" s="43">
        <f t="shared" si="4"/>
        <v>17.741442559999999</v>
      </c>
      <c r="H42" s="43">
        <f t="shared" si="5"/>
        <v>5251.6575218600001</v>
      </c>
      <c r="I42" s="43">
        <v>973.10932054</v>
      </c>
      <c r="J42" s="43">
        <f t="shared" si="6"/>
        <v>4278.5482013199999</v>
      </c>
      <c r="K42" s="43">
        <v>3442.81631539</v>
      </c>
      <c r="L42" s="43">
        <v>818.02783453999996</v>
      </c>
      <c r="M42" s="43">
        <v>17.70405139</v>
      </c>
      <c r="N42" s="43">
        <f t="shared" si="7"/>
        <v>33.740190390000002</v>
      </c>
      <c r="O42" s="43">
        <v>33.214872560000003</v>
      </c>
      <c r="P42" s="43">
        <f t="shared" si="8"/>
        <v>0.52531782999999999</v>
      </c>
      <c r="Q42" s="43">
        <v>0.22637784</v>
      </c>
      <c r="R42" s="43">
        <v>0.26154882000000002</v>
      </c>
      <c r="S42" s="43">
        <v>3.7391170000000001E-2</v>
      </c>
      <c r="T42" s="43"/>
      <c r="U42" s="43"/>
      <c r="V42" s="43"/>
      <c r="W42" s="43"/>
      <c r="X42" s="43"/>
    </row>
    <row r="43" spans="1:24" hidden="1" outlineLevel="1">
      <c r="A43" s="8">
        <v>41518</v>
      </c>
      <c r="B43" s="43">
        <v>6472.6392330500003</v>
      </c>
      <c r="C43" s="43">
        <f t="shared" si="0"/>
        <v>985.02228420000006</v>
      </c>
      <c r="D43" s="43">
        <f t="shared" si="1"/>
        <v>5487.61694885</v>
      </c>
      <c r="E43" s="43">
        <f t="shared" si="2"/>
        <v>4713.0260450100004</v>
      </c>
      <c r="F43" s="43">
        <f t="shared" si="3"/>
        <v>756.64279982999994</v>
      </c>
      <c r="G43" s="43">
        <f t="shared" si="4"/>
        <v>17.948104009999998</v>
      </c>
      <c r="H43" s="43">
        <f t="shared" si="5"/>
        <v>6449.3909964899995</v>
      </c>
      <c r="I43" s="43">
        <v>962.15851668000005</v>
      </c>
      <c r="J43" s="43">
        <f t="shared" si="6"/>
        <v>5487.2324798099999</v>
      </c>
      <c r="K43" s="43">
        <v>4712.8348203300002</v>
      </c>
      <c r="L43" s="43">
        <v>756.48718786999996</v>
      </c>
      <c r="M43" s="43">
        <v>17.910471609999998</v>
      </c>
      <c r="N43" s="43">
        <f t="shared" si="7"/>
        <v>23.248236559999999</v>
      </c>
      <c r="O43" s="43">
        <v>22.86376752</v>
      </c>
      <c r="P43" s="43">
        <f t="shared" si="8"/>
        <v>0.38446904000000004</v>
      </c>
      <c r="Q43" s="43">
        <v>0.19122468000000001</v>
      </c>
      <c r="R43" s="43">
        <v>0.15561195999999999</v>
      </c>
      <c r="S43" s="43">
        <v>3.7632400000000003E-2</v>
      </c>
      <c r="T43" s="43"/>
      <c r="U43" s="43"/>
      <c r="V43" s="43"/>
      <c r="W43" s="43"/>
      <c r="X43" s="43"/>
    </row>
    <row r="44" spans="1:24" hidden="1" outlineLevel="1">
      <c r="A44" s="8">
        <v>41548</v>
      </c>
      <c r="B44" s="43">
        <v>6167.8564435100006</v>
      </c>
      <c r="C44" s="43">
        <f t="shared" si="0"/>
        <v>931.34234866999998</v>
      </c>
      <c r="D44" s="43">
        <f t="shared" si="1"/>
        <v>5236.5140948400003</v>
      </c>
      <c r="E44" s="43">
        <f t="shared" si="2"/>
        <v>4484.7539635499998</v>
      </c>
      <c r="F44" s="43">
        <f t="shared" si="3"/>
        <v>732.61546945999987</v>
      </c>
      <c r="G44" s="43">
        <f t="shared" si="4"/>
        <v>19.14466183</v>
      </c>
      <c r="H44" s="43">
        <f t="shared" si="5"/>
        <v>6133.0613683500005</v>
      </c>
      <c r="I44" s="43">
        <v>897.08907703</v>
      </c>
      <c r="J44" s="43">
        <f t="shared" si="6"/>
        <v>5235.9722913200003</v>
      </c>
      <c r="K44" s="43">
        <v>4484.4084915200001</v>
      </c>
      <c r="L44" s="43">
        <v>732.45702126999993</v>
      </c>
      <c r="M44" s="43">
        <v>19.10677853</v>
      </c>
      <c r="N44" s="43">
        <f t="shared" si="7"/>
        <v>34.795075160000003</v>
      </c>
      <c r="O44" s="43">
        <v>34.253271640000001</v>
      </c>
      <c r="P44" s="43">
        <f t="shared" si="8"/>
        <v>0.54180351999999987</v>
      </c>
      <c r="Q44" s="43">
        <v>0.34547202999999999</v>
      </c>
      <c r="R44" s="43">
        <v>0.15844818999999999</v>
      </c>
      <c r="S44" s="43">
        <v>3.7883300000000002E-2</v>
      </c>
      <c r="T44" s="43"/>
      <c r="U44" s="43"/>
      <c r="V44" s="43"/>
      <c r="W44" s="43"/>
      <c r="X44" s="43"/>
    </row>
    <row r="45" spans="1:24" hidden="1" outlineLevel="1">
      <c r="A45" s="8">
        <v>41579</v>
      </c>
      <c r="B45" s="43">
        <v>5357.2115756700005</v>
      </c>
      <c r="C45" s="43">
        <f t="shared" si="0"/>
        <v>506.04761972</v>
      </c>
      <c r="D45" s="43">
        <f t="shared" si="1"/>
        <v>4851.1639559500009</v>
      </c>
      <c r="E45" s="43">
        <f t="shared" si="2"/>
        <v>4123.5377130500001</v>
      </c>
      <c r="F45" s="43">
        <f t="shared" si="3"/>
        <v>708.49108433999993</v>
      </c>
      <c r="G45" s="43">
        <f t="shared" si="4"/>
        <v>19.135158560000001</v>
      </c>
      <c r="H45" s="43">
        <f t="shared" si="5"/>
        <v>5320.3259290800006</v>
      </c>
      <c r="I45" s="43">
        <v>469.95670142</v>
      </c>
      <c r="J45" s="43">
        <f t="shared" si="6"/>
        <v>4850.3692276600004</v>
      </c>
      <c r="K45" s="43">
        <v>4122.9261904800005</v>
      </c>
      <c r="L45" s="43">
        <v>708.33672494999996</v>
      </c>
      <c r="M45" s="43">
        <v>19.10631223</v>
      </c>
      <c r="N45" s="43">
        <f t="shared" si="7"/>
        <v>36.88564659</v>
      </c>
      <c r="O45" s="43">
        <v>36.090918299999998</v>
      </c>
      <c r="P45" s="43">
        <f t="shared" si="8"/>
        <v>0.79472829</v>
      </c>
      <c r="Q45" s="43">
        <v>0.61152256999999999</v>
      </c>
      <c r="R45" s="43">
        <v>0.15435939000000001</v>
      </c>
      <c r="S45" s="43">
        <v>2.884633E-2</v>
      </c>
      <c r="T45" s="43"/>
      <c r="U45" s="43"/>
      <c r="V45" s="43"/>
      <c r="W45" s="43"/>
      <c r="X45" s="43"/>
    </row>
    <row r="46" spans="1:24" hidden="1" outlineLevel="1">
      <c r="A46" s="8">
        <v>41609</v>
      </c>
      <c r="B46" s="43">
        <v>5146.4241680900013</v>
      </c>
      <c r="C46" s="43">
        <f t="shared" si="0"/>
        <v>782.71361654000009</v>
      </c>
      <c r="D46" s="43">
        <f t="shared" si="1"/>
        <v>4363.7105515499998</v>
      </c>
      <c r="E46" s="43">
        <f t="shared" si="2"/>
        <v>3635.54132144</v>
      </c>
      <c r="F46" s="43">
        <f t="shared" si="3"/>
        <v>709.03373334999992</v>
      </c>
      <c r="G46" s="43">
        <f t="shared" si="4"/>
        <v>19.135496759999999</v>
      </c>
      <c r="H46" s="43">
        <f t="shared" si="5"/>
        <v>5127.1436770800001</v>
      </c>
      <c r="I46" s="43">
        <v>764.46348020000005</v>
      </c>
      <c r="J46" s="43">
        <f t="shared" si="6"/>
        <v>4362.68019688</v>
      </c>
      <c r="K46" s="43">
        <v>3634.8126376499999</v>
      </c>
      <c r="L46" s="43">
        <v>708.76099768999995</v>
      </c>
      <c r="M46" s="43">
        <v>19.106561539999998</v>
      </c>
      <c r="N46" s="43">
        <f t="shared" si="7"/>
        <v>19.280491010000002</v>
      </c>
      <c r="O46" s="43">
        <v>18.250136340000001</v>
      </c>
      <c r="P46" s="43">
        <f t="shared" si="8"/>
        <v>1.0303546699999999</v>
      </c>
      <c r="Q46" s="43">
        <v>0.72868379000000005</v>
      </c>
      <c r="R46" s="43">
        <v>0.27273565999999999</v>
      </c>
      <c r="S46" s="43">
        <v>2.8935220000000001E-2</v>
      </c>
      <c r="T46" s="43"/>
      <c r="U46" s="43"/>
      <c r="V46" s="43"/>
      <c r="W46" s="43"/>
      <c r="X46" s="43"/>
    </row>
    <row r="47" spans="1:24" hidden="1" outlineLevel="1">
      <c r="A47" s="8">
        <v>41640</v>
      </c>
      <c r="B47" s="43">
        <v>4900.752792459999</v>
      </c>
      <c r="C47" s="43">
        <f t="shared" si="0"/>
        <v>672.08893427999999</v>
      </c>
      <c r="D47" s="43">
        <f t="shared" si="1"/>
        <v>4228.6638581799998</v>
      </c>
      <c r="E47" s="43">
        <f t="shared" si="2"/>
        <v>3499.1330151799998</v>
      </c>
      <c r="F47" s="43">
        <f t="shared" si="3"/>
        <v>710.39546612999993</v>
      </c>
      <c r="G47" s="43">
        <f t="shared" si="4"/>
        <v>19.135376869999998</v>
      </c>
      <c r="H47" s="43">
        <f t="shared" si="5"/>
        <v>4877.71549676</v>
      </c>
      <c r="I47" s="43">
        <v>649.98306115000003</v>
      </c>
      <c r="J47" s="43">
        <f t="shared" si="6"/>
        <v>4227.7324356099998</v>
      </c>
      <c r="K47" s="43">
        <v>3498.5005791799999</v>
      </c>
      <c r="L47" s="43">
        <v>710.12550397999996</v>
      </c>
      <c r="M47" s="43">
        <v>19.106352449999999</v>
      </c>
      <c r="N47" s="43">
        <f t="shared" si="7"/>
        <v>23.037295699999998</v>
      </c>
      <c r="O47" s="43">
        <v>22.105873129999999</v>
      </c>
      <c r="P47" s="43">
        <f t="shared" si="8"/>
        <v>0.93142257000000006</v>
      </c>
      <c r="Q47" s="43">
        <v>0.632436</v>
      </c>
      <c r="R47" s="43">
        <v>0.26996215000000001</v>
      </c>
      <c r="S47" s="43">
        <v>2.9024419999999999E-2</v>
      </c>
      <c r="T47" s="43"/>
      <c r="U47" s="43"/>
      <c r="V47" s="43"/>
      <c r="W47" s="43"/>
      <c r="X47" s="43"/>
    </row>
    <row r="48" spans="1:24" hidden="1" outlineLevel="1">
      <c r="A48" s="8">
        <v>41671</v>
      </c>
      <c r="B48" s="43">
        <v>5061.4558185299993</v>
      </c>
      <c r="C48" s="43">
        <f t="shared" si="0"/>
        <v>811.08518661000005</v>
      </c>
      <c r="D48" s="43">
        <f t="shared" si="1"/>
        <v>4250.3706319200001</v>
      </c>
      <c r="E48" s="43">
        <f t="shared" si="2"/>
        <v>3521.2206602800002</v>
      </c>
      <c r="F48" s="43">
        <f t="shared" si="3"/>
        <v>711.20847652999998</v>
      </c>
      <c r="G48" s="43">
        <f t="shared" si="4"/>
        <v>17.941495110000002</v>
      </c>
      <c r="H48" s="43">
        <f t="shared" si="5"/>
        <v>5022.5875022099999</v>
      </c>
      <c r="I48" s="43">
        <v>774.08677007000006</v>
      </c>
      <c r="J48" s="43">
        <f t="shared" si="6"/>
        <v>4248.5007321399999</v>
      </c>
      <c r="K48" s="43">
        <v>3519.7289888700002</v>
      </c>
      <c r="L48" s="43">
        <v>710.86661167</v>
      </c>
      <c r="M48" s="43">
        <v>17.905131600000001</v>
      </c>
      <c r="N48" s="43">
        <f t="shared" si="7"/>
        <v>38.868316319999998</v>
      </c>
      <c r="O48" s="43">
        <v>36.998416540000001</v>
      </c>
      <c r="P48" s="43">
        <f t="shared" si="8"/>
        <v>1.8698997799999999</v>
      </c>
      <c r="Q48" s="43">
        <v>1.4916714099999999</v>
      </c>
      <c r="R48" s="43">
        <v>0.34186485999999999</v>
      </c>
      <c r="S48" s="43">
        <v>3.6363510000000002E-2</v>
      </c>
      <c r="T48" s="43"/>
      <c r="U48" s="43"/>
      <c r="V48" s="43"/>
      <c r="W48" s="43"/>
      <c r="X48" s="43"/>
    </row>
    <row r="49" spans="1:24" hidden="1" outlineLevel="1">
      <c r="A49" s="8">
        <v>41699</v>
      </c>
      <c r="B49" s="43">
        <v>4636.5410493099998</v>
      </c>
      <c r="C49" s="43">
        <f t="shared" si="0"/>
        <v>792.67325867</v>
      </c>
      <c r="D49" s="43">
        <f t="shared" si="1"/>
        <v>3843.8677906399998</v>
      </c>
      <c r="E49" s="43">
        <f t="shared" si="2"/>
        <v>3109.2270021300001</v>
      </c>
      <c r="F49" s="43">
        <f t="shared" si="3"/>
        <v>716.69472569999994</v>
      </c>
      <c r="G49" s="43">
        <f t="shared" si="4"/>
        <v>17.946062810000001</v>
      </c>
      <c r="H49" s="43">
        <f t="shared" si="5"/>
        <v>4580.7742986899993</v>
      </c>
      <c r="I49" s="43">
        <v>739.40104685999995</v>
      </c>
      <c r="J49" s="43">
        <f t="shared" si="6"/>
        <v>3841.3732518299998</v>
      </c>
      <c r="K49" s="43">
        <v>3107.14909829</v>
      </c>
      <c r="L49" s="43">
        <v>716.31810316999997</v>
      </c>
      <c r="M49" s="43">
        <v>17.906050369999999</v>
      </c>
      <c r="N49" s="43">
        <f t="shared" si="7"/>
        <v>55.766750620000003</v>
      </c>
      <c r="O49" s="43">
        <v>53.272211810000002</v>
      </c>
      <c r="P49" s="43">
        <f t="shared" si="8"/>
        <v>2.4945388099999999</v>
      </c>
      <c r="Q49" s="43">
        <v>2.0779038399999998</v>
      </c>
      <c r="R49" s="43">
        <v>0.37662253000000001</v>
      </c>
      <c r="S49" s="43">
        <v>4.0012440000000003E-2</v>
      </c>
      <c r="T49" s="43"/>
      <c r="U49" s="43"/>
      <c r="V49" s="43"/>
      <c r="W49" s="43"/>
      <c r="X49" s="43"/>
    </row>
    <row r="50" spans="1:24" hidden="1" outlineLevel="1">
      <c r="A50" s="8">
        <v>41730</v>
      </c>
      <c r="B50" s="43">
        <v>4513.8056923699996</v>
      </c>
      <c r="C50" s="43">
        <f t="shared" si="0"/>
        <v>690.30141954999999</v>
      </c>
      <c r="D50" s="43">
        <f t="shared" si="1"/>
        <v>3823.5042728199996</v>
      </c>
      <c r="E50" s="43">
        <f t="shared" si="2"/>
        <v>3105.1693880799999</v>
      </c>
      <c r="F50" s="43">
        <f t="shared" si="3"/>
        <v>717.09256459999995</v>
      </c>
      <c r="G50" s="43">
        <f t="shared" si="4"/>
        <v>1.2423201399999999</v>
      </c>
      <c r="H50" s="43">
        <f t="shared" si="5"/>
        <v>4474.0056838299997</v>
      </c>
      <c r="I50" s="43">
        <v>652.53960379</v>
      </c>
      <c r="J50" s="43">
        <f t="shared" si="6"/>
        <v>3821.4660800399997</v>
      </c>
      <c r="K50" s="43">
        <v>3103.8956399399999</v>
      </c>
      <c r="L50" s="43">
        <v>716.36988930999996</v>
      </c>
      <c r="M50" s="43">
        <v>1.2005507899999999</v>
      </c>
      <c r="N50" s="43">
        <f t="shared" si="7"/>
        <v>39.80000854</v>
      </c>
      <c r="O50" s="43">
        <v>37.761815759999998</v>
      </c>
      <c r="P50" s="43">
        <f t="shared" si="8"/>
        <v>2.0381927799999997</v>
      </c>
      <c r="Q50" s="43">
        <v>1.2737481399999999</v>
      </c>
      <c r="R50" s="43">
        <v>0.72267528999999997</v>
      </c>
      <c r="S50" s="43">
        <v>4.1769349999999997E-2</v>
      </c>
      <c r="T50" s="43"/>
      <c r="U50" s="43"/>
      <c r="V50" s="43"/>
      <c r="W50" s="43"/>
      <c r="X50" s="43"/>
    </row>
    <row r="51" spans="1:24" hidden="1" outlineLevel="1">
      <c r="A51" s="8">
        <v>41760</v>
      </c>
      <c r="B51" s="43">
        <v>4370.1547023099993</v>
      </c>
      <c r="C51" s="43">
        <f t="shared" si="0"/>
        <v>716.14130405000003</v>
      </c>
      <c r="D51" s="43">
        <f t="shared" si="1"/>
        <v>3654.0133982599996</v>
      </c>
      <c r="E51" s="43">
        <f t="shared" si="2"/>
        <v>2936.4899704300001</v>
      </c>
      <c r="F51" s="43">
        <f t="shared" si="3"/>
        <v>716.22927130999994</v>
      </c>
      <c r="G51" s="43">
        <f t="shared" si="4"/>
        <v>1.2941565199999998</v>
      </c>
      <c r="H51" s="43">
        <f t="shared" si="5"/>
        <v>4320.9658568899995</v>
      </c>
      <c r="I51" s="43">
        <v>668.4475989</v>
      </c>
      <c r="J51" s="43">
        <f t="shared" si="6"/>
        <v>3652.5182579899997</v>
      </c>
      <c r="K51" s="43">
        <v>2935.2920208999999</v>
      </c>
      <c r="L51" s="43">
        <v>715.97535084999993</v>
      </c>
      <c r="M51" s="43">
        <v>1.2508862399999998</v>
      </c>
      <c r="N51" s="43">
        <f t="shared" si="7"/>
        <v>49.18884542</v>
      </c>
      <c r="O51" s="43">
        <v>47.69370515</v>
      </c>
      <c r="P51" s="43">
        <f t="shared" si="8"/>
        <v>1.49514027</v>
      </c>
      <c r="Q51" s="43">
        <v>1.19794953</v>
      </c>
      <c r="R51" s="43">
        <v>0.25392046000000001</v>
      </c>
      <c r="S51" s="43">
        <v>4.3270280000000001E-2</v>
      </c>
      <c r="T51" s="43"/>
      <c r="U51" s="43"/>
      <c r="V51" s="43"/>
      <c r="W51" s="43"/>
      <c r="X51" s="43"/>
    </row>
    <row r="52" spans="1:24" hidden="1" outlineLevel="1">
      <c r="A52" s="8">
        <v>41791</v>
      </c>
      <c r="B52" s="43">
        <v>3429.2339869299999</v>
      </c>
      <c r="C52" s="43">
        <f t="shared" si="0"/>
        <v>569.82295294000005</v>
      </c>
      <c r="D52" s="43">
        <f t="shared" si="1"/>
        <v>2859.4110339899999</v>
      </c>
      <c r="E52" s="43">
        <f t="shared" si="2"/>
        <v>2143.0915637200001</v>
      </c>
      <c r="F52" s="43">
        <f t="shared" si="3"/>
        <v>715.02140095999994</v>
      </c>
      <c r="G52" s="43">
        <f t="shared" si="4"/>
        <v>1.2980693099999998</v>
      </c>
      <c r="H52" s="43">
        <f t="shared" si="5"/>
        <v>3401.1116710699998</v>
      </c>
      <c r="I52" s="43">
        <v>543.00006425000004</v>
      </c>
      <c r="J52" s="43">
        <f t="shared" si="6"/>
        <v>2858.1116068199999</v>
      </c>
      <c r="K52" s="43">
        <v>2142.2115994999999</v>
      </c>
      <c r="L52" s="43">
        <v>714.64551555999992</v>
      </c>
      <c r="M52" s="43">
        <v>1.2544917599999998</v>
      </c>
      <c r="N52" s="43">
        <f t="shared" si="7"/>
        <v>28.12231586</v>
      </c>
      <c r="O52" s="43">
        <v>26.822888689999999</v>
      </c>
      <c r="P52" s="43">
        <f t="shared" si="8"/>
        <v>1.29942717</v>
      </c>
      <c r="Q52" s="43">
        <v>0.87996421999999996</v>
      </c>
      <c r="R52" s="43">
        <v>0.37588539999999998</v>
      </c>
      <c r="S52" s="43">
        <v>4.357755E-2</v>
      </c>
      <c r="T52" s="43"/>
      <c r="U52" s="43"/>
      <c r="V52" s="43"/>
      <c r="W52" s="43"/>
      <c r="X52" s="43"/>
    </row>
    <row r="53" spans="1:24" hidden="1" outlineLevel="1">
      <c r="A53" s="8">
        <v>41821</v>
      </c>
      <c r="B53" s="43">
        <v>3051.58361457</v>
      </c>
      <c r="C53" s="43">
        <f t="shared" si="0"/>
        <v>493.67135759999996</v>
      </c>
      <c r="D53" s="43">
        <f t="shared" si="1"/>
        <v>2557.9122569699998</v>
      </c>
      <c r="E53" s="43">
        <f t="shared" si="2"/>
        <v>1839.80411226</v>
      </c>
      <c r="F53" s="43">
        <f t="shared" si="3"/>
        <v>717.4525381499999</v>
      </c>
      <c r="G53" s="43">
        <f t="shared" si="4"/>
        <v>0.65560656000000006</v>
      </c>
      <c r="H53" s="43">
        <f t="shared" si="5"/>
        <v>3021.8918132499998</v>
      </c>
      <c r="I53" s="43">
        <v>465.68090699999999</v>
      </c>
      <c r="J53" s="43">
        <f t="shared" si="6"/>
        <v>2556.2109062499999</v>
      </c>
      <c r="K53" s="43">
        <v>1838.5683638</v>
      </c>
      <c r="L53" s="43">
        <v>717.03166049999993</v>
      </c>
      <c r="M53" s="43">
        <v>0.61088195000000001</v>
      </c>
      <c r="N53" s="43">
        <f t="shared" si="7"/>
        <v>29.69180132</v>
      </c>
      <c r="O53" s="43">
        <v>27.990450599999999</v>
      </c>
      <c r="P53" s="43">
        <f t="shared" si="8"/>
        <v>1.70135072</v>
      </c>
      <c r="Q53" s="43">
        <v>1.2357484599999999</v>
      </c>
      <c r="R53" s="43">
        <v>0.42087764999999999</v>
      </c>
      <c r="S53" s="43">
        <v>4.4724609999999998E-2</v>
      </c>
      <c r="T53" s="43"/>
      <c r="U53" s="43"/>
      <c r="V53" s="43"/>
      <c r="W53" s="43"/>
      <c r="X53" s="43"/>
    </row>
    <row r="54" spans="1:24" hidden="1" outlineLevel="1" collapsed="1">
      <c r="A54" s="8">
        <v>41852</v>
      </c>
      <c r="B54" s="43">
        <v>3199.47628012</v>
      </c>
      <c r="C54" s="43">
        <f t="shared" si="0"/>
        <v>619.39899081999999</v>
      </c>
      <c r="D54" s="43">
        <f t="shared" si="1"/>
        <v>2580.0772892999998</v>
      </c>
      <c r="E54" s="43">
        <f t="shared" si="2"/>
        <v>1861.10740652</v>
      </c>
      <c r="F54" s="43">
        <f t="shared" si="3"/>
        <v>717.71854595999991</v>
      </c>
      <c r="G54" s="43">
        <f t="shared" si="4"/>
        <v>1.2513368199999999</v>
      </c>
      <c r="H54" s="43">
        <f t="shared" si="5"/>
        <v>3150.1807439899999</v>
      </c>
      <c r="I54" s="43">
        <v>571.94559121999998</v>
      </c>
      <c r="J54" s="43">
        <f t="shared" si="6"/>
        <v>2578.2351527699998</v>
      </c>
      <c r="K54" s="43">
        <v>1860.0551463100001</v>
      </c>
      <c r="L54" s="43">
        <v>716.97912638999992</v>
      </c>
      <c r="M54" s="43">
        <v>1.20088007</v>
      </c>
      <c r="N54" s="43">
        <f t="shared" si="7"/>
        <v>49.295536129999995</v>
      </c>
      <c r="O54" s="43">
        <v>47.453399599999997</v>
      </c>
      <c r="P54" s="43">
        <f t="shared" si="8"/>
        <v>1.8421365299999999</v>
      </c>
      <c r="Q54" s="43">
        <v>1.05226021</v>
      </c>
      <c r="R54" s="43">
        <v>0.73941957000000003</v>
      </c>
      <c r="S54" s="43">
        <v>5.0456750000000002E-2</v>
      </c>
      <c r="T54" s="43"/>
      <c r="U54" s="43"/>
      <c r="V54" s="43"/>
      <c r="W54" s="43"/>
      <c r="X54" s="43"/>
    </row>
    <row r="55" spans="1:24" hidden="1" outlineLevel="1" collapsed="1">
      <c r="A55" s="8">
        <v>41883</v>
      </c>
      <c r="B55" s="43">
        <v>2978.8799456500001</v>
      </c>
      <c r="C55" s="43">
        <f t="shared" si="0"/>
        <v>658.47215851999999</v>
      </c>
      <c r="D55" s="43">
        <f t="shared" si="1"/>
        <v>2320.4077871300001</v>
      </c>
      <c r="E55" s="43">
        <f t="shared" si="2"/>
        <v>1600.3417668499999</v>
      </c>
      <c r="F55" s="43">
        <f t="shared" si="3"/>
        <v>718.81731482999999</v>
      </c>
      <c r="G55" s="43">
        <f t="shared" si="4"/>
        <v>1.2487054499999999</v>
      </c>
      <c r="H55" s="43">
        <f t="shared" si="5"/>
        <v>2935.5115847400002</v>
      </c>
      <c r="I55" s="43">
        <v>618.57522186999995</v>
      </c>
      <c r="J55" s="43">
        <f t="shared" si="6"/>
        <v>2316.9363628700003</v>
      </c>
      <c r="K55" s="43">
        <v>1597.6887196799998</v>
      </c>
      <c r="L55" s="43">
        <v>718.04710288000001</v>
      </c>
      <c r="M55" s="43">
        <v>1.2005403099999998</v>
      </c>
      <c r="N55" s="43">
        <f t="shared" si="7"/>
        <v>43.368360909999993</v>
      </c>
      <c r="O55" s="43">
        <v>39.896936649999994</v>
      </c>
      <c r="P55" s="43">
        <f t="shared" si="8"/>
        <v>3.47142426</v>
      </c>
      <c r="Q55" s="43">
        <v>2.6530471699999998</v>
      </c>
      <c r="R55" s="43">
        <v>0.77021194999999998</v>
      </c>
      <c r="S55" s="43">
        <v>4.8165140000000002E-2</v>
      </c>
      <c r="T55" s="43"/>
      <c r="U55" s="43"/>
      <c r="V55" s="43"/>
      <c r="W55" s="43"/>
      <c r="X55" s="43"/>
    </row>
    <row r="56" spans="1:24" hidden="1" outlineLevel="1" collapsed="1">
      <c r="A56" s="8">
        <v>41913</v>
      </c>
      <c r="B56" s="43">
        <v>2562.4009457500001</v>
      </c>
      <c r="C56" s="43">
        <f t="shared" si="0"/>
        <v>657.9709610000001</v>
      </c>
      <c r="D56" s="43">
        <f t="shared" si="1"/>
        <v>1904.4299847499999</v>
      </c>
      <c r="E56" s="43">
        <f t="shared" si="2"/>
        <v>1184.4870962099999</v>
      </c>
      <c r="F56" s="43">
        <f t="shared" si="3"/>
        <v>718.69226354</v>
      </c>
      <c r="G56" s="43">
        <f t="shared" si="4"/>
        <v>1.2506250000000001</v>
      </c>
      <c r="H56" s="43">
        <f t="shared" si="5"/>
        <v>2517.2867454099996</v>
      </c>
      <c r="I56" s="43">
        <v>615.24865825000006</v>
      </c>
      <c r="J56" s="43">
        <f t="shared" si="6"/>
        <v>1902.0380871599998</v>
      </c>
      <c r="K56" s="43">
        <v>1182.9100221399999</v>
      </c>
      <c r="L56" s="43">
        <v>717.92575914999998</v>
      </c>
      <c r="M56" s="43">
        <v>1.20230587</v>
      </c>
      <c r="N56" s="43">
        <f t="shared" si="7"/>
        <v>45.114200340000004</v>
      </c>
      <c r="O56" s="43">
        <v>42.722302750000004</v>
      </c>
      <c r="P56" s="43">
        <f t="shared" si="8"/>
        <v>2.3918975900000001</v>
      </c>
      <c r="Q56" s="43">
        <v>1.5770740700000001</v>
      </c>
      <c r="R56" s="43">
        <v>0.76650439000000004</v>
      </c>
      <c r="S56" s="43">
        <v>4.8319130000000002E-2</v>
      </c>
      <c r="T56" s="43"/>
      <c r="U56" s="43"/>
      <c r="V56" s="43"/>
      <c r="W56" s="43"/>
      <c r="X56" s="43"/>
    </row>
    <row r="57" spans="1:24" hidden="1" outlineLevel="1" collapsed="1">
      <c r="A57" s="8">
        <v>41944</v>
      </c>
      <c r="B57" s="43">
        <v>2196.4674086100003</v>
      </c>
      <c r="C57" s="43">
        <f t="shared" si="0"/>
        <v>579.12123788999997</v>
      </c>
      <c r="D57" s="43">
        <f t="shared" si="1"/>
        <v>1617.3461707199999</v>
      </c>
      <c r="E57" s="43">
        <f t="shared" si="2"/>
        <v>1046.2749628899999</v>
      </c>
      <c r="F57" s="43">
        <f t="shared" si="3"/>
        <v>570.40798361999998</v>
      </c>
      <c r="G57" s="43">
        <f t="shared" si="4"/>
        <v>0.66322421000000009</v>
      </c>
      <c r="H57" s="43">
        <f t="shared" si="5"/>
        <v>2132.1878944299997</v>
      </c>
      <c r="I57" s="43">
        <v>539.70625534999999</v>
      </c>
      <c r="J57" s="43">
        <f t="shared" si="6"/>
        <v>1592.4816390799999</v>
      </c>
      <c r="K57" s="43">
        <v>1021.97365364</v>
      </c>
      <c r="L57" s="43">
        <v>569.90077832999998</v>
      </c>
      <c r="M57" s="43">
        <v>0.60720711000000005</v>
      </c>
      <c r="N57" s="43">
        <f t="shared" si="7"/>
        <v>64.279514179999993</v>
      </c>
      <c r="O57" s="43">
        <v>39.414982539999997</v>
      </c>
      <c r="P57" s="43">
        <f t="shared" si="8"/>
        <v>24.864531639999999</v>
      </c>
      <c r="Q57" s="43">
        <v>24.301309249999999</v>
      </c>
      <c r="R57" s="43">
        <v>0.50720529000000003</v>
      </c>
      <c r="S57" s="43">
        <v>5.60171E-2</v>
      </c>
      <c r="T57" s="43"/>
      <c r="U57" s="43"/>
      <c r="V57" s="43"/>
      <c r="W57" s="43"/>
      <c r="X57" s="43"/>
    </row>
    <row r="58" spans="1:24" hidden="1" outlineLevel="1" collapsed="1">
      <c r="A58" s="8">
        <v>41974</v>
      </c>
      <c r="B58" s="43">
        <v>1497.1296538399997</v>
      </c>
      <c r="C58" s="43">
        <f t="shared" si="0"/>
        <v>702.46926671999995</v>
      </c>
      <c r="D58" s="43">
        <f t="shared" si="1"/>
        <v>794.66038712</v>
      </c>
      <c r="E58" s="43">
        <f t="shared" si="2"/>
        <v>224.42849855</v>
      </c>
      <c r="F58" s="43">
        <f t="shared" si="3"/>
        <v>569.57228237000004</v>
      </c>
      <c r="G58" s="43">
        <f t="shared" si="4"/>
        <v>0.65960619999999992</v>
      </c>
      <c r="H58" s="43">
        <f t="shared" si="5"/>
        <v>1431.21595011</v>
      </c>
      <c r="I58" s="43">
        <v>666.03765567999994</v>
      </c>
      <c r="J58" s="43">
        <f t="shared" si="6"/>
        <v>765.17829442999994</v>
      </c>
      <c r="K58" s="43">
        <v>195.53868528000001</v>
      </c>
      <c r="L58" s="43">
        <v>569.03919306</v>
      </c>
      <c r="M58" s="43">
        <v>0.60041608999999996</v>
      </c>
      <c r="N58" s="43">
        <f t="shared" si="7"/>
        <v>65.913703730000009</v>
      </c>
      <c r="O58" s="43">
        <v>36.43161104</v>
      </c>
      <c r="P58" s="43">
        <f t="shared" si="8"/>
        <v>29.482092690000002</v>
      </c>
      <c r="Q58" s="43">
        <v>28.889813270000001</v>
      </c>
      <c r="R58" s="43">
        <v>0.53308931000000004</v>
      </c>
      <c r="S58" s="43">
        <v>5.9190109999999997E-2</v>
      </c>
      <c r="T58" s="43"/>
      <c r="U58" s="43"/>
      <c r="V58" s="43"/>
      <c r="W58" s="43"/>
      <c r="X58" s="43"/>
    </row>
    <row r="59" spans="1:24" hidden="1" outlineLevel="1" collapsed="1">
      <c r="A59" s="8">
        <v>42005</v>
      </c>
      <c r="B59" s="43">
        <v>1476.4836574699998</v>
      </c>
      <c r="C59" s="43">
        <f t="shared" si="0"/>
        <v>578.38634039999999</v>
      </c>
      <c r="D59" s="43">
        <f t="shared" si="1"/>
        <v>898.09731706999992</v>
      </c>
      <c r="E59" s="43">
        <f t="shared" si="2"/>
        <v>325.79172545</v>
      </c>
      <c r="F59" s="43">
        <f t="shared" si="3"/>
        <v>571.64433929999996</v>
      </c>
      <c r="G59" s="43">
        <f t="shared" si="4"/>
        <v>0.66125232</v>
      </c>
      <c r="H59" s="43">
        <f t="shared" si="5"/>
        <v>1403.3794959699999</v>
      </c>
      <c r="I59" s="43">
        <v>535.74622912999996</v>
      </c>
      <c r="J59" s="43">
        <f t="shared" si="6"/>
        <v>867.63326683999992</v>
      </c>
      <c r="K59" s="43">
        <v>295.93602937999998</v>
      </c>
      <c r="L59" s="43">
        <v>571.09682335999992</v>
      </c>
      <c r="M59" s="43">
        <v>0.60041410000000006</v>
      </c>
      <c r="N59" s="43">
        <f t="shared" si="7"/>
        <v>73.104161500000004</v>
      </c>
      <c r="O59" s="43">
        <v>42.640111269999998</v>
      </c>
      <c r="P59" s="43">
        <f t="shared" si="8"/>
        <v>30.464050230000002</v>
      </c>
      <c r="Q59" s="43">
        <v>29.85569607</v>
      </c>
      <c r="R59" s="43">
        <v>0.54751594000000003</v>
      </c>
      <c r="S59" s="43">
        <v>6.0838219999999998E-2</v>
      </c>
      <c r="T59" s="43"/>
      <c r="U59" s="43"/>
      <c r="V59" s="43"/>
      <c r="W59" s="43"/>
      <c r="X59" s="43"/>
    </row>
    <row r="60" spans="1:24" hidden="1" outlineLevel="1" collapsed="1">
      <c r="A60" s="8">
        <v>42036</v>
      </c>
      <c r="B60" s="43">
        <v>948.41563636000001</v>
      </c>
      <c r="C60" s="43">
        <f t="shared" si="0"/>
        <v>685.16201634999993</v>
      </c>
      <c r="D60" s="43">
        <f t="shared" si="1"/>
        <v>263.25362000999996</v>
      </c>
      <c r="E60" s="43">
        <f t="shared" si="2"/>
        <v>257.30170784000001</v>
      </c>
      <c r="F60" s="43">
        <f t="shared" si="3"/>
        <v>5.2466753699999993</v>
      </c>
      <c r="G60" s="43">
        <f t="shared" si="4"/>
        <v>0.7052368</v>
      </c>
      <c r="H60" s="43">
        <f t="shared" si="5"/>
        <v>790.12894490999997</v>
      </c>
      <c r="I60" s="43">
        <v>575.37746788999993</v>
      </c>
      <c r="J60" s="43">
        <f t="shared" si="6"/>
        <v>214.75147701999998</v>
      </c>
      <c r="K60" s="43">
        <v>209.83224619999999</v>
      </c>
      <c r="L60" s="43">
        <v>4.3188203399999994</v>
      </c>
      <c r="M60" s="43">
        <v>0.60041047999999997</v>
      </c>
      <c r="N60" s="43">
        <f t="shared" si="7"/>
        <v>158.28669145000001</v>
      </c>
      <c r="O60" s="43">
        <v>109.78454846</v>
      </c>
      <c r="P60" s="43">
        <f t="shared" si="8"/>
        <v>48.502142990000003</v>
      </c>
      <c r="Q60" s="43">
        <v>47.469461639999999</v>
      </c>
      <c r="R60" s="43">
        <v>0.92785503000000003</v>
      </c>
      <c r="S60" s="43">
        <v>0.10482632</v>
      </c>
      <c r="T60" s="43"/>
      <c r="U60" s="43"/>
      <c r="V60" s="43"/>
      <c r="W60" s="43"/>
      <c r="X60" s="43"/>
    </row>
    <row r="61" spans="1:24" hidden="1" outlineLevel="1" collapsed="1">
      <c r="A61" s="8">
        <v>42064</v>
      </c>
      <c r="B61" s="43">
        <v>778.28567593000002</v>
      </c>
      <c r="C61" s="43">
        <f t="shared" si="0"/>
        <v>575.33426728999996</v>
      </c>
      <c r="D61" s="43">
        <f t="shared" si="1"/>
        <v>202.95140864000001</v>
      </c>
      <c r="E61" s="43">
        <f t="shared" si="2"/>
        <v>197.36422591000002</v>
      </c>
      <c r="F61" s="43">
        <f t="shared" si="3"/>
        <v>5.0979881699999998</v>
      </c>
      <c r="G61" s="43">
        <f t="shared" si="4"/>
        <v>0.48919456</v>
      </c>
      <c r="H61" s="43">
        <f t="shared" si="5"/>
        <v>609.41204812000001</v>
      </c>
      <c r="I61" s="43">
        <v>448.82253644999997</v>
      </c>
      <c r="J61" s="43">
        <f t="shared" si="6"/>
        <v>160.58951167000001</v>
      </c>
      <c r="K61" s="43">
        <v>155.86805094000002</v>
      </c>
      <c r="L61" s="43">
        <v>4.3210522999999998</v>
      </c>
      <c r="M61" s="43">
        <v>0.40040842999999998</v>
      </c>
      <c r="N61" s="43">
        <f t="shared" si="7"/>
        <v>168.87362781000002</v>
      </c>
      <c r="O61" s="43">
        <v>126.51173084</v>
      </c>
      <c r="P61" s="43">
        <f t="shared" si="8"/>
        <v>42.361896970000004</v>
      </c>
      <c r="Q61" s="43">
        <v>41.496174969999998</v>
      </c>
      <c r="R61" s="43">
        <v>0.77693586999999997</v>
      </c>
      <c r="S61" s="43">
        <v>8.8786130000000005E-2</v>
      </c>
      <c r="T61" s="43"/>
      <c r="U61" s="43"/>
      <c r="V61" s="43"/>
      <c r="W61" s="43"/>
      <c r="X61" s="43"/>
    </row>
    <row r="62" spans="1:24" hidden="1" outlineLevel="1" collapsed="1">
      <c r="A62" s="8">
        <v>42095</v>
      </c>
      <c r="B62" s="43">
        <v>708.14286876000006</v>
      </c>
      <c r="C62" s="43">
        <f t="shared" si="0"/>
        <v>541.41136631999996</v>
      </c>
      <c r="D62" s="43">
        <f t="shared" si="1"/>
        <v>166.73150244000001</v>
      </c>
      <c r="E62" s="43">
        <f t="shared" si="2"/>
        <v>161.21262807000002</v>
      </c>
      <c r="F62" s="43">
        <f t="shared" si="3"/>
        <v>5.0385186099999997</v>
      </c>
      <c r="G62" s="43">
        <f t="shared" si="4"/>
        <v>0.48035576000000002</v>
      </c>
      <c r="H62" s="43">
        <f t="shared" si="5"/>
        <v>574.98244963000002</v>
      </c>
      <c r="I62" s="43">
        <v>413.42870244</v>
      </c>
      <c r="J62" s="43">
        <f t="shared" si="6"/>
        <v>161.55374719000002</v>
      </c>
      <c r="K62" s="43">
        <v>156.81718599000001</v>
      </c>
      <c r="L62" s="43">
        <v>4.3361554199999999</v>
      </c>
      <c r="M62" s="43">
        <v>0.40040577999999999</v>
      </c>
      <c r="N62" s="43">
        <f t="shared" si="7"/>
        <v>133.16041912999998</v>
      </c>
      <c r="O62" s="43">
        <v>127.98266387999999</v>
      </c>
      <c r="P62" s="43">
        <f t="shared" si="8"/>
        <v>5.1777552499999997</v>
      </c>
      <c r="Q62" s="43">
        <v>4.3954420799999996</v>
      </c>
      <c r="R62" s="43">
        <v>0.70236319000000003</v>
      </c>
      <c r="S62" s="43">
        <v>7.9949980000000004E-2</v>
      </c>
      <c r="T62" s="43"/>
      <c r="U62" s="43"/>
      <c r="V62" s="43"/>
      <c r="W62" s="43"/>
      <c r="X62" s="43"/>
    </row>
    <row r="63" spans="1:24" hidden="1" outlineLevel="1" collapsed="1">
      <c r="A63" s="8">
        <v>42125</v>
      </c>
      <c r="B63" s="43">
        <v>783.60056518999988</v>
      </c>
      <c r="C63" s="43">
        <f t="shared" si="0"/>
        <v>564.54654152000001</v>
      </c>
      <c r="D63" s="43">
        <f t="shared" si="1"/>
        <v>219.05402367000002</v>
      </c>
      <c r="E63" s="43">
        <f t="shared" si="2"/>
        <v>214.07428927999999</v>
      </c>
      <c r="F63" s="43">
        <f t="shared" si="3"/>
        <v>4.4991289700000001</v>
      </c>
      <c r="G63" s="43">
        <f t="shared" si="4"/>
        <v>0.48060541999999995</v>
      </c>
      <c r="H63" s="43">
        <f t="shared" si="5"/>
        <v>623.11130871</v>
      </c>
      <c r="I63" s="43">
        <v>413.12272028000001</v>
      </c>
      <c r="J63" s="43">
        <f t="shared" si="6"/>
        <v>209.98858843000002</v>
      </c>
      <c r="K63" s="43">
        <v>205.52625759</v>
      </c>
      <c r="L63" s="43">
        <v>4.0619271599999998</v>
      </c>
      <c r="M63" s="43">
        <v>0.40040367999999998</v>
      </c>
      <c r="N63" s="43">
        <f t="shared" si="7"/>
        <v>160.48925647999999</v>
      </c>
      <c r="O63" s="43">
        <v>151.42382124</v>
      </c>
      <c r="P63" s="43">
        <f t="shared" si="8"/>
        <v>9.0654352399999993</v>
      </c>
      <c r="Q63" s="43">
        <v>8.5480316900000002</v>
      </c>
      <c r="R63" s="43">
        <v>0.43720181000000002</v>
      </c>
      <c r="S63" s="43">
        <v>8.0201739999999994E-2</v>
      </c>
      <c r="T63" s="43"/>
      <c r="U63" s="43"/>
      <c r="V63" s="43"/>
      <c r="W63" s="43"/>
      <c r="X63" s="43"/>
    </row>
    <row r="64" spans="1:24" hidden="1" outlineLevel="1" collapsed="1">
      <c r="A64" s="8">
        <v>42156</v>
      </c>
      <c r="B64" s="43">
        <v>1133.1910859899999</v>
      </c>
      <c r="C64" s="43">
        <f t="shared" si="0"/>
        <v>861.72693170000002</v>
      </c>
      <c r="D64" s="43">
        <f t="shared" si="1"/>
        <v>271.46415429000001</v>
      </c>
      <c r="E64" s="43">
        <f t="shared" si="2"/>
        <v>265.66518881000002</v>
      </c>
      <c r="F64" s="43">
        <f t="shared" si="3"/>
        <v>5.3182490600000003</v>
      </c>
      <c r="G64" s="43">
        <f t="shared" si="4"/>
        <v>0.48071642000000003</v>
      </c>
      <c r="H64" s="43">
        <f t="shared" si="5"/>
        <v>980.59481892000008</v>
      </c>
      <c r="I64" s="43">
        <v>725.30376821000004</v>
      </c>
      <c r="J64" s="43">
        <f t="shared" si="6"/>
        <v>255.29105071000001</v>
      </c>
      <c r="K64" s="43">
        <v>250.01277568</v>
      </c>
      <c r="L64" s="43">
        <v>4.87787405</v>
      </c>
      <c r="M64" s="43">
        <v>0.40040098000000002</v>
      </c>
      <c r="N64" s="43">
        <f t="shared" si="7"/>
        <v>152.59626707000001</v>
      </c>
      <c r="O64" s="43">
        <v>136.42316349000001</v>
      </c>
      <c r="P64" s="43">
        <f t="shared" si="8"/>
        <v>16.173103579999999</v>
      </c>
      <c r="Q64" s="43">
        <v>15.652413129999999</v>
      </c>
      <c r="R64" s="43">
        <v>0.44037501000000001</v>
      </c>
      <c r="S64" s="43">
        <v>8.0315440000000002E-2</v>
      </c>
      <c r="T64" s="43"/>
      <c r="U64" s="43"/>
      <c r="V64" s="43"/>
      <c r="W64" s="43"/>
      <c r="X64" s="43"/>
    </row>
    <row r="65" spans="1:24" hidden="1" outlineLevel="1" collapsed="1">
      <c r="A65" s="8">
        <v>42186</v>
      </c>
      <c r="B65" s="43">
        <v>1134.8071794799998</v>
      </c>
      <c r="C65" s="43">
        <f t="shared" si="0"/>
        <v>902.73337141000002</v>
      </c>
      <c r="D65" s="43">
        <f t="shared" si="1"/>
        <v>232.07380806999998</v>
      </c>
      <c r="E65" s="43">
        <f t="shared" si="2"/>
        <v>227.18937073000001</v>
      </c>
      <c r="F65" s="43">
        <f t="shared" si="3"/>
        <v>4.4011891099999998</v>
      </c>
      <c r="G65" s="43">
        <f t="shared" si="4"/>
        <v>0.48324823000000006</v>
      </c>
      <c r="H65" s="43">
        <f t="shared" si="5"/>
        <v>984.06183093999994</v>
      </c>
      <c r="I65" s="43">
        <v>760.61430301999997</v>
      </c>
      <c r="J65" s="43">
        <f t="shared" si="6"/>
        <v>223.44752792</v>
      </c>
      <c r="K65" s="43">
        <v>219.08996524</v>
      </c>
      <c r="L65" s="43">
        <v>3.9571638399999998</v>
      </c>
      <c r="M65" s="43">
        <v>0.40039884000000003</v>
      </c>
      <c r="N65" s="43">
        <f t="shared" si="7"/>
        <v>150.74534854000001</v>
      </c>
      <c r="O65" s="43">
        <v>142.11906839</v>
      </c>
      <c r="P65" s="43">
        <f t="shared" si="8"/>
        <v>8.6262801499999995</v>
      </c>
      <c r="Q65" s="43">
        <v>8.0994054899999988</v>
      </c>
      <c r="R65" s="43">
        <v>0.44402527000000003</v>
      </c>
      <c r="S65" s="43">
        <v>8.2849389999999995E-2</v>
      </c>
      <c r="T65" s="43"/>
      <c r="U65" s="43"/>
      <c r="V65" s="43"/>
      <c r="W65" s="43"/>
      <c r="X65" s="43"/>
    </row>
    <row r="66" spans="1:24" hidden="1" outlineLevel="1" collapsed="1">
      <c r="A66" s="8">
        <v>42217</v>
      </c>
      <c r="B66" s="43">
        <v>1234.18003084</v>
      </c>
      <c r="C66" s="43">
        <f t="shared" si="0"/>
        <v>940.72990131000006</v>
      </c>
      <c r="D66" s="43">
        <f t="shared" si="1"/>
        <v>293.45012952999997</v>
      </c>
      <c r="E66" s="43">
        <f t="shared" si="2"/>
        <v>288.45343371999996</v>
      </c>
      <c r="F66" s="43">
        <f t="shared" si="3"/>
        <v>4.5148337000000005</v>
      </c>
      <c r="G66" s="43">
        <f t="shared" si="4"/>
        <v>0.48186211000000001</v>
      </c>
      <c r="H66" s="43">
        <f t="shared" si="5"/>
        <v>1091.68880614</v>
      </c>
      <c r="I66" s="43">
        <v>821.63305169</v>
      </c>
      <c r="J66" s="43">
        <f t="shared" si="6"/>
        <v>270.05575444999999</v>
      </c>
      <c r="K66" s="43">
        <v>265.58311298999996</v>
      </c>
      <c r="L66" s="43">
        <v>4.0722447900000001</v>
      </c>
      <c r="M66" s="43">
        <v>0.40039667000000001</v>
      </c>
      <c r="N66" s="43">
        <f t="shared" si="7"/>
        <v>142.4912247</v>
      </c>
      <c r="O66" s="43">
        <v>119.09684962</v>
      </c>
      <c r="P66" s="43">
        <f t="shared" si="8"/>
        <v>23.39437508</v>
      </c>
      <c r="Q66" s="43">
        <v>22.87032073</v>
      </c>
      <c r="R66" s="43">
        <v>0.44258891</v>
      </c>
      <c r="S66" s="43">
        <v>8.146544E-2</v>
      </c>
      <c r="T66" s="43"/>
      <c r="U66" s="43"/>
      <c r="V66" s="43"/>
      <c r="W66" s="43"/>
      <c r="X66" s="43"/>
    </row>
    <row r="67" spans="1:24" hidden="1" outlineLevel="1" collapsed="1">
      <c r="A67" s="8">
        <v>42248</v>
      </c>
      <c r="B67" s="43">
        <v>1110.2078935700001</v>
      </c>
      <c r="C67" s="43">
        <f t="shared" si="0"/>
        <v>866.83553042000005</v>
      </c>
      <c r="D67" s="43">
        <f t="shared" si="1"/>
        <v>243.37236315000001</v>
      </c>
      <c r="E67" s="43">
        <f t="shared" si="2"/>
        <v>238.49234602000001</v>
      </c>
      <c r="F67" s="43">
        <f t="shared" si="3"/>
        <v>4.39659537</v>
      </c>
      <c r="G67" s="43">
        <f t="shared" si="4"/>
        <v>0.48342176000000003</v>
      </c>
      <c r="H67" s="43">
        <f t="shared" si="5"/>
        <v>966.9520665</v>
      </c>
      <c r="I67" s="43">
        <v>748.08880335000003</v>
      </c>
      <c r="J67" s="43">
        <f t="shared" si="6"/>
        <v>218.86326315000002</v>
      </c>
      <c r="K67" s="43">
        <v>214.51614093000001</v>
      </c>
      <c r="L67" s="43">
        <v>3.9467283199999996</v>
      </c>
      <c r="M67" s="43">
        <v>0.40039390000000002</v>
      </c>
      <c r="N67" s="43">
        <f t="shared" si="7"/>
        <v>143.25582707000001</v>
      </c>
      <c r="O67" s="43">
        <v>118.74672707000001</v>
      </c>
      <c r="P67" s="43">
        <f t="shared" si="8"/>
        <v>24.509100000000004</v>
      </c>
      <c r="Q67" s="43">
        <v>23.976205090000001</v>
      </c>
      <c r="R67" s="43">
        <v>0.44986704999999999</v>
      </c>
      <c r="S67" s="43">
        <v>8.3027859999999995E-2</v>
      </c>
      <c r="T67" s="43"/>
      <c r="U67" s="43"/>
      <c r="V67" s="43"/>
      <c r="W67" s="43"/>
      <c r="X67" s="43"/>
    </row>
    <row r="68" spans="1:24" hidden="1" outlineLevel="1" collapsed="1">
      <c r="A68" s="8">
        <v>42278</v>
      </c>
      <c r="B68" s="43">
        <v>1103.10677291</v>
      </c>
      <c r="C68" s="43">
        <f t="shared" ref="C68" si="9">I68+O68</f>
        <v>686.44016940999995</v>
      </c>
      <c r="D68" s="43">
        <f t="shared" ref="D68" si="10">J68+P68</f>
        <v>416.66660349999995</v>
      </c>
      <c r="E68" s="43">
        <f t="shared" ref="E68" si="11">K68+Q68</f>
        <v>411.78116603999996</v>
      </c>
      <c r="F68" s="43">
        <f t="shared" ref="F68" si="12">L68+R68</f>
        <v>4.3964368999999994</v>
      </c>
      <c r="G68" s="43">
        <f t="shared" ref="G68" si="13">M68+S68</f>
        <v>0.48900056000000003</v>
      </c>
      <c r="H68" s="43">
        <f t="shared" ref="H68" si="14">SUM(I68:J68)</f>
        <v>961.17245147999995</v>
      </c>
      <c r="I68" s="43">
        <v>570.74918097</v>
      </c>
      <c r="J68" s="43">
        <f t="shared" ref="J68" si="15">SUM(K68:M68)</f>
        <v>390.42327050999995</v>
      </c>
      <c r="K68" s="43">
        <v>386.10292049999998</v>
      </c>
      <c r="L68" s="43">
        <v>3.9199583299999996</v>
      </c>
      <c r="M68" s="43">
        <v>0.40039168000000003</v>
      </c>
      <c r="N68" s="43">
        <f t="shared" ref="N68" si="16">SUM(O68:P68)</f>
        <v>141.93432143000001</v>
      </c>
      <c r="O68" s="43">
        <v>115.69098844</v>
      </c>
      <c r="P68" s="43">
        <f t="shared" ref="P68" si="17">SUM(Q68:S68)</f>
        <v>26.243332989999999</v>
      </c>
      <c r="Q68" s="43">
        <v>25.678245539999999</v>
      </c>
      <c r="R68" s="43">
        <v>0.47647856999999999</v>
      </c>
      <c r="S68" s="43">
        <v>8.8608880000000001E-2</v>
      </c>
      <c r="T68" s="43"/>
      <c r="U68" s="43"/>
      <c r="V68" s="43"/>
      <c r="W68" s="43"/>
      <c r="X68" s="43"/>
    </row>
    <row r="69" spans="1:24" hidden="1" outlineLevel="1" collapsed="1">
      <c r="A69" s="8">
        <v>42309</v>
      </c>
      <c r="B69" s="43">
        <v>1263.7111362000003</v>
      </c>
      <c r="C69" s="43">
        <f t="shared" ref="C69" si="18">I69+O69</f>
        <v>942.2844691900001</v>
      </c>
      <c r="D69" s="43">
        <f t="shared" ref="D69" si="19">J69+P69</f>
        <v>321.42666700999996</v>
      </c>
      <c r="E69" s="43">
        <f t="shared" ref="E69" si="20">K69+Q69</f>
        <v>316.62985895000003</v>
      </c>
      <c r="F69" s="43">
        <f t="shared" ref="F69" si="21">L69+R69</f>
        <v>4.3036090099999997</v>
      </c>
      <c r="G69" s="43">
        <f t="shared" ref="G69" si="22">M69+S69</f>
        <v>0.49319905000000003</v>
      </c>
      <c r="H69" s="43">
        <f t="shared" ref="H69" si="23">SUM(I69:J69)</f>
        <v>1094.87614366</v>
      </c>
      <c r="I69" s="43">
        <v>795.29252861000009</v>
      </c>
      <c r="J69" s="43">
        <f t="shared" ref="J69" si="24">SUM(K69:M69)</f>
        <v>299.58361504999999</v>
      </c>
      <c r="K69" s="43">
        <v>295.36521891000001</v>
      </c>
      <c r="L69" s="43">
        <v>3.8178757699999997</v>
      </c>
      <c r="M69" s="43">
        <v>0.40052037000000001</v>
      </c>
      <c r="N69" s="43">
        <f t="shared" ref="N69" si="25">SUM(O69:P69)</f>
        <v>168.83499254</v>
      </c>
      <c r="O69" s="43">
        <v>146.99194058</v>
      </c>
      <c r="P69" s="43">
        <f t="shared" ref="P69" si="26">SUM(Q69:S69)</f>
        <v>21.843051959999997</v>
      </c>
      <c r="Q69" s="43">
        <v>21.26464004</v>
      </c>
      <c r="R69" s="43">
        <v>0.48573324000000001</v>
      </c>
      <c r="S69" s="43">
        <v>9.2678679999999999E-2</v>
      </c>
      <c r="T69" s="43"/>
      <c r="U69" s="43"/>
      <c r="V69" s="43"/>
      <c r="W69" s="43"/>
      <c r="X69" s="43"/>
    </row>
    <row r="70" spans="1:24" hidden="1" outlineLevel="1" collapsed="1">
      <c r="A70" s="8">
        <v>42339</v>
      </c>
      <c r="B70" s="43">
        <v>1334.7596137799999</v>
      </c>
      <c r="C70" s="43">
        <f t="shared" ref="C70" si="27">I70+O70</f>
        <v>949.59116117999997</v>
      </c>
      <c r="D70" s="43">
        <f t="shared" ref="D70" si="28">J70+P70</f>
        <v>385.16845259999997</v>
      </c>
      <c r="E70" s="43">
        <f t="shared" ref="E70" si="29">K70+Q70</f>
        <v>367.67400349999997</v>
      </c>
      <c r="F70" s="43">
        <f t="shared" ref="F70" si="30">L70+R70</f>
        <v>17.000646630000002</v>
      </c>
      <c r="G70" s="43">
        <f t="shared" ref="G70" si="31">M70+S70</f>
        <v>0.4938024700000001</v>
      </c>
      <c r="H70" s="43">
        <f t="shared" ref="H70" si="32">SUM(I70:J70)</f>
        <v>1221.2692248799999</v>
      </c>
      <c r="I70" s="43">
        <v>845.53348235999999</v>
      </c>
      <c r="J70" s="43">
        <f t="shared" ref="J70" si="33">SUM(K70:M70)</f>
        <v>375.73574251999997</v>
      </c>
      <c r="K70" s="43">
        <v>358.82831644999999</v>
      </c>
      <c r="L70" s="43">
        <v>16.507039480000003</v>
      </c>
      <c r="M70" s="43">
        <v>0.4003865900000001</v>
      </c>
      <c r="N70" s="43">
        <f t="shared" ref="N70" si="34">SUM(O70:P70)</f>
        <v>113.49038890000001</v>
      </c>
      <c r="O70" s="43">
        <v>104.05767882000001</v>
      </c>
      <c r="P70" s="43">
        <f t="shared" ref="P70" si="35">SUM(Q70:S70)</f>
        <v>9.4327100800000014</v>
      </c>
      <c r="Q70" s="43">
        <v>8.8456870500000004</v>
      </c>
      <c r="R70" s="43">
        <v>0.49360714999999999</v>
      </c>
      <c r="S70" s="43">
        <v>9.3415880000000021E-2</v>
      </c>
      <c r="T70" s="43"/>
      <c r="U70" s="43"/>
      <c r="V70" s="43"/>
      <c r="W70" s="43"/>
      <c r="X70" s="43"/>
    </row>
    <row r="71" spans="1:24" hidden="1" outlineLevel="1" collapsed="1">
      <c r="A71" s="8">
        <v>42370</v>
      </c>
      <c r="B71" s="43">
        <v>1060.80461977</v>
      </c>
      <c r="C71" s="43">
        <f t="shared" ref="C71" si="36">I71+O71</f>
        <v>727.34176531000003</v>
      </c>
      <c r="D71" s="43">
        <f t="shared" ref="D71" si="37">J71+P71</f>
        <v>333.46285446000002</v>
      </c>
      <c r="E71" s="43">
        <f t="shared" ref="E71" si="38">K71+Q71</f>
        <v>292.74776009999999</v>
      </c>
      <c r="F71" s="43">
        <f t="shared" ref="F71" si="39">L71+R71</f>
        <v>40.216513079999999</v>
      </c>
      <c r="G71" s="43">
        <f t="shared" ref="G71" si="40">M71+S71</f>
        <v>0.49858128000000013</v>
      </c>
      <c r="H71" s="43">
        <f t="shared" ref="H71" si="41">SUM(I71:J71)</f>
        <v>947.57686755000009</v>
      </c>
      <c r="I71" s="43">
        <v>623.6442140800001</v>
      </c>
      <c r="J71" s="43">
        <f t="shared" ref="J71" si="42">SUM(K71:M71)</f>
        <v>323.93265346999999</v>
      </c>
      <c r="K71" s="43">
        <v>283.83769296999998</v>
      </c>
      <c r="L71" s="43">
        <v>39.694576249999997</v>
      </c>
      <c r="M71" s="43">
        <v>0.40038425000000011</v>
      </c>
      <c r="N71" s="43">
        <f t="shared" ref="N71" si="43">SUM(O71:P71)</f>
        <v>113.22775221999999</v>
      </c>
      <c r="O71" s="43">
        <v>103.69755122999999</v>
      </c>
      <c r="P71" s="43">
        <f t="shared" ref="P71" si="44">SUM(Q71:S71)</f>
        <v>9.5302009899999991</v>
      </c>
      <c r="Q71" s="43">
        <v>8.9100671299999998</v>
      </c>
      <c r="R71" s="43">
        <v>0.52193683000000002</v>
      </c>
      <c r="S71" s="43">
        <v>9.8197030000000005E-2</v>
      </c>
      <c r="T71" s="43"/>
      <c r="U71" s="43"/>
      <c r="V71" s="43"/>
      <c r="W71" s="43"/>
      <c r="X71" s="43"/>
    </row>
    <row r="72" spans="1:24" hidden="1" outlineLevel="1" collapsed="1">
      <c r="A72" s="8">
        <v>42401</v>
      </c>
      <c r="B72" s="43">
        <v>1382.94208194</v>
      </c>
      <c r="C72" s="43">
        <f t="shared" ref="C72" si="45">I72+O72</f>
        <v>921.64017213</v>
      </c>
      <c r="D72" s="43">
        <f t="shared" ref="D72" si="46">J72+P72</f>
        <v>461.30190980999998</v>
      </c>
      <c r="E72" s="43">
        <f t="shared" ref="E72" si="47">K72+Q72</f>
        <v>441.44801178</v>
      </c>
      <c r="F72" s="43">
        <f t="shared" ref="F72" si="48">L72+R72</f>
        <v>19.34745706</v>
      </c>
      <c r="G72" s="43">
        <f t="shared" ref="G72" si="49">M72+S72</f>
        <v>0.50644096999999999</v>
      </c>
      <c r="H72" s="43">
        <f t="shared" ref="H72" si="50">SUM(I72:J72)</f>
        <v>1208.6672821</v>
      </c>
      <c r="I72" s="43">
        <v>759.33318156999997</v>
      </c>
      <c r="J72" s="43">
        <f t="shared" ref="J72" si="51">SUM(K72:M72)</f>
        <v>449.33410053</v>
      </c>
      <c r="K72" s="43">
        <v>430.16016353999999</v>
      </c>
      <c r="L72" s="43">
        <v>18.77342505</v>
      </c>
      <c r="M72" s="43">
        <v>0.40051194000000001</v>
      </c>
      <c r="N72" s="43">
        <f t="shared" ref="N72" si="52">SUM(O72:P72)</f>
        <v>174.27479984000001</v>
      </c>
      <c r="O72" s="43">
        <v>162.30699056</v>
      </c>
      <c r="P72" s="43">
        <f t="shared" ref="P72" si="53">SUM(Q72:S72)</f>
        <v>11.967809280000001</v>
      </c>
      <c r="Q72" s="43">
        <v>11.287848240000001</v>
      </c>
      <c r="R72" s="43">
        <v>0.57403201000000004</v>
      </c>
      <c r="S72" s="43">
        <v>0.10592902999999999</v>
      </c>
      <c r="T72" s="43"/>
      <c r="U72" s="43"/>
      <c r="V72" s="43"/>
      <c r="W72" s="43"/>
      <c r="X72" s="43"/>
    </row>
    <row r="73" spans="1:24" hidden="1" outlineLevel="1" collapsed="1">
      <c r="A73" s="8">
        <v>42430</v>
      </c>
      <c r="B73" s="43">
        <v>1098.99298853</v>
      </c>
      <c r="C73" s="43">
        <f t="shared" ref="C73" si="54">I73+O73</f>
        <v>794.21230298</v>
      </c>
      <c r="D73" s="43">
        <f t="shared" ref="D73" si="55">J73+P73</f>
        <v>304.78068555000004</v>
      </c>
      <c r="E73" s="43">
        <f t="shared" ref="E73" si="56">K73+Q73</f>
        <v>282.86004480000003</v>
      </c>
      <c r="F73" s="43">
        <f t="shared" ref="F73" si="57">L73+R73</f>
        <v>21.417292260000004</v>
      </c>
      <c r="G73" s="43">
        <f t="shared" ref="G73" si="58">M73+S73</f>
        <v>0.50334849000000004</v>
      </c>
      <c r="H73" s="43">
        <f t="shared" ref="H73" si="59">SUM(I73:J73)</f>
        <v>883.32942289000005</v>
      </c>
      <c r="I73" s="43">
        <v>590.35828069000002</v>
      </c>
      <c r="J73" s="43">
        <f t="shared" ref="J73" si="60">SUM(K73:M73)</f>
        <v>292.97114220000003</v>
      </c>
      <c r="K73" s="43">
        <v>271.71617445000004</v>
      </c>
      <c r="L73" s="43">
        <v>20.854589360000002</v>
      </c>
      <c r="M73" s="43">
        <v>0.40037839000000003</v>
      </c>
      <c r="N73" s="43">
        <f t="shared" ref="N73" si="61">SUM(O73:P73)</f>
        <v>215.66356564</v>
      </c>
      <c r="O73" s="43">
        <v>203.85402228999999</v>
      </c>
      <c r="P73" s="43">
        <f t="shared" ref="P73" si="62">SUM(Q73:S73)</f>
        <v>11.80954335</v>
      </c>
      <c r="Q73" s="43">
        <v>11.14387035</v>
      </c>
      <c r="R73" s="43">
        <v>0.56270290000000001</v>
      </c>
      <c r="S73" s="43">
        <v>0.10297009999999999</v>
      </c>
      <c r="T73" s="43"/>
      <c r="U73" s="43"/>
      <c r="V73" s="43"/>
      <c r="W73" s="43"/>
      <c r="X73" s="43"/>
    </row>
    <row r="74" spans="1:24" hidden="1" outlineLevel="1" collapsed="1">
      <c r="A74" s="8">
        <v>42461</v>
      </c>
      <c r="B74" s="43">
        <v>1037.3322468399999</v>
      </c>
      <c r="C74" s="43">
        <f t="shared" ref="C74" si="63">I74+O74</f>
        <v>725.56822780999994</v>
      </c>
      <c r="D74" s="43">
        <f t="shared" ref="D74" si="64">J74+P74</f>
        <v>311.76401903000004</v>
      </c>
      <c r="E74" s="43">
        <f t="shared" ref="E74" si="65">K74+Q74</f>
        <v>296.90319488</v>
      </c>
      <c r="F74" s="43">
        <f t="shared" ref="F74" si="66">L74+R74</f>
        <v>14.36123096</v>
      </c>
      <c r="G74" s="43">
        <f t="shared" ref="G74" si="67">M74+S74</f>
        <v>0.49959319000000002</v>
      </c>
      <c r="H74" s="43">
        <f t="shared" ref="H74" si="68">SUM(I74:J74)</f>
        <v>858.62303188999999</v>
      </c>
      <c r="I74" s="43">
        <v>559.66885445999992</v>
      </c>
      <c r="J74" s="43">
        <f t="shared" ref="J74" si="69">SUM(K74:M74)</f>
        <v>298.95417743000002</v>
      </c>
      <c r="K74" s="43">
        <v>284.73591113999998</v>
      </c>
      <c r="L74" s="43">
        <v>13.81788611</v>
      </c>
      <c r="M74" s="43">
        <v>0.40038018000000003</v>
      </c>
      <c r="N74" s="43">
        <f t="shared" ref="N74" si="70">SUM(O74:P74)</f>
        <v>178.70921494999999</v>
      </c>
      <c r="O74" s="43">
        <v>165.89937334999999</v>
      </c>
      <c r="P74" s="43">
        <f t="shared" ref="P74" si="71">SUM(Q74:S74)</f>
        <v>12.8098416</v>
      </c>
      <c r="Q74" s="43">
        <v>12.16728374</v>
      </c>
      <c r="R74" s="43">
        <v>0.54334484999999999</v>
      </c>
      <c r="S74" s="43">
        <v>9.9213010000000004E-2</v>
      </c>
      <c r="T74" s="43"/>
      <c r="U74" s="43"/>
      <c r="V74" s="43"/>
      <c r="W74" s="43"/>
      <c r="X74" s="43"/>
    </row>
    <row r="75" spans="1:24" hidden="1" outlineLevel="1" collapsed="1">
      <c r="A75" s="8">
        <v>42491</v>
      </c>
      <c r="B75" s="43">
        <v>1160.0891519300001</v>
      </c>
      <c r="C75" s="43">
        <f t="shared" ref="C75" si="72">I75+O75</f>
        <v>862.92468056000007</v>
      </c>
      <c r="D75" s="43">
        <f t="shared" ref="D75" si="73">J75+P75</f>
        <v>297.16447136999994</v>
      </c>
      <c r="E75" s="43">
        <f t="shared" ref="E75" si="74">K75+Q75</f>
        <v>280.58473063999998</v>
      </c>
      <c r="F75" s="43">
        <f t="shared" ref="F75" si="75">L75+R75</f>
        <v>16.07979971</v>
      </c>
      <c r="G75" s="43">
        <f t="shared" ref="G75" si="76">M75+S75</f>
        <v>0.49994102000000001</v>
      </c>
      <c r="H75" s="43">
        <f t="shared" ref="H75" si="77">SUM(I75:J75)</f>
        <v>1008.7318556600001</v>
      </c>
      <c r="I75" s="43">
        <v>724.92066108000006</v>
      </c>
      <c r="J75" s="43">
        <f t="shared" ref="J75" si="78">SUM(K75:M75)</f>
        <v>283.81119457999995</v>
      </c>
      <c r="K75" s="43">
        <v>267.42944900999998</v>
      </c>
      <c r="L75" s="43">
        <v>15.981241470000001</v>
      </c>
      <c r="M75" s="43">
        <v>0.40050410000000003</v>
      </c>
      <c r="N75" s="43">
        <f t="shared" ref="N75" si="79">SUM(O75:P75)</f>
        <v>151.35729626999998</v>
      </c>
      <c r="O75" s="43">
        <v>138.00401947999998</v>
      </c>
      <c r="P75" s="43">
        <f t="shared" ref="P75" si="80">SUM(Q75:S75)</f>
        <v>13.353276790000001</v>
      </c>
      <c r="Q75" s="43">
        <v>13.155281630000001</v>
      </c>
      <c r="R75" s="43">
        <v>9.8558240000000005E-2</v>
      </c>
      <c r="S75" s="43">
        <v>9.9436919999999984E-2</v>
      </c>
      <c r="T75" s="43"/>
      <c r="U75" s="43"/>
      <c r="V75" s="43"/>
      <c r="W75" s="43"/>
      <c r="X75" s="43"/>
    </row>
    <row r="76" spans="1:24" hidden="1" outlineLevel="1" collapsed="1">
      <c r="A76" s="8">
        <v>42522</v>
      </c>
      <c r="B76" s="43">
        <v>1092.0214863400001</v>
      </c>
      <c r="C76" s="43">
        <f t="shared" ref="C76" si="81">I76+O76</f>
        <v>787.90844681999999</v>
      </c>
      <c r="D76" s="43">
        <f t="shared" ref="D76" si="82">J76+P76</f>
        <v>304.11303951999997</v>
      </c>
      <c r="E76" s="43">
        <f t="shared" ref="E76" si="83">K76+Q76</f>
        <v>287.39806471999998</v>
      </c>
      <c r="F76" s="43">
        <f t="shared" ref="F76" si="84">L76+R76</f>
        <v>16.216106880000002</v>
      </c>
      <c r="G76" s="43">
        <f t="shared" ref="G76" si="85">M76+S76</f>
        <v>0.49886792000000002</v>
      </c>
      <c r="H76" s="43">
        <f t="shared" ref="H76" si="86">SUM(I76:J76)</f>
        <v>926.88707034000004</v>
      </c>
      <c r="I76" s="43">
        <v>634.41487466000001</v>
      </c>
      <c r="J76" s="43">
        <f t="shared" ref="J76" si="87">SUM(K76:M76)</f>
        <v>292.47219567999997</v>
      </c>
      <c r="K76" s="43">
        <v>275.96148012999998</v>
      </c>
      <c r="L76" s="43">
        <v>16.110345650000003</v>
      </c>
      <c r="M76" s="43">
        <v>0.4003699</v>
      </c>
      <c r="N76" s="43">
        <f t="shared" ref="N76" si="88">SUM(O76:P76)</f>
        <v>165.13441599999999</v>
      </c>
      <c r="O76" s="43">
        <v>153.49357215999999</v>
      </c>
      <c r="P76" s="43">
        <f t="shared" ref="P76" si="89">SUM(Q76:S76)</f>
        <v>11.64084384</v>
      </c>
      <c r="Q76" s="43">
        <v>11.436584590000001</v>
      </c>
      <c r="R76" s="43">
        <v>0.10576123</v>
      </c>
      <c r="S76" s="43">
        <v>9.8498020000000006E-2</v>
      </c>
      <c r="T76" s="43"/>
      <c r="U76" s="43"/>
      <c r="V76" s="43"/>
      <c r="W76" s="43"/>
      <c r="X76" s="43"/>
    </row>
    <row r="77" spans="1:24" hidden="1" outlineLevel="1" collapsed="1">
      <c r="A77" s="8">
        <v>42552</v>
      </c>
      <c r="B77" s="43">
        <v>1183.6135672199998</v>
      </c>
      <c r="C77" s="43">
        <f t="shared" ref="C77" si="90">I77+O77</f>
        <v>876.56507967999994</v>
      </c>
      <c r="D77" s="43">
        <f t="shared" ref="D77" si="91">J77+P77</f>
        <v>307.04848754</v>
      </c>
      <c r="E77" s="43">
        <f t="shared" ref="E77" si="92">K77+Q77</f>
        <v>280.95364601</v>
      </c>
      <c r="F77" s="43">
        <f t="shared" ref="F77" si="93">L77+R77</f>
        <v>25.596016819999999</v>
      </c>
      <c r="G77" s="43">
        <f t="shared" ref="G77" si="94">M77+S77</f>
        <v>0.49882471000000006</v>
      </c>
      <c r="H77" s="43">
        <f t="shared" ref="H77" si="95">SUM(I77:J77)</f>
        <v>1037.9898235999999</v>
      </c>
      <c r="I77" s="43">
        <v>741.52795457999991</v>
      </c>
      <c r="J77" s="43">
        <f t="shared" ref="J77" si="96">SUM(K77:M77)</f>
        <v>296.46186901999999</v>
      </c>
      <c r="K77" s="43">
        <v>270.57274383999999</v>
      </c>
      <c r="L77" s="43">
        <v>25.48887779</v>
      </c>
      <c r="M77" s="43">
        <v>0.40024739000000009</v>
      </c>
      <c r="N77" s="43">
        <f t="shared" ref="N77" si="97">SUM(O77:P77)</f>
        <v>145.62374362</v>
      </c>
      <c r="O77" s="43">
        <v>135.0371251</v>
      </c>
      <c r="P77" s="43">
        <f t="shared" ref="P77" si="98">SUM(Q77:S77)</f>
        <v>10.58661852</v>
      </c>
      <c r="Q77" s="43">
        <v>10.380902169999999</v>
      </c>
      <c r="R77" s="43">
        <v>0.10713903</v>
      </c>
      <c r="S77" s="43">
        <v>9.8577319999999996E-2</v>
      </c>
      <c r="T77" s="43"/>
      <c r="U77" s="43"/>
      <c r="V77" s="43"/>
      <c r="W77" s="43"/>
      <c r="X77" s="43"/>
    </row>
    <row r="78" spans="1:24" hidden="1" outlineLevel="1" collapsed="1">
      <c r="A78" s="8">
        <v>42583</v>
      </c>
      <c r="B78" s="43">
        <v>1082.4100971400001</v>
      </c>
      <c r="C78" s="43">
        <f t="shared" ref="C78" si="99">I78+O78</f>
        <v>814.75345742000002</v>
      </c>
      <c r="D78" s="43">
        <f t="shared" ref="D78" si="100">J78+P78</f>
        <v>267.65663971999999</v>
      </c>
      <c r="E78" s="43">
        <f t="shared" ref="E78" si="101">K78+Q78</f>
        <v>249.98873251999999</v>
      </c>
      <c r="F78" s="43">
        <f t="shared" ref="F78" si="102">L78+R78</f>
        <v>17.267662340000005</v>
      </c>
      <c r="G78" s="43">
        <f t="shared" ref="G78" si="103">M78+S78</f>
        <v>0.40024486000000009</v>
      </c>
      <c r="H78" s="43">
        <f t="shared" ref="H78" si="104">SUM(I78:J78)</f>
        <v>921.06194626000001</v>
      </c>
      <c r="I78" s="43">
        <v>660.31968866</v>
      </c>
      <c r="J78" s="43">
        <f t="shared" ref="J78" si="105">SUM(K78:M78)</f>
        <v>260.74225759999996</v>
      </c>
      <c r="K78" s="43">
        <v>243.18322986999999</v>
      </c>
      <c r="L78" s="43">
        <v>17.158782870000003</v>
      </c>
      <c r="M78" s="43">
        <v>0.40024486000000009</v>
      </c>
      <c r="N78" s="43">
        <f t="shared" ref="N78" si="106">SUM(O78:P78)</f>
        <v>161.34815087999999</v>
      </c>
      <c r="O78" s="43">
        <v>154.43376875999999</v>
      </c>
      <c r="P78" s="43">
        <f t="shared" ref="P78" si="107">SUM(Q78:S78)</f>
        <v>6.91438212</v>
      </c>
      <c r="Q78" s="43">
        <v>6.8055026500000002</v>
      </c>
      <c r="R78" s="43">
        <v>0.10887947000000001</v>
      </c>
      <c r="S78" s="43">
        <v>0</v>
      </c>
      <c r="T78" s="43"/>
      <c r="U78" s="43"/>
      <c r="V78" s="43"/>
      <c r="W78" s="43"/>
      <c r="X78" s="43"/>
    </row>
    <row r="79" spans="1:24" hidden="1" outlineLevel="1" collapsed="1">
      <c r="A79" s="8">
        <v>42614</v>
      </c>
      <c r="B79" s="43">
        <v>1107.64640504</v>
      </c>
      <c r="C79" s="43">
        <f t="shared" ref="C79" si="108">I79+O79</f>
        <v>806.13146634999998</v>
      </c>
      <c r="D79" s="43">
        <f t="shared" ref="D79" si="109">J79+P79</f>
        <v>301.51493868999995</v>
      </c>
      <c r="E79" s="43">
        <f t="shared" ref="E79" si="110">K79+Q79</f>
        <v>286.46373101999995</v>
      </c>
      <c r="F79" s="43">
        <f t="shared" ref="F79" si="111">L79+R79</f>
        <v>14.650834789999999</v>
      </c>
      <c r="G79" s="43">
        <f t="shared" ref="G79" si="112">M79+S79</f>
        <v>0.4003728800000001</v>
      </c>
      <c r="H79" s="43">
        <f t="shared" ref="H79" si="113">SUM(I79:J79)</f>
        <v>887.42529177000006</v>
      </c>
      <c r="I79" s="43">
        <v>600.54123903000004</v>
      </c>
      <c r="J79" s="43">
        <f t="shared" ref="J79" si="114">SUM(K79:M79)</f>
        <v>286.88405273999996</v>
      </c>
      <c r="K79" s="43">
        <v>272.03004954999994</v>
      </c>
      <c r="L79" s="43">
        <v>14.453630309999999</v>
      </c>
      <c r="M79" s="43">
        <v>0.4003728800000001</v>
      </c>
      <c r="N79" s="43">
        <f t="shared" ref="N79" si="115">SUM(O79:P79)</f>
        <v>220.22111326999999</v>
      </c>
      <c r="O79" s="43">
        <v>205.59022732</v>
      </c>
      <c r="P79" s="43">
        <f t="shared" ref="P79" si="116">SUM(Q79:S79)</f>
        <v>14.63088595</v>
      </c>
      <c r="Q79" s="43">
        <v>14.43368147</v>
      </c>
      <c r="R79" s="43">
        <v>0.19720447999999999</v>
      </c>
      <c r="S79" s="43">
        <v>0</v>
      </c>
      <c r="T79" s="43"/>
      <c r="U79" s="43"/>
      <c r="V79" s="43"/>
      <c r="W79" s="43"/>
      <c r="X79" s="43"/>
    </row>
    <row r="80" spans="1:24" hidden="1" outlineLevel="1" collapsed="1">
      <c r="A80" s="8">
        <v>42644</v>
      </c>
      <c r="B80" s="43">
        <v>1089.0852159199999</v>
      </c>
      <c r="C80" s="43">
        <f t="shared" ref="C80" si="117">I80+O80</f>
        <v>791.61586618000001</v>
      </c>
      <c r="D80" s="43">
        <f t="shared" ref="D80" si="118">J80+P80</f>
        <v>297.46934973999998</v>
      </c>
      <c r="E80" s="43">
        <f t="shared" ref="E80" si="119">K80+Q80</f>
        <v>278.66119096</v>
      </c>
      <c r="F80" s="43">
        <f t="shared" ref="F80" si="120">L80+R80</f>
        <v>18.407788490000002</v>
      </c>
      <c r="G80" s="43">
        <f t="shared" ref="G80" si="121">M80+S80</f>
        <v>0.40037029000000002</v>
      </c>
      <c r="H80" s="43">
        <f t="shared" ref="H80" si="122">SUM(I80:J80)</f>
        <v>902.00103308999996</v>
      </c>
      <c r="I80" s="43">
        <v>614.75897785999996</v>
      </c>
      <c r="J80" s="43">
        <f t="shared" ref="J80" si="123">SUM(K80:M80)</f>
        <v>287.24205523000001</v>
      </c>
      <c r="K80" s="43">
        <v>268.62136303</v>
      </c>
      <c r="L80" s="43">
        <v>18.220321910000003</v>
      </c>
      <c r="M80" s="43">
        <v>0.40037029000000002</v>
      </c>
      <c r="N80" s="43">
        <f t="shared" ref="N80" si="124">SUM(O80:P80)</f>
        <v>187.08418283</v>
      </c>
      <c r="O80" s="43">
        <v>176.85688832</v>
      </c>
      <c r="P80" s="43">
        <f t="shared" ref="P80" si="125">SUM(Q80:S80)</f>
        <v>10.227294510000002</v>
      </c>
      <c r="Q80" s="43">
        <v>10.039827930000001</v>
      </c>
      <c r="R80" s="43">
        <v>0.18746657999999999</v>
      </c>
      <c r="S80" s="43">
        <v>0</v>
      </c>
      <c r="T80" s="43"/>
      <c r="U80" s="43"/>
      <c r="V80" s="43"/>
      <c r="W80" s="43"/>
      <c r="X80" s="43"/>
    </row>
    <row r="81" spans="1:24" hidden="1" outlineLevel="1" collapsed="1">
      <c r="A81" s="8">
        <v>42675</v>
      </c>
      <c r="B81" s="43">
        <v>1071.4543581799999</v>
      </c>
      <c r="C81" s="43">
        <f t="shared" ref="C81" si="126">I81+O81</f>
        <v>772.25817818999997</v>
      </c>
      <c r="D81" s="43">
        <f t="shared" ref="D81" si="127">J81+P81</f>
        <v>299.19617999000002</v>
      </c>
      <c r="E81" s="43">
        <f t="shared" ref="E81" si="128">K81+Q81</f>
        <v>283.07950276000003</v>
      </c>
      <c r="F81" s="43">
        <f t="shared" ref="F81" si="129">L81+R81</f>
        <v>16.116437229999999</v>
      </c>
      <c r="G81" s="43">
        <f t="shared" ref="G81" si="130">M81+S81</f>
        <v>2.4000000000000001E-4</v>
      </c>
      <c r="H81" s="43">
        <f t="shared" ref="H81" si="131">SUM(I81:J81)</f>
        <v>892.93466622000005</v>
      </c>
      <c r="I81" s="43">
        <v>604.21952897999995</v>
      </c>
      <c r="J81" s="43">
        <f t="shared" ref="J81" si="132">SUM(K81:M81)</f>
        <v>288.71513724000005</v>
      </c>
      <c r="K81" s="43">
        <v>272.77748901000001</v>
      </c>
      <c r="L81" s="43">
        <v>15.937408229999999</v>
      </c>
      <c r="M81" s="43">
        <v>2.4000000000000001E-4</v>
      </c>
      <c r="N81" s="43">
        <f t="shared" ref="N81" si="133">SUM(O81:P81)</f>
        <v>178.51969195999999</v>
      </c>
      <c r="O81" s="43">
        <v>168.03864920999999</v>
      </c>
      <c r="P81" s="43">
        <f t="shared" ref="P81" si="134">SUM(Q81:S81)</f>
        <v>10.48104275</v>
      </c>
      <c r="Q81" s="43">
        <v>10.30201375</v>
      </c>
      <c r="R81" s="43">
        <v>0.17902899999999999</v>
      </c>
      <c r="S81" s="43">
        <v>0</v>
      </c>
      <c r="T81" s="43"/>
      <c r="U81" s="43"/>
      <c r="V81" s="43"/>
      <c r="W81" s="43"/>
      <c r="X81" s="43"/>
    </row>
    <row r="82" spans="1:24" hidden="1" outlineLevel="1" collapsed="1">
      <c r="A82" s="8">
        <v>42705</v>
      </c>
      <c r="B82" s="43">
        <v>1280.9838714700002</v>
      </c>
      <c r="C82" s="43">
        <f t="shared" ref="C82" si="135">I82+O82</f>
        <v>877.53991162</v>
      </c>
      <c r="D82" s="43">
        <f t="shared" ref="D82" si="136">J82+P82</f>
        <v>403.44395985</v>
      </c>
      <c r="E82" s="43">
        <f t="shared" ref="E82" si="137">K82+Q82</f>
        <v>390.64349494999999</v>
      </c>
      <c r="F82" s="43">
        <f t="shared" ref="F82" si="138">L82+R82</f>
        <v>12.8002249</v>
      </c>
      <c r="G82" s="43">
        <f t="shared" ref="G82" si="139">M82+S82</f>
        <v>2.4000000000000001E-4</v>
      </c>
      <c r="H82" s="43">
        <f t="shared" ref="H82" si="140">SUM(I82:J82)</f>
        <v>1061.00778042</v>
      </c>
      <c r="I82" s="43">
        <v>724.44876391000003</v>
      </c>
      <c r="J82" s="43">
        <f t="shared" ref="J82" si="141">SUM(K82:M82)</f>
        <v>336.55901650999999</v>
      </c>
      <c r="K82" s="43">
        <v>323.94414818999996</v>
      </c>
      <c r="L82" s="43">
        <v>12.61462832</v>
      </c>
      <c r="M82" s="43">
        <v>2.4000000000000001E-4</v>
      </c>
      <c r="N82" s="43">
        <f t="shared" ref="N82" si="142">SUM(O82:P82)</f>
        <v>219.97609104999998</v>
      </c>
      <c r="O82" s="43">
        <v>153.09114771</v>
      </c>
      <c r="P82" s="43">
        <f t="shared" ref="P82" si="143">SUM(Q82:S82)</f>
        <v>66.884943339999992</v>
      </c>
      <c r="Q82" s="43">
        <v>66.699346759999997</v>
      </c>
      <c r="R82" s="43">
        <v>0.18559658000000001</v>
      </c>
      <c r="S82" s="43">
        <v>0</v>
      </c>
      <c r="T82" s="43"/>
      <c r="U82" s="43"/>
      <c r="V82" s="43"/>
      <c r="W82" s="43"/>
      <c r="X82" s="43"/>
    </row>
    <row r="83" spans="1:24" hidden="1" outlineLevel="1" collapsed="1">
      <c r="A83" s="8">
        <v>42736</v>
      </c>
      <c r="B83" s="43">
        <v>1152.15849671</v>
      </c>
      <c r="C83" s="43">
        <f t="shared" ref="C83" si="144">I83+O83</f>
        <v>822.60120319999999</v>
      </c>
      <c r="D83" s="43">
        <f t="shared" ref="D83" si="145">J83+P83</f>
        <v>329.55729351000002</v>
      </c>
      <c r="E83" s="43">
        <f t="shared" ref="E83" si="146">K83+Q83</f>
        <v>320.09952378999998</v>
      </c>
      <c r="F83" s="43">
        <f t="shared" ref="F83" si="147">L83+R83</f>
        <v>9.4575297200000001</v>
      </c>
      <c r="G83" s="43">
        <f t="shared" ref="G83" si="148">M83+S83</f>
        <v>2.4000000000000001E-4</v>
      </c>
      <c r="H83" s="43">
        <f t="shared" ref="H83" si="149">SUM(I83:J83)</f>
        <v>943.90727316000005</v>
      </c>
      <c r="I83" s="43">
        <v>642.69818823000003</v>
      </c>
      <c r="J83" s="43">
        <f t="shared" ref="J83" si="150">SUM(K83:M83)</f>
        <v>301.20908493000002</v>
      </c>
      <c r="K83" s="43">
        <v>291.94195704999998</v>
      </c>
      <c r="L83" s="43">
        <v>9.2668878800000005</v>
      </c>
      <c r="M83" s="43">
        <v>2.4000000000000001E-4</v>
      </c>
      <c r="N83" s="43">
        <f t="shared" ref="N83" si="151">SUM(O83:P83)</f>
        <v>208.25122354999999</v>
      </c>
      <c r="O83" s="43">
        <v>179.90301496999999</v>
      </c>
      <c r="P83" s="43">
        <f t="shared" ref="P83" si="152">SUM(Q83:S83)</f>
        <v>28.348208580000001</v>
      </c>
      <c r="Q83" s="43">
        <v>28.15756674</v>
      </c>
      <c r="R83" s="43">
        <v>0.19064184000000001</v>
      </c>
      <c r="S83" s="43">
        <v>0</v>
      </c>
      <c r="T83" s="43"/>
      <c r="U83" s="43"/>
      <c r="V83" s="43"/>
      <c r="W83" s="43"/>
      <c r="X83" s="43"/>
    </row>
    <row r="84" spans="1:24" hidden="1" outlineLevel="1" collapsed="1">
      <c r="A84" s="8">
        <v>42767</v>
      </c>
      <c r="B84" s="43">
        <v>1204.0524350800001</v>
      </c>
      <c r="C84" s="43">
        <f t="shared" ref="C84" si="153">I84+O84</f>
        <v>888.37366682000004</v>
      </c>
      <c r="D84" s="43">
        <f t="shared" ref="D84" si="154">J84+P84</f>
        <v>315.67876826000003</v>
      </c>
      <c r="E84" s="43">
        <f t="shared" ref="E84" si="155">K84+Q84</f>
        <v>308.08021482000004</v>
      </c>
      <c r="F84" s="43">
        <f t="shared" ref="F84" si="156">L84+R84</f>
        <v>7.5983134400000001</v>
      </c>
      <c r="G84" s="43">
        <f t="shared" ref="G84" si="157">M84+S84</f>
        <v>2.4000000000000001E-4</v>
      </c>
      <c r="H84" s="43">
        <f t="shared" ref="H84" si="158">SUM(I84:J84)</f>
        <v>995.92254552999998</v>
      </c>
      <c r="I84" s="43">
        <v>715.71678538000003</v>
      </c>
      <c r="J84" s="43">
        <f t="shared" ref="J84" si="159">SUM(K84:M84)</f>
        <v>280.20576015</v>
      </c>
      <c r="K84" s="43">
        <v>272.80265012000001</v>
      </c>
      <c r="L84" s="43">
        <v>7.4028700299999999</v>
      </c>
      <c r="M84" s="43">
        <v>2.4000000000000001E-4</v>
      </c>
      <c r="N84" s="43">
        <f t="shared" ref="N84" si="160">SUM(O84:P84)</f>
        <v>208.12988954999997</v>
      </c>
      <c r="O84" s="43">
        <v>172.65688143999998</v>
      </c>
      <c r="P84" s="43">
        <f t="shared" ref="P84" si="161">SUM(Q84:S84)</f>
        <v>35.473008110000002</v>
      </c>
      <c r="Q84" s="43">
        <v>35.277564699999999</v>
      </c>
      <c r="R84" s="43">
        <v>0.19544341000000001</v>
      </c>
      <c r="S84" s="43">
        <v>0</v>
      </c>
      <c r="T84" s="43"/>
      <c r="U84" s="43"/>
      <c r="V84" s="43"/>
      <c r="W84" s="43"/>
      <c r="X84" s="43"/>
    </row>
    <row r="85" spans="1:24" hidden="1" outlineLevel="1" collapsed="1">
      <c r="A85" s="8">
        <v>42795</v>
      </c>
      <c r="B85" s="43">
        <v>1166.8171740099999</v>
      </c>
      <c r="C85" s="43">
        <f t="shared" ref="C85" si="162">I85+O85</f>
        <v>826.66231532000006</v>
      </c>
      <c r="D85" s="43">
        <f t="shared" ref="D85" si="163">J85+P85</f>
        <v>340.15485868999997</v>
      </c>
      <c r="E85" s="43">
        <f t="shared" ref="E85" si="164">K85+Q85</f>
        <v>326.74681913999996</v>
      </c>
      <c r="F85" s="43">
        <f t="shared" ref="F85" si="165">L85+R85</f>
        <v>13.40779955</v>
      </c>
      <c r="G85" s="43">
        <f t="shared" ref="G85" si="166">M85+S85</f>
        <v>2.4000000000000001E-4</v>
      </c>
      <c r="H85" s="43">
        <f t="shared" ref="H85" si="167">SUM(I85:J85)</f>
        <v>942.25068465000004</v>
      </c>
      <c r="I85" s="43">
        <v>643.05590993999999</v>
      </c>
      <c r="J85" s="43">
        <f t="shared" ref="J85" si="168">SUM(K85:M85)</f>
        <v>299.19477470999999</v>
      </c>
      <c r="K85" s="43">
        <v>285.98210212999999</v>
      </c>
      <c r="L85" s="43">
        <v>13.21243258</v>
      </c>
      <c r="M85" s="43">
        <v>2.4000000000000001E-4</v>
      </c>
      <c r="N85" s="43">
        <f t="shared" ref="N85" si="169">SUM(O85:P85)</f>
        <v>224.56648936000002</v>
      </c>
      <c r="O85" s="43">
        <v>183.60640538000001</v>
      </c>
      <c r="P85" s="43">
        <f t="shared" ref="P85" si="170">SUM(Q85:S85)</f>
        <v>40.96008398</v>
      </c>
      <c r="Q85" s="43">
        <v>40.764717009999998</v>
      </c>
      <c r="R85" s="43">
        <v>0.19536697</v>
      </c>
      <c r="S85" s="43">
        <v>0</v>
      </c>
      <c r="T85" s="43"/>
      <c r="U85" s="43"/>
      <c r="V85" s="43"/>
      <c r="W85" s="43"/>
      <c r="X85" s="43"/>
    </row>
    <row r="86" spans="1:24" hidden="1" outlineLevel="1" collapsed="1">
      <c r="A86" s="8">
        <v>42826</v>
      </c>
      <c r="B86" s="43">
        <v>1124.3455974200001</v>
      </c>
      <c r="C86" s="43">
        <f t="shared" ref="C86" si="171">I86+O86</f>
        <v>792.13072076000003</v>
      </c>
      <c r="D86" s="43">
        <f t="shared" ref="D86" si="172">J86+P86</f>
        <v>332.21487666000007</v>
      </c>
      <c r="E86" s="43">
        <f t="shared" ref="E86" si="173">K86+Q86</f>
        <v>323.27531984000007</v>
      </c>
      <c r="F86" s="43">
        <f t="shared" ref="F86" si="174">L86+R86</f>
        <v>8.9389304099999993</v>
      </c>
      <c r="G86" s="43">
        <f t="shared" ref="G86" si="175">M86+S86</f>
        <v>6.2640999999999999E-4</v>
      </c>
      <c r="H86" s="43">
        <f t="shared" ref="H86" si="176">SUM(I86:J86)</f>
        <v>937.22852797000007</v>
      </c>
      <c r="I86" s="43">
        <v>645.52837003000002</v>
      </c>
      <c r="J86" s="43">
        <f t="shared" ref="J86" si="177">SUM(K86:M86)</f>
        <v>291.70015794000005</v>
      </c>
      <c r="K86" s="43">
        <v>282.95523697000004</v>
      </c>
      <c r="L86" s="43">
        <v>8.7442945600000002</v>
      </c>
      <c r="M86" s="43">
        <v>6.2640999999999999E-4</v>
      </c>
      <c r="N86" s="43">
        <f t="shared" ref="N86" si="178">SUM(O86:P86)</f>
        <v>187.11706944999997</v>
      </c>
      <c r="O86" s="43">
        <v>146.60235072999998</v>
      </c>
      <c r="P86" s="43">
        <f t="shared" ref="P86" si="179">SUM(Q86:S86)</f>
        <v>40.514718719999998</v>
      </c>
      <c r="Q86" s="43">
        <v>40.32008287</v>
      </c>
      <c r="R86" s="43">
        <v>0.19463585</v>
      </c>
      <c r="S86" s="43">
        <v>0</v>
      </c>
      <c r="T86" s="43"/>
      <c r="U86" s="43"/>
      <c r="V86" s="43"/>
      <c r="W86" s="43"/>
      <c r="X86" s="43"/>
    </row>
    <row r="87" spans="1:24" hidden="1" outlineLevel="1" collapsed="1">
      <c r="A87" s="8">
        <v>42856</v>
      </c>
      <c r="B87" s="43">
        <v>1208.9515315799999</v>
      </c>
      <c r="C87" s="43">
        <f t="shared" ref="C87" si="180">I87+O87</f>
        <v>880.39479151</v>
      </c>
      <c r="D87" s="43">
        <f t="shared" ref="D87" si="181">J87+P87</f>
        <v>328.55674006999999</v>
      </c>
      <c r="E87" s="43">
        <f t="shared" ref="E87" si="182">K87+Q87</f>
        <v>302.63650063</v>
      </c>
      <c r="F87" s="43">
        <f t="shared" ref="F87" si="183">L87+R87</f>
        <v>25.92023944</v>
      </c>
      <c r="G87" s="43">
        <f t="shared" ref="G87" si="184">M87+S87</f>
        <v>0</v>
      </c>
      <c r="H87" s="43">
        <f t="shared" ref="H87" si="185">SUM(I87:J87)</f>
        <v>1000.45744064</v>
      </c>
      <c r="I87" s="43">
        <v>707.28901764</v>
      </c>
      <c r="J87" s="43">
        <f t="shared" ref="J87" si="186">SUM(K87:M87)</f>
        <v>293.16842299999996</v>
      </c>
      <c r="K87" s="43">
        <v>267.44366303999999</v>
      </c>
      <c r="L87" s="43">
        <v>25.72475996</v>
      </c>
      <c r="M87" s="43">
        <v>0</v>
      </c>
      <c r="N87" s="43">
        <f t="shared" ref="N87" si="187">SUM(O87:P87)</f>
        <v>208.49409094000001</v>
      </c>
      <c r="O87" s="43">
        <v>173.10577387000001</v>
      </c>
      <c r="P87" s="43">
        <f t="shared" ref="P87" si="188">SUM(Q87:S87)</f>
        <v>35.388317070000006</v>
      </c>
      <c r="Q87" s="43">
        <v>35.192837590000003</v>
      </c>
      <c r="R87" s="43">
        <v>0.19547948000000001</v>
      </c>
      <c r="S87" s="43">
        <v>0</v>
      </c>
      <c r="T87" s="43"/>
      <c r="U87" s="43"/>
      <c r="V87" s="43"/>
      <c r="W87" s="43"/>
      <c r="X87" s="43"/>
    </row>
    <row r="88" spans="1:24" hidden="1" outlineLevel="1" collapsed="1">
      <c r="A88" s="8">
        <v>42887</v>
      </c>
      <c r="B88" s="43">
        <v>1304.2081815899999</v>
      </c>
      <c r="C88" s="43">
        <f t="shared" ref="C88" si="189">I88+O88</f>
        <v>944.65413991000003</v>
      </c>
      <c r="D88" s="43">
        <f t="shared" ref="D88" si="190">J88+P88</f>
        <v>359.55404168000001</v>
      </c>
      <c r="E88" s="43">
        <f t="shared" ref="E88" si="191">K88+Q88</f>
        <v>314.50651436999999</v>
      </c>
      <c r="F88" s="43">
        <f t="shared" ref="F88" si="192">L88+R88</f>
        <v>45.04752731</v>
      </c>
      <c r="G88" s="43">
        <f t="shared" ref="G88" si="193">M88+S88</f>
        <v>0</v>
      </c>
      <c r="H88" s="43">
        <f t="shared" ref="H88" si="194">SUM(I88:J88)</f>
        <v>1066.2516171500001</v>
      </c>
      <c r="I88" s="43">
        <v>746.23225330000002</v>
      </c>
      <c r="J88" s="43">
        <f t="shared" ref="J88" si="195">SUM(K88:M88)</f>
        <v>320.01936384999999</v>
      </c>
      <c r="K88" s="43">
        <v>275.16569907999997</v>
      </c>
      <c r="L88" s="43">
        <v>44.853664770000002</v>
      </c>
      <c r="M88" s="43">
        <v>0</v>
      </c>
      <c r="N88" s="43">
        <f t="shared" ref="N88" si="196">SUM(O88:P88)</f>
        <v>237.95656443999999</v>
      </c>
      <c r="O88" s="43">
        <v>198.42188661</v>
      </c>
      <c r="P88" s="43">
        <f t="shared" ref="P88" si="197">SUM(Q88:S88)</f>
        <v>39.53467783</v>
      </c>
      <c r="Q88" s="43">
        <v>39.340815290000002</v>
      </c>
      <c r="R88" s="43">
        <v>0.19386254</v>
      </c>
      <c r="S88" s="43">
        <v>0</v>
      </c>
      <c r="T88" s="43"/>
      <c r="U88" s="43"/>
      <c r="V88" s="43"/>
      <c r="W88" s="43"/>
      <c r="X88" s="43"/>
    </row>
    <row r="89" spans="1:24" hidden="1" outlineLevel="1" collapsed="1">
      <c r="A89" s="8">
        <v>42917</v>
      </c>
      <c r="B89" s="43">
        <v>1301.88263557</v>
      </c>
      <c r="C89" s="43">
        <f t="shared" ref="C89" si="198">I89+O89</f>
        <v>978.18773638999994</v>
      </c>
      <c r="D89" s="43">
        <f t="shared" ref="D89" si="199">J89+P89</f>
        <v>323.69489917999999</v>
      </c>
      <c r="E89" s="43">
        <f t="shared" ref="E89" si="200">K89+Q89</f>
        <v>299.19971220000002</v>
      </c>
      <c r="F89" s="43">
        <f t="shared" ref="F89" si="201">L89+R89</f>
        <v>24.49518698</v>
      </c>
      <c r="G89" s="43">
        <f t="shared" ref="G89" si="202">M89+S89</f>
        <v>0</v>
      </c>
      <c r="H89" s="43">
        <f t="shared" ref="H89" si="203">SUM(I89:J89)</f>
        <v>1071.2419525599998</v>
      </c>
      <c r="I89" s="43">
        <v>785.22011355999996</v>
      </c>
      <c r="J89" s="43">
        <f t="shared" ref="J89" si="204">SUM(K89:M89)</f>
        <v>286.021839</v>
      </c>
      <c r="K89" s="43">
        <v>261.72295255</v>
      </c>
      <c r="L89" s="43">
        <v>24.298886450000001</v>
      </c>
      <c r="M89" s="43">
        <v>0</v>
      </c>
      <c r="N89" s="43">
        <f t="shared" ref="N89" si="205">SUM(O89:P89)</f>
        <v>230.64068301000003</v>
      </c>
      <c r="O89" s="43">
        <v>192.96762283000001</v>
      </c>
      <c r="P89" s="43">
        <f t="shared" ref="P89" si="206">SUM(Q89:S89)</f>
        <v>37.673060180000007</v>
      </c>
      <c r="Q89" s="43">
        <v>37.476759650000005</v>
      </c>
      <c r="R89" s="43">
        <v>0.19630053</v>
      </c>
      <c r="S89" s="43">
        <v>0</v>
      </c>
      <c r="T89" s="43"/>
      <c r="U89" s="43"/>
      <c r="V89" s="43"/>
      <c r="W89" s="43"/>
      <c r="X89" s="43"/>
    </row>
    <row r="90" spans="1:24" hidden="1" outlineLevel="1" collapsed="1">
      <c r="A90" s="8">
        <v>42948</v>
      </c>
      <c r="B90" s="43">
        <v>1206.5965812300001</v>
      </c>
      <c r="C90" s="43">
        <f t="shared" ref="C90" si="207">I90+O90</f>
        <v>875.16166447000001</v>
      </c>
      <c r="D90" s="43">
        <f t="shared" ref="D90" si="208">J90+P90</f>
        <v>331.43491676000002</v>
      </c>
      <c r="E90" s="43">
        <f t="shared" ref="E90" si="209">K90+Q90</f>
        <v>303.32627801000001</v>
      </c>
      <c r="F90" s="43">
        <f t="shared" ref="F90" si="210">L90+R90</f>
        <v>28.108638750000001</v>
      </c>
      <c r="G90" s="43">
        <f t="shared" ref="G90" si="211">M90+S90</f>
        <v>0</v>
      </c>
      <c r="H90" s="43">
        <f t="shared" ref="H90" si="212">SUM(I90:J90)</f>
        <v>974.15288208000015</v>
      </c>
      <c r="I90" s="43">
        <v>670.68389092000007</v>
      </c>
      <c r="J90" s="43">
        <f t="shared" ref="J90" si="213">SUM(K90:M90)</f>
        <v>303.46899116000003</v>
      </c>
      <c r="K90" s="43">
        <v>275.55957023000002</v>
      </c>
      <c r="L90" s="43">
        <v>27.90942093</v>
      </c>
      <c r="M90" s="43">
        <v>0</v>
      </c>
      <c r="N90" s="43">
        <f t="shared" ref="N90" si="214">SUM(O90:P90)</f>
        <v>232.44369914999999</v>
      </c>
      <c r="O90" s="43">
        <v>204.47777354999999</v>
      </c>
      <c r="P90" s="43">
        <f t="shared" ref="P90" si="215">SUM(Q90:S90)</f>
        <v>27.965925600000002</v>
      </c>
      <c r="Q90" s="43">
        <v>27.766707780000001</v>
      </c>
      <c r="R90" s="43">
        <v>0.19921781999999999</v>
      </c>
      <c r="S90" s="43">
        <v>0</v>
      </c>
      <c r="T90" s="43"/>
      <c r="U90" s="43"/>
      <c r="V90" s="43"/>
      <c r="W90" s="43"/>
      <c r="X90" s="43"/>
    </row>
    <row r="91" spans="1:24" hidden="1" outlineLevel="1" collapsed="1">
      <c r="A91" s="8">
        <v>42979</v>
      </c>
      <c r="B91" s="43">
        <v>1232.30599519</v>
      </c>
      <c r="C91" s="43">
        <f t="shared" ref="C91" si="216">I91+O91</f>
        <v>946.74171211999987</v>
      </c>
      <c r="D91" s="43">
        <f t="shared" ref="D91" si="217">J91+P91</f>
        <v>285.56428306999999</v>
      </c>
      <c r="E91" s="43">
        <f t="shared" ref="E91" si="218">K91+Q91</f>
        <v>255.07204444000001</v>
      </c>
      <c r="F91" s="43">
        <f t="shared" ref="F91" si="219">L91+R91</f>
        <v>30.492238629999999</v>
      </c>
      <c r="G91" s="43">
        <f t="shared" ref="G91" si="220">M91+S91</f>
        <v>0</v>
      </c>
      <c r="H91" s="43">
        <f t="shared" ref="H91" si="221">SUM(I91:J91)</f>
        <v>964.84673438999994</v>
      </c>
      <c r="I91" s="43">
        <v>687.52170305999994</v>
      </c>
      <c r="J91" s="43">
        <f t="shared" ref="J91" si="222">SUM(K91:M91)</f>
        <v>277.32503133</v>
      </c>
      <c r="K91" s="43">
        <v>246.95191816000002</v>
      </c>
      <c r="L91" s="43">
        <v>30.37311317</v>
      </c>
      <c r="M91" s="43">
        <v>0</v>
      </c>
      <c r="N91" s="43">
        <f t="shared" ref="N91" si="223">SUM(O91:P91)</f>
        <v>267.45926079999998</v>
      </c>
      <c r="O91" s="43">
        <v>259.22000906</v>
      </c>
      <c r="P91" s="43">
        <f t="shared" ref="P91" si="224">SUM(Q91:S91)</f>
        <v>8.2392517400000003</v>
      </c>
      <c r="Q91" s="43">
        <v>8.1201262800000009</v>
      </c>
      <c r="R91" s="43">
        <v>0.11912546</v>
      </c>
      <c r="S91" s="43">
        <v>0</v>
      </c>
      <c r="T91" s="43"/>
      <c r="U91" s="43"/>
      <c r="V91" s="43"/>
      <c r="W91" s="43"/>
      <c r="X91" s="43"/>
    </row>
    <row r="92" spans="1:24" hidden="1" outlineLevel="1" collapsed="1">
      <c r="A92" s="8">
        <v>43009</v>
      </c>
      <c r="B92" s="43">
        <v>1226.9380899799999</v>
      </c>
      <c r="C92" s="43">
        <f t="shared" ref="C92" si="225">I92+O92</f>
        <v>957.57302056000003</v>
      </c>
      <c r="D92" s="43">
        <f t="shared" ref="D92" si="226">J92+P92</f>
        <v>269.36506941999994</v>
      </c>
      <c r="E92" s="43">
        <f t="shared" ref="E92" si="227">K92+Q92</f>
        <v>246.57896966999999</v>
      </c>
      <c r="F92" s="43">
        <f t="shared" ref="F92" si="228">L92+R92</f>
        <v>22.786099750000002</v>
      </c>
      <c r="G92" s="43">
        <f t="shared" ref="G92" si="229">M92+S92</f>
        <v>0</v>
      </c>
      <c r="H92" s="43">
        <f t="shared" ref="H92" si="230">SUM(I92:J92)</f>
        <v>944.62241595</v>
      </c>
      <c r="I92" s="43">
        <v>682.92036848999999</v>
      </c>
      <c r="J92" s="43">
        <f t="shared" ref="J92" si="231">SUM(K92:M92)</f>
        <v>261.70204745999996</v>
      </c>
      <c r="K92" s="43">
        <v>238.91594770999998</v>
      </c>
      <c r="L92" s="43">
        <v>22.786099750000002</v>
      </c>
      <c r="M92" s="43">
        <v>0</v>
      </c>
      <c r="N92" s="43">
        <f t="shared" ref="N92" si="232">SUM(O92:P92)</f>
        <v>282.31567402999997</v>
      </c>
      <c r="O92" s="43">
        <v>274.65265206999999</v>
      </c>
      <c r="P92" s="43">
        <f t="shared" ref="P92" si="233">SUM(Q92:S92)</f>
        <v>7.66302196</v>
      </c>
      <c r="Q92" s="43">
        <v>7.66302196</v>
      </c>
      <c r="R92" s="43">
        <v>0</v>
      </c>
      <c r="S92" s="43">
        <v>0</v>
      </c>
      <c r="T92" s="43"/>
      <c r="U92" s="43"/>
      <c r="V92" s="43"/>
      <c r="W92" s="43"/>
      <c r="X92" s="43"/>
    </row>
    <row r="93" spans="1:24" hidden="1" outlineLevel="1" collapsed="1">
      <c r="A93" s="8">
        <v>43040</v>
      </c>
      <c r="B93" s="43">
        <v>1209.6121355400001</v>
      </c>
      <c r="C93" s="43">
        <f t="shared" ref="C93" si="234">I93+O93</f>
        <v>950.25481435999995</v>
      </c>
      <c r="D93" s="43">
        <f t="shared" ref="D93" si="235">J93+P93</f>
        <v>259.35732117999999</v>
      </c>
      <c r="E93" s="43">
        <f t="shared" ref="E93" si="236">K93+Q93</f>
        <v>241.64002443999999</v>
      </c>
      <c r="F93" s="43">
        <f t="shared" ref="F93" si="237">L93+R93</f>
        <v>17.717296739999998</v>
      </c>
      <c r="G93" s="43">
        <f t="shared" ref="G93" si="238">M93+S93</f>
        <v>0</v>
      </c>
      <c r="H93" s="43">
        <f t="shared" ref="H93" si="239">SUM(I93:J93)</f>
        <v>941.57912538000005</v>
      </c>
      <c r="I93" s="43">
        <v>686.80738206000001</v>
      </c>
      <c r="J93" s="43">
        <f t="shared" ref="J93" si="240">SUM(K93:M93)</f>
        <v>254.77174331999998</v>
      </c>
      <c r="K93" s="43">
        <v>237.05444657999999</v>
      </c>
      <c r="L93" s="43">
        <v>17.717296739999998</v>
      </c>
      <c r="M93" s="43">
        <v>0</v>
      </c>
      <c r="N93" s="43">
        <f t="shared" ref="N93" si="241">SUM(O93:P93)</f>
        <v>268.03301016</v>
      </c>
      <c r="O93" s="43">
        <v>263.4474323</v>
      </c>
      <c r="P93" s="43">
        <f t="shared" ref="P93" si="242">SUM(Q93:S93)</f>
        <v>4.5855778599999999</v>
      </c>
      <c r="Q93" s="43">
        <v>4.5855778599999999</v>
      </c>
      <c r="R93" s="43">
        <v>0</v>
      </c>
      <c r="S93" s="43">
        <v>0</v>
      </c>
      <c r="T93" s="43"/>
      <c r="U93" s="43"/>
      <c r="V93" s="43"/>
      <c r="W93" s="43"/>
      <c r="X93" s="43"/>
    </row>
    <row r="94" spans="1:24" hidden="1" outlineLevel="1" collapsed="1">
      <c r="A94" s="8">
        <v>43070</v>
      </c>
      <c r="B94" s="43">
        <v>1506.5318858100002</v>
      </c>
      <c r="C94" s="43">
        <f t="shared" ref="C94" si="243">I94+O94</f>
        <v>1118.42940247</v>
      </c>
      <c r="D94" s="43">
        <f t="shared" ref="D94" si="244">J94+P94</f>
        <v>388.10248334000005</v>
      </c>
      <c r="E94" s="43">
        <f t="shared" ref="E94" si="245">K94+Q94</f>
        <v>369.67883371000005</v>
      </c>
      <c r="F94" s="43">
        <f t="shared" ref="F94" si="246">L94+R94</f>
        <v>18.31143496</v>
      </c>
      <c r="G94" s="43">
        <f t="shared" ref="G94" si="247">M94+S94</f>
        <v>0.11221467</v>
      </c>
      <c r="H94" s="43">
        <f t="shared" ref="H94" si="248">SUM(I94:J94)</f>
        <v>1238.9032577600001</v>
      </c>
      <c r="I94" s="43">
        <v>859.60954303000005</v>
      </c>
      <c r="J94" s="43">
        <f t="shared" ref="J94" si="249">SUM(K94:M94)</f>
        <v>379.29371473000003</v>
      </c>
      <c r="K94" s="43">
        <v>360.87006510000003</v>
      </c>
      <c r="L94" s="43">
        <v>18.31143496</v>
      </c>
      <c r="M94" s="43">
        <v>0.11221467</v>
      </c>
      <c r="N94" s="43">
        <f t="shared" ref="N94" si="250">SUM(O94:P94)</f>
        <v>267.62862805000003</v>
      </c>
      <c r="O94" s="43">
        <v>258.81985944000002</v>
      </c>
      <c r="P94" s="43">
        <f t="shared" ref="P94" si="251">SUM(Q94:S94)</f>
        <v>8.8087686099999996</v>
      </c>
      <c r="Q94" s="43">
        <v>8.8087686099999996</v>
      </c>
      <c r="R94" s="43">
        <v>0</v>
      </c>
      <c r="S94" s="43">
        <v>0</v>
      </c>
      <c r="T94" s="43"/>
      <c r="U94" s="43"/>
      <c r="V94" s="43"/>
      <c r="W94" s="43"/>
      <c r="X94" s="43"/>
    </row>
    <row r="95" spans="1:24" hidden="1" outlineLevel="1" collapsed="1">
      <c r="A95" s="8">
        <v>43101</v>
      </c>
      <c r="B95" s="43">
        <v>1340.38536649</v>
      </c>
      <c r="C95" s="43">
        <f t="shared" ref="C95" si="252">I95+O95</f>
        <v>901.30053679000002</v>
      </c>
      <c r="D95" s="43">
        <f t="shared" ref="D95" si="253">J95+P95</f>
        <v>439.0848297</v>
      </c>
      <c r="E95" s="43">
        <f t="shared" ref="E95" si="254">K95+Q95</f>
        <v>410.18664302000002</v>
      </c>
      <c r="F95" s="43">
        <f t="shared" ref="F95" si="255">L95+R95</f>
        <v>27.538433680000001</v>
      </c>
      <c r="G95" s="43">
        <f t="shared" ref="G95" si="256">M95+S95</f>
        <v>1.359753</v>
      </c>
      <c r="H95" s="43">
        <f t="shared" ref="H95" si="257">SUM(I95:J95)</f>
        <v>1038.18815047</v>
      </c>
      <c r="I95" s="43">
        <v>612.25061690999996</v>
      </c>
      <c r="J95" s="43">
        <f t="shared" ref="J95" si="258">SUM(K95:M95)</f>
        <v>425.93753356000002</v>
      </c>
      <c r="K95" s="43">
        <v>398.10369310999999</v>
      </c>
      <c r="L95" s="43">
        <v>27.538433680000001</v>
      </c>
      <c r="M95" s="43">
        <v>0.29540676999999999</v>
      </c>
      <c r="N95" s="43">
        <f t="shared" ref="N95" si="259">SUM(O95:P95)</f>
        <v>302.19721601999998</v>
      </c>
      <c r="O95" s="43">
        <v>289.04991988</v>
      </c>
      <c r="P95" s="43">
        <f t="shared" ref="P95" si="260">SUM(Q95:S95)</f>
        <v>13.14729614</v>
      </c>
      <c r="Q95" s="43">
        <v>12.08294991</v>
      </c>
      <c r="R95" s="43">
        <v>0</v>
      </c>
      <c r="S95" s="43">
        <v>1.0643462299999999</v>
      </c>
      <c r="T95" s="43"/>
      <c r="U95" s="43"/>
      <c r="V95" s="43"/>
      <c r="W95" s="43"/>
      <c r="X95" s="43"/>
    </row>
    <row r="96" spans="1:24" hidden="1" outlineLevel="1" collapsed="1">
      <c r="A96" s="8">
        <v>43132</v>
      </c>
      <c r="B96" s="43">
        <v>1367.28007897</v>
      </c>
      <c r="C96" s="43">
        <f t="shared" ref="C96" si="261">I96+O96</f>
        <v>973.49763451000001</v>
      </c>
      <c r="D96" s="43">
        <f t="shared" ref="D96" si="262">J96+P96</f>
        <v>393.78244446000002</v>
      </c>
      <c r="E96" s="43">
        <f t="shared" ref="E96" si="263">K96+Q96</f>
        <v>372.61098190000001</v>
      </c>
      <c r="F96" s="43">
        <f t="shared" ref="F96" si="264">L96+R96</f>
        <v>20.044201600000001</v>
      </c>
      <c r="G96" s="43">
        <f t="shared" ref="G96" si="265">M96+S96</f>
        <v>1.1272609599999999</v>
      </c>
      <c r="H96" s="43">
        <f t="shared" ref="H96" si="266">SUM(I96:J96)</f>
        <v>1077.37735069</v>
      </c>
      <c r="I96" s="43">
        <v>697.58652466000001</v>
      </c>
      <c r="J96" s="43">
        <f t="shared" ref="J96" si="267">SUM(K96:M96)</f>
        <v>379.79082603000001</v>
      </c>
      <c r="K96" s="43">
        <v>359.63565163999999</v>
      </c>
      <c r="L96" s="43">
        <v>20.044201600000001</v>
      </c>
      <c r="M96" s="43">
        <v>0.11097279</v>
      </c>
      <c r="N96" s="43">
        <f t="shared" ref="N96" si="268">SUM(O96:P96)</f>
        <v>289.90272828000002</v>
      </c>
      <c r="O96" s="43">
        <v>275.91110985</v>
      </c>
      <c r="P96" s="43">
        <f t="shared" ref="P96" si="269">SUM(Q96:S96)</f>
        <v>13.991618429999999</v>
      </c>
      <c r="Q96" s="43">
        <v>12.97533026</v>
      </c>
      <c r="R96" s="43">
        <v>0</v>
      </c>
      <c r="S96" s="43">
        <v>1.0162881699999999</v>
      </c>
      <c r="T96" s="43"/>
      <c r="U96" s="43"/>
      <c r="V96" s="43"/>
      <c r="W96" s="43"/>
      <c r="X96" s="43"/>
    </row>
    <row r="97" spans="1:24" hidden="1" outlineLevel="1" collapsed="1">
      <c r="A97" s="8">
        <v>43160</v>
      </c>
      <c r="B97" s="43">
        <v>1413.70032737</v>
      </c>
      <c r="C97" s="43">
        <f t="shared" ref="C97" si="270">I97+O97</f>
        <v>991.53382042999988</v>
      </c>
      <c r="D97" s="43">
        <f t="shared" ref="D97" si="271">J97+P97</f>
        <v>422.16650693999998</v>
      </c>
      <c r="E97" s="43">
        <f t="shared" ref="E97" si="272">K97+Q97</f>
        <v>396.92601583999999</v>
      </c>
      <c r="F97" s="43">
        <f t="shared" ref="F97" si="273">L97+R97</f>
        <v>24.124058120000001</v>
      </c>
      <c r="G97" s="43">
        <f t="shared" ref="G97" si="274">M97+S97</f>
        <v>1.1164329799999999</v>
      </c>
      <c r="H97" s="43">
        <f t="shared" ref="H97" si="275">SUM(I97:J97)</f>
        <v>1125.83539974</v>
      </c>
      <c r="I97" s="43">
        <v>724.30436284999996</v>
      </c>
      <c r="J97" s="43">
        <f t="shared" ref="J97" si="276">SUM(K97:M97)</f>
        <v>401.53103689</v>
      </c>
      <c r="K97" s="43">
        <v>377.29554080999998</v>
      </c>
      <c r="L97" s="43">
        <v>24.124058120000001</v>
      </c>
      <c r="M97" s="43">
        <v>0.11143796</v>
      </c>
      <c r="N97" s="43">
        <f t="shared" ref="N97" si="277">SUM(O97:P97)</f>
        <v>287.86492762999995</v>
      </c>
      <c r="O97" s="43">
        <v>267.22945757999997</v>
      </c>
      <c r="P97" s="43">
        <f t="shared" ref="P97" si="278">SUM(Q97:S97)</f>
        <v>20.635470049999999</v>
      </c>
      <c r="Q97" s="43">
        <v>19.630475029999999</v>
      </c>
      <c r="R97" s="43">
        <v>0</v>
      </c>
      <c r="S97" s="43">
        <v>1.00499502</v>
      </c>
      <c r="T97" s="43"/>
      <c r="U97" s="43"/>
      <c r="V97" s="43"/>
      <c r="W97" s="43"/>
      <c r="X97" s="43"/>
    </row>
    <row r="98" spans="1:24" hidden="1" outlineLevel="1" collapsed="1">
      <c r="A98" s="8">
        <v>43191</v>
      </c>
      <c r="B98" s="43">
        <v>1364.88982551</v>
      </c>
      <c r="C98" s="43">
        <f t="shared" ref="C98" si="279">I98+O98</f>
        <v>1024.4380667800001</v>
      </c>
      <c r="D98" s="43">
        <f t="shared" ref="D98" si="280">J98+P98</f>
        <v>340.45175873000005</v>
      </c>
      <c r="E98" s="43">
        <f t="shared" ref="E98" si="281">K98+Q98</f>
        <v>339.10808421000002</v>
      </c>
      <c r="F98" s="43">
        <f t="shared" ref="F98" si="282">L98+R98</f>
        <v>0.29959554999999999</v>
      </c>
      <c r="G98" s="43">
        <f t="shared" ref="G98" si="283">M98+S98</f>
        <v>1.0440789699999999</v>
      </c>
      <c r="H98" s="43">
        <f t="shared" ref="H98" si="284">SUM(I98:J98)</f>
        <v>1075.9867016200001</v>
      </c>
      <c r="I98" s="43">
        <v>752.81552293999994</v>
      </c>
      <c r="J98" s="43">
        <f t="shared" ref="J98" si="285">SUM(K98:M98)</f>
        <v>323.17117868000003</v>
      </c>
      <c r="K98" s="43">
        <v>322.81051524000003</v>
      </c>
      <c r="L98" s="43">
        <v>0.29959554999999999</v>
      </c>
      <c r="M98" s="43">
        <v>6.106789E-2</v>
      </c>
      <c r="N98" s="43">
        <f t="shared" ref="N98" si="286">SUM(O98:P98)</f>
        <v>288.90312389000007</v>
      </c>
      <c r="O98" s="43">
        <v>271.62254384000005</v>
      </c>
      <c r="P98" s="43">
        <f t="shared" ref="P98" si="287">SUM(Q98:S98)</f>
        <v>17.280580050000001</v>
      </c>
      <c r="Q98" s="43">
        <v>16.29756897</v>
      </c>
      <c r="R98" s="43">
        <v>0</v>
      </c>
      <c r="S98" s="43">
        <v>0.98301108000000004</v>
      </c>
      <c r="T98" s="43"/>
      <c r="U98" s="43"/>
      <c r="V98" s="43"/>
      <c r="W98" s="43"/>
      <c r="X98" s="43"/>
    </row>
    <row r="99" spans="1:24" hidden="1" outlineLevel="1" collapsed="1">
      <c r="A99" s="8">
        <v>43221</v>
      </c>
      <c r="B99" s="43">
        <v>1405.7395897400002</v>
      </c>
      <c r="C99" s="43">
        <f t="shared" ref="C99" si="288">I99+O99</f>
        <v>1020.09887181</v>
      </c>
      <c r="D99" s="43">
        <f t="shared" ref="D99" si="289">J99+P99</f>
        <v>385.64071792999999</v>
      </c>
      <c r="E99" s="43">
        <f t="shared" ref="E99" si="290">K99+Q99</f>
        <v>384.33511847999995</v>
      </c>
      <c r="F99" s="43">
        <f t="shared" ref="F99" si="291">L99+R99</f>
        <v>0.30630334999999997</v>
      </c>
      <c r="G99" s="43">
        <f t="shared" ref="G99" si="292">M99+S99</f>
        <v>0.99929610000000002</v>
      </c>
      <c r="H99" s="43">
        <f t="shared" ref="H99" si="293">SUM(I99:J99)</f>
        <v>1148.7548322600001</v>
      </c>
      <c r="I99" s="43">
        <v>778.20478957</v>
      </c>
      <c r="J99" s="43">
        <f t="shared" ref="J99" si="294">SUM(K99:M99)</f>
        <v>370.55004269</v>
      </c>
      <c r="K99" s="43">
        <v>370.18296328999998</v>
      </c>
      <c r="L99" s="43">
        <v>0.30630334999999997</v>
      </c>
      <c r="M99" s="43">
        <v>6.0776049999999998E-2</v>
      </c>
      <c r="N99" s="43">
        <f t="shared" ref="N99" si="295">SUM(O99:P99)</f>
        <v>256.98475747999998</v>
      </c>
      <c r="O99" s="43">
        <v>241.89408223999999</v>
      </c>
      <c r="P99" s="43">
        <f t="shared" ref="P99" si="296">SUM(Q99:S99)</f>
        <v>15.090675239999999</v>
      </c>
      <c r="Q99" s="43">
        <v>14.15215519</v>
      </c>
      <c r="R99" s="43">
        <v>0</v>
      </c>
      <c r="S99" s="43">
        <v>0.93852005000000005</v>
      </c>
      <c r="T99" s="43"/>
      <c r="U99" s="43"/>
      <c r="V99" s="43"/>
      <c r="W99" s="43"/>
      <c r="X99" s="43"/>
    </row>
    <row r="100" spans="1:24" hidden="1" outlineLevel="1" collapsed="1">
      <c r="A100" s="8">
        <v>43252</v>
      </c>
      <c r="B100" s="43">
        <v>1342.37826006</v>
      </c>
      <c r="C100" s="43">
        <f t="shared" ref="C100" si="297">I100+O100</f>
        <v>926.14390656</v>
      </c>
      <c r="D100" s="43">
        <f t="shared" ref="D100" si="298">J100+P100</f>
        <v>416.2343535</v>
      </c>
      <c r="E100" s="43">
        <f t="shared" ref="E100" si="299">K100+Q100</f>
        <v>414.91850260000001</v>
      </c>
      <c r="F100" s="43">
        <f t="shared" ref="F100" si="300">L100+R100</f>
        <v>0.30867516</v>
      </c>
      <c r="G100" s="43">
        <f t="shared" ref="G100" si="301">M100+S100</f>
        <v>1.0071757399999999</v>
      </c>
      <c r="H100" s="43">
        <f t="shared" ref="H100" si="302">SUM(I100:J100)</f>
        <v>1091.25508053</v>
      </c>
      <c r="I100" s="43">
        <v>685.96815730999992</v>
      </c>
      <c r="J100" s="43">
        <f t="shared" ref="J100" si="303">SUM(K100:M100)</f>
        <v>405.28692322000001</v>
      </c>
      <c r="K100" s="43">
        <v>404.91687464</v>
      </c>
      <c r="L100" s="43">
        <v>0.30867516</v>
      </c>
      <c r="M100" s="43">
        <v>6.1373419999999998E-2</v>
      </c>
      <c r="N100" s="43">
        <f t="shared" ref="N100" si="304">SUM(O100:P100)</f>
        <v>251.12317953000002</v>
      </c>
      <c r="O100" s="43">
        <v>240.17574925000002</v>
      </c>
      <c r="P100" s="43">
        <f t="shared" ref="P100" si="305">SUM(Q100:S100)</f>
        <v>10.947430280000001</v>
      </c>
      <c r="Q100" s="43">
        <v>10.00162796</v>
      </c>
      <c r="R100" s="43">
        <v>0</v>
      </c>
      <c r="S100" s="43">
        <v>0.94580231999999997</v>
      </c>
      <c r="T100" s="43"/>
      <c r="U100" s="43"/>
      <c r="V100" s="43"/>
      <c r="W100" s="43"/>
      <c r="X100" s="43"/>
    </row>
    <row r="101" spans="1:24" hidden="1" outlineLevel="1" collapsed="1">
      <c r="A101" s="8">
        <v>43282</v>
      </c>
      <c r="B101" s="43">
        <v>1414.6004967200001</v>
      </c>
      <c r="C101" s="43">
        <f t="shared" ref="C101" si="306">I101+O101</f>
        <v>1105.5576672899999</v>
      </c>
      <c r="D101" s="43">
        <f t="shared" ref="D101" si="307">J101+P101</f>
        <v>309.04282943000004</v>
      </c>
      <c r="E101" s="43">
        <f t="shared" ref="E101" si="308">K101+Q101</f>
        <v>307.70921829000002</v>
      </c>
      <c r="F101" s="43">
        <f t="shared" ref="F101" si="309">L101+R101</f>
        <v>0.30230479999999998</v>
      </c>
      <c r="G101" s="43">
        <f t="shared" ref="G101" si="310">M101+S101</f>
        <v>1.03130634</v>
      </c>
      <c r="H101" s="43">
        <f t="shared" ref="H101" si="311">SUM(I101:J101)</f>
        <v>1120.1514875600001</v>
      </c>
      <c r="I101" s="43">
        <v>827.24183161999997</v>
      </c>
      <c r="J101" s="43">
        <f t="shared" ref="J101" si="312">SUM(K101:M101)</f>
        <v>292.90965594000005</v>
      </c>
      <c r="K101" s="43">
        <v>292.54554137000002</v>
      </c>
      <c r="L101" s="43">
        <v>0.30230479999999998</v>
      </c>
      <c r="M101" s="43">
        <v>6.180977E-2</v>
      </c>
      <c r="N101" s="43">
        <f t="shared" ref="N101" si="313">SUM(O101:P101)</f>
        <v>294.44900916</v>
      </c>
      <c r="O101" s="43">
        <v>278.31583567000001</v>
      </c>
      <c r="P101" s="43">
        <f t="shared" ref="P101" si="314">SUM(Q101:S101)</f>
        <v>16.133173490000001</v>
      </c>
      <c r="Q101" s="43">
        <v>15.16367692</v>
      </c>
      <c r="R101" s="43">
        <v>0</v>
      </c>
      <c r="S101" s="43">
        <v>0.96949657</v>
      </c>
      <c r="T101" s="43"/>
      <c r="U101" s="43"/>
      <c r="V101" s="43"/>
      <c r="W101" s="43"/>
      <c r="X101" s="43"/>
    </row>
    <row r="102" spans="1:24" hidden="1" outlineLevel="1" collapsed="1">
      <c r="A102" s="8">
        <v>43313</v>
      </c>
      <c r="B102" s="43">
        <v>1437.6527289000003</v>
      </c>
      <c r="C102" s="43">
        <f t="shared" ref="C102" si="315">I102+O102</f>
        <v>1047.71106751</v>
      </c>
      <c r="D102" s="43">
        <f t="shared" ref="D102" si="316">J102+P102</f>
        <v>389.94166138999998</v>
      </c>
      <c r="E102" s="43">
        <f t="shared" ref="E102" si="317">K102+Q102</f>
        <v>388.54896600999996</v>
      </c>
      <c r="F102" s="43">
        <f t="shared" ref="F102" si="318">L102+R102</f>
        <v>0.3033439</v>
      </c>
      <c r="G102" s="43">
        <f t="shared" ref="G102" si="319">M102+S102</f>
        <v>1.0893514799999999</v>
      </c>
      <c r="H102" s="43">
        <f t="shared" ref="H102" si="320">SUM(I102:J102)</f>
        <v>1160.68777286</v>
      </c>
      <c r="I102" s="43">
        <v>818.45266428000002</v>
      </c>
      <c r="J102" s="43">
        <f t="shared" ref="J102" si="321">SUM(K102:M102)</f>
        <v>342.23510857999997</v>
      </c>
      <c r="K102" s="43">
        <v>341.87023735999998</v>
      </c>
      <c r="L102" s="43">
        <v>0.3033439</v>
      </c>
      <c r="M102" s="43">
        <v>6.1527320000000003E-2</v>
      </c>
      <c r="N102" s="43">
        <f t="shared" ref="N102" si="322">SUM(O102:P102)</f>
        <v>276.96495604</v>
      </c>
      <c r="O102" s="43">
        <v>229.25840323</v>
      </c>
      <c r="P102" s="43">
        <f t="shared" ref="P102" si="323">SUM(Q102:S102)</f>
        <v>47.706552809999998</v>
      </c>
      <c r="Q102" s="43">
        <v>46.678728649999996</v>
      </c>
      <c r="R102" s="43">
        <v>0</v>
      </c>
      <c r="S102" s="43">
        <v>1.02782416</v>
      </c>
      <c r="T102" s="43"/>
      <c r="U102" s="43"/>
      <c r="V102" s="43"/>
      <c r="W102" s="43"/>
      <c r="X102" s="43"/>
    </row>
    <row r="103" spans="1:24" hidden="1" outlineLevel="1" collapsed="1">
      <c r="A103" s="8">
        <v>43344</v>
      </c>
      <c r="B103" s="43">
        <v>1486.0477455800001</v>
      </c>
      <c r="C103" s="43">
        <f t="shared" ref="C103" si="324">I103+O103</f>
        <v>1002.58517152</v>
      </c>
      <c r="D103" s="43">
        <f t="shared" ref="D103" si="325">J103+P103</f>
        <v>483.46257406000007</v>
      </c>
      <c r="E103" s="43">
        <f t="shared" ref="E103" si="326">K103+Q103</f>
        <v>481.51402596000003</v>
      </c>
      <c r="F103" s="43">
        <f t="shared" ref="F103" si="327">L103+R103</f>
        <v>0.85499691</v>
      </c>
      <c r="G103" s="43">
        <f t="shared" ref="G103" si="328">M103+S103</f>
        <v>1.0935511899999999</v>
      </c>
      <c r="H103" s="43">
        <f t="shared" ref="H103" si="329">SUM(I103:J103)</f>
        <v>1143.4839601399999</v>
      </c>
      <c r="I103" s="43">
        <v>763.70582383999999</v>
      </c>
      <c r="J103" s="43">
        <f t="shared" ref="J103" si="330">SUM(K103:M103)</f>
        <v>379.77813630000003</v>
      </c>
      <c r="K103" s="43">
        <v>378.86174302000001</v>
      </c>
      <c r="L103" s="43">
        <v>0.85499691</v>
      </c>
      <c r="M103" s="43">
        <v>6.1396369999999999E-2</v>
      </c>
      <c r="N103" s="43">
        <f t="shared" ref="N103" si="331">SUM(O103:P103)</f>
        <v>342.56378544000006</v>
      </c>
      <c r="O103" s="43">
        <v>238.87934768000002</v>
      </c>
      <c r="P103" s="43">
        <f t="shared" ref="P103" si="332">SUM(Q103:S103)</f>
        <v>103.68443776000001</v>
      </c>
      <c r="Q103" s="43">
        <v>102.65228294000001</v>
      </c>
      <c r="R103" s="43">
        <v>0</v>
      </c>
      <c r="S103" s="43">
        <v>1.0321548199999999</v>
      </c>
      <c r="T103" s="43"/>
      <c r="U103" s="43"/>
      <c r="V103" s="43"/>
      <c r="W103" s="43"/>
      <c r="X103" s="43"/>
    </row>
    <row r="104" spans="1:24" hidden="1" outlineLevel="1" collapsed="1">
      <c r="A104" s="8">
        <v>43374</v>
      </c>
      <c r="B104" s="43">
        <v>1371.3887099499998</v>
      </c>
      <c r="C104" s="43">
        <f t="shared" ref="C104" si="333">I104+O104</f>
        <v>985.16694820999999</v>
      </c>
      <c r="D104" s="43">
        <f t="shared" ref="D104" si="334">J104+P104</f>
        <v>386.22176173999998</v>
      </c>
      <c r="E104" s="43">
        <f t="shared" ref="E104" si="335">K104+Q104</f>
        <v>384.62990366999998</v>
      </c>
      <c r="F104" s="43">
        <f t="shared" ref="F104" si="336">L104+R104</f>
        <v>0.58191120000000007</v>
      </c>
      <c r="G104" s="43">
        <f t="shared" ref="G104" si="337">M104+S104</f>
        <v>1.0099468700000001</v>
      </c>
      <c r="H104" s="43">
        <f t="shared" ref="H104" si="338">SUM(I104:J104)</f>
        <v>1135.3711291099999</v>
      </c>
      <c r="I104" s="43">
        <v>795.30223269999999</v>
      </c>
      <c r="J104" s="43">
        <f t="shared" ref="J104" si="339">SUM(K104:M104)</f>
        <v>340.06889640999998</v>
      </c>
      <c r="K104" s="43">
        <v>339.47724629999999</v>
      </c>
      <c r="L104" s="43">
        <v>0.58191120000000007</v>
      </c>
      <c r="M104" s="43">
        <v>9.7389099999999999E-3</v>
      </c>
      <c r="N104" s="43">
        <f t="shared" ref="N104" si="340">SUM(O104:P104)</f>
        <v>236.01758083999999</v>
      </c>
      <c r="O104" s="43">
        <v>189.86471551</v>
      </c>
      <c r="P104" s="43">
        <f t="shared" ref="P104" si="341">SUM(Q104:S104)</f>
        <v>46.152865329999997</v>
      </c>
      <c r="Q104" s="43">
        <v>45.15265737</v>
      </c>
      <c r="R104" s="43">
        <v>0</v>
      </c>
      <c r="S104" s="43">
        <v>1.00020796</v>
      </c>
      <c r="T104" s="43"/>
      <c r="U104" s="43"/>
      <c r="V104" s="43"/>
      <c r="W104" s="43"/>
      <c r="X104" s="43"/>
    </row>
    <row r="105" spans="1:24" hidden="1" outlineLevel="1" collapsed="1">
      <c r="A105" s="8">
        <v>43405</v>
      </c>
      <c r="B105" s="43">
        <v>1336.8863458999999</v>
      </c>
      <c r="C105" s="43">
        <f t="shared" ref="C105" si="342">I105+O105</f>
        <v>833.95731927999998</v>
      </c>
      <c r="D105" s="43">
        <f t="shared" ref="D105" si="343">J105+P105</f>
        <v>502.92902662</v>
      </c>
      <c r="E105" s="43">
        <f t="shared" ref="E105" si="344">K105+Q105</f>
        <v>458.43658911</v>
      </c>
      <c r="F105" s="43">
        <f t="shared" ref="F105" si="345">L105+R105</f>
        <v>43.473924069999995</v>
      </c>
      <c r="G105" s="43">
        <f t="shared" ref="G105" si="346">M105+S105</f>
        <v>1.01851344</v>
      </c>
      <c r="H105" s="43">
        <f t="shared" ref="H105" si="347">SUM(I105:J105)</f>
        <v>1071.84417942</v>
      </c>
      <c r="I105" s="43">
        <v>684.45204125999999</v>
      </c>
      <c r="J105" s="43">
        <f t="shared" ref="J105" si="348">SUM(K105:M105)</f>
        <v>387.39213816</v>
      </c>
      <c r="K105" s="43">
        <v>343.91156348999999</v>
      </c>
      <c r="L105" s="43">
        <v>43.473924069999995</v>
      </c>
      <c r="M105" s="43">
        <v>6.6505999999999996E-3</v>
      </c>
      <c r="N105" s="43">
        <f t="shared" ref="N105" si="349">SUM(O105:P105)</f>
        <v>265.04216647999999</v>
      </c>
      <c r="O105" s="43">
        <v>149.50527801999999</v>
      </c>
      <c r="P105" s="43">
        <f t="shared" ref="P105" si="350">SUM(Q105:S105)</f>
        <v>115.53688846</v>
      </c>
      <c r="Q105" s="43">
        <v>114.52502561999999</v>
      </c>
      <c r="R105" s="43">
        <v>0</v>
      </c>
      <c r="S105" s="43">
        <v>1.01186284</v>
      </c>
      <c r="T105" s="43"/>
      <c r="U105" s="43"/>
      <c r="V105" s="43"/>
      <c r="W105" s="43"/>
      <c r="X105" s="43"/>
    </row>
    <row r="106" spans="1:24" hidden="1" outlineLevel="1" collapsed="1">
      <c r="A106" s="8">
        <v>43435</v>
      </c>
      <c r="B106" s="43">
        <v>1558.1195443700001</v>
      </c>
      <c r="C106" s="43">
        <f t="shared" ref="C106" si="351">I106+O106</f>
        <v>1027.2243437900001</v>
      </c>
      <c r="D106" s="43">
        <f t="shared" ref="D106" si="352">J106+P106</f>
        <v>530.89520057999994</v>
      </c>
      <c r="E106" s="43">
        <f t="shared" ref="E106" si="353">K106+Q106</f>
        <v>493.28897087000001</v>
      </c>
      <c r="F106" s="43">
        <f t="shared" ref="F106" si="354">L106+R106</f>
        <v>35.772166720000001</v>
      </c>
      <c r="G106" s="43">
        <f t="shared" ref="G106" si="355">M106+S106</f>
        <v>1.8340629900000001</v>
      </c>
      <c r="H106" s="43">
        <f t="shared" ref="H106" si="356">SUM(I106:J106)</f>
        <v>1254.7896847900001</v>
      </c>
      <c r="I106" s="43">
        <v>827.06574405000003</v>
      </c>
      <c r="J106" s="43">
        <f t="shared" ref="J106" si="357">SUM(K106:M106)</f>
        <v>427.72394073999999</v>
      </c>
      <c r="K106" s="43">
        <v>391.94512331999999</v>
      </c>
      <c r="L106" s="43">
        <v>35.772166720000001</v>
      </c>
      <c r="M106" s="43">
        <v>6.6506999999999998E-3</v>
      </c>
      <c r="N106" s="43">
        <f t="shared" ref="N106" si="358">SUM(O106:P106)</f>
        <v>303.32985958</v>
      </c>
      <c r="O106" s="43">
        <v>200.15859974</v>
      </c>
      <c r="P106" s="43">
        <f t="shared" ref="P106" si="359">SUM(Q106:S106)</f>
        <v>103.17125984</v>
      </c>
      <c r="Q106" s="43">
        <v>101.34384755000001</v>
      </c>
      <c r="R106" s="43">
        <v>0</v>
      </c>
      <c r="S106" s="43">
        <v>1.8274122900000001</v>
      </c>
      <c r="T106" s="43"/>
      <c r="U106" s="43"/>
      <c r="V106" s="43"/>
      <c r="W106" s="43"/>
      <c r="X106" s="43"/>
    </row>
    <row r="107" spans="1:24" hidden="1" outlineLevel="1" collapsed="1">
      <c r="A107" s="8">
        <v>43466</v>
      </c>
      <c r="B107" s="43">
        <v>1567.82574092</v>
      </c>
      <c r="C107" s="43">
        <f t="shared" ref="C107" si="360">I107+O107</f>
        <v>1086.1743091599999</v>
      </c>
      <c r="D107" s="43">
        <f t="shared" ref="D107" si="361">J107+P107</f>
        <v>481.65143175999998</v>
      </c>
      <c r="E107" s="43">
        <f t="shared" ref="E107" si="362">K107+Q107</f>
        <v>479.29599863999999</v>
      </c>
      <c r="F107" s="43">
        <f t="shared" ref="F107" si="363">L107+R107</f>
        <v>0.51508295000000004</v>
      </c>
      <c r="G107" s="43">
        <f t="shared" ref="G107" si="364">M107+S107</f>
        <v>1.84035017</v>
      </c>
      <c r="H107" s="43">
        <f t="shared" ref="H107" si="365">SUM(I107:J107)</f>
        <v>1296.1093012599999</v>
      </c>
      <c r="I107" s="43">
        <v>872.97956878999992</v>
      </c>
      <c r="J107" s="43">
        <f t="shared" ref="J107" si="366">SUM(K107:M107)</f>
        <v>423.12973246999996</v>
      </c>
      <c r="K107" s="43">
        <v>422.60799872999996</v>
      </c>
      <c r="L107" s="43">
        <v>0.51508295000000004</v>
      </c>
      <c r="M107" s="43">
        <v>6.6507900000000002E-3</v>
      </c>
      <c r="N107" s="43">
        <f t="shared" ref="N107" si="367">SUM(O107:P107)</f>
        <v>271.71643965999999</v>
      </c>
      <c r="O107" s="43">
        <v>213.19474036999998</v>
      </c>
      <c r="P107" s="43">
        <f t="shared" ref="P107" si="368">SUM(Q107:S107)</f>
        <v>58.521699290000001</v>
      </c>
      <c r="Q107" s="43">
        <v>56.687999910000002</v>
      </c>
      <c r="R107" s="43">
        <v>0</v>
      </c>
      <c r="S107" s="43">
        <v>1.8336993800000001</v>
      </c>
      <c r="T107" s="43"/>
      <c r="U107" s="43"/>
      <c r="V107" s="43"/>
      <c r="W107" s="43"/>
      <c r="X107" s="43"/>
    </row>
    <row r="108" spans="1:24" hidden="1" outlineLevel="1" collapsed="1">
      <c r="A108" s="8">
        <v>43497</v>
      </c>
      <c r="B108" s="43">
        <v>1599.7498879300001</v>
      </c>
      <c r="C108" s="43">
        <f t="shared" ref="C108" si="369">I108+O108</f>
        <v>1020.75403269</v>
      </c>
      <c r="D108" s="43">
        <f t="shared" ref="D108" si="370">J108+P108</f>
        <v>578.99585523999997</v>
      </c>
      <c r="E108" s="43">
        <f t="shared" ref="E108" si="371">K108+Q108</f>
        <v>530.41528746999995</v>
      </c>
      <c r="F108" s="43">
        <f t="shared" ref="F108" si="372">L108+R108</f>
        <v>46.787417400000002</v>
      </c>
      <c r="G108" s="43">
        <f t="shared" ref="G108" si="373">M108+S108</f>
        <v>1.79315037</v>
      </c>
      <c r="H108" s="43">
        <f t="shared" ref="H108" si="374">SUM(I108:J108)</f>
        <v>1231.9280775299999</v>
      </c>
      <c r="I108" s="43">
        <v>745.04645661999996</v>
      </c>
      <c r="J108" s="43">
        <f t="shared" ref="J108" si="375">SUM(K108:M108)</f>
        <v>486.88162090999992</v>
      </c>
      <c r="K108" s="43">
        <v>450.20217516999998</v>
      </c>
      <c r="L108" s="43">
        <v>36.66838353</v>
      </c>
      <c r="M108" s="43">
        <v>1.1062209999999999E-2</v>
      </c>
      <c r="N108" s="43">
        <f t="shared" ref="N108" si="376">SUM(O108:P108)</f>
        <v>367.8218104</v>
      </c>
      <c r="O108" s="43">
        <v>275.70757607000002</v>
      </c>
      <c r="P108" s="43">
        <f t="shared" ref="P108" si="377">SUM(Q108:S108)</f>
        <v>92.114234330000002</v>
      </c>
      <c r="Q108" s="43">
        <v>80.213112300000006</v>
      </c>
      <c r="R108" s="43">
        <v>10.119033870000001</v>
      </c>
      <c r="S108" s="43">
        <v>1.78208816</v>
      </c>
      <c r="T108" s="43"/>
      <c r="U108" s="43"/>
      <c r="V108" s="43"/>
      <c r="W108" s="43"/>
      <c r="X108" s="43"/>
    </row>
    <row r="109" spans="1:24" hidden="1" outlineLevel="1" collapsed="1">
      <c r="A109" s="8">
        <v>43525</v>
      </c>
      <c r="B109" s="43">
        <v>1397.2470172799999</v>
      </c>
      <c r="C109" s="43">
        <f t="shared" ref="C109" si="378">I109+O109</f>
        <v>798.55742674999988</v>
      </c>
      <c r="D109" s="43">
        <f t="shared" ref="D109" si="379">J109+P109</f>
        <v>598.68959052999992</v>
      </c>
      <c r="E109" s="43">
        <f t="shared" ref="E109" si="380">K109+Q109</f>
        <v>542.43803829000001</v>
      </c>
      <c r="F109" s="43">
        <f t="shared" ref="F109" si="381">L109+R109</f>
        <v>54.423782580000001</v>
      </c>
      <c r="G109" s="43">
        <f t="shared" ref="G109" si="382">M109+S109</f>
        <v>1.82776966</v>
      </c>
      <c r="H109" s="43">
        <f t="shared" ref="H109" si="383">SUM(I109:J109)</f>
        <v>1106.2817354399999</v>
      </c>
      <c r="I109" s="43">
        <v>589.49829554999997</v>
      </c>
      <c r="J109" s="43">
        <f t="shared" ref="J109" si="384">SUM(K109:M109)</f>
        <v>516.78343988999995</v>
      </c>
      <c r="K109" s="43">
        <v>472.56247196999999</v>
      </c>
      <c r="L109" s="43">
        <v>44.181103419999999</v>
      </c>
      <c r="M109" s="43">
        <v>3.9864499999999997E-2</v>
      </c>
      <c r="N109" s="43">
        <f t="shared" ref="N109" si="385">SUM(O109:P109)</f>
        <v>290.96528183999999</v>
      </c>
      <c r="O109" s="43">
        <v>209.05913119999997</v>
      </c>
      <c r="P109" s="43">
        <f t="shared" ref="P109" si="386">SUM(Q109:S109)</f>
        <v>81.906150639999993</v>
      </c>
      <c r="Q109" s="43">
        <v>69.875566320000004</v>
      </c>
      <c r="R109" s="43">
        <v>10.24267916</v>
      </c>
      <c r="S109" s="43">
        <v>1.78790516</v>
      </c>
      <c r="T109" s="43"/>
      <c r="U109" s="43"/>
      <c r="V109" s="43"/>
      <c r="W109" s="43"/>
      <c r="X109" s="43"/>
    </row>
    <row r="110" spans="1:24" hidden="1" outlineLevel="1" collapsed="1">
      <c r="A110" s="8">
        <v>43556</v>
      </c>
      <c r="B110" s="43">
        <v>1436.0693049399999</v>
      </c>
      <c r="C110" s="43">
        <f t="shared" ref="C110" si="387">I110+O110</f>
        <v>847.52285310999991</v>
      </c>
      <c r="D110" s="43">
        <f t="shared" ref="D110" si="388">J110+P110</f>
        <v>588.54645183000002</v>
      </c>
      <c r="E110" s="43">
        <f t="shared" ref="E110" si="389">K110+Q110</f>
        <v>541.61056699000005</v>
      </c>
      <c r="F110" s="43">
        <f t="shared" ref="F110" si="390">L110+R110</f>
        <v>45.163123380000002</v>
      </c>
      <c r="G110" s="43">
        <f t="shared" ref="G110" si="391">M110+S110</f>
        <v>1.7727614600000001</v>
      </c>
      <c r="H110" s="43">
        <f t="shared" ref="H110" si="392">SUM(I110:J110)</f>
        <v>1121.5677873099999</v>
      </c>
      <c r="I110" s="43">
        <v>603.77312643999994</v>
      </c>
      <c r="J110" s="43">
        <f t="shared" ref="J110" si="393">SUM(K110:M110)</f>
        <v>517.79466087000003</v>
      </c>
      <c r="K110" s="43">
        <v>482.60504442000001</v>
      </c>
      <c r="L110" s="43">
        <v>35.1582753</v>
      </c>
      <c r="M110" s="43">
        <v>3.1341149999999998E-2</v>
      </c>
      <c r="N110" s="43">
        <f t="shared" ref="N110" si="394">SUM(O110:P110)</f>
        <v>314.50151762999997</v>
      </c>
      <c r="O110" s="43">
        <v>243.74972667</v>
      </c>
      <c r="P110" s="43">
        <f t="shared" ref="P110" si="395">SUM(Q110:S110)</f>
        <v>70.751790959999994</v>
      </c>
      <c r="Q110" s="43">
        <v>59.005522569999997</v>
      </c>
      <c r="R110" s="43">
        <v>10.00484808</v>
      </c>
      <c r="S110" s="43">
        <v>1.7414203100000001</v>
      </c>
      <c r="T110" s="43"/>
      <c r="U110" s="43"/>
      <c r="V110" s="43"/>
      <c r="W110" s="43"/>
      <c r="X110" s="43"/>
    </row>
    <row r="111" spans="1:24" hidden="1" outlineLevel="1" collapsed="1">
      <c r="A111" s="8">
        <v>43586</v>
      </c>
      <c r="B111" s="43">
        <v>1331.7564531799999</v>
      </c>
      <c r="C111" s="43">
        <f t="shared" ref="C111" si="396">I111+O111</f>
        <v>768.20213640999998</v>
      </c>
      <c r="D111" s="43">
        <f t="shared" ref="D111" si="397">J111+P111</f>
        <v>563.55431677000001</v>
      </c>
      <c r="E111" s="43">
        <f t="shared" ref="E111" si="398">K111+Q111</f>
        <v>519.54044093999994</v>
      </c>
      <c r="F111" s="43">
        <f t="shared" ref="F111" si="399">L111+R111</f>
        <v>42.240815069999996</v>
      </c>
      <c r="G111" s="43">
        <f t="shared" ref="G111" si="400">M111+S111</f>
        <v>1.7730607600000001</v>
      </c>
      <c r="H111" s="43">
        <f t="shared" ref="H111" si="401">SUM(I111:J111)</f>
        <v>1025.2815668200001</v>
      </c>
      <c r="I111" s="43">
        <v>554.62800708999998</v>
      </c>
      <c r="J111" s="43">
        <f t="shared" ref="J111" si="402">SUM(K111:M111)</f>
        <v>470.65355972999998</v>
      </c>
      <c r="K111" s="43">
        <v>438.50301496999998</v>
      </c>
      <c r="L111" s="43">
        <v>32.139544669999999</v>
      </c>
      <c r="M111" s="43">
        <v>1.1000090000000001E-2</v>
      </c>
      <c r="N111" s="43">
        <f t="shared" ref="N111" si="403">SUM(O111:P111)</f>
        <v>306.47488636000003</v>
      </c>
      <c r="O111" s="43">
        <v>213.57412932</v>
      </c>
      <c r="P111" s="43">
        <f t="shared" ref="P111" si="404">SUM(Q111:S111)</f>
        <v>92.900757040000002</v>
      </c>
      <c r="Q111" s="43">
        <v>81.037425970000001</v>
      </c>
      <c r="R111" s="43">
        <v>10.101270400000001</v>
      </c>
      <c r="S111" s="43">
        <v>1.7620606700000001</v>
      </c>
      <c r="T111" s="43"/>
      <c r="U111" s="43"/>
      <c r="V111" s="43"/>
      <c r="W111" s="43"/>
      <c r="X111" s="43"/>
    </row>
    <row r="112" spans="1:24" hidden="1" outlineLevel="1" collapsed="1">
      <c r="A112" s="8">
        <v>43617</v>
      </c>
      <c r="B112" s="43">
        <v>1489.5777220499999</v>
      </c>
      <c r="C112" s="43">
        <f t="shared" ref="C112" si="405">I112+O112</f>
        <v>946.66791168999998</v>
      </c>
      <c r="D112" s="43">
        <f t="shared" ref="D112" si="406">J112+P112</f>
        <v>542.90981035999994</v>
      </c>
      <c r="E112" s="43">
        <f t="shared" ref="E112" si="407">K112+Q112</f>
        <v>491.85736941000005</v>
      </c>
      <c r="F112" s="43">
        <f t="shared" ref="F112" si="408">L112+R112</f>
        <v>49.303829770000007</v>
      </c>
      <c r="G112" s="43">
        <f t="shared" ref="G112" si="409">M112+S112</f>
        <v>1.7486111799999999</v>
      </c>
      <c r="H112" s="43">
        <f t="shared" ref="H112" si="410">SUM(I112:J112)</f>
        <v>1123.3952031700001</v>
      </c>
      <c r="I112" s="43">
        <v>668.46098299999994</v>
      </c>
      <c r="J112" s="43">
        <f t="shared" ref="J112" si="411">SUM(K112:M112)</f>
        <v>454.93422017</v>
      </c>
      <c r="K112" s="43">
        <v>415.45400030000002</v>
      </c>
      <c r="L112" s="43">
        <v>39.469221260000005</v>
      </c>
      <c r="M112" s="43">
        <v>1.0998610000000001E-2</v>
      </c>
      <c r="N112" s="43">
        <f t="shared" ref="N112" si="412">SUM(O112:P112)</f>
        <v>366.18251888000003</v>
      </c>
      <c r="O112" s="43">
        <v>278.20692869000004</v>
      </c>
      <c r="P112" s="43">
        <f t="shared" ref="P112" si="413">SUM(Q112:S112)</f>
        <v>87.975590189999991</v>
      </c>
      <c r="Q112" s="43">
        <v>76.40336911</v>
      </c>
      <c r="R112" s="43">
        <v>9.8346085100000007</v>
      </c>
      <c r="S112" s="43">
        <v>1.73761257</v>
      </c>
      <c r="T112" s="43"/>
      <c r="U112" s="43"/>
      <c r="V112" s="43"/>
      <c r="W112" s="43"/>
      <c r="X112" s="43"/>
    </row>
    <row r="113" spans="1:24" hidden="1" outlineLevel="1" collapsed="1">
      <c r="A113" s="8">
        <v>43647</v>
      </c>
      <c r="B113" s="43">
        <v>1510.79517794</v>
      </c>
      <c r="C113" s="43">
        <f t="shared" ref="C113" si="414">I113+O113</f>
        <v>1000.6154986500001</v>
      </c>
      <c r="D113" s="43">
        <f t="shared" ref="D113" si="415">J113+P113</f>
        <v>510.17967928999997</v>
      </c>
      <c r="E113" s="43">
        <f t="shared" ref="E113" si="416">K113+Q113</f>
        <v>460.56986725000002</v>
      </c>
      <c r="F113" s="43">
        <f t="shared" ref="F113" si="417">L113+R113</f>
        <v>47.944334470000001</v>
      </c>
      <c r="G113" s="43">
        <f t="shared" ref="G113" si="418">M113+S113</f>
        <v>1.66547757</v>
      </c>
      <c r="H113" s="43">
        <f t="shared" ref="H113" si="419">SUM(I113:J113)</f>
        <v>1147.37194935</v>
      </c>
      <c r="I113" s="43">
        <v>723.89954112000009</v>
      </c>
      <c r="J113" s="43">
        <f t="shared" ref="J113" si="420">SUM(K113:M113)</f>
        <v>423.47240822999998</v>
      </c>
      <c r="K113" s="43">
        <v>384.94423227999999</v>
      </c>
      <c r="L113" s="43">
        <v>38.514810169999997</v>
      </c>
      <c r="M113" s="43">
        <v>1.3365780000000001E-2</v>
      </c>
      <c r="N113" s="43">
        <f t="shared" ref="N113" si="421">SUM(O113:P113)</f>
        <v>363.42322859000001</v>
      </c>
      <c r="O113" s="43">
        <v>276.71595753000003</v>
      </c>
      <c r="P113" s="43">
        <f t="shared" ref="P113" si="422">SUM(Q113:S113)</f>
        <v>86.707271059999997</v>
      </c>
      <c r="Q113" s="43">
        <v>75.625634969999993</v>
      </c>
      <c r="R113" s="43">
        <v>9.4295243000000006</v>
      </c>
      <c r="S113" s="43">
        <v>1.65211179</v>
      </c>
      <c r="T113" s="43"/>
      <c r="U113" s="43"/>
      <c r="V113" s="43"/>
      <c r="W113" s="43"/>
      <c r="X113" s="43"/>
    </row>
    <row r="114" spans="1:24" hidden="1" outlineLevel="1" collapsed="1">
      <c r="A114" s="8">
        <v>43678</v>
      </c>
      <c r="B114" s="43">
        <v>1623.9932161000002</v>
      </c>
      <c r="C114" s="43">
        <f t="shared" ref="C114" si="423">I114+O114</f>
        <v>1118.7905956700001</v>
      </c>
      <c r="D114" s="43">
        <f t="shared" ref="D114" si="424">J114+P114</f>
        <v>505.20262043000002</v>
      </c>
      <c r="E114" s="43">
        <f t="shared" ref="E114" si="425">K114+Q114</f>
        <v>464.37138056999999</v>
      </c>
      <c r="F114" s="43">
        <f t="shared" ref="F114" si="426">L114+R114</f>
        <v>39.162222239999998</v>
      </c>
      <c r="G114" s="43">
        <f t="shared" ref="G114" si="427">M114+S114</f>
        <v>1.66901762</v>
      </c>
      <c r="H114" s="43">
        <f t="shared" ref="H114" si="428">SUM(I114:J114)</f>
        <v>1162.06448922</v>
      </c>
      <c r="I114" s="43">
        <v>746.59239556</v>
      </c>
      <c r="J114" s="43">
        <f t="shared" ref="J114" si="429">SUM(K114:M114)</f>
        <v>415.47209365999998</v>
      </c>
      <c r="K114" s="43">
        <v>385.78357036</v>
      </c>
      <c r="L114" s="43">
        <v>29.677522919999998</v>
      </c>
      <c r="M114" s="43">
        <v>1.1000380000000001E-2</v>
      </c>
      <c r="N114" s="43">
        <f t="shared" ref="N114" si="430">SUM(O114:P114)</f>
        <v>461.92872688</v>
      </c>
      <c r="O114" s="43">
        <v>372.19820011000002</v>
      </c>
      <c r="P114" s="43">
        <f t="shared" ref="P114" si="431">SUM(Q114:S114)</f>
        <v>89.730526770000012</v>
      </c>
      <c r="Q114" s="43">
        <v>78.587810210000001</v>
      </c>
      <c r="R114" s="43">
        <v>9.4846993200000007</v>
      </c>
      <c r="S114" s="43">
        <v>1.6580172399999999</v>
      </c>
      <c r="T114" s="43"/>
      <c r="U114" s="43"/>
      <c r="V114" s="43"/>
      <c r="W114" s="43"/>
      <c r="X114" s="43"/>
    </row>
    <row r="115" spans="1:24" hidden="1" outlineLevel="1" collapsed="1">
      <c r="A115" s="8">
        <v>43709</v>
      </c>
      <c r="B115" s="43">
        <v>1593.0946681299999</v>
      </c>
      <c r="C115" s="43">
        <f t="shared" ref="C115" si="432">I115+O115</f>
        <v>1028.39967542</v>
      </c>
      <c r="D115" s="43">
        <f t="shared" ref="D115" si="433">J115+P115</f>
        <v>564.69499271000007</v>
      </c>
      <c r="E115" s="43">
        <f t="shared" ref="E115" si="434">K115+Q115</f>
        <v>526.69095959000003</v>
      </c>
      <c r="F115" s="43">
        <f t="shared" ref="F115" si="435">L115+R115</f>
        <v>36.418612529999997</v>
      </c>
      <c r="G115" s="43">
        <f t="shared" ref="G115" si="436">M115+S115</f>
        <v>1.58542059</v>
      </c>
      <c r="H115" s="43">
        <f t="shared" ref="H115" si="437">SUM(I115:J115)</f>
        <v>1228.49417477</v>
      </c>
      <c r="I115" s="43">
        <v>754.93772128000001</v>
      </c>
      <c r="J115" s="43">
        <f t="shared" ref="J115" si="438">SUM(K115:M115)</f>
        <v>473.55645349000002</v>
      </c>
      <c r="K115" s="43">
        <v>446.17834198000003</v>
      </c>
      <c r="L115" s="43">
        <v>27.36711261</v>
      </c>
      <c r="M115" s="43">
        <v>1.0998899999999999E-2</v>
      </c>
      <c r="N115" s="43">
        <f t="shared" ref="N115" si="439">SUM(O115:P115)</f>
        <v>364.60049335999997</v>
      </c>
      <c r="O115" s="43">
        <v>273.46195413999999</v>
      </c>
      <c r="P115" s="43">
        <f t="shared" ref="P115" si="440">SUM(Q115:S115)</f>
        <v>91.138539219999998</v>
      </c>
      <c r="Q115" s="43">
        <v>80.512617610000007</v>
      </c>
      <c r="R115" s="43">
        <v>9.0514999199999995</v>
      </c>
      <c r="S115" s="43">
        <v>1.5744216900000001</v>
      </c>
      <c r="T115" s="43"/>
      <c r="U115" s="43"/>
      <c r="V115" s="43"/>
      <c r="W115" s="43"/>
      <c r="X115" s="43"/>
    </row>
    <row r="116" spans="1:24" hidden="1" outlineLevel="1" collapsed="1">
      <c r="A116" s="8">
        <v>43739</v>
      </c>
      <c r="B116" s="43">
        <v>1607.3089369900001</v>
      </c>
      <c r="C116" s="43">
        <f t="shared" ref="C116" si="441">I116+O116</f>
        <v>946.56362639000008</v>
      </c>
      <c r="D116" s="43">
        <f t="shared" ref="D116" si="442">J116+P116</f>
        <v>660.74531060000004</v>
      </c>
      <c r="E116" s="43">
        <f t="shared" ref="E116" si="443">K116+Q116</f>
        <v>625.54138624999996</v>
      </c>
      <c r="F116" s="43">
        <f t="shared" ref="F116" si="444">L116+R116</f>
        <v>30.021424629999999</v>
      </c>
      <c r="G116" s="43">
        <f t="shared" ref="G116" si="445">M116+S116</f>
        <v>5.1824997199999991</v>
      </c>
      <c r="H116" s="43">
        <f t="shared" ref="H116" si="446">SUM(I116:J116)</f>
        <v>1193.6596023700001</v>
      </c>
      <c r="I116" s="43">
        <v>664.66539198000009</v>
      </c>
      <c r="J116" s="43">
        <f t="shared" ref="J116" si="447">SUM(K116:M116)</f>
        <v>528.99421039000003</v>
      </c>
      <c r="K116" s="43">
        <v>504.83677028</v>
      </c>
      <c r="L116" s="43">
        <v>20.625766599999999</v>
      </c>
      <c r="M116" s="43">
        <v>3.5316735099999996</v>
      </c>
      <c r="N116" s="43">
        <f t="shared" ref="N116" si="448">SUM(O116:P116)</f>
        <v>413.64933461999999</v>
      </c>
      <c r="O116" s="43">
        <v>281.89823440999999</v>
      </c>
      <c r="P116" s="43">
        <f t="shared" ref="P116" si="449">SUM(Q116:S116)</f>
        <v>131.75110021</v>
      </c>
      <c r="Q116" s="43">
        <v>120.70461597000001</v>
      </c>
      <c r="R116" s="43">
        <v>9.3956580299999999</v>
      </c>
      <c r="S116" s="43">
        <v>1.65082621</v>
      </c>
      <c r="T116" s="43"/>
      <c r="U116" s="43"/>
      <c r="V116" s="43"/>
      <c r="W116" s="43"/>
      <c r="X116" s="43"/>
    </row>
    <row r="117" spans="1:24" hidden="1" outlineLevel="1" collapsed="1">
      <c r="A117" s="8">
        <v>43770</v>
      </c>
      <c r="B117" s="43">
        <v>1477.96107394</v>
      </c>
      <c r="C117" s="43">
        <f t="shared" ref="C117" si="450">I117+O117</f>
        <v>931.64707670000007</v>
      </c>
      <c r="D117" s="43">
        <f t="shared" ref="D117" si="451">J117+P117</f>
        <v>546.31399724000005</v>
      </c>
      <c r="E117" s="43">
        <f t="shared" ref="E117" si="452">K117+Q117</f>
        <v>503.79921367000003</v>
      </c>
      <c r="F117" s="43">
        <f t="shared" ref="F117" si="453">L117+R117</f>
        <v>37.377310600000001</v>
      </c>
      <c r="G117" s="43">
        <f t="shared" ref="G117" si="454">M117+S117</f>
        <v>5.1374729700000001</v>
      </c>
      <c r="H117" s="43">
        <f t="shared" ref="H117" si="455">SUM(I117:J117)</f>
        <v>1042.0378874500002</v>
      </c>
      <c r="I117" s="43">
        <v>609.50387277000004</v>
      </c>
      <c r="J117" s="43">
        <f t="shared" ref="J117" si="456">SUM(K117:M117)</f>
        <v>432.53401468000004</v>
      </c>
      <c r="K117" s="43">
        <v>400.63513124000002</v>
      </c>
      <c r="L117" s="43">
        <v>28.343563769999999</v>
      </c>
      <c r="M117" s="43">
        <v>3.5553196699999998</v>
      </c>
      <c r="N117" s="43">
        <f t="shared" ref="N117" si="457">SUM(O117:P117)</f>
        <v>435.92318649000003</v>
      </c>
      <c r="O117" s="43">
        <v>322.14320393000003</v>
      </c>
      <c r="P117" s="43">
        <f t="shared" ref="P117" si="458">SUM(Q117:S117)</f>
        <v>113.77998255999999</v>
      </c>
      <c r="Q117" s="43">
        <v>103.16408242999999</v>
      </c>
      <c r="R117" s="43">
        <v>9.0337468300000001</v>
      </c>
      <c r="S117" s="43">
        <v>1.5821533000000001</v>
      </c>
      <c r="T117" s="43"/>
      <c r="U117" s="43"/>
      <c r="V117" s="43"/>
      <c r="W117" s="43"/>
      <c r="X117" s="43"/>
    </row>
    <row r="118" spans="1:24" hidden="1" outlineLevel="1" collapsed="1">
      <c r="A118" s="8">
        <v>43800</v>
      </c>
      <c r="B118" s="43">
        <v>1794.4257084800001</v>
      </c>
      <c r="C118" s="43">
        <f t="shared" ref="C118" si="459">I118+O118</f>
        <v>1111.0989912699999</v>
      </c>
      <c r="D118" s="43">
        <f t="shared" ref="D118" si="460">J118+P118</f>
        <v>683.32671720999997</v>
      </c>
      <c r="E118" s="43">
        <f t="shared" ref="E118" si="461">K118+Q118</f>
        <v>636.69913811000004</v>
      </c>
      <c r="F118" s="43">
        <f t="shared" ref="F118" si="462">L118+R118</f>
        <v>41.497353369999999</v>
      </c>
      <c r="G118" s="43">
        <f t="shared" ref="G118" si="463">M118+S118</f>
        <v>5.1302257299999994</v>
      </c>
      <c r="H118" s="43">
        <f t="shared" ref="H118" si="464">SUM(I118:J118)</f>
        <v>1385.8778107599999</v>
      </c>
      <c r="I118" s="43">
        <v>872.68641301999992</v>
      </c>
      <c r="J118" s="43">
        <f t="shared" ref="J118" si="465">SUM(K118:M118)</f>
        <v>513.19139773999996</v>
      </c>
      <c r="K118" s="43">
        <v>482.07770696</v>
      </c>
      <c r="L118" s="43">
        <v>27.556984</v>
      </c>
      <c r="M118" s="43">
        <v>3.5567067799999998</v>
      </c>
      <c r="N118" s="43">
        <f t="shared" ref="N118" si="466">SUM(O118:P118)</f>
        <v>408.54789772000004</v>
      </c>
      <c r="O118" s="43">
        <v>238.41257825</v>
      </c>
      <c r="P118" s="43">
        <f t="shared" ref="P118" si="467">SUM(Q118:S118)</f>
        <v>170.13531947000001</v>
      </c>
      <c r="Q118" s="43">
        <v>154.62143115000001</v>
      </c>
      <c r="R118" s="43">
        <v>13.940369370000001</v>
      </c>
      <c r="S118" s="43">
        <v>1.57351895</v>
      </c>
      <c r="T118" s="43"/>
      <c r="U118" s="43"/>
      <c r="V118" s="43"/>
      <c r="W118" s="43"/>
      <c r="X118" s="43"/>
    </row>
    <row r="119" spans="1:24" hidden="1" outlineLevel="1" collapsed="1">
      <c r="A119" s="8">
        <v>43831</v>
      </c>
      <c r="B119" s="43">
        <v>1564.02079267</v>
      </c>
      <c r="C119" s="43">
        <f t="shared" ref="C119" si="468">I119+O119</f>
        <v>948.46533922999993</v>
      </c>
      <c r="D119" s="43">
        <f t="shared" ref="D119" si="469">J119+P119</f>
        <v>615.55545343999995</v>
      </c>
      <c r="E119" s="43">
        <f t="shared" ref="E119" si="470">K119+Q119</f>
        <v>574.86463037999999</v>
      </c>
      <c r="F119" s="43">
        <f t="shared" ref="F119" si="471">L119+R119</f>
        <v>35.486430579999997</v>
      </c>
      <c r="G119" s="43">
        <f t="shared" ref="G119" si="472">M119+S119</f>
        <v>5.2043924800000001</v>
      </c>
      <c r="H119" s="43">
        <f t="shared" ref="H119" si="473">SUM(I119:J119)</f>
        <v>1138.3683729899999</v>
      </c>
      <c r="I119" s="43">
        <v>680.67586333999998</v>
      </c>
      <c r="J119" s="43">
        <f t="shared" ref="J119" si="474">SUM(K119:M119)</f>
        <v>457.69250964999998</v>
      </c>
      <c r="K119" s="43">
        <v>433.26434569999998</v>
      </c>
      <c r="L119" s="43">
        <v>20.871577729999998</v>
      </c>
      <c r="M119" s="43">
        <v>3.5565862199999998</v>
      </c>
      <c r="N119" s="43">
        <f t="shared" ref="N119" si="475">SUM(O119:P119)</f>
        <v>425.65241967999998</v>
      </c>
      <c r="O119" s="43">
        <v>267.78947589000001</v>
      </c>
      <c r="P119" s="43">
        <f t="shared" ref="P119" si="476">SUM(Q119:S119)</f>
        <v>157.86294379</v>
      </c>
      <c r="Q119" s="43">
        <v>141.60028467999999</v>
      </c>
      <c r="R119" s="43">
        <v>14.61485285</v>
      </c>
      <c r="S119" s="43">
        <v>1.6478062600000001</v>
      </c>
      <c r="T119" s="43"/>
      <c r="U119" s="43"/>
      <c r="V119" s="43"/>
      <c r="W119" s="43"/>
      <c r="X119" s="43"/>
    </row>
    <row r="120" spans="1:24" hidden="1" outlineLevel="1" collapsed="1">
      <c r="A120" s="8">
        <v>43862</v>
      </c>
      <c r="B120" s="43">
        <v>1622.0017458</v>
      </c>
      <c r="C120" s="43">
        <f t="shared" ref="C120" si="477">I120+O120</f>
        <v>1086.4873204400001</v>
      </c>
      <c r="D120" s="43">
        <f t="shared" ref="D120" si="478">J120+P120</f>
        <v>535.51442536000002</v>
      </c>
      <c r="E120" s="43">
        <f t="shared" ref="E120" si="479">K120+Q120</f>
        <v>510.98416106999997</v>
      </c>
      <c r="F120" s="43">
        <f t="shared" ref="F120" si="480">L120+R120</f>
        <v>19.35494224</v>
      </c>
      <c r="G120" s="43">
        <f t="shared" ref="G120" si="481">M120+S120</f>
        <v>5.1753220500000001</v>
      </c>
      <c r="H120" s="43">
        <f t="shared" ref="H120" si="482">SUM(I120:J120)</f>
        <v>1179.55844847</v>
      </c>
      <c r="I120" s="43">
        <v>713.64294196000003</v>
      </c>
      <c r="J120" s="43">
        <f t="shared" ref="J120" si="483">SUM(K120:M120)</f>
        <v>465.91550651</v>
      </c>
      <c r="K120" s="43">
        <v>448.15992858999999</v>
      </c>
      <c r="L120" s="43">
        <v>14.201931999999999</v>
      </c>
      <c r="M120" s="43">
        <v>3.5536459199999997</v>
      </c>
      <c r="N120" s="43">
        <f t="shared" ref="N120" si="484">SUM(O120:P120)</f>
        <v>442.44329732999995</v>
      </c>
      <c r="O120" s="43">
        <v>372.84437847999999</v>
      </c>
      <c r="P120" s="43">
        <f t="shared" ref="P120" si="485">SUM(Q120:S120)</f>
        <v>69.59891884999999</v>
      </c>
      <c r="Q120" s="43">
        <v>62.824232479999999</v>
      </c>
      <c r="R120" s="43">
        <v>5.1530102400000004</v>
      </c>
      <c r="S120" s="43">
        <v>1.62167613</v>
      </c>
      <c r="T120" s="43"/>
      <c r="U120" s="43"/>
      <c r="V120" s="43"/>
      <c r="W120" s="43"/>
      <c r="X120" s="43"/>
    </row>
    <row r="121" spans="1:24" hidden="1" outlineLevel="1" collapsed="1">
      <c r="A121" s="8">
        <v>43891</v>
      </c>
      <c r="B121" s="43">
        <v>1617.4059508299999</v>
      </c>
      <c r="C121" s="43">
        <f t="shared" ref="C121" si="486">I121+O121</f>
        <v>1114.66786243</v>
      </c>
      <c r="D121" s="43">
        <f t="shared" ref="D121" si="487">J121+P121</f>
        <v>502.73808839999998</v>
      </c>
      <c r="E121" s="43">
        <f t="shared" ref="E121" si="488">K121+Q121</f>
        <v>474.11995256</v>
      </c>
      <c r="F121" s="43">
        <f t="shared" ref="F121" si="489">L121+R121</f>
        <v>23.124463980000002</v>
      </c>
      <c r="G121" s="43">
        <f t="shared" ref="G121" si="490">M121+S121</f>
        <v>5.4936718600000001</v>
      </c>
      <c r="H121" s="43">
        <f t="shared" ref="H121" si="491">SUM(I121:J121)</f>
        <v>1233.6982559600001</v>
      </c>
      <c r="I121" s="43">
        <v>810.82041365999999</v>
      </c>
      <c r="J121" s="43">
        <f t="shared" ref="J121" si="492">SUM(K121:M121)</f>
        <v>422.8778423</v>
      </c>
      <c r="K121" s="43">
        <v>402.05827636999999</v>
      </c>
      <c r="L121" s="43">
        <v>17.188479730000001</v>
      </c>
      <c r="M121" s="43">
        <v>3.6310861999999999</v>
      </c>
      <c r="N121" s="43">
        <f t="shared" ref="N121" si="493">SUM(O121:P121)</f>
        <v>383.70769487000001</v>
      </c>
      <c r="O121" s="43">
        <v>303.84744877000003</v>
      </c>
      <c r="P121" s="43">
        <f t="shared" ref="P121" si="494">SUM(Q121:S121)</f>
        <v>79.860246099999998</v>
      </c>
      <c r="Q121" s="43">
        <v>72.06167619</v>
      </c>
      <c r="R121" s="43">
        <v>5.9359842499999997</v>
      </c>
      <c r="S121" s="43">
        <v>1.8625856599999999</v>
      </c>
      <c r="T121" s="43"/>
      <c r="U121" s="43"/>
      <c r="V121" s="43"/>
      <c r="W121" s="43"/>
      <c r="X121" s="43"/>
    </row>
    <row r="122" spans="1:24" hidden="1" outlineLevel="1" collapsed="1">
      <c r="A122" s="8">
        <v>43922</v>
      </c>
      <c r="B122" s="43">
        <v>1701.7189385300003</v>
      </c>
      <c r="C122" s="43">
        <f t="shared" ref="C122" si="495">I122+O122</f>
        <v>1181.70610242</v>
      </c>
      <c r="D122" s="43">
        <f t="shared" ref="D122" si="496">J122+P122</f>
        <v>520.01283610999997</v>
      </c>
      <c r="E122" s="43">
        <f t="shared" ref="E122" si="497">K122+Q122</f>
        <v>465.86232275999998</v>
      </c>
      <c r="F122" s="43">
        <f t="shared" ref="F122" si="498">L122+R122</f>
        <v>48.82586337</v>
      </c>
      <c r="G122" s="43">
        <f t="shared" ref="G122" si="499">M122+S122</f>
        <v>5.3246499800000002</v>
      </c>
      <c r="H122" s="43">
        <f t="shared" ref="H122" si="500">SUM(I122:J122)</f>
        <v>1301.2838022599999</v>
      </c>
      <c r="I122" s="43">
        <v>857.73147868000001</v>
      </c>
      <c r="J122" s="43">
        <f t="shared" ref="J122" si="501">SUM(K122:M122)</f>
        <v>443.55232357999995</v>
      </c>
      <c r="K122" s="43">
        <v>396.78817480999999</v>
      </c>
      <c r="L122" s="43">
        <v>43.208998970000003</v>
      </c>
      <c r="M122" s="43">
        <v>3.5551497999999997</v>
      </c>
      <c r="N122" s="43">
        <f t="shared" ref="N122" si="502">SUM(O122:P122)</f>
        <v>400.43513627000004</v>
      </c>
      <c r="O122" s="43">
        <v>323.97462374000003</v>
      </c>
      <c r="P122" s="43">
        <f t="shared" ref="P122" si="503">SUM(Q122:S122)</f>
        <v>76.460512529999988</v>
      </c>
      <c r="Q122" s="43">
        <v>69.074147949999997</v>
      </c>
      <c r="R122" s="43">
        <v>5.6168643999999999</v>
      </c>
      <c r="S122" s="43">
        <v>1.7695001800000001</v>
      </c>
      <c r="T122" s="43"/>
      <c r="U122" s="43"/>
      <c r="V122" s="43"/>
      <c r="W122" s="43"/>
      <c r="X122" s="43"/>
    </row>
    <row r="123" spans="1:24" hidden="1" outlineLevel="1" collapsed="1">
      <c r="A123" s="8">
        <v>43952</v>
      </c>
      <c r="B123" s="43">
        <v>1879.3319809499999</v>
      </c>
      <c r="C123" s="43">
        <f t="shared" ref="C123" si="504">I123+O123</f>
        <v>1291.40385317</v>
      </c>
      <c r="D123" s="43">
        <f t="shared" ref="D123" si="505">J123+P123</f>
        <v>587.92812778000007</v>
      </c>
      <c r="E123" s="43">
        <f t="shared" ref="E123" si="506">K123+Q123</f>
        <v>506.85237860000001</v>
      </c>
      <c r="F123" s="43">
        <f t="shared" ref="F123" si="507">L123+R123</f>
        <v>75.737417270000009</v>
      </c>
      <c r="G123" s="43">
        <f t="shared" ref="G123" si="508">M123+S123</f>
        <v>5.33833191</v>
      </c>
      <c r="H123" s="43">
        <f t="shared" ref="H123" si="509">SUM(I123:J123)</f>
        <v>1375.80535676</v>
      </c>
      <c r="I123" s="43">
        <v>874.39292773</v>
      </c>
      <c r="J123" s="43">
        <f t="shared" ref="J123" si="510">SUM(K123:M123)</f>
        <v>501.41242903</v>
      </c>
      <c r="K123" s="43">
        <v>427.81941556999999</v>
      </c>
      <c r="L123" s="43">
        <v>70.036374390000006</v>
      </c>
      <c r="M123" s="43">
        <v>3.5566390699999997</v>
      </c>
      <c r="N123" s="43">
        <f t="shared" ref="N123" si="511">SUM(O123:P123)</f>
        <v>503.52662419000001</v>
      </c>
      <c r="O123" s="43">
        <v>417.01092543999999</v>
      </c>
      <c r="P123" s="43">
        <f t="shared" ref="P123" si="512">SUM(Q123:S123)</f>
        <v>86.515698750000013</v>
      </c>
      <c r="Q123" s="43">
        <v>79.032963030000005</v>
      </c>
      <c r="R123" s="43">
        <v>5.7010428800000001</v>
      </c>
      <c r="S123" s="43">
        <v>1.7816928400000001</v>
      </c>
      <c r="T123" s="43"/>
      <c r="U123" s="43"/>
      <c r="V123" s="43"/>
      <c r="W123" s="43"/>
      <c r="X123" s="43"/>
    </row>
    <row r="124" spans="1:24" hidden="1" outlineLevel="1" collapsed="1">
      <c r="A124" s="8">
        <v>43983</v>
      </c>
      <c r="B124" s="43">
        <v>2093.29175962</v>
      </c>
      <c r="C124" s="43">
        <f t="shared" ref="C124" si="513">I124+O124</f>
        <v>1439.2514910299999</v>
      </c>
      <c r="D124" s="43">
        <f t="shared" ref="D124" si="514">J124+P124</f>
        <v>654.04026858999998</v>
      </c>
      <c r="E124" s="43">
        <f t="shared" ref="E124" si="515">K124+Q124</f>
        <v>562.56704191000006</v>
      </c>
      <c r="F124" s="43">
        <f t="shared" ref="F124" si="516">L124+R124</f>
        <v>86.130613279999992</v>
      </c>
      <c r="G124" s="43">
        <f t="shared" ref="G124" si="517">M124+S124</f>
        <v>5.3426133999999994</v>
      </c>
      <c r="H124" s="43">
        <f t="shared" ref="H124" si="518">SUM(I124:J124)</f>
        <v>1558.4261159399998</v>
      </c>
      <c r="I124" s="43">
        <v>1011.99753743</v>
      </c>
      <c r="J124" s="43">
        <f t="shared" ref="J124" si="519">SUM(K124:M124)</f>
        <v>546.42857850999997</v>
      </c>
      <c r="K124" s="43">
        <v>462.51746063000002</v>
      </c>
      <c r="L124" s="43">
        <v>80.355957079999996</v>
      </c>
      <c r="M124" s="43">
        <v>3.5551607999999999</v>
      </c>
      <c r="N124" s="43">
        <f t="shared" ref="N124" si="520">SUM(O124:P124)</f>
        <v>534.86564367999995</v>
      </c>
      <c r="O124" s="43">
        <v>427.25395359999999</v>
      </c>
      <c r="P124" s="43">
        <f t="shared" ref="P124" si="521">SUM(Q124:S124)</f>
        <v>107.61169007999999</v>
      </c>
      <c r="Q124" s="43">
        <v>100.04958128</v>
      </c>
      <c r="R124" s="43">
        <v>5.7746561999999999</v>
      </c>
      <c r="S124" s="43">
        <v>1.7874525999999999</v>
      </c>
      <c r="T124" s="43"/>
      <c r="U124" s="43"/>
      <c r="V124" s="43"/>
      <c r="W124" s="43"/>
      <c r="X124" s="43"/>
    </row>
    <row r="125" spans="1:24" hidden="1" outlineLevel="1" collapsed="1">
      <c r="A125" s="8">
        <v>44013</v>
      </c>
      <c r="B125" s="43">
        <v>2205.7520057399997</v>
      </c>
      <c r="C125" s="43">
        <f t="shared" ref="C125" si="522">I125+O125</f>
        <v>1437.64172334</v>
      </c>
      <c r="D125" s="43">
        <f t="shared" ref="D125" si="523">J125+P125</f>
        <v>768.11028239999996</v>
      </c>
      <c r="E125" s="43">
        <f t="shared" ref="E125" si="524">K125+Q125</f>
        <v>651.3452522</v>
      </c>
      <c r="F125" s="43">
        <f t="shared" ref="F125" si="525">L125+R125</f>
        <v>111.30367445</v>
      </c>
      <c r="G125" s="43">
        <f t="shared" ref="G125" si="526">M125+S125</f>
        <v>5.4613557500000001</v>
      </c>
      <c r="H125" s="43">
        <f t="shared" ref="H125" si="527">SUM(I125:J125)</f>
        <v>1616.7920385799998</v>
      </c>
      <c r="I125" s="43">
        <v>1052.4330264299999</v>
      </c>
      <c r="J125" s="43">
        <f t="shared" ref="J125" si="528">SUM(K125:M125)</f>
        <v>564.35901215000001</v>
      </c>
      <c r="K125" s="43">
        <v>455.78615213</v>
      </c>
      <c r="L125" s="43">
        <v>105.01620952</v>
      </c>
      <c r="M125" s="43">
        <v>3.5566504999999999</v>
      </c>
      <c r="N125" s="43">
        <f t="shared" ref="N125" si="529">SUM(O125:P125)</f>
        <v>588.95996716000002</v>
      </c>
      <c r="O125" s="43">
        <v>385.20869691000001</v>
      </c>
      <c r="P125" s="43">
        <f t="shared" ref="P125" si="530">SUM(Q125:S125)</f>
        <v>203.75127025</v>
      </c>
      <c r="Q125" s="43">
        <v>195.55910007</v>
      </c>
      <c r="R125" s="43">
        <v>6.2874649299999996</v>
      </c>
      <c r="S125" s="43">
        <v>1.9047052499999999</v>
      </c>
      <c r="T125" s="43"/>
      <c r="U125" s="43"/>
      <c r="V125" s="43"/>
      <c r="W125" s="43"/>
      <c r="X125" s="43"/>
    </row>
    <row r="126" spans="1:24" hidden="1" outlineLevel="1" collapsed="1">
      <c r="A126" s="8">
        <v>44044</v>
      </c>
      <c r="B126" s="43">
        <v>2563.08216447</v>
      </c>
      <c r="C126" s="43">
        <f t="shared" ref="C126" si="531">I126+O126</f>
        <v>1778.6064076499999</v>
      </c>
      <c r="D126" s="43">
        <f t="shared" ref="D126" si="532">J126+P126</f>
        <v>784.4757568199999</v>
      </c>
      <c r="E126" s="43">
        <f t="shared" ref="E126" si="533">K126+Q126</f>
        <v>648.96199923999995</v>
      </c>
      <c r="F126" s="43">
        <f t="shared" ref="F126" si="534">L126+R126</f>
        <v>130.05093122</v>
      </c>
      <c r="G126" s="43">
        <f t="shared" ref="G126" si="535">M126+S126</f>
        <v>5.4628263600000002</v>
      </c>
      <c r="H126" s="43">
        <f t="shared" ref="H126" si="536">SUM(I126:J126)</f>
        <v>1923.6524330499999</v>
      </c>
      <c r="I126" s="43">
        <v>1368.35479403</v>
      </c>
      <c r="J126" s="43">
        <f t="shared" ref="J126" si="537">SUM(K126:M126)</f>
        <v>555.29763901999991</v>
      </c>
      <c r="K126" s="43">
        <v>428.02563607999997</v>
      </c>
      <c r="L126" s="43">
        <v>123.71530669000001</v>
      </c>
      <c r="M126" s="43">
        <v>3.5566962499999999</v>
      </c>
      <c r="N126" s="43">
        <f t="shared" ref="N126" si="538">SUM(O126:P126)</f>
        <v>639.42973141999994</v>
      </c>
      <c r="O126" s="43">
        <v>410.25161361999994</v>
      </c>
      <c r="P126" s="43">
        <f t="shared" ref="P126" si="539">SUM(Q126:S126)</f>
        <v>229.17811779999997</v>
      </c>
      <c r="Q126" s="43">
        <v>220.93636315999998</v>
      </c>
      <c r="R126" s="43">
        <v>6.3356245299999996</v>
      </c>
      <c r="S126" s="43">
        <v>1.9061301100000001</v>
      </c>
      <c r="T126" s="43"/>
      <c r="U126" s="43"/>
      <c r="V126" s="43"/>
      <c r="W126" s="43"/>
      <c r="X126" s="43"/>
    </row>
    <row r="127" spans="1:24" hidden="1" outlineLevel="1" collapsed="1">
      <c r="A127" s="8">
        <v>44075</v>
      </c>
      <c r="B127" s="43">
        <v>2787.7679053500001</v>
      </c>
      <c r="C127" s="43">
        <f t="shared" ref="C127" si="540">I127+O127</f>
        <v>2128.4278202799997</v>
      </c>
      <c r="D127" s="43">
        <f t="shared" ref="D127" si="541">J127+P127</f>
        <v>659.34008506999999</v>
      </c>
      <c r="E127" s="43">
        <f t="shared" ref="E127" si="542">K127+Q127</f>
        <v>539.52162268000006</v>
      </c>
      <c r="F127" s="43">
        <f t="shared" ref="F127" si="543">L127+R127</f>
        <v>114.30457815000001</v>
      </c>
      <c r="G127" s="43">
        <f t="shared" ref="G127" si="544">M127+S127</f>
        <v>5.5138842399999994</v>
      </c>
      <c r="H127" s="43">
        <f t="shared" ref="H127" si="545">SUM(I127:J127)</f>
        <v>1978.4590754400001</v>
      </c>
      <c r="I127" s="43">
        <v>1493.23875843</v>
      </c>
      <c r="J127" s="43">
        <f t="shared" ref="J127" si="546">SUM(K127:M127)</f>
        <v>485.22031701000003</v>
      </c>
      <c r="K127" s="43">
        <v>373.77197307</v>
      </c>
      <c r="L127" s="43">
        <v>107.88011497000001</v>
      </c>
      <c r="M127" s="43">
        <v>3.5682289699999998</v>
      </c>
      <c r="N127" s="43">
        <f t="shared" ref="N127" si="547">SUM(O127:P127)</f>
        <v>809.30882990999999</v>
      </c>
      <c r="O127" s="43">
        <v>635.18906184999992</v>
      </c>
      <c r="P127" s="43">
        <f t="shared" ref="P127" si="548">SUM(Q127:S127)</f>
        <v>174.11976806000001</v>
      </c>
      <c r="Q127" s="43">
        <v>165.74964961000001</v>
      </c>
      <c r="R127" s="43">
        <v>6.4244631800000001</v>
      </c>
      <c r="S127" s="43">
        <v>1.94565527</v>
      </c>
      <c r="T127" s="43"/>
      <c r="U127" s="43"/>
      <c r="V127" s="43"/>
      <c r="W127" s="43"/>
      <c r="X127" s="43"/>
    </row>
    <row r="128" spans="1:24" hidden="1" outlineLevel="1" collapsed="1">
      <c r="A128" s="8">
        <v>44105</v>
      </c>
      <c r="B128" s="43">
        <v>2702.9916922299999</v>
      </c>
      <c r="C128" s="43">
        <f t="shared" ref="C128" si="549">I128+O128</f>
        <v>2108.4620078299999</v>
      </c>
      <c r="D128" s="43">
        <f t="shared" ref="D128" si="550">J128+P128</f>
        <v>594.52968440000006</v>
      </c>
      <c r="E128" s="43">
        <f t="shared" ref="E128" si="551">K128+Q128</f>
        <v>476.27802783999999</v>
      </c>
      <c r="F128" s="43">
        <f t="shared" ref="F128" si="552">L128+R128</f>
        <v>112.73829713000001</v>
      </c>
      <c r="G128" s="43">
        <f t="shared" ref="G128" si="553">M128+S128</f>
        <v>5.5133594300000004</v>
      </c>
      <c r="H128" s="43">
        <f t="shared" ref="H128" si="554">SUM(I128:J128)</f>
        <v>2013.7231075699999</v>
      </c>
      <c r="I128" s="43">
        <v>1499.6978756399999</v>
      </c>
      <c r="J128" s="43">
        <f t="shared" ref="J128" si="555">SUM(K128:M128)</f>
        <v>514.02523193000002</v>
      </c>
      <c r="K128" s="43">
        <v>404.20016457999998</v>
      </c>
      <c r="L128" s="43">
        <v>106.26899341000001</v>
      </c>
      <c r="M128" s="43">
        <v>3.5560739400000001</v>
      </c>
      <c r="N128" s="43">
        <f t="shared" ref="N128" si="556">SUM(O128:P128)</f>
        <v>689.26858465999999</v>
      </c>
      <c r="O128" s="43">
        <v>608.76413218999994</v>
      </c>
      <c r="P128" s="43">
        <f t="shared" ref="P128" si="557">SUM(Q128:S128)</f>
        <v>80.504452470000004</v>
      </c>
      <c r="Q128" s="43">
        <v>72.077863260000001</v>
      </c>
      <c r="R128" s="43">
        <v>6.4693037200000001</v>
      </c>
      <c r="S128" s="43">
        <v>1.9572854900000001</v>
      </c>
      <c r="T128" s="43"/>
      <c r="U128" s="43"/>
      <c r="V128" s="43"/>
      <c r="W128" s="43"/>
      <c r="X128" s="43"/>
    </row>
    <row r="129" spans="1:24" hidden="1" outlineLevel="1" collapsed="1">
      <c r="A129" s="8">
        <v>44136</v>
      </c>
      <c r="B129" s="43">
        <v>2735.6493067500001</v>
      </c>
      <c r="C129" s="43">
        <f t="shared" ref="C129" si="558">I129+O129</f>
        <v>2072.6773166799999</v>
      </c>
      <c r="D129" s="43">
        <f t="shared" ref="D129" si="559">J129+P129</f>
        <v>662.97199006999995</v>
      </c>
      <c r="E129" s="43">
        <f t="shared" ref="E129" si="560">K129+Q129</f>
        <v>550.27938804999997</v>
      </c>
      <c r="F129" s="43">
        <f t="shared" ref="F129" si="561">L129+R129</f>
        <v>107.17159425</v>
      </c>
      <c r="G129" s="43">
        <f t="shared" ref="G129" si="562">M129+S129</f>
        <v>5.5210077699999998</v>
      </c>
      <c r="H129" s="43">
        <f t="shared" ref="H129" si="563">SUM(I129:J129)</f>
        <v>1986.9675572299998</v>
      </c>
      <c r="I129" s="43">
        <v>1454.1271973799999</v>
      </c>
      <c r="J129" s="43">
        <f t="shared" ref="J129" si="564">SUM(K129:M129)</f>
        <v>532.84035984999991</v>
      </c>
      <c r="K129" s="43">
        <v>428.73946697999997</v>
      </c>
      <c r="L129" s="43">
        <v>100.56163148</v>
      </c>
      <c r="M129" s="43">
        <v>3.5392613900000001</v>
      </c>
      <c r="N129" s="43">
        <f t="shared" ref="N129" si="565">SUM(O129:P129)</f>
        <v>748.68174952000004</v>
      </c>
      <c r="O129" s="43">
        <v>618.55011930000001</v>
      </c>
      <c r="P129" s="43">
        <f t="shared" ref="P129" si="566">SUM(Q129:S129)</f>
        <v>130.13163022000001</v>
      </c>
      <c r="Q129" s="43">
        <v>121.53992106999999</v>
      </c>
      <c r="R129" s="43">
        <v>6.6099627700000001</v>
      </c>
      <c r="S129" s="43">
        <v>1.9817463799999999</v>
      </c>
      <c r="T129" s="43"/>
      <c r="U129" s="43"/>
      <c r="V129" s="43"/>
      <c r="W129" s="43"/>
      <c r="X129" s="43"/>
    </row>
    <row r="130" spans="1:24" hidden="1" outlineLevel="1" collapsed="1">
      <c r="A130" s="8">
        <v>44166</v>
      </c>
      <c r="B130" s="43">
        <v>3095.5995200499997</v>
      </c>
      <c r="C130" s="43">
        <f t="shared" ref="C130" si="567">I130+O130</f>
        <v>2291.19405998</v>
      </c>
      <c r="D130" s="43">
        <f t="shared" ref="D130" si="568">J130+P130</f>
        <v>804.40546006999989</v>
      </c>
      <c r="E130" s="43">
        <f t="shared" ref="E130" si="569">K130+Q130</f>
        <v>696.57812003999993</v>
      </c>
      <c r="F130" s="43">
        <f t="shared" ref="F130" si="570">L130+R130</f>
        <v>103.13687976</v>
      </c>
      <c r="G130" s="43">
        <f t="shared" ref="G130" si="571">M130+S130</f>
        <v>4.69046027</v>
      </c>
      <c r="H130" s="43">
        <f t="shared" ref="H130" si="572">SUM(I130:J130)</f>
        <v>2324.3392531700001</v>
      </c>
      <c r="I130" s="43">
        <v>1656.30972159</v>
      </c>
      <c r="J130" s="43">
        <f t="shared" ref="J130" si="573">SUM(K130:M130)</f>
        <v>668.02953157999991</v>
      </c>
      <c r="K130" s="43">
        <v>569.83726511999998</v>
      </c>
      <c r="L130" s="43">
        <v>94.654441800000001</v>
      </c>
      <c r="M130" s="43">
        <v>3.5378246600000001</v>
      </c>
      <c r="N130" s="43">
        <f t="shared" ref="N130" si="574">SUM(O130:P130)</f>
        <v>771.26026688000002</v>
      </c>
      <c r="O130" s="43">
        <v>634.88433839000004</v>
      </c>
      <c r="P130" s="43">
        <f t="shared" ref="P130" si="575">SUM(Q130:S130)</f>
        <v>136.37592849000001</v>
      </c>
      <c r="Q130" s="43">
        <v>126.74085491999999</v>
      </c>
      <c r="R130" s="43">
        <v>8.4824379600000004</v>
      </c>
      <c r="S130" s="43">
        <v>1.1526356099999999</v>
      </c>
      <c r="T130" s="43"/>
      <c r="U130" s="43"/>
      <c r="V130" s="43"/>
      <c r="W130" s="43"/>
      <c r="X130" s="43"/>
    </row>
    <row r="131" spans="1:24" hidden="1" outlineLevel="1" collapsed="1">
      <c r="A131" s="8">
        <v>44197</v>
      </c>
      <c r="B131" s="43">
        <v>2888.40826062</v>
      </c>
      <c r="C131" s="43">
        <f t="shared" ref="C131" si="576">I131+O131</f>
        <v>2068.24100408</v>
      </c>
      <c r="D131" s="43">
        <f t="shared" ref="D131" si="577">J131+P131</f>
        <v>820.16725654000004</v>
      </c>
      <c r="E131" s="43">
        <f t="shared" ref="E131" si="578">K131+Q131</f>
        <v>712.59075472000006</v>
      </c>
      <c r="F131" s="43">
        <f t="shared" ref="F131" si="579">L131+R131</f>
        <v>102.06679176</v>
      </c>
      <c r="G131" s="43">
        <f t="shared" ref="G131" si="580">M131+S131</f>
        <v>5.5097100599999997</v>
      </c>
      <c r="H131" s="43">
        <f t="shared" ref="H131" si="581">SUM(I131:J131)</f>
        <v>2035.57674423</v>
      </c>
      <c r="I131" s="43">
        <v>1351.41811461</v>
      </c>
      <c r="J131" s="43">
        <f t="shared" ref="J131" si="582">SUM(K131:M131)</f>
        <v>684.15862962000006</v>
      </c>
      <c r="K131" s="43">
        <v>587.01831571000002</v>
      </c>
      <c r="L131" s="43">
        <v>93.608847609999998</v>
      </c>
      <c r="M131" s="43">
        <v>3.5314662999999999</v>
      </c>
      <c r="N131" s="43">
        <f t="shared" ref="N131" si="583">SUM(O131:P131)</f>
        <v>852.83151638999993</v>
      </c>
      <c r="O131" s="43">
        <v>716.82288946999995</v>
      </c>
      <c r="P131" s="43">
        <f t="shared" ref="P131" si="584">SUM(Q131:S131)</f>
        <v>136.00862691999998</v>
      </c>
      <c r="Q131" s="43">
        <v>125.57243901</v>
      </c>
      <c r="R131" s="43">
        <v>8.4579441499999994</v>
      </c>
      <c r="S131" s="43">
        <v>1.97824376</v>
      </c>
      <c r="T131" s="43"/>
      <c r="U131" s="43"/>
      <c r="V131" s="43"/>
      <c r="W131" s="43"/>
      <c r="X131" s="43"/>
    </row>
    <row r="132" spans="1:24" hidden="1" outlineLevel="1" collapsed="1">
      <c r="A132" s="8">
        <v>44228</v>
      </c>
      <c r="B132" s="43">
        <v>3279.3273199100004</v>
      </c>
      <c r="C132" s="43">
        <f t="shared" ref="C132" si="585">I132+O132</f>
        <v>2175.28320239</v>
      </c>
      <c r="D132" s="43">
        <f t="shared" ref="D132" si="586">J132+P132</f>
        <v>1104.0441175200001</v>
      </c>
      <c r="E132" s="43">
        <f t="shared" ref="E132" si="587">K132+Q132</f>
        <v>729.97716633000005</v>
      </c>
      <c r="F132" s="43">
        <f t="shared" ref="F132" si="588">L132+R132</f>
        <v>368.56506352999997</v>
      </c>
      <c r="G132" s="43">
        <f t="shared" ref="G132" si="589">M132+S132</f>
        <v>5.5018876600000004</v>
      </c>
      <c r="H132" s="43">
        <f t="shared" ref="H132" si="590">SUM(I132:J132)</f>
        <v>2418.7652822</v>
      </c>
      <c r="I132" s="43">
        <v>1444.4701802300001</v>
      </c>
      <c r="J132" s="43">
        <f t="shared" ref="J132" si="591">SUM(K132:M132)</f>
        <v>974.29510197000002</v>
      </c>
      <c r="K132" s="43">
        <v>610.57981963999998</v>
      </c>
      <c r="L132" s="43">
        <v>360.18596706</v>
      </c>
      <c r="M132" s="43">
        <v>3.5293152700000001</v>
      </c>
      <c r="N132" s="43">
        <f t="shared" ref="N132" si="592">SUM(O132:P132)</f>
        <v>860.56203770999991</v>
      </c>
      <c r="O132" s="43">
        <v>730.81302215999995</v>
      </c>
      <c r="P132" s="43">
        <f t="shared" ref="P132" si="593">SUM(Q132:S132)</f>
        <v>129.74901555000002</v>
      </c>
      <c r="Q132" s="43">
        <v>119.39734669000001</v>
      </c>
      <c r="R132" s="43">
        <v>8.3790964700000004</v>
      </c>
      <c r="S132" s="43">
        <v>1.9725723900000001</v>
      </c>
      <c r="T132" s="43"/>
      <c r="U132" s="43"/>
      <c r="V132" s="43"/>
      <c r="W132" s="43"/>
      <c r="X132" s="43"/>
    </row>
    <row r="133" spans="1:24" hidden="1" outlineLevel="1" collapsed="1">
      <c r="A133" s="8">
        <v>44256</v>
      </c>
      <c r="B133" s="43">
        <v>3252.7084360999997</v>
      </c>
      <c r="C133" s="43">
        <f t="shared" ref="C133" si="594">I133+O133</f>
        <v>2046.6362779299998</v>
      </c>
      <c r="D133" s="43">
        <f t="shared" ref="D133" si="595">J133+P133</f>
        <v>1206.0721581700002</v>
      </c>
      <c r="E133" s="43">
        <f t="shared" ref="E133" si="596">K133+Q133</f>
        <v>878.64649598999995</v>
      </c>
      <c r="F133" s="43">
        <f t="shared" ref="F133" si="597">L133+R133</f>
        <v>321.96979546</v>
      </c>
      <c r="G133" s="43">
        <f t="shared" ref="G133" si="598">M133+S133</f>
        <v>5.4558667199999995</v>
      </c>
      <c r="H133" s="43">
        <f t="shared" ref="H133" si="599">SUM(I133:J133)</f>
        <v>2448.7895387099998</v>
      </c>
      <c r="I133" s="43">
        <v>1377.1659113399999</v>
      </c>
      <c r="J133" s="43">
        <f t="shared" ref="J133" si="600">SUM(K133:M133)</f>
        <v>1071.6236273700001</v>
      </c>
      <c r="K133" s="43">
        <v>754.48825500999999</v>
      </c>
      <c r="L133" s="43">
        <v>313.60416212000001</v>
      </c>
      <c r="M133" s="43">
        <v>3.5312102400000001</v>
      </c>
      <c r="N133" s="43">
        <f t="shared" ref="N133" si="601">SUM(O133:P133)</f>
        <v>803.91889738999998</v>
      </c>
      <c r="O133" s="43">
        <v>669.47036659000003</v>
      </c>
      <c r="P133" s="43">
        <f t="shared" ref="P133" si="602">SUM(Q133:S133)</f>
        <v>134.44853080000001</v>
      </c>
      <c r="Q133" s="43">
        <v>124.15824098</v>
      </c>
      <c r="R133" s="43">
        <v>8.3656333400000005</v>
      </c>
      <c r="S133" s="43">
        <v>1.9246564799999999</v>
      </c>
      <c r="T133" s="43"/>
      <c r="U133" s="43"/>
      <c r="V133" s="43"/>
      <c r="W133" s="43"/>
      <c r="X133" s="43"/>
    </row>
    <row r="134" spans="1:24" hidden="1" outlineLevel="1" collapsed="1">
      <c r="A134" s="8">
        <v>44287</v>
      </c>
      <c r="B134" s="43">
        <v>3020.9296591600005</v>
      </c>
      <c r="C134" s="43">
        <f t="shared" ref="C134" si="603">I134+O134</f>
        <v>1905.6200979800001</v>
      </c>
      <c r="D134" s="43">
        <f t="shared" ref="D134" si="604">J134+P134</f>
        <v>1115.3095611799999</v>
      </c>
      <c r="E134" s="43">
        <f t="shared" ref="E134" si="605">K134+Q134</f>
        <v>877.48319309999999</v>
      </c>
      <c r="F134" s="43">
        <f t="shared" ref="F134" si="606">L134+R134</f>
        <v>235.86365757000002</v>
      </c>
      <c r="G134" s="43">
        <f t="shared" ref="G134" si="607">M134+S134</f>
        <v>1.96271051</v>
      </c>
      <c r="H134" s="43">
        <f t="shared" ref="H134" si="608">SUM(I134:J134)</f>
        <v>2272.6800804599998</v>
      </c>
      <c r="I134" s="43">
        <v>1283.28749036</v>
      </c>
      <c r="J134" s="43">
        <f t="shared" ref="J134" si="609">SUM(K134:M134)</f>
        <v>989.39259009999989</v>
      </c>
      <c r="K134" s="43">
        <v>753.51791949999995</v>
      </c>
      <c r="L134" s="43">
        <v>235.86365757000002</v>
      </c>
      <c r="M134" s="43">
        <v>1.101303E-2</v>
      </c>
      <c r="N134" s="43">
        <f t="shared" ref="N134" si="610">SUM(O134:P134)</f>
        <v>748.24957870000003</v>
      </c>
      <c r="O134" s="43">
        <v>622.33260762000009</v>
      </c>
      <c r="P134" s="43">
        <f t="shared" ref="P134" si="611">SUM(Q134:S134)</f>
        <v>125.91697108</v>
      </c>
      <c r="Q134" s="43">
        <v>123.9652736</v>
      </c>
      <c r="R134" s="43">
        <v>0</v>
      </c>
      <c r="S134" s="43">
        <v>1.95169748</v>
      </c>
      <c r="T134" s="43"/>
      <c r="U134" s="43"/>
      <c r="V134" s="43"/>
      <c r="W134" s="43"/>
      <c r="X134" s="43"/>
    </row>
    <row r="135" spans="1:24" hidden="1" outlineLevel="1" collapsed="1">
      <c r="A135" s="8">
        <v>44317</v>
      </c>
      <c r="B135" s="43">
        <v>2971.2824484799999</v>
      </c>
      <c r="C135" s="43">
        <f t="shared" ref="C135" si="612">I135+O135</f>
        <v>2013.5890057799998</v>
      </c>
      <c r="D135" s="43">
        <f t="shared" ref="D135" si="613">J135+P135</f>
        <v>957.69344269999999</v>
      </c>
      <c r="E135" s="43">
        <f t="shared" ref="E135" si="614">K135+Q135</f>
        <v>825.03941456999996</v>
      </c>
      <c r="F135" s="43">
        <f t="shared" ref="F135" si="615">L135+R135</f>
        <v>130.70659771000001</v>
      </c>
      <c r="G135" s="43">
        <f t="shared" ref="G135" si="616">M135+S135</f>
        <v>1.9474304199999999</v>
      </c>
      <c r="H135" s="43">
        <f t="shared" ref="H135" si="617">SUM(I135:J135)</f>
        <v>2294.14010745</v>
      </c>
      <c r="I135" s="43">
        <v>1461.7318471899998</v>
      </c>
      <c r="J135" s="43">
        <f t="shared" ref="J135" si="618">SUM(K135:M135)</f>
        <v>832.40826026000002</v>
      </c>
      <c r="K135" s="43">
        <v>701.69064743000001</v>
      </c>
      <c r="L135" s="43">
        <v>130.70659771000001</v>
      </c>
      <c r="M135" s="43">
        <v>1.101512E-2</v>
      </c>
      <c r="N135" s="43">
        <f t="shared" ref="N135" si="619">SUM(O135:P135)</f>
        <v>677.14234103000001</v>
      </c>
      <c r="O135" s="43">
        <v>551.85715859000004</v>
      </c>
      <c r="P135" s="43">
        <f t="shared" ref="P135" si="620">SUM(Q135:S135)</f>
        <v>125.28518244</v>
      </c>
      <c r="Q135" s="43">
        <v>123.34876714000001</v>
      </c>
      <c r="R135" s="43">
        <v>0</v>
      </c>
      <c r="S135" s="43">
        <v>1.9364153</v>
      </c>
      <c r="T135" s="43"/>
      <c r="U135" s="43"/>
      <c r="V135" s="43"/>
      <c r="W135" s="43"/>
      <c r="X135" s="43"/>
    </row>
    <row r="136" spans="1:24" hidden="1" outlineLevel="1" collapsed="1">
      <c r="A136" s="8">
        <v>44348</v>
      </c>
      <c r="B136" s="43">
        <v>2926.9175117100003</v>
      </c>
      <c r="C136" s="43">
        <f t="shared" ref="C136" si="621">I136+O136</f>
        <v>1997.1557813100001</v>
      </c>
      <c r="D136" s="43">
        <f t="shared" ref="D136" si="622">J136+P136</f>
        <v>929.76173040000003</v>
      </c>
      <c r="E136" s="43">
        <f t="shared" ref="E136" si="623">K136+Q136</f>
        <v>808.0330749100001</v>
      </c>
      <c r="F136" s="43">
        <f t="shared" ref="F136" si="624">L136+R136</f>
        <v>119.82660657999999</v>
      </c>
      <c r="G136" s="43">
        <f t="shared" ref="G136" si="625">M136+S136</f>
        <v>1.90204891</v>
      </c>
      <c r="H136" s="43">
        <f t="shared" ref="H136" si="626">SUM(I136:J136)</f>
        <v>2253.2886889700003</v>
      </c>
      <c r="I136" s="43">
        <v>1447.08601675</v>
      </c>
      <c r="J136" s="43">
        <f t="shared" ref="J136" si="627">SUM(K136:M136)</f>
        <v>806.20267222000007</v>
      </c>
      <c r="K136" s="43">
        <v>686.36505159000012</v>
      </c>
      <c r="L136" s="43">
        <v>119.82660657999999</v>
      </c>
      <c r="M136" s="43">
        <v>1.1014049999999999E-2</v>
      </c>
      <c r="N136" s="43">
        <f t="shared" ref="N136" si="628">SUM(O136:P136)</f>
        <v>673.62882274000003</v>
      </c>
      <c r="O136" s="43">
        <v>550.06976456000007</v>
      </c>
      <c r="P136" s="43">
        <f t="shared" ref="P136" si="629">SUM(Q136:S136)</f>
        <v>123.55905818000001</v>
      </c>
      <c r="Q136" s="43">
        <v>121.66802332</v>
      </c>
      <c r="R136" s="43">
        <v>0</v>
      </c>
      <c r="S136" s="43">
        <v>1.89103486</v>
      </c>
      <c r="T136" s="43"/>
      <c r="U136" s="43"/>
      <c r="V136" s="43"/>
      <c r="W136" s="43"/>
      <c r="X136" s="43"/>
    </row>
    <row r="137" spans="1:24" hidden="1" outlineLevel="1" collapsed="1">
      <c r="A137" s="8">
        <v>44378</v>
      </c>
      <c r="B137" s="43">
        <v>3355.87876327</v>
      </c>
      <c r="C137" s="43">
        <f t="shared" ref="C137" si="630">I137+O137</f>
        <v>2258.41647788</v>
      </c>
      <c r="D137" s="43">
        <f t="shared" ref="D137" si="631">J137+P137</f>
        <v>1097.46228539</v>
      </c>
      <c r="E137" s="43">
        <f t="shared" ref="E137" si="632">K137+Q137</f>
        <v>756.02293726000005</v>
      </c>
      <c r="F137" s="43">
        <f t="shared" ref="F137" si="633">L137+R137</f>
        <v>339.55796872000002</v>
      </c>
      <c r="G137" s="43">
        <f t="shared" ref="G137" si="634">M137+S137</f>
        <v>1.8813794100000001</v>
      </c>
      <c r="H137" s="43">
        <f t="shared" ref="H137" si="635">SUM(I137:J137)</f>
        <v>2755.9139637200001</v>
      </c>
      <c r="I137" s="43">
        <v>1779.2515938199999</v>
      </c>
      <c r="J137" s="43">
        <f t="shared" ref="J137" si="636">SUM(K137:M137)</f>
        <v>976.66236990000004</v>
      </c>
      <c r="K137" s="43">
        <v>637.09338505000005</v>
      </c>
      <c r="L137" s="43">
        <v>339.55796872000002</v>
      </c>
      <c r="M137" s="43">
        <v>1.1016130000000001E-2</v>
      </c>
      <c r="N137" s="43">
        <f t="shared" ref="N137" si="637">SUM(O137:P137)</f>
        <v>599.96479954999995</v>
      </c>
      <c r="O137" s="43">
        <v>479.16488405999996</v>
      </c>
      <c r="P137" s="43">
        <f t="shared" ref="P137" si="638">SUM(Q137:S137)</f>
        <v>120.79991549</v>
      </c>
      <c r="Q137" s="43">
        <v>118.92955221</v>
      </c>
      <c r="R137" s="43">
        <v>0</v>
      </c>
      <c r="S137" s="43">
        <v>1.8703632800000001</v>
      </c>
      <c r="T137" s="43"/>
      <c r="U137" s="43"/>
      <c r="V137" s="43"/>
      <c r="W137" s="43"/>
      <c r="X137" s="43"/>
    </row>
    <row r="138" spans="1:24" hidden="1" outlineLevel="1" collapsed="1">
      <c r="A138" s="8">
        <v>44409</v>
      </c>
      <c r="B138" s="43">
        <v>3281.22229849</v>
      </c>
      <c r="C138" s="43">
        <f t="shared" ref="C138" si="639">I138+O138</f>
        <v>2415.8191010299997</v>
      </c>
      <c r="D138" s="43">
        <f t="shared" ref="D138" si="640">J138+P138</f>
        <v>865.40319746</v>
      </c>
      <c r="E138" s="43">
        <f t="shared" ref="E138" si="641">K138+Q138</f>
        <v>667.94556277999993</v>
      </c>
      <c r="F138" s="43">
        <f t="shared" ref="F138" si="642">L138+R138</f>
        <v>195.58406228000001</v>
      </c>
      <c r="G138" s="43">
        <f t="shared" ref="G138" si="643">M138+S138</f>
        <v>1.8735724</v>
      </c>
      <c r="H138" s="43">
        <f t="shared" ref="H138" si="644">SUM(I138:J138)</f>
        <v>2635.95312074</v>
      </c>
      <c r="I138" s="43">
        <v>1893.5198151</v>
      </c>
      <c r="J138" s="43">
        <f t="shared" ref="J138" si="645">SUM(K138:M138)</f>
        <v>742.43330563999996</v>
      </c>
      <c r="K138" s="43">
        <v>546.83822670999996</v>
      </c>
      <c r="L138" s="43">
        <v>195.58406228000001</v>
      </c>
      <c r="M138" s="43">
        <v>1.1016649999999999E-2</v>
      </c>
      <c r="N138" s="43">
        <f t="shared" ref="N138" si="646">SUM(O138:P138)</f>
        <v>645.26917775000004</v>
      </c>
      <c r="O138" s="43">
        <v>522.29928593</v>
      </c>
      <c r="P138" s="43">
        <f t="shared" ref="P138" si="647">SUM(Q138:S138)</f>
        <v>122.96989182</v>
      </c>
      <c r="Q138" s="43">
        <v>121.10733607</v>
      </c>
      <c r="R138" s="43">
        <v>0</v>
      </c>
      <c r="S138" s="43">
        <v>1.8625557500000001</v>
      </c>
      <c r="T138" s="43"/>
      <c r="U138" s="43"/>
      <c r="V138" s="43"/>
      <c r="W138" s="43"/>
      <c r="X138" s="43"/>
    </row>
    <row r="139" spans="1:24" hidden="1" outlineLevel="1" collapsed="1">
      <c r="A139" s="8">
        <v>44440</v>
      </c>
      <c r="B139" s="43">
        <v>3619.0414855999998</v>
      </c>
      <c r="C139" s="43">
        <f t="shared" ref="C139" si="648">I139+O139</f>
        <v>2472.3264837000002</v>
      </c>
      <c r="D139" s="43">
        <f t="shared" ref="D139" si="649">J139+P139</f>
        <v>1146.7150019000001</v>
      </c>
      <c r="E139" s="43">
        <f t="shared" ref="E139" si="650">K139+Q139</f>
        <v>913.80154670000002</v>
      </c>
      <c r="F139" s="43">
        <f t="shared" ref="F139" si="651">L139+R139</f>
        <v>229.66018034999999</v>
      </c>
      <c r="G139" s="43">
        <f t="shared" ref="G139" si="652">M139+S139</f>
        <v>3.2532748499999999</v>
      </c>
      <c r="H139" s="43">
        <f t="shared" ref="H139" si="653">SUM(I139:J139)</f>
        <v>2827.9758443199999</v>
      </c>
      <c r="I139" s="43">
        <v>1802.8454472200001</v>
      </c>
      <c r="J139" s="43">
        <f t="shared" ref="J139" si="654">SUM(K139:M139)</f>
        <v>1025.1303971</v>
      </c>
      <c r="K139" s="43">
        <v>794.04764823000005</v>
      </c>
      <c r="L139" s="43">
        <v>229.66018034999999</v>
      </c>
      <c r="M139" s="43">
        <v>1.42256852</v>
      </c>
      <c r="N139" s="43">
        <f t="shared" ref="N139" si="655">SUM(O139:P139)</f>
        <v>791.06564127999991</v>
      </c>
      <c r="O139" s="43">
        <v>669.48103647999994</v>
      </c>
      <c r="P139" s="43">
        <f t="shared" ref="P139" si="656">SUM(Q139:S139)</f>
        <v>121.58460479999999</v>
      </c>
      <c r="Q139" s="43">
        <v>119.75389847</v>
      </c>
      <c r="R139" s="43">
        <v>0</v>
      </c>
      <c r="S139" s="43">
        <v>1.8307063299999999</v>
      </c>
      <c r="T139" s="43"/>
      <c r="U139" s="43"/>
      <c r="V139" s="43"/>
      <c r="W139" s="43"/>
      <c r="X139" s="43"/>
    </row>
    <row r="140" spans="1:24" hidden="1" outlineLevel="1" collapsed="1">
      <c r="A140" s="8">
        <v>44470</v>
      </c>
      <c r="B140" s="43">
        <v>3696.6912327099999</v>
      </c>
      <c r="C140" s="43">
        <f t="shared" ref="C140" si="657">I140+O140</f>
        <v>2660.58807325</v>
      </c>
      <c r="D140" s="43">
        <f t="shared" ref="D140" si="658">J140+P140</f>
        <v>1036.1031594599999</v>
      </c>
      <c r="E140" s="43">
        <f t="shared" ref="E140" si="659">K140+Q140</f>
        <v>840.9437547199999</v>
      </c>
      <c r="F140" s="43">
        <f t="shared" ref="F140" si="660">L140+R140</f>
        <v>191.73787472000001</v>
      </c>
      <c r="G140" s="43">
        <f t="shared" ref="G140" si="661">M140+S140</f>
        <v>3.4215300200000001</v>
      </c>
      <c r="H140" s="43">
        <f t="shared" ref="H140" si="662">SUM(I140:J140)</f>
        <v>2833.3564012099996</v>
      </c>
      <c r="I140" s="43">
        <v>1923.7712478199999</v>
      </c>
      <c r="J140" s="43">
        <f t="shared" ref="J140" si="663">SUM(K140:M140)</f>
        <v>909.58515338999996</v>
      </c>
      <c r="K140" s="43">
        <v>716.23361261999992</v>
      </c>
      <c r="L140" s="43">
        <v>191.73787472000001</v>
      </c>
      <c r="M140" s="43">
        <v>1.61366605</v>
      </c>
      <c r="N140" s="43">
        <f t="shared" ref="N140" si="664">SUM(O140:P140)</f>
        <v>863.33483149999995</v>
      </c>
      <c r="O140" s="43">
        <v>736.81682542999999</v>
      </c>
      <c r="P140" s="43">
        <f t="shared" ref="P140" si="665">SUM(Q140:S140)</f>
        <v>126.51800607</v>
      </c>
      <c r="Q140" s="43">
        <v>124.7101421</v>
      </c>
      <c r="R140" s="43">
        <v>0</v>
      </c>
      <c r="S140" s="43">
        <v>1.8078639700000001</v>
      </c>
      <c r="T140" s="43"/>
      <c r="U140" s="43"/>
      <c r="V140" s="43"/>
      <c r="W140" s="43"/>
      <c r="X140" s="43"/>
    </row>
    <row r="141" spans="1:24" hidden="1" outlineLevel="1" collapsed="1">
      <c r="A141" s="8">
        <v>44501</v>
      </c>
      <c r="B141" s="43">
        <v>3569.5752169800007</v>
      </c>
      <c r="C141" s="43">
        <f t="shared" ref="C141" si="666">I141+O141</f>
        <v>2499.0792977299998</v>
      </c>
      <c r="D141" s="43">
        <f t="shared" ref="D141" si="667">J141+P141</f>
        <v>1070.49591925</v>
      </c>
      <c r="E141" s="43">
        <f t="shared" ref="E141" si="668">K141+Q141</f>
        <v>763.33829973999991</v>
      </c>
      <c r="F141" s="43">
        <f t="shared" ref="F141" si="669">L141+R141</f>
        <v>303.74219281000001</v>
      </c>
      <c r="G141" s="43">
        <f t="shared" ref="G141" si="670">M141+S141</f>
        <v>3.4154266999999998</v>
      </c>
      <c r="H141" s="43">
        <f t="shared" ref="H141" si="671">SUM(I141:J141)</f>
        <v>2695.9840502100001</v>
      </c>
      <c r="I141" s="43">
        <v>1759.8627285600001</v>
      </c>
      <c r="J141" s="43">
        <f t="shared" ref="J141" si="672">SUM(K141:M141)</f>
        <v>936.12132164999991</v>
      </c>
      <c r="K141" s="43">
        <v>714.11223515999995</v>
      </c>
      <c r="L141" s="43">
        <v>220.43231052000002</v>
      </c>
      <c r="M141" s="43">
        <v>1.5767759699999999</v>
      </c>
      <c r="N141" s="43">
        <f t="shared" ref="N141" si="673">SUM(O141:P141)</f>
        <v>873.59116676999997</v>
      </c>
      <c r="O141" s="43">
        <v>739.21656916999996</v>
      </c>
      <c r="P141" s="43">
        <f t="shared" ref="P141" si="674">SUM(Q141:S141)</f>
        <v>134.37459760000002</v>
      </c>
      <c r="Q141" s="43">
        <v>49.226064579999999</v>
      </c>
      <c r="R141" s="43">
        <v>83.309882290000004</v>
      </c>
      <c r="S141" s="43">
        <v>1.8386507299999999</v>
      </c>
      <c r="T141" s="43"/>
      <c r="U141" s="43"/>
      <c r="V141" s="43"/>
      <c r="W141" s="43"/>
      <c r="X141" s="43"/>
    </row>
    <row r="142" spans="1:24" hidden="1" outlineLevel="1" collapsed="1">
      <c r="A142" s="8">
        <v>44531</v>
      </c>
      <c r="B142" s="43">
        <v>3914.2044257100001</v>
      </c>
      <c r="C142" s="43">
        <f t="shared" ref="C142" si="675">I142+O142</f>
        <v>2768.14679806</v>
      </c>
      <c r="D142" s="43">
        <f t="shared" ref="D142" si="676">J142+P142</f>
        <v>1146.0576276500001</v>
      </c>
      <c r="E142" s="43">
        <f t="shared" ref="E142" si="677">K142+Q142</f>
        <v>935.82114653999997</v>
      </c>
      <c r="F142" s="43">
        <f t="shared" ref="F142" si="678">L142+R142</f>
        <v>206.96191286999999</v>
      </c>
      <c r="G142" s="43">
        <f t="shared" ref="G142" si="679">M142+S142</f>
        <v>3.2745682399999998</v>
      </c>
      <c r="H142" s="43">
        <f t="shared" ref="H142" si="680">SUM(I142:J142)</f>
        <v>3108.3879425300001</v>
      </c>
      <c r="I142" s="43">
        <v>2094.2570629400002</v>
      </c>
      <c r="J142" s="43">
        <f t="shared" ref="J142" si="681">SUM(K142:M142)</f>
        <v>1014.1308795899999</v>
      </c>
      <c r="K142" s="43">
        <v>889.37784796999995</v>
      </c>
      <c r="L142" s="43">
        <v>123.32998992</v>
      </c>
      <c r="M142" s="43">
        <v>1.4230417</v>
      </c>
      <c r="N142" s="43">
        <f t="shared" ref="N142" si="682">SUM(O142:P142)</f>
        <v>805.81648318000009</v>
      </c>
      <c r="O142" s="43">
        <v>673.88973512000007</v>
      </c>
      <c r="P142" s="43">
        <f t="shared" ref="P142" si="683">SUM(Q142:S142)</f>
        <v>131.92674806000002</v>
      </c>
      <c r="Q142" s="43">
        <v>46.443298570000003</v>
      </c>
      <c r="R142" s="43">
        <v>83.631922950000003</v>
      </c>
      <c r="S142" s="43">
        <v>1.8515265400000001</v>
      </c>
      <c r="T142" s="43"/>
      <c r="U142" s="43"/>
      <c r="V142" s="43"/>
      <c r="W142" s="43"/>
      <c r="X142" s="43"/>
    </row>
    <row r="143" spans="1:24" hidden="1" outlineLevel="1" collapsed="1">
      <c r="A143" s="8">
        <v>44562</v>
      </c>
      <c r="B143" s="43">
        <v>3616.0937111500007</v>
      </c>
      <c r="C143" s="43">
        <f t="shared" ref="C143" si="684">I143+O143</f>
        <v>2504.1364709499999</v>
      </c>
      <c r="D143" s="43">
        <f t="shared" ref="D143" si="685">J143+P143</f>
        <v>1111.9572401999999</v>
      </c>
      <c r="E143" s="43">
        <f t="shared" ref="E143" si="686">K143+Q143</f>
        <v>884.65397819999998</v>
      </c>
      <c r="F143" s="43">
        <f t="shared" ref="F143" si="687">L143+R143</f>
        <v>223.94608208</v>
      </c>
      <c r="G143" s="43">
        <f t="shared" ref="G143" si="688">M143+S143</f>
        <v>3.3571799200000001</v>
      </c>
      <c r="H143" s="43">
        <f t="shared" ref="H143" si="689">SUM(I143:J143)</f>
        <v>2659.8351846099999</v>
      </c>
      <c r="I143" s="43">
        <v>1680.20713273</v>
      </c>
      <c r="J143" s="43">
        <f t="shared" ref="J143" si="690">SUM(K143:M143)</f>
        <v>979.62805187999993</v>
      </c>
      <c r="K143" s="43">
        <v>842.50715637999997</v>
      </c>
      <c r="L143" s="43">
        <v>135.69786328000001</v>
      </c>
      <c r="M143" s="43">
        <v>1.4230322200000001</v>
      </c>
      <c r="N143" s="43">
        <f t="shared" ref="N143" si="691">SUM(O143:P143)</f>
        <v>956.25852654000005</v>
      </c>
      <c r="O143" s="43">
        <v>823.92933821999998</v>
      </c>
      <c r="P143" s="43">
        <f t="shared" ref="P143" si="692">SUM(Q143:S143)</f>
        <v>132.32918832000001</v>
      </c>
      <c r="Q143" s="43">
        <v>42.14682182</v>
      </c>
      <c r="R143" s="43">
        <v>88.248218800000004</v>
      </c>
      <c r="S143" s="43">
        <v>1.9341477</v>
      </c>
      <c r="T143" s="43"/>
      <c r="U143" s="43"/>
      <c r="V143" s="43"/>
      <c r="W143" s="43"/>
      <c r="X143" s="43"/>
    </row>
    <row r="144" spans="1:24" hidden="1" outlineLevel="1" collapsed="1">
      <c r="A144" s="8">
        <v>44593</v>
      </c>
      <c r="B144" s="43">
        <v>4067.7676874399995</v>
      </c>
      <c r="C144" s="43">
        <f t="shared" ref="C144" si="693">I144+O144</f>
        <v>3124.80981148</v>
      </c>
      <c r="D144" s="43">
        <f t="shared" ref="D144" si="694">J144+P144</f>
        <v>942.95787596000014</v>
      </c>
      <c r="E144" s="43">
        <f t="shared" ref="E144" si="695">K144+Q144</f>
        <v>714.55354606000003</v>
      </c>
      <c r="F144" s="43">
        <f t="shared" ref="F144" si="696">L144+R144</f>
        <v>224.99539467</v>
      </c>
      <c r="G144" s="43">
        <f t="shared" ref="G144" si="697">M144+S144</f>
        <v>3.40893523</v>
      </c>
      <c r="H144" s="43">
        <f t="shared" ref="H144" si="698">SUM(I144:J144)</f>
        <v>2794.5176001</v>
      </c>
      <c r="I144" s="43">
        <v>2001.8472660300001</v>
      </c>
      <c r="J144" s="43">
        <f t="shared" ref="J144" si="699">SUM(K144:M144)</f>
        <v>792.67033407000008</v>
      </c>
      <c r="K144" s="43">
        <v>655.93754421000006</v>
      </c>
      <c r="L144" s="43">
        <v>135.31052298</v>
      </c>
      <c r="M144" s="43">
        <v>1.42226688</v>
      </c>
      <c r="N144" s="43">
        <f t="shared" ref="N144" si="700">SUM(O144:P144)</f>
        <v>1273.2500873399999</v>
      </c>
      <c r="O144" s="43">
        <v>1122.9625454499999</v>
      </c>
      <c r="P144" s="43">
        <f t="shared" ref="P144" si="701">SUM(Q144:S144)</f>
        <v>150.28754189</v>
      </c>
      <c r="Q144" s="43">
        <v>58.616001849999996</v>
      </c>
      <c r="R144" s="43">
        <v>89.684871689999994</v>
      </c>
      <c r="S144" s="43">
        <v>1.98666835</v>
      </c>
      <c r="T144" s="43"/>
      <c r="U144" s="43"/>
      <c r="V144" s="43"/>
      <c r="W144" s="43"/>
      <c r="X144" s="43"/>
    </row>
    <row r="145" spans="1:24" hidden="1" outlineLevel="1" collapsed="1">
      <c r="A145" s="8">
        <v>44621</v>
      </c>
      <c r="B145" s="43">
        <v>4166.15724916</v>
      </c>
      <c r="C145" s="43">
        <f t="shared" ref="C145" si="702">I145+O145</f>
        <v>3428.0895862100001</v>
      </c>
      <c r="D145" s="43">
        <f t="shared" ref="D145" si="703">J145+P145</f>
        <v>738.06766295</v>
      </c>
      <c r="E145" s="43">
        <f t="shared" ref="E145" si="704">K145+Q145</f>
        <v>543.89378897999995</v>
      </c>
      <c r="F145" s="43">
        <f t="shared" ref="F145" si="705">L145+R145</f>
        <v>190.78327457</v>
      </c>
      <c r="G145" s="43">
        <f t="shared" ref="G145" si="706">M145+S145</f>
        <v>3.3905994000000002</v>
      </c>
      <c r="H145" s="43">
        <f t="shared" ref="H145" si="707">SUM(I145:J145)</f>
        <v>2658.1924723000002</v>
      </c>
      <c r="I145" s="43">
        <v>2058.67666332</v>
      </c>
      <c r="J145" s="43">
        <f t="shared" ref="J145" si="708">SUM(K145:M145)</f>
        <v>599.51580897999997</v>
      </c>
      <c r="K145" s="43">
        <v>497.00174687999998</v>
      </c>
      <c r="L145" s="43">
        <v>101.09104995</v>
      </c>
      <c r="M145" s="43">
        <v>1.4230121499999999</v>
      </c>
      <c r="N145" s="43">
        <f t="shared" ref="N145" si="709">SUM(O145:P145)</f>
        <v>1507.9647768600003</v>
      </c>
      <c r="O145" s="43">
        <v>1369.4129228900001</v>
      </c>
      <c r="P145" s="43">
        <f t="shared" ref="P145" si="710">SUM(Q145:S145)</f>
        <v>138.55185397000002</v>
      </c>
      <c r="Q145" s="43">
        <v>46.892042099999998</v>
      </c>
      <c r="R145" s="43">
        <v>89.692224620000005</v>
      </c>
      <c r="S145" s="43">
        <v>1.96758725</v>
      </c>
      <c r="T145" s="43"/>
      <c r="U145" s="43"/>
      <c r="V145" s="43"/>
      <c r="W145" s="43"/>
      <c r="X145" s="43"/>
    </row>
    <row r="146" spans="1:24" hidden="1" outlineLevel="1" collapsed="1">
      <c r="A146" s="8">
        <v>44652</v>
      </c>
      <c r="B146" s="43">
        <v>4308.2453300500001</v>
      </c>
      <c r="C146" s="43">
        <f t="shared" ref="C146" si="711">I146+O146</f>
        <v>3592.4255587899997</v>
      </c>
      <c r="D146" s="43">
        <f t="shared" ref="D146" si="712">J146+P146</f>
        <v>715.81977126000004</v>
      </c>
      <c r="E146" s="43">
        <f t="shared" ref="E146" si="713">K146+Q146</f>
        <v>542.76986975</v>
      </c>
      <c r="F146" s="43">
        <f t="shared" ref="F146" si="714">L146+R146</f>
        <v>169.72304828</v>
      </c>
      <c r="G146" s="43">
        <f t="shared" ref="G146" si="715">M146+S146</f>
        <v>3.3268532300000002</v>
      </c>
      <c r="H146" s="43">
        <f t="shared" ref="H146" si="716">SUM(I146:J146)</f>
        <v>2799.7119894099997</v>
      </c>
      <c r="I146" s="43">
        <v>2205.0926494599998</v>
      </c>
      <c r="J146" s="43">
        <f t="shared" ref="J146" si="717">SUM(K146:M146)</f>
        <v>594.61933995000004</v>
      </c>
      <c r="K146" s="43">
        <v>513.16329664</v>
      </c>
      <c r="L146" s="43">
        <v>80.033292779999996</v>
      </c>
      <c r="M146" s="43">
        <v>1.4227505300000001</v>
      </c>
      <c r="N146" s="43">
        <f t="shared" ref="N146" si="718">SUM(O146:P146)</f>
        <v>1508.53334064</v>
      </c>
      <c r="O146" s="43">
        <v>1387.3329093299999</v>
      </c>
      <c r="P146" s="43">
        <f t="shared" ref="P146" si="719">SUM(Q146:S146)</f>
        <v>121.20043131</v>
      </c>
      <c r="Q146" s="43">
        <v>29.606573109999999</v>
      </c>
      <c r="R146" s="43">
        <v>89.689755500000004</v>
      </c>
      <c r="S146" s="43">
        <v>1.9041026999999999</v>
      </c>
      <c r="T146" s="43"/>
      <c r="U146" s="43"/>
      <c r="V146" s="43"/>
      <c r="W146" s="43"/>
      <c r="X146" s="43"/>
    </row>
    <row r="147" spans="1:24" hidden="1" outlineLevel="1" collapsed="1">
      <c r="A147" s="8">
        <v>44682</v>
      </c>
      <c r="B147" s="43">
        <v>4433.9373846500002</v>
      </c>
      <c r="C147" s="43">
        <f t="shared" ref="C147" si="720">I147+O147</f>
        <v>3709.5896874999999</v>
      </c>
      <c r="D147" s="43">
        <f t="shared" ref="D147" si="721">J147+P147</f>
        <v>724.34769715000004</v>
      </c>
      <c r="E147" s="43">
        <f t="shared" ref="E147" si="722">K147+Q147</f>
        <v>544.73882570000001</v>
      </c>
      <c r="F147" s="43">
        <f t="shared" ref="F147" si="723">L147+R147</f>
        <v>176.25415443999998</v>
      </c>
      <c r="G147" s="43">
        <f t="shared" ref="G147" si="724">M147+S147</f>
        <v>3.3547170099999999</v>
      </c>
      <c r="H147" s="43">
        <f t="shared" ref="H147" si="725">SUM(I147:J147)</f>
        <v>2874.4252925299998</v>
      </c>
      <c r="I147" s="43">
        <v>2249.7475805499998</v>
      </c>
      <c r="J147" s="43">
        <f t="shared" ref="J147" si="726">SUM(K147:M147)</f>
        <v>624.67771198000003</v>
      </c>
      <c r="K147" s="43">
        <v>536.69276280999998</v>
      </c>
      <c r="L147" s="43">
        <v>86.561956739999999</v>
      </c>
      <c r="M147" s="43">
        <v>1.4229924300000001</v>
      </c>
      <c r="N147" s="43">
        <f t="shared" ref="N147" si="727">SUM(O147:P147)</f>
        <v>1559.51209212</v>
      </c>
      <c r="O147" s="43">
        <v>1459.84210695</v>
      </c>
      <c r="P147" s="43">
        <f t="shared" ref="P147" si="728">SUM(Q147:S147)</f>
        <v>99.66998516999999</v>
      </c>
      <c r="Q147" s="43">
        <v>8.04606289</v>
      </c>
      <c r="R147" s="43">
        <v>89.692197699999994</v>
      </c>
      <c r="S147" s="43">
        <v>1.93172458</v>
      </c>
      <c r="T147" s="43"/>
      <c r="U147" s="43"/>
      <c r="V147" s="43"/>
      <c r="W147" s="43"/>
      <c r="X147" s="43"/>
    </row>
    <row r="148" spans="1:24" hidden="1" outlineLevel="1" collapsed="1">
      <c r="A148" s="8">
        <v>44713</v>
      </c>
      <c r="B148" s="43">
        <v>3850.8470097299996</v>
      </c>
      <c r="C148" s="43">
        <f t="shared" ref="C148" si="729">I148+O148</f>
        <v>3158.25838527</v>
      </c>
      <c r="D148" s="43">
        <f t="shared" ref="D148" si="730">J148+P148</f>
        <v>692.58862446000001</v>
      </c>
      <c r="E148" s="43">
        <f t="shared" ref="E148" si="731">K148+Q148</f>
        <v>502.62931279999998</v>
      </c>
      <c r="F148" s="43">
        <f t="shared" ref="F148" si="732">L148+R148</f>
        <v>188.04069908</v>
      </c>
      <c r="G148" s="43">
        <f t="shared" ref="G148" si="733">M148+S148</f>
        <v>1.91861258</v>
      </c>
      <c r="H148" s="43">
        <f t="shared" ref="H148" si="734">SUM(I148:J148)</f>
        <v>2617.8740740200001</v>
      </c>
      <c r="I148" s="43">
        <v>2024.78520764</v>
      </c>
      <c r="J148" s="43">
        <f t="shared" ref="J148" si="735">SUM(K148:M148)</f>
        <v>593.08886638000001</v>
      </c>
      <c r="K148" s="43">
        <v>494.72687576999999</v>
      </c>
      <c r="L148" s="43">
        <v>98.350970489999995</v>
      </c>
      <c r="M148" s="43">
        <v>1.102012E-2</v>
      </c>
      <c r="N148" s="43">
        <f t="shared" ref="N148" si="736">SUM(O148:P148)</f>
        <v>1232.97293571</v>
      </c>
      <c r="O148" s="43">
        <v>1133.47317763</v>
      </c>
      <c r="P148" s="43">
        <f t="shared" ref="P148" si="737">SUM(Q148:S148)</f>
        <v>99.499758080000007</v>
      </c>
      <c r="Q148" s="43">
        <v>7.9024370299999998</v>
      </c>
      <c r="R148" s="43">
        <v>89.689728590000001</v>
      </c>
      <c r="S148" s="43">
        <v>1.90759246</v>
      </c>
      <c r="T148" s="43"/>
      <c r="U148" s="43"/>
      <c r="V148" s="43"/>
      <c r="W148" s="43"/>
      <c r="X148" s="43"/>
    </row>
    <row r="149" spans="1:24" hidden="1" outlineLevel="1" collapsed="1">
      <c r="A149" s="8">
        <v>44743</v>
      </c>
      <c r="B149" s="43">
        <v>3875.3549048499999</v>
      </c>
      <c r="C149" s="43">
        <f t="shared" ref="C149" si="738">I149+O149</f>
        <v>3014.1149408800002</v>
      </c>
      <c r="D149" s="43">
        <f t="shared" ref="D149" si="739">J149+P149</f>
        <v>861.23996396999996</v>
      </c>
      <c r="E149" s="43">
        <f t="shared" ref="E149" si="740">K149+Q149</f>
        <v>572.74391807000006</v>
      </c>
      <c r="F149" s="43">
        <f t="shared" ref="F149" si="741">L149+R149</f>
        <v>182.40767805000002</v>
      </c>
      <c r="G149" s="43">
        <f t="shared" ref="G149" si="742">M149+S149</f>
        <v>106.08836785</v>
      </c>
      <c r="H149" s="43">
        <f t="shared" ref="H149" si="743">SUM(I149:J149)</f>
        <v>2451.4514209299996</v>
      </c>
      <c r="I149" s="43">
        <v>1845.1914149899999</v>
      </c>
      <c r="J149" s="43">
        <f t="shared" ref="J149" si="744">SUM(K149:M149)</f>
        <v>606.26000593999993</v>
      </c>
      <c r="K149" s="43">
        <v>535.95644253</v>
      </c>
      <c r="L149" s="43">
        <v>70.292541209999996</v>
      </c>
      <c r="M149" s="43">
        <v>1.1022199999999999E-2</v>
      </c>
      <c r="N149" s="43">
        <f t="shared" ref="N149" si="745">SUM(O149:P149)</f>
        <v>1423.9034839200001</v>
      </c>
      <c r="O149" s="43">
        <v>1168.9235258900001</v>
      </c>
      <c r="P149" s="43">
        <f t="shared" ref="P149" si="746">SUM(Q149:S149)</f>
        <v>254.97995802999998</v>
      </c>
      <c r="Q149" s="43">
        <v>36.787475540000003</v>
      </c>
      <c r="R149" s="43">
        <v>112.11513684000001</v>
      </c>
      <c r="S149" s="43">
        <v>106.07734565</v>
      </c>
      <c r="T149" s="43"/>
      <c r="U149" s="43"/>
      <c r="V149" s="43"/>
      <c r="W149" s="43"/>
      <c r="X149" s="43"/>
    </row>
    <row r="150" spans="1:24" hidden="1" outlineLevel="1" collapsed="1">
      <c r="A150" s="8">
        <v>44774</v>
      </c>
      <c r="B150" s="43">
        <v>4102.4512470200007</v>
      </c>
      <c r="C150" s="43">
        <f t="shared" ref="C150" si="747">I150+O150</f>
        <v>3210.0739373899996</v>
      </c>
      <c r="D150" s="43">
        <f t="shared" ref="D150" si="748">J150+P150</f>
        <v>892.37730963000001</v>
      </c>
      <c r="E150" s="43">
        <f t="shared" ref="E150" si="749">K150+Q150</f>
        <v>566.12770867000006</v>
      </c>
      <c r="F150" s="43">
        <f t="shared" ref="F150" si="750">L150+R150</f>
        <v>220.22149056000001</v>
      </c>
      <c r="G150" s="43">
        <f t="shared" ref="G150" si="751">M150+S150</f>
        <v>106.0281104</v>
      </c>
      <c r="H150" s="43">
        <f t="shared" ref="H150" si="752">SUM(I150:J150)</f>
        <v>2616.48457715</v>
      </c>
      <c r="I150" s="43">
        <v>1989.9322269199999</v>
      </c>
      <c r="J150" s="43">
        <f t="shared" ref="J150" si="753">SUM(K150:M150)</f>
        <v>626.55235023</v>
      </c>
      <c r="K150" s="43">
        <v>518.36530913000001</v>
      </c>
      <c r="L150" s="43">
        <v>108.09786835</v>
      </c>
      <c r="M150" s="43">
        <v>8.9172749999999995E-2</v>
      </c>
      <c r="N150" s="43">
        <f t="shared" ref="N150" si="754">SUM(O150:P150)</f>
        <v>1485.9666698699998</v>
      </c>
      <c r="O150" s="43">
        <v>1220.1417104699999</v>
      </c>
      <c r="P150" s="43">
        <f t="shared" ref="P150" si="755">SUM(Q150:S150)</f>
        <v>265.82495940000001</v>
      </c>
      <c r="Q150" s="43">
        <v>47.762399540000004</v>
      </c>
      <c r="R150" s="43">
        <v>112.12362220999999</v>
      </c>
      <c r="S150" s="43">
        <v>105.93893765</v>
      </c>
      <c r="T150" s="43"/>
      <c r="U150" s="43"/>
      <c r="V150" s="43"/>
      <c r="W150" s="43"/>
      <c r="X150" s="43"/>
    </row>
    <row r="151" spans="1:24" hidden="1" outlineLevel="1" collapsed="1">
      <c r="A151" s="8">
        <v>44805</v>
      </c>
      <c r="B151" s="43">
        <v>4277.3772693399997</v>
      </c>
      <c r="C151" s="43">
        <f t="shared" ref="C151" si="756">I151+O151</f>
        <v>3376.4608621799998</v>
      </c>
      <c r="D151" s="43">
        <f t="shared" ref="D151" si="757">J151+P151</f>
        <v>900.91640715999995</v>
      </c>
      <c r="E151" s="43">
        <f t="shared" ref="E151" si="758">K151+Q151</f>
        <v>549.2208480999999</v>
      </c>
      <c r="F151" s="43">
        <f t="shared" ref="F151" si="759">L151+R151</f>
        <v>246.23426498000001</v>
      </c>
      <c r="G151" s="43">
        <f t="shared" ref="G151" si="760">M151+S151</f>
        <v>105.46129408</v>
      </c>
      <c r="H151" s="43">
        <f t="shared" ref="H151" si="761">SUM(I151:J151)</f>
        <v>2660.54245468</v>
      </c>
      <c r="I151" s="43">
        <v>2026.2367979000001</v>
      </c>
      <c r="J151" s="43">
        <f t="shared" ref="J151" si="762">SUM(K151:M151)</f>
        <v>634.30565677999994</v>
      </c>
      <c r="K151" s="43">
        <v>500.03402802999994</v>
      </c>
      <c r="L151" s="43">
        <v>134.10765802</v>
      </c>
      <c r="M151" s="43">
        <v>0.16397073000000001</v>
      </c>
      <c r="N151" s="43">
        <f t="shared" ref="N151" si="763">SUM(O151:P151)</f>
        <v>1616.8348146600001</v>
      </c>
      <c r="O151" s="43">
        <v>1350.22406428</v>
      </c>
      <c r="P151" s="43">
        <f t="shared" ref="P151" si="764">SUM(Q151:S151)</f>
        <v>266.61075038000001</v>
      </c>
      <c r="Q151" s="43">
        <v>49.186820070000003</v>
      </c>
      <c r="R151" s="43">
        <v>112.12660696</v>
      </c>
      <c r="S151" s="43">
        <v>105.29732335</v>
      </c>
      <c r="T151" s="43"/>
      <c r="U151" s="43"/>
      <c r="V151" s="43"/>
      <c r="W151" s="43"/>
      <c r="X151" s="43"/>
    </row>
    <row r="152" spans="1:24" hidden="1" outlineLevel="1" collapsed="1">
      <c r="A152" s="8">
        <v>44835</v>
      </c>
      <c r="B152" s="43">
        <v>4556.0205533499993</v>
      </c>
      <c r="C152" s="43">
        <f t="shared" ref="C152" si="765">I152+O152</f>
        <v>3753.7583769399998</v>
      </c>
      <c r="D152" s="43">
        <f t="shared" ref="D152" si="766">J152+P152</f>
        <v>802.26217640999994</v>
      </c>
      <c r="E152" s="43">
        <f t="shared" ref="E152" si="767">K152+Q152</f>
        <v>521.33785932000001</v>
      </c>
      <c r="F152" s="43">
        <f t="shared" ref="F152" si="768">L152+R152</f>
        <v>174.79250406</v>
      </c>
      <c r="G152" s="43">
        <f t="shared" ref="G152" si="769">M152+S152</f>
        <v>106.13181303</v>
      </c>
      <c r="H152" s="43">
        <f t="shared" ref="H152" si="770">SUM(I152:J152)</f>
        <v>2796.2436755499998</v>
      </c>
      <c r="I152" s="43">
        <v>2287.6440892699998</v>
      </c>
      <c r="J152" s="43">
        <f t="shared" ref="J152" si="771">SUM(K152:M152)</f>
        <v>508.59958627999998</v>
      </c>
      <c r="K152" s="43">
        <v>445.60038686999997</v>
      </c>
      <c r="L152" s="43">
        <v>62.662292919999999</v>
      </c>
      <c r="M152" s="43">
        <v>0.33690649</v>
      </c>
      <c r="N152" s="43">
        <f t="shared" ref="N152" si="772">SUM(O152:P152)</f>
        <v>1759.7768778</v>
      </c>
      <c r="O152" s="43">
        <v>1466.1142876700001</v>
      </c>
      <c r="P152" s="43">
        <f t="shared" ref="P152" si="773">SUM(Q152:S152)</f>
        <v>293.66259013000001</v>
      </c>
      <c r="Q152" s="43">
        <v>75.737472449999999</v>
      </c>
      <c r="R152" s="43">
        <v>112.13021114</v>
      </c>
      <c r="S152" s="43">
        <v>105.79490654</v>
      </c>
      <c r="T152" s="43"/>
      <c r="U152" s="43"/>
      <c r="V152" s="43"/>
      <c r="W152" s="43"/>
      <c r="X152" s="43"/>
    </row>
    <row r="153" spans="1:24" hidden="1" outlineLevel="1" collapsed="1">
      <c r="A153" s="8">
        <v>44866</v>
      </c>
      <c r="B153" s="43">
        <v>4242.5049285300001</v>
      </c>
      <c r="C153" s="43">
        <f t="shared" ref="C153" si="774">I153+O153</f>
        <v>3407.1206504899997</v>
      </c>
      <c r="D153" s="43">
        <f t="shared" ref="D153" si="775">J153+P153</f>
        <v>835.38427804000003</v>
      </c>
      <c r="E153" s="43">
        <f t="shared" ref="E153" si="776">K153+Q153</f>
        <v>553.21329394000009</v>
      </c>
      <c r="F153" s="43">
        <f t="shared" ref="F153" si="777">L153+R153</f>
        <v>174.99905429</v>
      </c>
      <c r="G153" s="43">
        <f t="shared" ref="G153" si="778">M153+S153</f>
        <v>107.17192980999999</v>
      </c>
      <c r="H153" s="43">
        <f t="shared" ref="H153" si="779">SUM(I153:J153)</f>
        <v>2897.62574533</v>
      </c>
      <c r="I153" s="43">
        <v>2358.0732362499998</v>
      </c>
      <c r="J153" s="43">
        <f t="shared" ref="J153" si="780">SUM(K153:M153)</f>
        <v>539.55250908000005</v>
      </c>
      <c r="K153" s="43">
        <v>476.19033592000005</v>
      </c>
      <c r="L153" s="43">
        <v>62.872610789999996</v>
      </c>
      <c r="M153" s="43">
        <v>0.48956237000000002</v>
      </c>
      <c r="N153" s="43">
        <f t="shared" ref="N153" si="781">SUM(O153:P153)</f>
        <v>1344.8791831999997</v>
      </c>
      <c r="O153" s="43">
        <v>1049.0474142399999</v>
      </c>
      <c r="P153" s="43">
        <f t="shared" ref="P153" si="782">SUM(Q153:S153)</f>
        <v>295.83176895999998</v>
      </c>
      <c r="Q153" s="43">
        <v>77.022958020000004</v>
      </c>
      <c r="R153" s="43">
        <v>112.12644349999999</v>
      </c>
      <c r="S153" s="43">
        <v>106.68236743999999</v>
      </c>
      <c r="T153" s="43"/>
      <c r="U153" s="43"/>
      <c r="V153" s="43"/>
      <c r="W153" s="43"/>
      <c r="X153" s="43"/>
    </row>
    <row r="154" spans="1:24" hidden="1" outlineLevel="1" collapsed="1">
      <c r="A154" s="8">
        <v>44896</v>
      </c>
      <c r="B154" s="43">
        <v>4742.6283787399998</v>
      </c>
      <c r="C154" s="43">
        <f t="shared" ref="C154" si="783">I154+O154</f>
        <v>3672.0860337599997</v>
      </c>
      <c r="D154" s="43">
        <f t="shared" ref="D154" si="784">J154+P154</f>
        <v>1070.5423449800001</v>
      </c>
      <c r="E154" s="43">
        <f t="shared" ref="E154" si="785">K154+Q154</f>
        <v>777.15205490000005</v>
      </c>
      <c r="F154" s="43">
        <f t="shared" ref="F154" si="786">L154+R154</f>
        <v>185.59418998000001</v>
      </c>
      <c r="G154" s="43">
        <f t="shared" ref="G154" si="787">M154+S154</f>
        <v>107.7961001</v>
      </c>
      <c r="H154" s="43">
        <f t="shared" ref="H154" si="788">SUM(I154:J154)</f>
        <v>3368.0881517299999</v>
      </c>
      <c r="I154" s="43">
        <v>2595.0897608999999</v>
      </c>
      <c r="J154" s="43">
        <f t="shared" ref="J154" si="789">SUM(K154:M154)</f>
        <v>772.99839082999995</v>
      </c>
      <c r="K154" s="43">
        <v>699.01627898000004</v>
      </c>
      <c r="L154" s="43">
        <v>73.464150340000003</v>
      </c>
      <c r="M154" s="43">
        <v>0.51796151000000001</v>
      </c>
      <c r="N154" s="43">
        <f t="shared" ref="N154" si="790">SUM(O154:P154)</f>
        <v>1374.5402270100001</v>
      </c>
      <c r="O154" s="43">
        <v>1076.9962728600001</v>
      </c>
      <c r="P154" s="43">
        <f t="shared" ref="P154" si="791">SUM(Q154:S154)</f>
        <v>297.54395414999999</v>
      </c>
      <c r="Q154" s="43">
        <v>78.13577592</v>
      </c>
      <c r="R154" s="43">
        <v>112.13003964000001</v>
      </c>
      <c r="S154" s="43">
        <v>107.27813859</v>
      </c>
      <c r="T154" s="43"/>
      <c r="U154" s="43"/>
      <c r="V154" s="43"/>
      <c r="W154" s="43"/>
      <c r="X154" s="43"/>
    </row>
    <row r="155" spans="1:24" hidden="1" outlineLevel="1" collapsed="1">
      <c r="A155" s="8">
        <v>44927</v>
      </c>
      <c r="B155" s="43">
        <v>4559.5240614199993</v>
      </c>
      <c r="C155" s="43">
        <f t="shared" ref="C155" si="792">I155+O155</f>
        <v>3573.3334334299998</v>
      </c>
      <c r="D155" s="43">
        <f t="shared" ref="D155" si="793">J155+P155</f>
        <v>986.19062798999994</v>
      </c>
      <c r="E155" s="43">
        <f t="shared" ref="E155" si="794">K155+Q155</f>
        <v>681.63969042000008</v>
      </c>
      <c r="F155" s="43">
        <f t="shared" ref="F155" si="795">L155+R155</f>
        <v>196.06226878999999</v>
      </c>
      <c r="G155" s="43">
        <f t="shared" ref="G155" si="796">M155+S155</f>
        <v>108.48866878</v>
      </c>
      <c r="H155" s="43">
        <f t="shared" ref="H155" si="797">SUM(I155:J155)</f>
        <v>3091.42578091</v>
      </c>
      <c r="I155" s="43">
        <v>2376.0810248600001</v>
      </c>
      <c r="J155" s="43">
        <f t="shared" ref="J155" si="798">SUM(K155:M155)</f>
        <v>715.34475605</v>
      </c>
      <c r="K155" s="43">
        <v>638.31842626000002</v>
      </c>
      <c r="L155" s="43">
        <v>76.35469531999999</v>
      </c>
      <c r="M155" s="43">
        <v>0.67163446999999998</v>
      </c>
      <c r="N155" s="43">
        <f t="shared" ref="N155" si="799">SUM(O155:P155)</f>
        <v>1468.09828051</v>
      </c>
      <c r="O155" s="43">
        <v>1197.2524085699999</v>
      </c>
      <c r="P155" s="43">
        <f t="shared" ref="P155" si="800">SUM(Q155:S155)</f>
        <v>270.84587193999999</v>
      </c>
      <c r="Q155" s="43">
        <v>43.321264159999998</v>
      </c>
      <c r="R155" s="43">
        <v>119.70757347</v>
      </c>
      <c r="S155" s="43">
        <v>107.81703431</v>
      </c>
      <c r="T155" s="43"/>
      <c r="U155" s="43"/>
      <c r="V155" s="43"/>
      <c r="W155" s="43"/>
      <c r="X155" s="43"/>
    </row>
    <row r="156" spans="1:24" hidden="1" outlineLevel="1" collapsed="1">
      <c r="A156" s="8">
        <v>44958</v>
      </c>
      <c r="B156" s="43">
        <v>4810.5203850299995</v>
      </c>
      <c r="C156" s="43">
        <f t="shared" ref="C156" si="801">I156+O156</f>
        <v>3422.91334254</v>
      </c>
      <c r="D156" s="43">
        <f t="shared" ref="D156" si="802">J156+P156</f>
        <v>1387.6070424899999</v>
      </c>
      <c r="E156" s="43">
        <f t="shared" ref="E156" si="803">K156+Q156</f>
        <v>1099.10112319</v>
      </c>
      <c r="F156" s="43">
        <f t="shared" ref="F156" si="804">L156+R156</f>
        <v>181.72265713000002</v>
      </c>
      <c r="G156" s="43">
        <f t="shared" ref="G156" si="805">M156+S156</f>
        <v>106.78326217</v>
      </c>
      <c r="H156" s="43">
        <f t="shared" ref="H156" si="806">SUM(I156:J156)</f>
        <v>3340.8731439399999</v>
      </c>
      <c r="I156" s="43">
        <v>2396.2850662000001</v>
      </c>
      <c r="J156" s="43">
        <f t="shared" ref="J156" si="807">SUM(K156:M156)</f>
        <v>944.5880777399999</v>
      </c>
      <c r="K156" s="43">
        <v>881.51298842999995</v>
      </c>
      <c r="L156" s="43">
        <v>62.266290659999996</v>
      </c>
      <c r="M156" s="43">
        <v>0.80879864999999995</v>
      </c>
      <c r="N156" s="43">
        <f t="shared" ref="N156" si="808">SUM(O156:P156)</f>
        <v>1469.6472410900001</v>
      </c>
      <c r="O156" s="43">
        <v>1026.62827634</v>
      </c>
      <c r="P156" s="43">
        <f t="shared" ref="P156" si="809">SUM(Q156:S156)</f>
        <v>443.01896475000001</v>
      </c>
      <c r="Q156" s="43">
        <v>217.58813476</v>
      </c>
      <c r="R156" s="43">
        <v>119.45636647000001</v>
      </c>
      <c r="S156" s="43">
        <v>105.97446352</v>
      </c>
      <c r="T156" s="43"/>
      <c r="U156" s="43"/>
      <c r="V156" s="43"/>
      <c r="W156" s="43"/>
      <c r="X156" s="43"/>
    </row>
    <row r="157" spans="1:24" hidden="1" outlineLevel="1" collapsed="1">
      <c r="A157" s="8">
        <v>44986</v>
      </c>
      <c r="B157" s="43">
        <v>4891.5535183800002</v>
      </c>
      <c r="C157" s="43">
        <f t="shared" ref="C157" si="810">I157+O157</f>
        <v>3392.2828736700003</v>
      </c>
      <c r="D157" s="43">
        <f t="shared" ref="D157" si="811">J157+P157</f>
        <v>1499.2706447099999</v>
      </c>
      <c r="E157" s="43">
        <f t="shared" ref="E157" si="812">K157+Q157</f>
        <v>1191.70157574</v>
      </c>
      <c r="F157" s="43">
        <f t="shared" ref="F157" si="813">L157+R157</f>
        <v>199.26498265999999</v>
      </c>
      <c r="G157" s="43">
        <f t="shared" ref="G157" si="814">M157+S157</f>
        <v>108.30408631</v>
      </c>
      <c r="H157" s="43">
        <f t="shared" ref="H157" si="815">SUM(I157:J157)</f>
        <v>3434.6045149400002</v>
      </c>
      <c r="I157" s="43">
        <v>2345.7652605500002</v>
      </c>
      <c r="J157" s="43">
        <f t="shared" ref="J157" si="816">SUM(K157:M157)</f>
        <v>1088.83925439</v>
      </c>
      <c r="K157" s="43">
        <v>1007.62502839</v>
      </c>
      <c r="L157" s="43">
        <v>79.575121659999994</v>
      </c>
      <c r="M157" s="43">
        <v>1.63910434</v>
      </c>
      <c r="N157" s="43">
        <f t="shared" ref="N157" si="817">SUM(O157:P157)</f>
        <v>1456.9490034400001</v>
      </c>
      <c r="O157" s="43">
        <v>1046.5176131200001</v>
      </c>
      <c r="P157" s="43">
        <f t="shared" ref="P157" si="818">SUM(Q157:S157)</f>
        <v>410.43139031999999</v>
      </c>
      <c r="Q157" s="43">
        <v>184.07654735</v>
      </c>
      <c r="R157" s="43">
        <v>119.68986099999999</v>
      </c>
      <c r="S157" s="43">
        <v>106.66498197</v>
      </c>
      <c r="T157" s="43"/>
      <c r="U157" s="43"/>
      <c r="V157" s="43"/>
      <c r="W157" s="43"/>
      <c r="X157" s="43"/>
    </row>
    <row r="158" spans="1:24" hidden="1" outlineLevel="1" collapsed="1">
      <c r="A158" s="8">
        <v>45017</v>
      </c>
      <c r="B158" s="43">
        <v>5323.8701156999996</v>
      </c>
      <c r="C158" s="43">
        <f t="shared" ref="C158" si="819">I158+O158</f>
        <v>3579.6844134299999</v>
      </c>
      <c r="D158" s="43">
        <f t="shared" ref="D158" si="820">J158+P158</f>
        <v>1744.1857022700001</v>
      </c>
      <c r="E158" s="43">
        <f t="shared" ref="E158" si="821">K158+Q158</f>
        <v>1445.24214626</v>
      </c>
      <c r="F158" s="43">
        <f t="shared" ref="F158" si="822">L158+R158</f>
        <v>190.86717575</v>
      </c>
      <c r="G158" s="43">
        <f t="shared" ref="G158" si="823">M158+S158</f>
        <v>108.07638025999999</v>
      </c>
      <c r="H158" s="43">
        <f t="shared" ref="H158" si="824">SUM(I158:J158)</f>
        <v>3592.45559654</v>
      </c>
      <c r="I158" s="43">
        <v>2260.10878073</v>
      </c>
      <c r="J158" s="43">
        <f t="shared" ref="J158" si="825">SUM(K158:M158)</f>
        <v>1332.34681581</v>
      </c>
      <c r="K158" s="43">
        <v>1260.1891830899999</v>
      </c>
      <c r="L158" s="43">
        <v>71.073777989999996</v>
      </c>
      <c r="M158" s="43">
        <v>1.0838547300000001</v>
      </c>
      <c r="N158" s="43">
        <f t="shared" ref="N158" si="826">SUM(O158:P158)</f>
        <v>1731.4145191600001</v>
      </c>
      <c r="O158" s="43">
        <v>1319.5756326999999</v>
      </c>
      <c r="P158" s="43">
        <f t="shared" ref="P158" si="827">SUM(Q158:S158)</f>
        <v>411.83888646000003</v>
      </c>
      <c r="Q158" s="43">
        <v>185.05296317</v>
      </c>
      <c r="R158" s="43">
        <v>119.79339776</v>
      </c>
      <c r="S158" s="43">
        <v>106.99252552999999</v>
      </c>
      <c r="T158" s="43"/>
      <c r="U158" s="43"/>
      <c r="V158" s="43"/>
      <c r="W158" s="43"/>
      <c r="X158" s="43"/>
    </row>
    <row r="159" spans="1:24" hidden="1" outlineLevel="1" collapsed="1">
      <c r="A159" s="8">
        <v>45047</v>
      </c>
      <c r="B159" s="43">
        <v>5436.8221690299997</v>
      </c>
      <c r="C159" s="43">
        <f t="shared" ref="C159" si="828">I159+O159</f>
        <v>3556.6503965599995</v>
      </c>
      <c r="D159" s="43">
        <f t="shared" ref="D159" si="829">J159+P159</f>
        <v>1880.1717724699997</v>
      </c>
      <c r="E159" s="43">
        <f t="shared" ref="E159" si="830">K159+Q159</f>
        <v>1584.1343861699997</v>
      </c>
      <c r="F159" s="43">
        <f t="shared" ref="F159" si="831">L159+R159</f>
        <v>188.36126057000001</v>
      </c>
      <c r="G159" s="43">
        <f t="shared" ref="G159" si="832">M159+S159</f>
        <v>107.67612573000001</v>
      </c>
      <c r="H159" s="43">
        <f t="shared" ref="H159" si="833">SUM(I159:J159)</f>
        <v>3785.5374679999995</v>
      </c>
      <c r="I159" s="43">
        <v>2298.8785815199999</v>
      </c>
      <c r="J159" s="43">
        <f t="shared" ref="J159" si="834">SUM(K159:M159)</f>
        <v>1486.6588864799999</v>
      </c>
      <c r="K159" s="43">
        <v>1416.5891545099998</v>
      </c>
      <c r="L159" s="43">
        <v>68.766783500000003</v>
      </c>
      <c r="M159" s="43">
        <v>1.30294847</v>
      </c>
      <c r="N159" s="43">
        <f t="shared" ref="N159" si="835">SUM(O159:P159)</f>
        <v>1651.2847010299997</v>
      </c>
      <c r="O159" s="43">
        <v>1257.7718150399999</v>
      </c>
      <c r="P159" s="43">
        <f t="shared" ref="P159" si="836">SUM(Q159:S159)</f>
        <v>393.51288598999997</v>
      </c>
      <c r="Q159" s="43">
        <v>167.54523166000001</v>
      </c>
      <c r="R159" s="43">
        <v>119.59447707</v>
      </c>
      <c r="S159" s="43">
        <v>106.37317726000001</v>
      </c>
      <c r="T159" s="43"/>
      <c r="U159" s="43"/>
      <c r="V159" s="43"/>
      <c r="W159" s="43"/>
      <c r="X159" s="43"/>
    </row>
    <row r="160" spans="1:24" hidden="1" outlineLevel="1" collapsed="1">
      <c r="A160" s="8">
        <v>45078</v>
      </c>
      <c r="B160" s="43">
        <v>5598.4928703799997</v>
      </c>
      <c r="C160" s="43">
        <f t="shared" ref="C160" si="837">I160+O160</f>
        <v>3440.5047179799999</v>
      </c>
      <c r="D160" s="43">
        <f t="shared" ref="D160" si="838">J160+P160</f>
        <v>2157.9881524000002</v>
      </c>
      <c r="E160" s="43">
        <f t="shared" ref="E160" si="839">K160+Q160</f>
        <v>1881.7311526800002</v>
      </c>
      <c r="F160" s="43">
        <f t="shared" ref="F160" si="840">L160+R160</f>
        <v>168.04105538000002</v>
      </c>
      <c r="G160" s="43">
        <f t="shared" ref="G160" si="841">M160+S160</f>
        <v>108.21594433999999</v>
      </c>
      <c r="H160" s="43">
        <f t="shared" ref="H160" si="842">SUM(I160:J160)</f>
        <v>3948.6026973200001</v>
      </c>
      <c r="I160" s="43">
        <v>2173.8699518399999</v>
      </c>
      <c r="J160" s="43">
        <f t="shared" ref="J160" si="843">SUM(K160:M160)</f>
        <v>1774.7327454800002</v>
      </c>
      <c r="K160" s="43">
        <v>1724.9947899700001</v>
      </c>
      <c r="L160" s="43">
        <v>48.313497090000006</v>
      </c>
      <c r="M160" s="43">
        <v>1.4244584199999999</v>
      </c>
      <c r="N160" s="43">
        <f t="shared" ref="N160" si="844">SUM(O160:P160)</f>
        <v>1649.8901730600001</v>
      </c>
      <c r="O160" s="43">
        <v>1266.63476614</v>
      </c>
      <c r="P160" s="43">
        <f t="shared" ref="P160" si="845">SUM(Q160:S160)</f>
        <v>383.25540692000004</v>
      </c>
      <c r="Q160" s="43">
        <v>156.73636271000001</v>
      </c>
      <c r="R160" s="43">
        <v>119.72755829</v>
      </c>
      <c r="S160" s="43">
        <v>106.79148592</v>
      </c>
      <c r="T160" s="43"/>
      <c r="U160" s="43"/>
      <c r="V160" s="43"/>
      <c r="W160" s="43"/>
      <c r="X160" s="43"/>
    </row>
    <row r="161" spans="1:24" hidden="1" outlineLevel="1" collapsed="1">
      <c r="A161" s="8">
        <v>45108</v>
      </c>
      <c r="B161" s="43">
        <v>5835.5833852200012</v>
      </c>
      <c r="C161" s="43">
        <f t="shared" ref="C161" si="846">I161+O161</f>
        <v>3605.9614500100001</v>
      </c>
      <c r="D161" s="43">
        <f t="shared" ref="D161" si="847">J161+P161</f>
        <v>2229.6219352099997</v>
      </c>
      <c r="E161" s="43">
        <f t="shared" ref="E161" si="848">K161+Q161</f>
        <v>1967.9987118799997</v>
      </c>
      <c r="F161" s="43">
        <f t="shared" ref="F161" si="849">L161+R161</f>
        <v>153.49576948999999</v>
      </c>
      <c r="G161" s="43">
        <f t="shared" ref="G161" si="850">M161+S161</f>
        <v>108.12745384</v>
      </c>
      <c r="H161" s="43">
        <f t="shared" ref="H161" si="851">SUM(I161:J161)</f>
        <v>4363.03552829</v>
      </c>
      <c r="I161" s="43">
        <v>2518.2558534700001</v>
      </c>
      <c r="J161" s="43">
        <f t="shared" ref="J161" si="852">SUM(K161:M161)</f>
        <v>1844.7796748199999</v>
      </c>
      <c r="K161" s="43">
        <v>1809.8813466799998</v>
      </c>
      <c r="L161" s="43">
        <v>33.715567589999999</v>
      </c>
      <c r="M161" s="43">
        <v>1.18276055</v>
      </c>
      <c r="N161" s="43">
        <f t="shared" ref="N161" si="853">SUM(O161:P161)</f>
        <v>1472.5478569299999</v>
      </c>
      <c r="O161" s="43">
        <v>1087.70559654</v>
      </c>
      <c r="P161" s="43">
        <f t="shared" ref="P161" si="854">SUM(Q161:S161)</f>
        <v>384.84226038999998</v>
      </c>
      <c r="Q161" s="43">
        <v>158.11736519999999</v>
      </c>
      <c r="R161" s="43">
        <v>119.78020189999999</v>
      </c>
      <c r="S161" s="43">
        <v>106.94469329</v>
      </c>
      <c r="T161" s="43"/>
      <c r="U161" s="43"/>
      <c r="V161" s="43"/>
      <c r="W161" s="43"/>
      <c r="X161" s="43"/>
    </row>
    <row r="162" spans="1:24" hidden="1" outlineLevel="1" collapsed="1">
      <c r="A162" s="8">
        <v>45139</v>
      </c>
      <c r="B162" s="43">
        <v>5922.5555382599996</v>
      </c>
      <c r="C162" s="43">
        <f t="shared" ref="C162" si="855">I162+O162</f>
        <v>3772.65753055</v>
      </c>
      <c r="D162" s="43">
        <f t="shared" ref="D162" si="856">J162+P162</f>
        <v>2149.89800771</v>
      </c>
      <c r="E162" s="43">
        <f t="shared" ref="E162" si="857">K162+Q162</f>
        <v>1868.38332795</v>
      </c>
      <c r="F162" s="43">
        <f t="shared" ref="F162" si="858">L162+R162</f>
        <v>173.31718137999999</v>
      </c>
      <c r="G162" s="43">
        <f t="shared" ref="G162" si="859">M162+S162</f>
        <v>108.19749838</v>
      </c>
      <c r="H162" s="43">
        <f t="shared" ref="H162" si="860">SUM(I162:J162)</f>
        <v>4406.4318753099997</v>
      </c>
      <c r="I162" s="43">
        <v>2640.3071463000001</v>
      </c>
      <c r="J162" s="43">
        <f t="shared" ref="J162" si="861">SUM(K162:M162)</f>
        <v>1766.12472901</v>
      </c>
      <c r="K162" s="43">
        <v>1715.7493863899999</v>
      </c>
      <c r="L162" s="43">
        <v>48.849632499999998</v>
      </c>
      <c r="M162" s="43">
        <v>1.5257101200000001</v>
      </c>
      <c r="N162" s="43">
        <f t="shared" ref="N162" si="862">SUM(O162:P162)</f>
        <v>1516.1236629499999</v>
      </c>
      <c r="O162" s="43">
        <v>1132.3503842499999</v>
      </c>
      <c r="P162" s="43">
        <f t="shared" ref="P162" si="863">SUM(Q162:S162)</f>
        <v>383.77327869999999</v>
      </c>
      <c r="Q162" s="43">
        <v>152.63394156000001</v>
      </c>
      <c r="R162" s="43">
        <v>124.46754888</v>
      </c>
      <c r="S162" s="43">
        <v>106.67178826</v>
      </c>
      <c r="T162" s="43"/>
      <c r="U162" s="43"/>
      <c r="V162" s="43"/>
      <c r="W162" s="43"/>
      <c r="X162" s="43"/>
    </row>
    <row r="163" spans="1:24" hidden="1" outlineLevel="1" collapsed="1">
      <c r="A163" s="8">
        <v>45170</v>
      </c>
      <c r="B163" s="43">
        <v>6038.5290726900002</v>
      </c>
      <c r="C163" s="43">
        <f t="shared" ref="C163" si="864">I163+O163</f>
        <v>4351.87393634</v>
      </c>
      <c r="D163" s="43">
        <f t="shared" ref="D163" si="865">J163+P163</f>
        <v>1686.6551363499998</v>
      </c>
      <c r="E163" s="43">
        <f t="shared" ref="E163" si="866">K163+Q163</f>
        <v>1396.7776237</v>
      </c>
      <c r="F163" s="43">
        <f t="shared" ref="F163" si="867">L163+R163</f>
        <v>182.27177048999999</v>
      </c>
      <c r="G163" s="43">
        <f t="shared" ref="G163" si="868">M163+S163</f>
        <v>107.60574216000001</v>
      </c>
      <c r="H163" s="43">
        <f t="shared" ref="H163" si="869">SUM(I163:J163)</f>
        <v>4561.1137738799998</v>
      </c>
      <c r="I163" s="43">
        <v>3179.02293689</v>
      </c>
      <c r="J163" s="43">
        <f t="shared" ref="J163" si="870">SUM(K163:M163)</f>
        <v>1382.0908369899998</v>
      </c>
      <c r="K163" s="43">
        <v>1322.24390851</v>
      </c>
      <c r="L163" s="43">
        <v>58.189412930000003</v>
      </c>
      <c r="M163" s="43">
        <v>1.6575155499999998</v>
      </c>
      <c r="N163" s="43">
        <f t="shared" ref="N163" si="871">SUM(O163:P163)</f>
        <v>1477.41529881</v>
      </c>
      <c r="O163" s="43">
        <v>1172.85099945</v>
      </c>
      <c r="P163" s="43">
        <f t="shared" ref="P163" si="872">SUM(Q163:S163)</f>
        <v>304.56429936000001</v>
      </c>
      <c r="Q163" s="43">
        <v>74.533715189999995</v>
      </c>
      <c r="R163" s="43">
        <v>124.08235756000001</v>
      </c>
      <c r="S163" s="43">
        <v>105.94822661000001</v>
      </c>
      <c r="T163" s="43"/>
      <c r="U163" s="43"/>
      <c r="V163" s="43"/>
      <c r="W163" s="43"/>
      <c r="X163" s="43"/>
    </row>
    <row r="164" spans="1:24" hidden="1" outlineLevel="1" collapsed="1">
      <c r="A164" s="8">
        <v>45200</v>
      </c>
      <c r="B164" s="43">
        <v>6099.3359767299989</v>
      </c>
      <c r="C164" s="43">
        <f t="shared" ref="C164" si="873">I164+O164</f>
        <v>4471.9302864000001</v>
      </c>
      <c r="D164" s="43">
        <f t="shared" ref="D164" si="874">J164+P164</f>
        <v>1627.40569033</v>
      </c>
      <c r="E164" s="43">
        <f t="shared" ref="E164" si="875">K164+Q164</f>
        <v>1337.4691663399999</v>
      </c>
      <c r="F164" s="43">
        <f t="shared" ref="F164" si="876">L164+R164</f>
        <v>181.44719143</v>
      </c>
      <c r="G164" s="43">
        <f t="shared" ref="G164" si="877">M164+S164</f>
        <v>108.48933255999999</v>
      </c>
      <c r="H164" s="43">
        <f t="shared" ref="H164" si="878">SUM(I164:J164)</f>
        <v>4654.84036105</v>
      </c>
      <c r="I164" s="43">
        <v>3334.4275340599997</v>
      </c>
      <c r="J164" s="43">
        <f t="shared" ref="J164" si="879">SUM(K164:M164)</f>
        <v>1320.41282699</v>
      </c>
      <c r="K164" s="43">
        <v>1259.43836399</v>
      </c>
      <c r="L164" s="43">
        <v>57.978256289999997</v>
      </c>
      <c r="M164" s="43">
        <v>2.9962067100000001</v>
      </c>
      <c r="N164" s="43">
        <f t="shared" ref="N164" si="880">SUM(O164:P164)</f>
        <v>1444.4956156799999</v>
      </c>
      <c r="O164" s="43">
        <v>1137.5027523399999</v>
      </c>
      <c r="P164" s="43">
        <f t="shared" ref="P164" si="881">SUM(Q164:S164)</f>
        <v>306.99286333999999</v>
      </c>
      <c r="Q164" s="43">
        <v>78.030802350000002</v>
      </c>
      <c r="R164" s="43">
        <v>123.46893514</v>
      </c>
      <c r="S164" s="43">
        <v>105.49312585</v>
      </c>
      <c r="T164" s="43"/>
      <c r="U164" s="43"/>
      <c r="V164" s="43"/>
      <c r="W164" s="43"/>
      <c r="X164" s="43"/>
    </row>
    <row r="165" spans="1:24" hidden="1" outlineLevel="1" collapsed="1">
      <c r="A165" s="8">
        <v>45231</v>
      </c>
      <c r="B165" s="43">
        <v>6404.7455396000005</v>
      </c>
      <c r="C165" s="43">
        <f t="shared" ref="C165" si="882">I165+O165</f>
        <v>4631.3567097899995</v>
      </c>
      <c r="D165" s="43">
        <f t="shared" ref="D165" si="883">J165+P165</f>
        <v>1773.3888298100001</v>
      </c>
      <c r="E165" s="43">
        <f t="shared" ref="E165" si="884">K165+Q165</f>
        <v>1491.1053061699999</v>
      </c>
      <c r="F165" s="43">
        <f t="shared" ref="F165" si="885">L165+R165</f>
        <v>148.65530285</v>
      </c>
      <c r="G165" s="43">
        <f t="shared" ref="G165" si="886">M165+S165</f>
        <v>133.62822079</v>
      </c>
      <c r="H165" s="43">
        <f t="shared" ref="H165" si="887">SUM(I165:J165)</f>
        <v>4944.0067443999997</v>
      </c>
      <c r="I165" s="43">
        <v>3477.7559098199999</v>
      </c>
      <c r="J165" s="43">
        <f t="shared" ref="J165" si="888">SUM(K165:M165)</f>
        <v>1466.2508345799999</v>
      </c>
      <c r="K165" s="43">
        <v>1414.22280185</v>
      </c>
      <c r="L165" s="43">
        <v>24.726746589999998</v>
      </c>
      <c r="M165" s="43">
        <v>27.301286139999998</v>
      </c>
      <c r="N165" s="43">
        <f t="shared" ref="N165" si="889">SUM(O165:P165)</f>
        <v>1460.7387951999999</v>
      </c>
      <c r="O165" s="43">
        <v>1153.60079997</v>
      </c>
      <c r="P165" s="43">
        <f t="shared" ref="P165" si="890">SUM(Q165:S165)</f>
        <v>307.13799523</v>
      </c>
      <c r="Q165" s="43">
        <v>76.882504319999995</v>
      </c>
      <c r="R165" s="43">
        <v>123.92855625999999</v>
      </c>
      <c r="S165" s="43">
        <v>106.32693465</v>
      </c>
      <c r="T165" s="43"/>
      <c r="U165" s="43"/>
      <c r="V165" s="43"/>
      <c r="W165" s="43"/>
      <c r="X165" s="43"/>
    </row>
    <row r="166" spans="1:24" hidden="1" outlineLevel="1" collapsed="1">
      <c r="A166" s="8">
        <v>45261</v>
      </c>
      <c r="B166" s="43">
        <v>6820.3627894300007</v>
      </c>
      <c r="C166" s="43">
        <f t="shared" ref="C166" si="891">I166+O166</f>
        <v>5037.7059632700002</v>
      </c>
      <c r="D166" s="43">
        <f t="shared" ref="D166" si="892">J166+P166</f>
        <v>1782.65682616</v>
      </c>
      <c r="E166" s="43">
        <f t="shared" ref="E166" si="893">K166+Q166</f>
        <v>1493.0361079500001</v>
      </c>
      <c r="F166" s="43">
        <f t="shared" ref="F166" si="894">L166+R166</f>
        <v>150.77336808000001</v>
      </c>
      <c r="G166" s="43">
        <f t="shared" ref="G166" si="895">M166+S166</f>
        <v>138.84735013</v>
      </c>
      <c r="H166" s="43">
        <f t="shared" ref="H166" si="896">SUM(I166:J166)</f>
        <v>5271.0691318500003</v>
      </c>
      <c r="I166" s="43">
        <v>3811.1976896000001</v>
      </c>
      <c r="J166" s="43">
        <f t="shared" ref="J166" si="897">SUM(K166:M166)</f>
        <v>1459.87144225</v>
      </c>
      <c r="K166" s="43">
        <v>1406.0464023300001</v>
      </c>
      <c r="L166" s="43">
        <v>26.288046170000001</v>
      </c>
      <c r="M166" s="43">
        <v>27.536993750000001</v>
      </c>
      <c r="N166" s="43">
        <f t="shared" ref="N166" si="898">SUM(O166:P166)</f>
        <v>1549.2936575799999</v>
      </c>
      <c r="O166" s="43">
        <v>1226.5082736699999</v>
      </c>
      <c r="P166" s="43">
        <f t="shared" ref="P166" si="899">SUM(Q166:S166)</f>
        <v>322.78538390999995</v>
      </c>
      <c r="Q166" s="43">
        <v>86.989705619999995</v>
      </c>
      <c r="R166" s="43">
        <v>124.48532191</v>
      </c>
      <c r="S166" s="43">
        <v>111.31035638</v>
      </c>
      <c r="T166" s="43"/>
      <c r="U166" s="43"/>
      <c r="V166" s="43"/>
      <c r="W166" s="43"/>
      <c r="X166" s="43"/>
    </row>
    <row r="167" spans="1:24" hidden="1" outlineLevel="1" collapsed="1">
      <c r="A167" s="8">
        <v>45292</v>
      </c>
      <c r="B167" s="43">
        <v>6690.86702539</v>
      </c>
      <c r="C167" s="43">
        <f t="shared" ref="C167" si="900">I167+O167</f>
        <v>4992.7235103900002</v>
      </c>
      <c r="D167" s="43">
        <f t="shared" ref="D167" si="901">J167+P167</f>
        <v>1698.1435150000002</v>
      </c>
      <c r="E167" s="43">
        <f t="shared" ref="E167" si="902">K167+Q167</f>
        <v>1411.2698959500001</v>
      </c>
      <c r="F167" s="43">
        <f t="shared" ref="F167" si="903">L167+R167</f>
        <v>148.81068433999999</v>
      </c>
      <c r="G167" s="43">
        <f t="shared" ref="G167" si="904">M167+S167</f>
        <v>138.06293470999998</v>
      </c>
      <c r="H167" s="43">
        <f t="shared" ref="H167" si="905">SUM(I167:J167)</f>
        <v>4938.7122245700002</v>
      </c>
      <c r="I167" s="43">
        <v>3551.0041938700001</v>
      </c>
      <c r="J167" s="43">
        <f t="shared" ref="J167" si="906">SUM(K167:M167)</f>
        <v>1387.7080307000001</v>
      </c>
      <c r="K167" s="43">
        <v>1335.1844104700001</v>
      </c>
      <c r="L167" s="43">
        <v>24.869491459999999</v>
      </c>
      <c r="M167" s="43">
        <v>27.65412877</v>
      </c>
      <c r="N167" s="43">
        <f t="shared" ref="N167" si="907">SUM(O167:P167)</f>
        <v>1752.1548008200002</v>
      </c>
      <c r="O167" s="43">
        <v>1441.7193165200001</v>
      </c>
      <c r="P167" s="43">
        <f t="shared" ref="P167" si="908">SUM(Q167:S167)</f>
        <v>310.43548429999998</v>
      </c>
      <c r="Q167" s="43">
        <v>76.085485480000003</v>
      </c>
      <c r="R167" s="43">
        <v>123.94119288</v>
      </c>
      <c r="S167" s="43">
        <v>110.40880593999999</v>
      </c>
      <c r="T167" s="43"/>
      <c r="U167" s="43"/>
      <c r="V167" s="43"/>
      <c r="W167" s="43"/>
      <c r="X167" s="43"/>
    </row>
    <row r="168" spans="1:24" hidden="1" outlineLevel="1" collapsed="1">
      <c r="A168" s="8">
        <v>45323</v>
      </c>
      <c r="B168" s="43">
        <v>6609.7190893299994</v>
      </c>
      <c r="C168" s="43">
        <f t="shared" ref="C168" si="909">I168+O168</f>
        <v>4867.9251245599999</v>
      </c>
      <c r="D168" s="43">
        <f t="shared" ref="D168" si="910">J168+P168</f>
        <v>1741.79396477</v>
      </c>
      <c r="E168" s="43">
        <f t="shared" ref="E168" si="911">K168+Q168</f>
        <v>1457.1483889899998</v>
      </c>
      <c r="F168" s="43">
        <f t="shared" ref="F168" si="912">L168+R168</f>
        <v>145.64525401</v>
      </c>
      <c r="G168" s="43">
        <f t="shared" ref="G168" si="913">M168+S168</f>
        <v>139.00032177</v>
      </c>
      <c r="H168" s="43">
        <f t="shared" ref="H168" si="914">SUM(I168:J168)</f>
        <v>4945.12885585</v>
      </c>
      <c r="I168" s="43">
        <v>3509.6268722300001</v>
      </c>
      <c r="J168" s="43">
        <f t="shared" ref="J168" si="915">SUM(K168:M168)</f>
        <v>1435.5019836199999</v>
      </c>
      <c r="K168" s="43">
        <v>1387.1424654499999</v>
      </c>
      <c r="L168" s="43">
        <v>20.64990886</v>
      </c>
      <c r="M168" s="43">
        <v>27.709609309999998</v>
      </c>
      <c r="N168" s="43">
        <f t="shared" ref="N168" si="916">SUM(O168:P168)</f>
        <v>1664.5902334800001</v>
      </c>
      <c r="O168" s="43">
        <v>1358.29825233</v>
      </c>
      <c r="P168" s="43">
        <f t="shared" ref="P168" si="917">SUM(Q168:S168)</f>
        <v>306.29198115000003</v>
      </c>
      <c r="Q168" s="43">
        <v>70.005923539999998</v>
      </c>
      <c r="R168" s="43">
        <v>124.99534515000001</v>
      </c>
      <c r="S168" s="43">
        <v>111.29071245999999</v>
      </c>
      <c r="T168" s="43"/>
      <c r="U168" s="43"/>
      <c r="V168" s="43"/>
      <c r="W168" s="43"/>
      <c r="X168" s="43"/>
    </row>
    <row r="169" spans="1:24" hidden="1" outlineLevel="1" collapsed="1">
      <c r="A169" s="8">
        <v>45352</v>
      </c>
      <c r="B169" s="43">
        <v>6809.03926211</v>
      </c>
      <c r="C169" s="43">
        <f t="shared" ref="C169" si="918">I169+O169</f>
        <v>5019.0928828599999</v>
      </c>
      <c r="D169" s="43">
        <f t="shared" ref="D169" si="919">J169+P169</f>
        <v>1789.9463792499998</v>
      </c>
      <c r="E169" s="43">
        <f t="shared" ref="E169" si="920">K169+Q169</f>
        <v>1463.0067496700001</v>
      </c>
      <c r="F169" s="43">
        <f t="shared" ref="F169" si="921">L169+R169</f>
        <v>184.88945891</v>
      </c>
      <c r="G169" s="43">
        <f t="shared" ref="G169" si="922">M169+S169</f>
        <v>142.05017067</v>
      </c>
      <c r="H169" s="43">
        <f t="shared" ref="H169" si="923">SUM(I169:J169)</f>
        <v>5201.3719367600006</v>
      </c>
      <c r="I169" s="43">
        <v>3760.3793852100002</v>
      </c>
      <c r="J169" s="43">
        <f t="shared" ref="J169" si="924">SUM(K169:M169)</f>
        <v>1440.9925515499999</v>
      </c>
      <c r="K169" s="43">
        <v>1383.85085903</v>
      </c>
      <c r="L169" s="43">
        <v>29.325547539999999</v>
      </c>
      <c r="M169" s="43">
        <v>27.816144980000001</v>
      </c>
      <c r="N169" s="43">
        <f t="shared" ref="N169" si="925">SUM(O169:P169)</f>
        <v>1607.6673253499998</v>
      </c>
      <c r="O169" s="43">
        <v>1258.7134976499999</v>
      </c>
      <c r="P169" s="43">
        <f t="shared" ref="P169" si="926">SUM(Q169:S169)</f>
        <v>348.95382769999998</v>
      </c>
      <c r="Q169" s="43">
        <v>79.155890639999996</v>
      </c>
      <c r="R169" s="43">
        <v>155.56391137</v>
      </c>
      <c r="S169" s="43">
        <v>114.23402569</v>
      </c>
      <c r="T169" s="43"/>
      <c r="U169" s="43"/>
      <c r="V169" s="43"/>
      <c r="W169" s="43"/>
      <c r="X169" s="43"/>
    </row>
    <row r="170" spans="1:24" collapsed="1">
      <c r="A170" s="8">
        <v>45383</v>
      </c>
      <c r="B170" s="43">
        <v>6895.1415130699988</v>
      </c>
      <c r="C170" s="43">
        <f t="shared" ref="C170" si="927">I170+O170</f>
        <v>5053.1877403999997</v>
      </c>
      <c r="D170" s="43">
        <f t="shared" ref="D170" si="928">J170+P170</f>
        <v>1841.9537726700003</v>
      </c>
      <c r="E170" s="43">
        <f t="shared" ref="E170" si="929">K170+Q170</f>
        <v>1495.96587019</v>
      </c>
      <c r="F170" s="43">
        <f t="shared" ref="F170" si="930">L170+R170</f>
        <v>202.73478538000001</v>
      </c>
      <c r="G170" s="43">
        <f t="shared" ref="G170" si="931">M170+S170</f>
        <v>143.2531171</v>
      </c>
      <c r="H170" s="43">
        <f t="shared" ref="H170" si="932">SUM(I170:J170)</f>
        <v>5309.5165682300003</v>
      </c>
      <c r="I170" s="43">
        <v>3822.1745166599999</v>
      </c>
      <c r="J170" s="43">
        <f t="shared" ref="J170" si="933">SUM(K170:M170)</f>
        <v>1487.3420515700002</v>
      </c>
      <c r="K170" s="43">
        <v>1414.0193100000001</v>
      </c>
      <c r="L170" s="43">
        <v>45.398148730000003</v>
      </c>
      <c r="M170" s="43">
        <v>27.924592839999999</v>
      </c>
      <c r="N170" s="43">
        <f t="shared" ref="N170" si="934">SUM(O170:P170)</f>
        <v>1585.6249448400001</v>
      </c>
      <c r="O170" s="43">
        <v>1231.0132237400001</v>
      </c>
      <c r="P170" s="43">
        <f t="shared" ref="P170" si="935">SUM(Q170:S170)</f>
        <v>354.61172110000001</v>
      </c>
      <c r="Q170" s="43">
        <v>81.94656019</v>
      </c>
      <c r="R170" s="43">
        <v>157.33663665</v>
      </c>
      <c r="S170" s="43">
        <v>115.32852425999999</v>
      </c>
      <c r="T170" s="43"/>
      <c r="U170" s="43"/>
      <c r="V170" s="43"/>
      <c r="W170" s="43"/>
      <c r="X170" s="43"/>
    </row>
    <row r="171" spans="1:24">
      <c r="A171" s="8">
        <v>45413</v>
      </c>
      <c r="B171" s="43">
        <v>7217.3712712799997</v>
      </c>
      <c r="C171" s="43">
        <f t="shared" ref="C171" si="936">I171+O171</f>
        <v>5288.6514943100001</v>
      </c>
      <c r="D171" s="43">
        <f t="shared" ref="D171" si="937">J171+P171</f>
        <v>1928.7197769700001</v>
      </c>
      <c r="E171" s="43">
        <f t="shared" ref="E171" si="938">K171+Q171</f>
        <v>1561.6582484400001</v>
      </c>
      <c r="F171" s="43">
        <f t="shared" ref="F171" si="939">L171+R171</f>
        <v>222.03456154</v>
      </c>
      <c r="G171" s="43">
        <f t="shared" ref="G171" si="940">M171+S171</f>
        <v>145.02696699000001</v>
      </c>
      <c r="H171" s="43">
        <f t="shared" ref="H171" si="941">SUM(I171:J171)</f>
        <v>5583.8568704500003</v>
      </c>
      <c r="I171" s="43">
        <v>4089.6545964300003</v>
      </c>
      <c r="J171" s="43">
        <f t="shared" ref="J171" si="942">SUM(K171:M171)</f>
        <v>1494.20227402</v>
      </c>
      <c r="K171" s="43">
        <v>1405.77768711</v>
      </c>
      <c r="L171" s="43">
        <v>61.39635852</v>
      </c>
      <c r="M171" s="43">
        <v>27.028228389999999</v>
      </c>
      <c r="N171" s="43">
        <f t="shared" ref="N171" si="943">SUM(O171:P171)</f>
        <v>1633.5144008299999</v>
      </c>
      <c r="O171" s="43">
        <v>1198.99689788</v>
      </c>
      <c r="P171" s="43">
        <f t="shared" ref="P171" si="944">SUM(Q171:S171)</f>
        <v>434.51750294999999</v>
      </c>
      <c r="Q171" s="43">
        <v>155.88056133000001</v>
      </c>
      <c r="R171" s="43">
        <v>160.63820301999999</v>
      </c>
      <c r="S171" s="43">
        <v>117.9987386</v>
      </c>
      <c r="T171" s="43"/>
      <c r="U171" s="43"/>
      <c r="V171" s="43"/>
      <c r="W171" s="43"/>
      <c r="X171" s="43"/>
    </row>
    <row r="172" spans="1:24">
      <c r="A172" s="8">
        <v>45444</v>
      </c>
      <c r="B172" s="43">
        <v>7246.4023151299998</v>
      </c>
      <c r="C172" s="43">
        <f t="shared" ref="C172" si="945">I172+O172</f>
        <v>5434.8194475</v>
      </c>
      <c r="D172" s="43">
        <f t="shared" ref="D172" si="946">J172+P172</f>
        <v>1811.58286763</v>
      </c>
      <c r="E172" s="43">
        <f t="shared" ref="E172" si="947">K172+Q172</f>
        <v>1407.1549270999999</v>
      </c>
      <c r="F172" s="43">
        <f t="shared" ref="F172" si="948">L172+R172</f>
        <v>259.29411761</v>
      </c>
      <c r="G172" s="43">
        <f t="shared" ref="G172" si="949">M172+S172</f>
        <v>145.13382292</v>
      </c>
      <c r="H172" s="43">
        <f t="shared" ref="H172" si="950">SUM(I172:J172)</f>
        <v>5464.3518496500001</v>
      </c>
      <c r="I172" s="43">
        <v>4137.4154767</v>
      </c>
      <c r="J172" s="43">
        <f t="shared" ref="J172" si="951">SUM(K172:M172)</f>
        <v>1326.9363729500001</v>
      </c>
      <c r="K172" s="43">
        <v>1201.10193323</v>
      </c>
      <c r="L172" s="43">
        <v>98.511891539999993</v>
      </c>
      <c r="M172" s="43">
        <v>27.322548179999998</v>
      </c>
      <c r="N172" s="43">
        <f t="shared" ref="N172" si="952">SUM(O172:P172)</f>
        <v>1782.05046548</v>
      </c>
      <c r="O172" s="43">
        <v>1297.4039708</v>
      </c>
      <c r="P172" s="43">
        <f t="shared" ref="P172" si="953">SUM(Q172:S172)</f>
        <v>484.64649467999999</v>
      </c>
      <c r="Q172" s="43">
        <v>206.05299386999999</v>
      </c>
      <c r="R172" s="43">
        <v>160.78222607000001</v>
      </c>
      <c r="S172" s="43">
        <v>117.81127474</v>
      </c>
      <c r="T172" s="43"/>
      <c r="U172" s="43"/>
      <c r="V172" s="43"/>
      <c r="W172" s="43"/>
      <c r="X172" s="43"/>
    </row>
    <row r="173" spans="1:24">
      <c r="A173" s="8">
        <v>45474</v>
      </c>
      <c r="B173" s="43">
        <v>7898.9887625000001</v>
      </c>
      <c r="C173" s="43">
        <f t="shared" ref="C173" si="954">I173+O173</f>
        <v>5829.2732312900007</v>
      </c>
      <c r="D173" s="43">
        <f t="shared" ref="D173" si="955">J173+P173</f>
        <v>2069.7155312100003</v>
      </c>
      <c r="E173" s="43">
        <f t="shared" ref="E173" si="956">K173+Q173</f>
        <v>1850.26461771</v>
      </c>
      <c r="F173" s="43">
        <f t="shared" ref="F173" si="957">L173+R173</f>
        <v>190.51174711000002</v>
      </c>
      <c r="G173" s="43">
        <f t="shared" ref="G173" si="958">M173+S173</f>
        <v>28.93916639</v>
      </c>
      <c r="H173" s="43">
        <f t="shared" ref="H173" si="959">SUM(I173:J173)</f>
        <v>5862.4801342600003</v>
      </c>
      <c r="I173" s="43">
        <v>4271.1404368200001</v>
      </c>
      <c r="J173" s="43">
        <f t="shared" ref="J173" si="960">SUM(K173:M173)</f>
        <v>1591.3396974400002</v>
      </c>
      <c r="K173" s="43">
        <v>1410.3143794500002</v>
      </c>
      <c r="L173" s="43">
        <v>153.58232689000002</v>
      </c>
      <c r="M173" s="43">
        <v>27.4429911</v>
      </c>
      <c r="N173" s="43">
        <f t="shared" ref="N173" si="961">SUM(O173:P173)</f>
        <v>2036.5086282400002</v>
      </c>
      <c r="O173" s="43">
        <v>1558.1327944700001</v>
      </c>
      <c r="P173" s="43">
        <f t="shared" ref="P173" si="962">SUM(Q173:S173)</f>
        <v>478.37583376999999</v>
      </c>
      <c r="Q173" s="43">
        <v>439.95023825999999</v>
      </c>
      <c r="R173" s="43">
        <v>36.929420219999997</v>
      </c>
      <c r="S173" s="43">
        <v>1.49617529</v>
      </c>
      <c r="T173" s="43"/>
      <c r="U173" s="43"/>
      <c r="V173" s="43"/>
      <c r="W173" s="43"/>
      <c r="X173" s="43"/>
    </row>
    <row r="174" spans="1:24">
      <c r="A174" s="8">
        <v>45505</v>
      </c>
      <c r="B174" s="43">
        <v>7797.8184206999995</v>
      </c>
      <c r="C174" s="43">
        <f t="shared" ref="C174" si="963">I174+O174</f>
        <v>5956.3992335500006</v>
      </c>
      <c r="D174" s="43">
        <f t="shared" ref="D174" si="964">J174+P174</f>
        <v>1841.4191871499997</v>
      </c>
      <c r="E174" s="43">
        <f t="shared" ref="E174" si="965">K174+Q174</f>
        <v>1611.1110982799999</v>
      </c>
      <c r="F174" s="43">
        <f t="shared" ref="F174" si="966">L174+R174</f>
        <v>201.27641301</v>
      </c>
      <c r="G174" s="43">
        <f t="shared" ref="G174" si="967">M174+S174</f>
        <v>29.03167586</v>
      </c>
      <c r="H174" s="43">
        <f t="shared" ref="H174" si="968">SUM(I174:J174)</f>
        <v>5824.6994872699997</v>
      </c>
      <c r="I174" s="43">
        <v>4353.9866379300001</v>
      </c>
      <c r="J174" s="43">
        <f t="shared" ref="J174" si="969">SUM(K174:M174)</f>
        <v>1470.7128493399998</v>
      </c>
      <c r="K174" s="43">
        <v>1279.0186123899998</v>
      </c>
      <c r="L174" s="43">
        <v>164.20207969999998</v>
      </c>
      <c r="M174" s="43">
        <v>27.492157249999998</v>
      </c>
      <c r="N174" s="43">
        <f t="shared" ref="N174" si="970">SUM(O174:P174)</f>
        <v>1973.11893343</v>
      </c>
      <c r="O174" s="43">
        <v>1602.41259562</v>
      </c>
      <c r="P174" s="43">
        <f t="shared" ref="P174" si="971">SUM(Q174:S174)</f>
        <v>370.70633780999998</v>
      </c>
      <c r="Q174" s="43">
        <v>332.09248588999998</v>
      </c>
      <c r="R174" s="43">
        <v>37.07433331</v>
      </c>
      <c r="S174" s="43">
        <v>1.53951861</v>
      </c>
      <c r="T174" s="43"/>
      <c r="U174" s="43"/>
      <c r="V174" s="43"/>
      <c r="W174" s="43"/>
      <c r="X174" s="43"/>
    </row>
    <row r="175" spans="1:24">
      <c r="A175" s="8">
        <v>45536</v>
      </c>
      <c r="B175" s="43">
        <v>7698.8081475700001</v>
      </c>
      <c r="C175" s="43">
        <f t="shared" ref="C175" si="972">I175+O175</f>
        <v>6095.5719057900005</v>
      </c>
      <c r="D175" s="43">
        <f t="shared" ref="D175" si="973">J175+P175</f>
        <v>1603.2362417800002</v>
      </c>
      <c r="E175" s="43">
        <f t="shared" ref="E175" si="974">K175+Q175</f>
        <v>1401.48910101</v>
      </c>
      <c r="F175" s="43">
        <f t="shared" ref="F175" si="975">L175+R175</f>
        <v>173.06463194</v>
      </c>
      <c r="G175" s="43">
        <f t="shared" ref="G175" si="976">M175+S175</f>
        <v>28.68250883</v>
      </c>
      <c r="H175" s="43">
        <f t="shared" ref="H175" si="977">SUM(I175:J175)</f>
        <v>5735.9513742400004</v>
      </c>
      <c r="I175" s="43">
        <v>4340.4113306600002</v>
      </c>
      <c r="J175" s="43">
        <f t="shared" ref="J175" si="978">SUM(K175:M175)</f>
        <v>1395.5400435800002</v>
      </c>
      <c r="K175" s="43">
        <v>1195.3408409400001</v>
      </c>
      <c r="L175" s="43">
        <v>173.06463194</v>
      </c>
      <c r="M175" s="43">
        <v>27.134570700000001</v>
      </c>
      <c r="N175" s="43">
        <f t="shared" ref="N175" si="979">SUM(O175:P175)</f>
        <v>1962.8567733299999</v>
      </c>
      <c r="O175" s="43">
        <v>1755.1605751299999</v>
      </c>
      <c r="P175" s="43">
        <f t="shared" ref="P175" si="980">SUM(Q175:S175)</f>
        <v>207.6961982</v>
      </c>
      <c r="Q175" s="43">
        <v>206.14826006999999</v>
      </c>
      <c r="R175" s="43">
        <v>0</v>
      </c>
      <c r="S175" s="43">
        <v>1.5479381299999999</v>
      </c>
      <c r="T175" s="43"/>
      <c r="U175" s="43"/>
      <c r="V175" s="43"/>
      <c r="W175" s="43"/>
      <c r="X175" s="43"/>
    </row>
    <row r="176" spans="1:24">
      <c r="A176" s="8">
        <v>45566</v>
      </c>
      <c r="B176" s="43">
        <v>8013.1694114299989</v>
      </c>
      <c r="C176" s="43">
        <f t="shared" ref="C176" si="981">I176+O176</f>
        <v>6330.9700046500002</v>
      </c>
      <c r="D176" s="43">
        <f t="shared" ref="D176" si="982">J176+P176</f>
        <v>1682.1994067800001</v>
      </c>
      <c r="E176" s="43">
        <f t="shared" ref="E176" si="983">K176+Q176</f>
        <v>1476.01045892</v>
      </c>
      <c r="F176" s="43">
        <f t="shared" ref="F176" si="984">L176+R176</f>
        <v>177.12583151999999</v>
      </c>
      <c r="G176" s="43">
        <f t="shared" ref="G176" si="985">M176+S176</f>
        <v>29.063116340000001</v>
      </c>
      <c r="H176" s="43">
        <f t="shared" ref="H176" si="986">SUM(I176:J176)</f>
        <v>6114.0518021400003</v>
      </c>
      <c r="I176" s="43">
        <v>4686.82654766</v>
      </c>
      <c r="J176" s="43">
        <f t="shared" ref="J176" si="987">SUM(K176:M176)</f>
        <v>1427.2252544800001</v>
      </c>
      <c r="K176" s="43">
        <v>1222.53982365</v>
      </c>
      <c r="L176" s="43">
        <v>177.12583151999999</v>
      </c>
      <c r="M176" s="43">
        <v>27.559599309999999</v>
      </c>
      <c r="N176" s="43">
        <f t="shared" ref="N176" si="988">SUM(O176:P176)</f>
        <v>1899.11760929</v>
      </c>
      <c r="O176" s="43">
        <v>1644.14345699</v>
      </c>
      <c r="P176" s="43">
        <f t="shared" ref="P176" si="989">SUM(Q176:S176)</f>
        <v>254.97415230000001</v>
      </c>
      <c r="Q176" s="43">
        <v>253.47063527</v>
      </c>
      <c r="R176" s="43">
        <v>0</v>
      </c>
      <c r="S176" s="43">
        <v>1.50351703</v>
      </c>
      <c r="T176" s="43"/>
      <c r="U176" s="43"/>
      <c r="V176" s="43"/>
      <c r="W176" s="43"/>
      <c r="X176" s="43"/>
    </row>
    <row r="177" spans="1:24">
      <c r="A177" s="8">
        <v>45597</v>
      </c>
      <c r="B177" s="43">
        <v>7374.7080595899997</v>
      </c>
      <c r="C177" s="43">
        <f t="shared" ref="C177" si="990">I177+O177</f>
        <v>5872.77427145</v>
      </c>
      <c r="D177" s="43">
        <f t="shared" ref="D177" si="991">J177+P177</f>
        <v>1501.9337881399999</v>
      </c>
      <c r="E177" s="43">
        <f t="shared" ref="E177" si="992">K177+Q177</f>
        <v>1263.95815954</v>
      </c>
      <c r="F177" s="43">
        <f t="shared" ref="F177" si="993">L177+R177</f>
        <v>208.7833411</v>
      </c>
      <c r="G177" s="43">
        <f t="shared" ref="G177" si="994">M177+S177</f>
        <v>29.192287499999999</v>
      </c>
      <c r="H177" s="43">
        <f t="shared" ref="H177" si="995">SUM(I177:J177)</f>
        <v>5773.2535698299998</v>
      </c>
      <c r="I177" s="43">
        <v>4385.7519341699999</v>
      </c>
      <c r="J177" s="43">
        <f t="shared" ref="J177" si="996">SUM(K177:M177)</f>
        <v>1387.5016356599999</v>
      </c>
      <c r="K177" s="43">
        <v>1151.00351742</v>
      </c>
      <c r="L177" s="43">
        <v>208.7833411</v>
      </c>
      <c r="M177" s="43">
        <v>27.714777139999999</v>
      </c>
      <c r="N177" s="43">
        <f t="shared" ref="N177" si="997">SUM(O177:P177)</f>
        <v>1601.4544897600001</v>
      </c>
      <c r="O177" s="43">
        <v>1487.0223372800001</v>
      </c>
      <c r="P177" s="43">
        <f t="shared" ref="P177" si="998">SUM(Q177:S177)</f>
        <v>114.43215248</v>
      </c>
      <c r="Q177" s="43">
        <v>112.95464212</v>
      </c>
      <c r="R177" s="43">
        <v>0</v>
      </c>
      <c r="S177" s="43">
        <v>1.4775103599999999</v>
      </c>
      <c r="T177" s="43"/>
      <c r="U177" s="43"/>
      <c r="V177" s="43"/>
      <c r="W177" s="43"/>
      <c r="X177" s="43"/>
    </row>
    <row r="178" spans="1:24">
      <c r="A178" s="8">
        <v>45627</v>
      </c>
      <c r="B178" s="43">
        <v>8016.2891827500007</v>
      </c>
      <c r="C178" s="43">
        <f t="shared" ref="C178" si="999">I178+O178</f>
        <v>6450.5407052099999</v>
      </c>
      <c r="D178" s="43">
        <f t="shared" ref="D178" si="1000">J178+P178</f>
        <v>1565.7484775400001</v>
      </c>
      <c r="E178" s="43">
        <f t="shared" ref="E178" si="1001">K178+Q178</f>
        <v>1259.21598305</v>
      </c>
      <c r="F178" s="43">
        <f t="shared" ref="F178" si="1002">L178+R178</f>
        <v>277.7673489</v>
      </c>
      <c r="G178" s="43">
        <f t="shared" ref="G178" si="1003">M178+S178</f>
        <v>28.765145589999999</v>
      </c>
      <c r="H178" s="43">
        <f t="shared" ref="H178" si="1004">SUM(I178:J178)</f>
        <v>6388.9786964000004</v>
      </c>
      <c r="I178" s="43">
        <v>4947.6216702900001</v>
      </c>
      <c r="J178" s="43">
        <f t="shared" ref="J178" si="1005">SUM(K178:M178)</f>
        <v>1441.3570261100001</v>
      </c>
      <c r="K178" s="43">
        <v>1157.42565427</v>
      </c>
      <c r="L178" s="43">
        <v>256.64590432</v>
      </c>
      <c r="M178" s="43">
        <v>27.285467520000001</v>
      </c>
      <c r="N178" s="43">
        <f t="shared" ref="N178" si="1006">SUM(O178:P178)</f>
        <v>1627.31048635</v>
      </c>
      <c r="O178" s="43">
        <v>1502.9190349200001</v>
      </c>
      <c r="P178" s="43">
        <f t="shared" ref="P178" si="1007">SUM(Q178:S178)</f>
        <v>124.39145143</v>
      </c>
      <c r="Q178" s="43">
        <v>101.79032878</v>
      </c>
      <c r="R178" s="43">
        <v>21.121444579999999</v>
      </c>
      <c r="S178" s="43">
        <v>1.4796780700000001</v>
      </c>
      <c r="T178" s="43"/>
      <c r="U178" s="43"/>
      <c r="V178" s="43"/>
      <c r="W178" s="43"/>
      <c r="X178" s="43"/>
    </row>
    <row r="179" spans="1:24">
      <c r="A179" s="8">
        <v>45658</v>
      </c>
      <c r="B179" s="43">
        <v>7335.1711974199989</v>
      </c>
      <c r="C179" s="43">
        <f t="shared" ref="C179" si="1008">I179+O179</f>
        <v>5778.8912770999996</v>
      </c>
      <c r="D179" s="43">
        <f t="shared" ref="D179" si="1009">J179+P179</f>
        <v>1556.2799203200002</v>
      </c>
      <c r="E179" s="43">
        <f t="shared" ref="E179" si="1010">K179+Q179</f>
        <v>1246.8046233</v>
      </c>
      <c r="F179" s="43">
        <f t="shared" ref="F179" si="1011">L179+R179</f>
        <v>280.60797683999999</v>
      </c>
      <c r="G179" s="43">
        <f t="shared" ref="G179" si="1012">M179+S179</f>
        <v>28.86732018</v>
      </c>
      <c r="H179" s="43">
        <f t="shared" ref="H179" si="1013">SUM(I179:J179)</f>
        <v>5710.7479420999998</v>
      </c>
      <c r="I179" s="43">
        <v>4312.97679505</v>
      </c>
      <c r="J179" s="43">
        <f t="shared" ref="J179" si="1014">SUM(K179:M179)</f>
        <v>1397.7711470500001</v>
      </c>
      <c r="K179" s="43">
        <v>1089.7614964700001</v>
      </c>
      <c r="L179" s="43">
        <v>280.60797683999999</v>
      </c>
      <c r="M179" s="43">
        <v>27.40167374</v>
      </c>
      <c r="N179" s="43">
        <f t="shared" ref="N179" si="1015">SUM(O179:P179)</f>
        <v>1624.42325532</v>
      </c>
      <c r="O179" s="43">
        <v>1465.9144820499998</v>
      </c>
      <c r="P179" s="43">
        <f t="shared" ref="P179" si="1016">SUM(Q179:S179)</f>
        <v>158.50877327000001</v>
      </c>
      <c r="Q179" s="43">
        <v>157.04312683000001</v>
      </c>
      <c r="R179" s="43">
        <v>0</v>
      </c>
      <c r="S179" s="43">
        <v>1.46564644</v>
      </c>
      <c r="T179" s="43"/>
      <c r="U179" s="43"/>
      <c r="V179" s="43"/>
      <c r="W179" s="43"/>
      <c r="X179" s="43"/>
    </row>
    <row r="180" spans="1:24">
      <c r="A180" s="8">
        <v>45689</v>
      </c>
      <c r="B180" s="43">
        <v>7748.8023962400011</v>
      </c>
      <c r="C180" s="43">
        <f t="shared" ref="C180" si="1017">I180+O180</f>
        <v>5875.06980208</v>
      </c>
      <c r="D180" s="43">
        <f t="shared" ref="D180" si="1018">J180+P180</f>
        <v>1873.7325941600002</v>
      </c>
      <c r="E180" s="43">
        <f t="shared" ref="E180" si="1019">K180+Q180</f>
        <v>1527.80108526</v>
      </c>
      <c r="F180" s="43">
        <f t="shared" ref="F180" si="1020">L180+R180</f>
        <v>316.99305298000002</v>
      </c>
      <c r="G180" s="43">
        <f t="shared" ref="G180" si="1021">M180+S180</f>
        <v>28.938455920000003</v>
      </c>
      <c r="H180" s="43">
        <f t="shared" ref="H180" si="1022">SUM(I180:J180)</f>
        <v>6109.4209850699999</v>
      </c>
      <c r="I180" s="43">
        <v>4448.0779688399998</v>
      </c>
      <c r="J180" s="43">
        <f t="shared" ref="J180" si="1023">SUM(K180:M180)</f>
        <v>1661.3430162300001</v>
      </c>
      <c r="K180" s="43">
        <v>1316.87664208</v>
      </c>
      <c r="L180" s="43">
        <v>316.99305298000002</v>
      </c>
      <c r="M180" s="43">
        <v>27.473321170000002</v>
      </c>
      <c r="N180" s="43">
        <f t="shared" ref="N180" si="1024">SUM(O180:P180)</f>
        <v>1639.3814111700001</v>
      </c>
      <c r="O180" s="43">
        <v>1426.99183324</v>
      </c>
      <c r="P180" s="43">
        <f t="shared" ref="P180" si="1025">SUM(Q180:S180)</f>
        <v>212.38957793</v>
      </c>
      <c r="Q180" s="43">
        <v>210.92444318</v>
      </c>
      <c r="R180" s="43">
        <v>0</v>
      </c>
      <c r="S180" s="43">
        <v>1.46513475</v>
      </c>
      <c r="T180" s="43"/>
      <c r="U180" s="43"/>
      <c r="V180" s="43"/>
      <c r="W180" s="43"/>
      <c r="X180" s="43"/>
    </row>
    <row r="181" spans="1:24">
      <c r="A181" s="8">
        <v>45717</v>
      </c>
      <c r="B181" s="43">
        <v>8424.8181156800001</v>
      </c>
      <c r="C181" s="43">
        <f t="shared" ref="C181" si="1026">I181+O181</f>
        <v>6596.0815548399996</v>
      </c>
      <c r="D181" s="43">
        <f t="shared" ref="D181" si="1027">J181+P181</f>
        <v>1828.73656084</v>
      </c>
      <c r="E181" s="43">
        <f t="shared" ref="E181" si="1028">K181+Q181</f>
        <v>1451.3818366600001</v>
      </c>
      <c r="F181" s="43">
        <f t="shared" ref="F181" si="1029">L181+R181</f>
        <v>348.26799022</v>
      </c>
      <c r="G181" s="43">
        <f t="shared" ref="G181" si="1030">M181+S181</f>
        <v>29.086733959999997</v>
      </c>
      <c r="H181" s="43">
        <f t="shared" ref="H181" si="1031">SUM(I181:J181)</f>
        <v>6668.3244428799999</v>
      </c>
      <c r="I181" s="43">
        <v>4951.2575085299995</v>
      </c>
      <c r="J181" s="43">
        <f t="shared" ref="J181" si="1032">SUM(K181:M181)</f>
        <v>1717.0669343500001</v>
      </c>
      <c r="K181" s="43">
        <v>1341.2195652400001</v>
      </c>
      <c r="L181" s="43">
        <v>348.26799022</v>
      </c>
      <c r="M181" s="43">
        <v>27.579378889999997</v>
      </c>
      <c r="N181" s="43">
        <f t="shared" ref="N181" si="1033">SUM(O181:P181)</f>
        <v>1756.4936728</v>
      </c>
      <c r="O181" s="43">
        <v>1644.8240463100001</v>
      </c>
      <c r="P181" s="43">
        <f t="shared" ref="P181" si="1034">SUM(Q181:S181)</f>
        <v>111.66962649</v>
      </c>
      <c r="Q181" s="43">
        <v>110.16227142</v>
      </c>
      <c r="R181" s="43">
        <v>0</v>
      </c>
      <c r="S181" s="43">
        <v>1.50735507</v>
      </c>
      <c r="T181" s="43"/>
      <c r="U181" s="43"/>
      <c r="V181" s="43"/>
      <c r="W181" s="43"/>
      <c r="X181" s="43"/>
    </row>
    <row r="182" spans="1:24">
      <c r="A182" s="8">
        <v>45748</v>
      </c>
      <c r="B182" s="43">
        <v>8502.4010693199998</v>
      </c>
      <c r="C182" s="43">
        <f t="shared" ref="C182" si="1035">I182+O182</f>
        <v>6311.3435264899999</v>
      </c>
      <c r="D182" s="43">
        <f t="shared" ref="D182" si="1036">J182+P182</f>
        <v>2191.0575428299999</v>
      </c>
      <c r="E182" s="43">
        <f t="shared" ref="E182" si="1037">K182+Q182</f>
        <v>1837.78339594</v>
      </c>
      <c r="F182" s="43">
        <f t="shared" ref="F182" si="1038">L182+R182</f>
        <v>323.89968843000003</v>
      </c>
      <c r="G182" s="43">
        <f t="shared" ref="G182" si="1039">M182+S182</f>
        <v>29.37445846</v>
      </c>
      <c r="H182" s="43">
        <f t="shared" ref="H182" si="1040">SUM(I182:J182)</f>
        <v>6865.7426381299992</v>
      </c>
      <c r="I182" s="43">
        <v>4796.9159839799995</v>
      </c>
      <c r="J182" s="43">
        <f t="shared" ref="J182" si="1041">SUM(K182:M182)</f>
        <v>2068.8266541499997</v>
      </c>
      <c r="K182" s="43">
        <v>1717.14532932</v>
      </c>
      <c r="L182" s="43">
        <v>323.89968843000003</v>
      </c>
      <c r="M182" s="43">
        <v>27.7816364</v>
      </c>
      <c r="N182" s="43">
        <f t="shared" ref="N182" si="1042">SUM(O182:P182)</f>
        <v>1636.6584311899999</v>
      </c>
      <c r="O182" s="43">
        <v>1514.42754251</v>
      </c>
      <c r="P182" s="43">
        <f t="shared" ref="P182" si="1043">SUM(Q182:S182)</f>
        <v>122.23088868000001</v>
      </c>
      <c r="Q182" s="43">
        <v>120.63806662</v>
      </c>
      <c r="R182" s="43">
        <v>0</v>
      </c>
      <c r="S182" s="43">
        <v>1.59282206</v>
      </c>
      <c r="T182" s="43"/>
      <c r="U182" s="43"/>
      <c r="V182" s="43"/>
      <c r="W182" s="43"/>
      <c r="X182" s="43"/>
    </row>
  </sheetData>
  <mergeCells count="11">
    <mergeCell ref="A3:S3"/>
    <mergeCell ref="A6:A8"/>
    <mergeCell ref="B6:B8"/>
    <mergeCell ref="I6:S6"/>
    <mergeCell ref="I7:M7"/>
    <mergeCell ref="O7:S7"/>
    <mergeCell ref="C6:G7"/>
    <mergeCell ref="A4:C4"/>
    <mergeCell ref="D4:F4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2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9" customWidth="1"/>
    <col min="2" max="2" width="9.6640625" style="19" customWidth="1"/>
    <col min="3" max="3" width="7.33203125" style="19" customWidth="1"/>
    <col min="4" max="4" width="8" style="19" customWidth="1"/>
    <col min="5" max="9" width="7.33203125" style="19" customWidth="1"/>
    <col min="10" max="10" width="8" style="19" customWidth="1"/>
    <col min="11" max="15" width="7.33203125" style="19" customWidth="1"/>
    <col min="16" max="16" width="8" style="19" customWidth="1"/>
    <col min="17" max="19" width="7.33203125" style="19" customWidth="1"/>
    <col min="20" max="16384" width="9.109375" style="19"/>
  </cols>
  <sheetData>
    <row r="1" spans="1:25">
      <c r="A1" s="17" t="s">
        <v>132</v>
      </c>
      <c r="B1" s="9"/>
      <c r="C1" s="27"/>
    </row>
    <row r="2" spans="1:25" ht="5.25" customHeight="1"/>
    <row r="3" spans="1:25" ht="27" customHeight="1">
      <c r="A3" s="221" t="s">
        <v>83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25" ht="12.75" customHeight="1">
      <c r="A4" s="208" t="s">
        <v>131</v>
      </c>
      <c r="B4" s="219"/>
      <c r="C4" s="219"/>
      <c r="D4" s="219"/>
      <c r="E4" s="219"/>
      <c r="F4" s="219"/>
    </row>
    <row r="5" spans="1:25" ht="12.75" customHeight="1">
      <c r="A5" s="38" t="s">
        <v>229</v>
      </c>
      <c r="B5" s="38"/>
      <c r="C5" s="38"/>
      <c r="D5" s="36"/>
      <c r="E5" s="36"/>
      <c r="F5" s="36"/>
    </row>
    <row r="6" spans="1:25" s="20" customFormat="1" ht="12.75" customHeight="1">
      <c r="A6" s="191" t="s">
        <v>0</v>
      </c>
      <c r="B6" s="180" t="s">
        <v>16</v>
      </c>
      <c r="C6" s="194" t="s">
        <v>7</v>
      </c>
      <c r="D6" s="194"/>
      <c r="E6" s="194"/>
      <c r="F6" s="194"/>
      <c r="G6" s="194"/>
      <c r="H6" s="196" t="s">
        <v>2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25" s="20" customFormat="1" ht="12.75" customHeight="1">
      <c r="A7" s="192"/>
      <c r="B7" s="180"/>
      <c r="C7" s="194"/>
      <c r="D7" s="194"/>
      <c r="E7" s="194"/>
      <c r="F7" s="194"/>
      <c r="G7" s="194"/>
      <c r="H7" s="222" t="s">
        <v>13</v>
      </c>
      <c r="I7" s="196" t="s">
        <v>17</v>
      </c>
      <c r="J7" s="197"/>
      <c r="K7" s="197"/>
      <c r="L7" s="197"/>
      <c r="M7" s="198"/>
      <c r="N7" s="222" t="s">
        <v>13</v>
      </c>
      <c r="O7" s="196" t="s">
        <v>9</v>
      </c>
      <c r="P7" s="197"/>
      <c r="Q7" s="197"/>
      <c r="R7" s="197"/>
      <c r="S7" s="198"/>
    </row>
    <row r="8" spans="1:25" s="20" customFormat="1" ht="88.5" customHeight="1">
      <c r="A8" s="193"/>
      <c r="B8" s="180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3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3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5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5" s="20" customFormat="1" ht="13.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5" ht="12.75" hidden="1" customHeight="1" outlineLevel="1">
      <c r="A11" s="8">
        <v>40544</v>
      </c>
      <c r="B11" s="43">
        <v>3176.35497846</v>
      </c>
      <c r="C11" s="43">
        <f>I11+O11</f>
        <v>573.85454182000001</v>
      </c>
      <c r="D11" s="43">
        <f>J11+P11</f>
        <v>2602.5004366399999</v>
      </c>
      <c r="E11" s="43">
        <f>K11+Q11</f>
        <v>1454.6533159000001</v>
      </c>
      <c r="F11" s="43">
        <f>L11+R11</f>
        <v>899.11375038000006</v>
      </c>
      <c r="G11" s="43">
        <f>M11+S11</f>
        <v>248.73337036000001</v>
      </c>
      <c r="H11" s="43">
        <f>SUM(I11:J11)</f>
        <v>1489.42800554</v>
      </c>
      <c r="I11" s="43">
        <v>355.90877857999999</v>
      </c>
      <c r="J11" s="43">
        <f>SUM(K11:M11)</f>
        <v>1133.51922696</v>
      </c>
      <c r="K11" s="43">
        <v>529.94051839999997</v>
      </c>
      <c r="L11" s="43">
        <v>480.57494503999999</v>
      </c>
      <c r="M11" s="43">
        <v>123.00376352000001</v>
      </c>
      <c r="N11" s="43">
        <f>SUM(O11:P11)</f>
        <v>1686.92697292</v>
      </c>
      <c r="O11" s="43">
        <v>217.94576323999999</v>
      </c>
      <c r="P11" s="43">
        <f>SUM(Q11:S11)</f>
        <v>1468.9812096800001</v>
      </c>
      <c r="Q11" s="43">
        <v>924.71279749999997</v>
      </c>
      <c r="R11" s="43">
        <v>418.53880534000001</v>
      </c>
      <c r="S11" s="43">
        <v>125.72960684</v>
      </c>
    </row>
    <row r="12" spans="1:25" ht="12.75" hidden="1" customHeight="1" outlineLevel="1">
      <c r="A12" s="8">
        <v>40575</v>
      </c>
      <c r="B12" s="43">
        <v>3211.3680648099999</v>
      </c>
      <c r="C12" s="43">
        <f t="shared" ref="C12:C67" si="0">I12+O12</f>
        <v>598.00197249999997</v>
      </c>
      <c r="D12" s="43">
        <f t="shared" ref="D12:D67" si="1">J12+P12</f>
        <v>2613.3660923100001</v>
      </c>
      <c r="E12" s="43">
        <f t="shared" ref="E12:E67" si="2">K12+Q12</f>
        <v>1446.66622809</v>
      </c>
      <c r="F12" s="43">
        <f t="shared" ref="F12:F67" si="3">L12+R12</f>
        <v>910.50739573999999</v>
      </c>
      <c r="G12" s="43">
        <f t="shared" ref="G12:G67" si="4">M12+S12</f>
        <v>256.19246848</v>
      </c>
      <c r="H12" s="43">
        <f t="shared" ref="H12:H67" si="5">SUM(I12:J12)</f>
        <v>1519.0248853100002</v>
      </c>
      <c r="I12" s="43">
        <v>375.64581473999999</v>
      </c>
      <c r="J12" s="43">
        <f t="shared" ref="J12:J67" si="6">SUM(K12:M12)</f>
        <v>1143.3790705700001</v>
      </c>
      <c r="K12" s="43">
        <v>526.69025545</v>
      </c>
      <c r="L12" s="43">
        <v>490.62180888</v>
      </c>
      <c r="M12" s="43">
        <v>126.06700624</v>
      </c>
      <c r="N12" s="43">
        <f t="shared" ref="N12:N67" si="7">SUM(O12:P12)</f>
        <v>1692.3431795000001</v>
      </c>
      <c r="O12" s="43">
        <v>222.35615776</v>
      </c>
      <c r="P12" s="43">
        <f t="shared" ref="P12:P67" si="8">SUM(Q12:S12)</f>
        <v>1469.98702174</v>
      </c>
      <c r="Q12" s="43">
        <v>919.97597264000001</v>
      </c>
      <c r="R12" s="43">
        <v>419.88558685999999</v>
      </c>
      <c r="S12" s="43">
        <v>130.12546223999999</v>
      </c>
      <c r="T12" s="43"/>
      <c r="U12" s="43"/>
      <c r="V12" s="43"/>
      <c r="W12" s="43"/>
      <c r="X12" s="43"/>
      <c r="Y12" s="43"/>
    </row>
    <row r="13" spans="1:25" ht="12.75" hidden="1" customHeight="1" outlineLevel="1">
      <c r="A13" s="8">
        <v>40603</v>
      </c>
      <c r="B13" s="43">
        <v>3235.6561883800005</v>
      </c>
      <c r="C13" s="43">
        <f t="shared" si="0"/>
        <v>610.72625850000009</v>
      </c>
      <c r="D13" s="43">
        <f t="shared" si="1"/>
        <v>2624.9299298800001</v>
      </c>
      <c r="E13" s="43">
        <f t="shared" si="2"/>
        <v>1430.6218400299999</v>
      </c>
      <c r="F13" s="43">
        <f t="shared" si="3"/>
        <v>929.24555787999998</v>
      </c>
      <c r="G13" s="43">
        <f t="shared" si="4"/>
        <v>265.06253197000001</v>
      </c>
      <c r="H13" s="43">
        <f t="shared" si="5"/>
        <v>1534.66697271</v>
      </c>
      <c r="I13" s="43">
        <v>389.12960378000002</v>
      </c>
      <c r="J13" s="43">
        <f t="shared" si="6"/>
        <v>1145.53736893</v>
      </c>
      <c r="K13" s="43">
        <v>514.40134877000003</v>
      </c>
      <c r="L13" s="43">
        <v>500.21686152000001</v>
      </c>
      <c r="M13" s="43">
        <v>130.91915864000001</v>
      </c>
      <c r="N13" s="43">
        <f t="shared" si="7"/>
        <v>1700.9892156700002</v>
      </c>
      <c r="O13" s="43">
        <v>221.59665472</v>
      </c>
      <c r="P13" s="43">
        <f t="shared" si="8"/>
        <v>1479.3925609500002</v>
      </c>
      <c r="Q13" s="43">
        <v>916.22049126000002</v>
      </c>
      <c r="R13" s="43">
        <v>429.02869636000003</v>
      </c>
      <c r="S13" s="43">
        <v>134.14337333</v>
      </c>
      <c r="T13" s="43"/>
      <c r="U13" s="43"/>
      <c r="V13" s="43"/>
      <c r="W13" s="43"/>
      <c r="X13" s="43"/>
      <c r="Y13" s="43"/>
    </row>
    <row r="14" spans="1:25" ht="12.75" hidden="1" customHeight="1" outlineLevel="1">
      <c r="A14" s="8">
        <v>40634</v>
      </c>
      <c r="B14" s="43">
        <v>3216.9253866600002</v>
      </c>
      <c r="C14" s="43">
        <f t="shared" si="0"/>
        <v>610.37736446999997</v>
      </c>
      <c r="D14" s="43">
        <f t="shared" si="1"/>
        <v>2606.5480221900007</v>
      </c>
      <c r="E14" s="43">
        <f t="shared" si="2"/>
        <v>1394.0756069600002</v>
      </c>
      <c r="F14" s="43">
        <f t="shared" si="3"/>
        <v>939.42641333000006</v>
      </c>
      <c r="G14" s="43">
        <f t="shared" si="4"/>
        <v>273.04600189999996</v>
      </c>
      <c r="H14" s="43">
        <f t="shared" si="5"/>
        <v>1515.3879281300001</v>
      </c>
      <c r="I14" s="43">
        <v>389.61951302</v>
      </c>
      <c r="J14" s="43">
        <f t="shared" si="6"/>
        <v>1125.7684151100002</v>
      </c>
      <c r="K14" s="43">
        <v>490.75204796000003</v>
      </c>
      <c r="L14" s="43">
        <v>502.46780179000001</v>
      </c>
      <c r="M14" s="43">
        <v>132.54856536</v>
      </c>
      <c r="N14" s="43">
        <f t="shared" si="7"/>
        <v>1701.5374585300003</v>
      </c>
      <c r="O14" s="43">
        <v>220.75785145</v>
      </c>
      <c r="P14" s="43">
        <f t="shared" si="8"/>
        <v>1480.7796070800002</v>
      </c>
      <c r="Q14" s="43">
        <v>903.32355900000005</v>
      </c>
      <c r="R14" s="43">
        <v>436.95861153999999</v>
      </c>
      <c r="S14" s="43">
        <v>140.49743654</v>
      </c>
      <c r="T14" s="43"/>
      <c r="U14" s="43"/>
      <c r="V14" s="43"/>
      <c r="W14" s="43"/>
      <c r="X14" s="43"/>
      <c r="Y14" s="43"/>
    </row>
    <row r="15" spans="1:25" ht="12.75" hidden="1" customHeight="1" outlineLevel="1">
      <c r="A15" s="8">
        <v>40664</v>
      </c>
      <c r="B15" s="43">
        <v>3246.0941302399997</v>
      </c>
      <c r="C15" s="43">
        <f t="shared" si="0"/>
        <v>623.06766590999996</v>
      </c>
      <c r="D15" s="43">
        <f t="shared" si="1"/>
        <v>2623.0264643299997</v>
      </c>
      <c r="E15" s="43">
        <f t="shared" si="2"/>
        <v>1365.7419038999999</v>
      </c>
      <c r="F15" s="43">
        <f t="shared" si="3"/>
        <v>976.17247259999999</v>
      </c>
      <c r="G15" s="43">
        <f t="shared" si="4"/>
        <v>281.11208782999995</v>
      </c>
      <c r="H15" s="43">
        <f t="shared" si="5"/>
        <v>1549.43617023</v>
      </c>
      <c r="I15" s="43">
        <v>393.38411767000002</v>
      </c>
      <c r="J15" s="43">
        <f t="shared" si="6"/>
        <v>1156.05205256</v>
      </c>
      <c r="K15" s="43">
        <v>488.70257257999998</v>
      </c>
      <c r="L15" s="43">
        <v>530.72268627000005</v>
      </c>
      <c r="M15" s="43">
        <v>136.62679370999999</v>
      </c>
      <c r="N15" s="43">
        <f t="shared" si="7"/>
        <v>1696.6579600099999</v>
      </c>
      <c r="O15" s="43">
        <v>229.68354823999999</v>
      </c>
      <c r="P15" s="43">
        <f t="shared" si="8"/>
        <v>1466.97441177</v>
      </c>
      <c r="Q15" s="43">
        <v>877.03933131999997</v>
      </c>
      <c r="R15" s="43">
        <v>445.44978632999999</v>
      </c>
      <c r="S15" s="43">
        <v>144.48529411999999</v>
      </c>
      <c r="T15" s="43"/>
      <c r="U15" s="43"/>
      <c r="V15" s="43"/>
      <c r="W15" s="43"/>
      <c r="X15" s="43"/>
      <c r="Y15" s="43"/>
    </row>
    <row r="16" spans="1:25" ht="12.75" hidden="1" customHeight="1" outlineLevel="1">
      <c r="A16" s="8">
        <v>40695</v>
      </c>
      <c r="B16" s="43">
        <v>3290.7886833000002</v>
      </c>
      <c r="C16" s="43">
        <f t="shared" si="0"/>
        <v>667.14603848000002</v>
      </c>
      <c r="D16" s="43">
        <f t="shared" si="1"/>
        <v>2623.64264482</v>
      </c>
      <c r="E16" s="43">
        <f t="shared" si="2"/>
        <v>1333.3787335699999</v>
      </c>
      <c r="F16" s="43">
        <f t="shared" si="3"/>
        <v>1004.08432002</v>
      </c>
      <c r="G16" s="43">
        <f t="shared" si="4"/>
        <v>286.17959123000003</v>
      </c>
      <c r="H16" s="43">
        <f t="shared" si="5"/>
        <v>1573.2962260100001</v>
      </c>
      <c r="I16" s="43">
        <v>425.50421544</v>
      </c>
      <c r="J16" s="43">
        <f t="shared" si="6"/>
        <v>1147.79201057</v>
      </c>
      <c r="K16" s="43">
        <v>469.19166866</v>
      </c>
      <c r="L16" s="43">
        <v>540.68423538000002</v>
      </c>
      <c r="M16" s="43">
        <v>137.91610653000001</v>
      </c>
      <c r="N16" s="43">
        <f t="shared" si="7"/>
        <v>1717.4924572899999</v>
      </c>
      <c r="O16" s="43">
        <v>241.64182303999999</v>
      </c>
      <c r="P16" s="43">
        <f t="shared" si="8"/>
        <v>1475.85063425</v>
      </c>
      <c r="Q16" s="43">
        <v>864.18706491</v>
      </c>
      <c r="R16" s="43">
        <v>463.40008463999999</v>
      </c>
      <c r="S16" s="43">
        <v>148.26348469999999</v>
      </c>
      <c r="T16" s="43"/>
      <c r="U16" s="43"/>
      <c r="V16" s="43"/>
      <c r="W16" s="43"/>
      <c r="X16" s="43"/>
      <c r="Y16" s="43"/>
    </row>
    <row r="17" spans="1:25" ht="12.75" hidden="1" customHeight="1" outlineLevel="1">
      <c r="A17" s="8">
        <v>40725</v>
      </c>
      <c r="B17" s="43">
        <v>3287.1936030000002</v>
      </c>
      <c r="C17" s="43">
        <f t="shared" si="0"/>
        <v>649.82774870000003</v>
      </c>
      <c r="D17" s="43">
        <f t="shared" si="1"/>
        <v>2637.3658543000001</v>
      </c>
      <c r="E17" s="43">
        <f t="shared" si="2"/>
        <v>1311.8584587800001</v>
      </c>
      <c r="F17" s="43">
        <f t="shared" si="3"/>
        <v>999.69906738999998</v>
      </c>
      <c r="G17" s="43">
        <f t="shared" si="4"/>
        <v>325.80832813000001</v>
      </c>
      <c r="H17" s="43">
        <f t="shared" si="5"/>
        <v>1572.6864694400001</v>
      </c>
      <c r="I17" s="43">
        <v>422.23105233000001</v>
      </c>
      <c r="J17" s="43">
        <f t="shared" si="6"/>
        <v>1150.4554171100001</v>
      </c>
      <c r="K17" s="43">
        <v>456.82787931000001</v>
      </c>
      <c r="L17" s="43">
        <v>549.83912783999995</v>
      </c>
      <c r="M17" s="43">
        <v>143.78840996</v>
      </c>
      <c r="N17" s="43">
        <f t="shared" si="7"/>
        <v>1714.5071335600001</v>
      </c>
      <c r="O17" s="43">
        <v>227.59669636999999</v>
      </c>
      <c r="P17" s="43">
        <f t="shared" si="8"/>
        <v>1486.91043719</v>
      </c>
      <c r="Q17" s="43">
        <v>855.03057947000002</v>
      </c>
      <c r="R17" s="43">
        <v>449.85993954999998</v>
      </c>
      <c r="S17" s="43">
        <v>182.01991817000001</v>
      </c>
      <c r="T17" s="43"/>
      <c r="U17" s="43"/>
      <c r="V17" s="43"/>
      <c r="W17" s="43"/>
      <c r="X17" s="43"/>
      <c r="Y17" s="43"/>
    </row>
    <row r="18" spans="1:25" ht="12.75" hidden="1" customHeight="1" outlineLevel="1">
      <c r="A18" s="8">
        <v>40756</v>
      </c>
      <c r="B18" s="43">
        <v>3269.8942418500001</v>
      </c>
      <c r="C18" s="43">
        <f t="shared" si="0"/>
        <v>655.33779133000007</v>
      </c>
      <c r="D18" s="43">
        <f t="shared" si="1"/>
        <v>2614.55645052</v>
      </c>
      <c r="E18" s="43">
        <f t="shared" si="2"/>
        <v>1279.9801373499999</v>
      </c>
      <c r="F18" s="43">
        <f t="shared" si="3"/>
        <v>1038.31620133</v>
      </c>
      <c r="G18" s="43">
        <f t="shared" si="4"/>
        <v>296.26011184000004</v>
      </c>
      <c r="H18" s="43">
        <f t="shared" si="5"/>
        <v>1546.86451663</v>
      </c>
      <c r="I18" s="43">
        <v>416.60043322000001</v>
      </c>
      <c r="J18" s="43">
        <f t="shared" si="6"/>
        <v>1130.26408341</v>
      </c>
      <c r="K18" s="43">
        <v>439.18422607000002</v>
      </c>
      <c r="L18" s="43">
        <v>553.30604414000004</v>
      </c>
      <c r="M18" s="43">
        <v>137.77381320000001</v>
      </c>
      <c r="N18" s="43">
        <f t="shared" si="7"/>
        <v>1723.02972522</v>
      </c>
      <c r="O18" s="43">
        <v>238.73735811</v>
      </c>
      <c r="P18" s="43">
        <f t="shared" si="8"/>
        <v>1484.29236711</v>
      </c>
      <c r="Q18" s="43">
        <v>840.79591128000004</v>
      </c>
      <c r="R18" s="43">
        <v>485.01015718999997</v>
      </c>
      <c r="S18" s="43">
        <v>158.48629864</v>
      </c>
      <c r="T18" s="43"/>
      <c r="U18" s="43"/>
      <c r="V18" s="43"/>
      <c r="W18" s="43"/>
      <c r="X18" s="43"/>
      <c r="Y18" s="43"/>
    </row>
    <row r="19" spans="1:25" ht="12.75" hidden="1" customHeight="1" outlineLevel="1">
      <c r="A19" s="8">
        <v>40787</v>
      </c>
      <c r="B19" s="43">
        <v>3145.9881736999996</v>
      </c>
      <c r="C19" s="43">
        <f t="shared" si="0"/>
        <v>614.91935273000001</v>
      </c>
      <c r="D19" s="43">
        <f t="shared" si="1"/>
        <v>2531.0688209700002</v>
      </c>
      <c r="E19" s="43">
        <f t="shared" si="2"/>
        <v>1228.3225945500001</v>
      </c>
      <c r="F19" s="43">
        <f t="shared" si="3"/>
        <v>873.71702925</v>
      </c>
      <c r="G19" s="43">
        <f t="shared" si="4"/>
        <v>429.02919716999997</v>
      </c>
      <c r="H19" s="43">
        <f t="shared" si="5"/>
        <v>1478.3248156499999</v>
      </c>
      <c r="I19" s="43">
        <v>385.20535604000003</v>
      </c>
      <c r="J19" s="43">
        <f t="shared" si="6"/>
        <v>1093.1194596099999</v>
      </c>
      <c r="K19" s="43">
        <v>423.08747217000001</v>
      </c>
      <c r="L19" s="43">
        <v>449.04519718</v>
      </c>
      <c r="M19" s="43">
        <v>220.98679025999999</v>
      </c>
      <c r="N19" s="43">
        <f t="shared" si="7"/>
        <v>1667.6633580499999</v>
      </c>
      <c r="O19" s="43">
        <v>229.71399668999999</v>
      </c>
      <c r="P19" s="43">
        <f t="shared" si="8"/>
        <v>1437.94936136</v>
      </c>
      <c r="Q19" s="43">
        <v>805.23512238000001</v>
      </c>
      <c r="R19" s="43">
        <v>424.67183206999999</v>
      </c>
      <c r="S19" s="43">
        <v>208.04240691000001</v>
      </c>
      <c r="T19" s="43"/>
      <c r="U19" s="43"/>
      <c r="V19" s="43"/>
      <c r="W19" s="43"/>
      <c r="X19" s="43"/>
      <c r="Y19" s="43"/>
    </row>
    <row r="20" spans="1:25" ht="12.75" hidden="1" customHeight="1" outlineLevel="1">
      <c r="A20" s="8">
        <v>40817</v>
      </c>
      <c r="B20" s="43">
        <v>3201.9941745200003</v>
      </c>
      <c r="C20" s="43">
        <f t="shared" si="0"/>
        <v>623.01302045</v>
      </c>
      <c r="D20" s="43">
        <f t="shared" si="1"/>
        <v>2578.9811540700002</v>
      </c>
      <c r="E20" s="43">
        <f t="shared" si="2"/>
        <v>1241.26636833</v>
      </c>
      <c r="F20" s="43">
        <f t="shared" si="3"/>
        <v>942.10129495000001</v>
      </c>
      <c r="G20" s="43">
        <f t="shared" si="4"/>
        <v>395.61349079000001</v>
      </c>
      <c r="H20" s="43">
        <f t="shared" si="5"/>
        <v>1490.55480463</v>
      </c>
      <c r="I20" s="43">
        <v>394.47228084</v>
      </c>
      <c r="J20" s="43">
        <f t="shared" si="6"/>
        <v>1096.0825237900001</v>
      </c>
      <c r="K20" s="43">
        <v>421.45553398999999</v>
      </c>
      <c r="L20" s="43">
        <v>485.84196889999998</v>
      </c>
      <c r="M20" s="43">
        <v>188.78502090000001</v>
      </c>
      <c r="N20" s="43">
        <f t="shared" si="7"/>
        <v>1711.4393698900001</v>
      </c>
      <c r="O20" s="43">
        <v>228.54073961</v>
      </c>
      <c r="P20" s="43">
        <f t="shared" si="8"/>
        <v>1482.8986302800001</v>
      </c>
      <c r="Q20" s="43">
        <v>819.81083434000004</v>
      </c>
      <c r="R20" s="43">
        <v>456.25932605000003</v>
      </c>
      <c r="S20" s="43">
        <v>206.82846989000001</v>
      </c>
      <c r="T20" s="43"/>
      <c r="U20" s="43"/>
      <c r="V20" s="43"/>
      <c r="W20" s="43"/>
      <c r="X20" s="43"/>
      <c r="Y20" s="43"/>
    </row>
    <row r="21" spans="1:25" ht="12.75" hidden="1" customHeight="1" outlineLevel="1">
      <c r="A21" s="8">
        <v>40848</v>
      </c>
      <c r="B21" s="43">
        <v>3200.1953338800004</v>
      </c>
      <c r="C21" s="43">
        <f t="shared" si="0"/>
        <v>606.69492988000002</v>
      </c>
      <c r="D21" s="43">
        <f t="shared" si="1"/>
        <v>2593.5004039999999</v>
      </c>
      <c r="E21" s="43">
        <f t="shared" si="2"/>
        <v>1265.7318612700001</v>
      </c>
      <c r="F21" s="43">
        <f t="shared" si="3"/>
        <v>883.85338748000004</v>
      </c>
      <c r="G21" s="43">
        <f t="shared" si="4"/>
        <v>443.91515525</v>
      </c>
      <c r="H21" s="43">
        <f t="shared" si="5"/>
        <v>1511.78834536</v>
      </c>
      <c r="I21" s="43">
        <v>398.07664017000002</v>
      </c>
      <c r="J21" s="43">
        <f t="shared" si="6"/>
        <v>1113.71170519</v>
      </c>
      <c r="K21" s="43">
        <v>436.72907264999998</v>
      </c>
      <c r="L21" s="43">
        <v>432.11819059999999</v>
      </c>
      <c r="M21" s="43">
        <v>244.86444194000001</v>
      </c>
      <c r="N21" s="43">
        <f t="shared" si="7"/>
        <v>1688.4069885199999</v>
      </c>
      <c r="O21" s="43">
        <v>208.61828971</v>
      </c>
      <c r="P21" s="43">
        <f t="shared" si="8"/>
        <v>1479.7886988099999</v>
      </c>
      <c r="Q21" s="43">
        <v>829.00278862000005</v>
      </c>
      <c r="R21" s="43">
        <v>451.73519687999999</v>
      </c>
      <c r="S21" s="43">
        <v>199.05071330999999</v>
      </c>
      <c r="T21" s="43"/>
      <c r="U21" s="43"/>
      <c r="V21" s="43"/>
      <c r="W21" s="43"/>
      <c r="X21" s="43"/>
      <c r="Y21" s="43"/>
    </row>
    <row r="22" spans="1:25" ht="12.75" hidden="1" customHeight="1" outlineLevel="1">
      <c r="A22" s="8">
        <v>40878</v>
      </c>
      <c r="B22" s="43">
        <v>3216.6530902900004</v>
      </c>
      <c r="C22" s="43">
        <f t="shared" si="0"/>
        <v>556.70057328999997</v>
      </c>
      <c r="D22" s="43">
        <f t="shared" si="1"/>
        <v>2659.9525169999997</v>
      </c>
      <c r="E22" s="43">
        <f t="shared" si="2"/>
        <v>1353.6050948100001</v>
      </c>
      <c r="F22" s="43">
        <f t="shared" si="3"/>
        <v>1001.2683154900001</v>
      </c>
      <c r="G22" s="43">
        <f t="shared" si="4"/>
        <v>305.07910670000001</v>
      </c>
      <c r="H22" s="43">
        <f t="shared" si="5"/>
        <v>1539.98815885</v>
      </c>
      <c r="I22" s="43">
        <v>359.55735568</v>
      </c>
      <c r="J22" s="43">
        <f t="shared" si="6"/>
        <v>1180.43080317</v>
      </c>
      <c r="K22" s="43">
        <v>517.75651531000005</v>
      </c>
      <c r="L22" s="43">
        <v>526.59235760000001</v>
      </c>
      <c r="M22" s="43">
        <v>136.08193026000001</v>
      </c>
      <c r="N22" s="43">
        <f t="shared" si="7"/>
        <v>1676.6649314399999</v>
      </c>
      <c r="O22" s="43">
        <v>197.14321760999999</v>
      </c>
      <c r="P22" s="43">
        <f t="shared" si="8"/>
        <v>1479.52171383</v>
      </c>
      <c r="Q22" s="43">
        <v>835.84857950000003</v>
      </c>
      <c r="R22" s="43">
        <v>474.67595789000001</v>
      </c>
      <c r="S22" s="43">
        <v>168.99717644</v>
      </c>
      <c r="T22" s="43"/>
      <c r="U22" s="43"/>
      <c r="V22" s="43"/>
      <c r="W22" s="43"/>
      <c r="X22" s="43"/>
      <c r="Y22" s="43"/>
    </row>
    <row r="23" spans="1:25" ht="12.75" hidden="1" customHeight="1" outlineLevel="1">
      <c r="A23" s="8">
        <v>40909</v>
      </c>
      <c r="B23" s="43">
        <v>3310.61834413</v>
      </c>
      <c r="C23" s="43">
        <f t="shared" si="0"/>
        <v>570.01305863000005</v>
      </c>
      <c r="D23" s="43">
        <f t="shared" si="1"/>
        <v>2740.6052854999998</v>
      </c>
      <c r="E23" s="43">
        <f t="shared" si="2"/>
        <v>1436.12132509</v>
      </c>
      <c r="F23" s="43">
        <f t="shared" si="3"/>
        <v>997.49438312999996</v>
      </c>
      <c r="G23" s="43">
        <f t="shared" si="4"/>
        <v>306.98957728000005</v>
      </c>
      <c r="H23" s="43">
        <f t="shared" si="5"/>
        <v>1600.1025138599998</v>
      </c>
      <c r="I23" s="43">
        <v>381.72216600000002</v>
      </c>
      <c r="J23" s="43">
        <f t="shared" si="6"/>
        <v>1218.3803478599998</v>
      </c>
      <c r="K23" s="43">
        <v>575.55673363999995</v>
      </c>
      <c r="L23" s="43">
        <v>507.66673249000002</v>
      </c>
      <c r="M23" s="43">
        <v>135.15688173000001</v>
      </c>
      <c r="N23" s="43">
        <f t="shared" si="7"/>
        <v>1710.5158302699997</v>
      </c>
      <c r="O23" s="43">
        <v>188.29089263</v>
      </c>
      <c r="P23" s="43">
        <f t="shared" si="8"/>
        <v>1522.2249376399998</v>
      </c>
      <c r="Q23" s="43">
        <v>860.56459144999997</v>
      </c>
      <c r="R23" s="43">
        <v>489.82765064</v>
      </c>
      <c r="S23" s="43">
        <v>171.83269555000001</v>
      </c>
      <c r="T23" s="43"/>
      <c r="U23" s="43"/>
      <c r="V23" s="43"/>
      <c r="W23" s="43"/>
      <c r="X23" s="43"/>
      <c r="Y23" s="43"/>
    </row>
    <row r="24" spans="1:25" ht="12.75" hidden="1" customHeight="1" outlineLevel="1">
      <c r="A24" s="8">
        <v>40940</v>
      </c>
      <c r="B24" s="43">
        <v>3394.6078075799996</v>
      </c>
      <c r="C24" s="43">
        <f t="shared" si="0"/>
        <v>580.87373608999997</v>
      </c>
      <c r="D24" s="43">
        <f t="shared" si="1"/>
        <v>2813.7340714900001</v>
      </c>
      <c r="E24" s="43">
        <f t="shared" si="2"/>
        <v>1486.9620617099999</v>
      </c>
      <c r="F24" s="43">
        <f t="shared" si="3"/>
        <v>1013.8125810199999</v>
      </c>
      <c r="G24" s="43">
        <f t="shared" si="4"/>
        <v>312.95942876000004</v>
      </c>
      <c r="H24" s="43">
        <f t="shared" si="5"/>
        <v>1641.66141524</v>
      </c>
      <c r="I24" s="43">
        <v>392.64554326000001</v>
      </c>
      <c r="J24" s="43">
        <f t="shared" si="6"/>
        <v>1249.0158719799999</v>
      </c>
      <c r="K24" s="43">
        <v>603.28959870999995</v>
      </c>
      <c r="L24" s="43">
        <v>508.86915907999997</v>
      </c>
      <c r="M24" s="43">
        <v>136.85711419</v>
      </c>
      <c r="N24" s="43">
        <f t="shared" si="7"/>
        <v>1752.9463923399999</v>
      </c>
      <c r="O24" s="43">
        <v>188.22819283000001</v>
      </c>
      <c r="P24" s="43">
        <f t="shared" si="8"/>
        <v>1564.71819951</v>
      </c>
      <c r="Q24" s="43">
        <v>883.67246299999999</v>
      </c>
      <c r="R24" s="43">
        <v>504.94342194000001</v>
      </c>
      <c r="S24" s="43">
        <v>176.10231457</v>
      </c>
      <c r="T24" s="43"/>
      <c r="U24" s="43"/>
      <c r="V24" s="43"/>
      <c r="W24" s="43"/>
      <c r="X24" s="43"/>
      <c r="Y24" s="43"/>
    </row>
    <row r="25" spans="1:25" ht="12.75" hidden="1" customHeight="1" outlineLevel="1">
      <c r="A25" s="8">
        <v>40969</v>
      </c>
      <c r="B25" s="43">
        <v>3439.8226646900002</v>
      </c>
      <c r="C25" s="43">
        <f t="shared" si="0"/>
        <v>577.9838297</v>
      </c>
      <c r="D25" s="43">
        <f t="shared" si="1"/>
        <v>2861.8388349899997</v>
      </c>
      <c r="E25" s="43">
        <f t="shared" si="2"/>
        <v>1510.6438618500001</v>
      </c>
      <c r="F25" s="43">
        <f t="shared" si="3"/>
        <v>1043.37536376</v>
      </c>
      <c r="G25" s="43">
        <f t="shared" si="4"/>
        <v>307.81960937999997</v>
      </c>
      <c r="H25" s="43">
        <f t="shared" si="5"/>
        <v>1684.10516874</v>
      </c>
      <c r="I25" s="43">
        <v>395.22471775000002</v>
      </c>
      <c r="J25" s="43">
        <f t="shared" si="6"/>
        <v>1288.8804509899999</v>
      </c>
      <c r="K25" s="43">
        <v>629.27730501999997</v>
      </c>
      <c r="L25" s="43">
        <v>526.73303987999998</v>
      </c>
      <c r="M25" s="43">
        <v>132.87010609000001</v>
      </c>
      <c r="N25" s="43">
        <f t="shared" si="7"/>
        <v>1755.7174959500001</v>
      </c>
      <c r="O25" s="43">
        <v>182.75911195</v>
      </c>
      <c r="P25" s="43">
        <f t="shared" si="8"/>
        <v>1572.958384</v>
      </c>
      <c r="Q25" s="43">
        <v>881.36655683000004</v>
      </c>
      <c r="R25" s="43">
        <v>516.64232388000005</v>
      </c>
      <c r="S25" s="43">
        <v>174.94950329</v>
      </c>
      <c r="T25" s="43"/>
      <c r="U25" s="43"/>
      <c r="V25" s="43"/>
      <c r="W25" s="43"/>
      <c r="X25" s="43"/>
      <c r="Y25" s="43"/>
    </row>
    <row r="26" spans="1:25" ht="12.75" hidden="1" customHeight="1" outlineLevel="1">
      <c r="A26" s="8">
        <v>41000</v>
      </c>
      <c r="B26" s="43">
        <v>3552.1119131300002</v>
      </c>
      <c r="C26" s="43">
        <f t="shared" si="0"/>
        <v>607.90757698000004</v>
      </c>
      <c r="D26" s="43">
        <f t="shared" si="1"/>
        <v>2944.20433615</v>
      </c>
      <c r="E26" s="43">
        <f t="shared" si="2"/>
        <v>1533.8451307599998</v>
      </c>
      <c r="F26" s="43">
        <f t="shared" si="3"/>
        <v>1104.7919399699999</v>
      </c>
      <c r="G26" s="43">
        <f t="shared" si="4"/>
        <v>305.56726542000001</v>
      </c>
      <c r="H26" s="43">
        <f t="shared" si="5"/>
        <v>1774.9700675200002</v>
      </c>
      <c r="I26" s="43">
        <v>430.06069515000002</v>
      </c>
      <c r="J26" s="43">
        <f t="shared" si="6"/>
        <v>1344.90937237</v>
      </c>
      <c r="K26" s="43">
        <v>643.62342666999996</v>
      </c>
      <c r="L26" s="43">
        <v>571.02649592</v>
      </c>
      <c r="M26" s="43">
        <v>130.25944978000001</v>
      </c>
      <c r="N26" s="43">
        <f t="shared" si="7"/>
        <v>1777.14184561</v>
      </c>
      <c r="O26" s="43">
        <v>177.84688183</v>
      </c>
      <c r="P26" s="43">
        <f t="shared" si="8"/>
        <v>1599.29496378</v>
      </c>
      <c r="Q26" s="43">
        <v>890.22170409</v>
      </c>
      <c r="R26" s="43">
        <v>533.76544405000004</v>
      </c>
      <c r="S26" s="43">
        <v>175.30781564</v>
      </c>
      <c r="T26" s="43"/>
      <c r="U26" s="43"/>
      <c r="V26" s="43"/>
      <c r="W26" s="43"/>
      <c r="X26" s="43"/>
      <c r="Y26" s="43"/>
    </row>
    <row r="27" spans="1:25" ht="12.75" hidden="1" customHeight="1" outlineLevel="1">
      <c r="A27" s="8">
        <v>41030</v>
      </c>
      <c r="B27" s="43">
        <v>3542.0605565599999</v>
      </c>
      <c r="C27" s="43">
        <f t="shared" si="0"/>
        <v>627.40361920999999</v>
      </c>
      <c r="D27" s="43">
        <f t="shared" si="1"/>
        <v>2914.6569373499997</v>
      </c>
      <c r="E27" s="43">
        <f t="shared" si="2"/>
        <v>1512.33483329</v>
      </c>
      <c r="F27" s="43">
        <f t="shared" si="3"/>
        <v>1100.2832766500001</v>
      </c>
      <c r="G27" s="43">
        <f t="shared" si="4"/>
        <v>302.03882741000001</v>
      </c>
      <c r="H27" s="43">
        <f t="shared" si="5"/>
        <v>1789.1285612699999</v>
      </c>
      <c r="I27" s="43">
        <v>448.10905373999998</v>
      </c>
      <c r="J27" s="43">
        <f t="shared" si="6"/>
        <v>1341.0195075299998</v>
      </c>
      <c r="K27" s="43">
        <v>644.71117461999995</v>
      </c>
      <c r="L27" s="43">
        <v>566.90820041999996</v>
      </c>
      <c r="M27" s="43">
        <v>129.40013249</v>
      </c>
      <c r="N27" s="43">
        <f t="shared" si="7"/>
        <v>1752.93199529</v>
      </c>
      <c r="O27" s="43">
        <v>179.29456547000001</v>
      </c>
      <c r="P27" s="43">
        <f t="shared" si="8"/>
        <v>1573.6374298200001</v>
      </c>
      <c r="Q27" s="43">
        <v>867.62365867000005</v>
      </c>
      <c r="R27" s="43">
        <v>533.37507622999999</v>
      </c>
      <c r="S27" s="43">
        <v>172.63869492000001</v>
      </c>
      <c r="T27" s="43"/>
      <c r="U27" s="43"/>
      <c r="V27" s="43"/>
      <c r="W27" s="43"/>
      <c r="X27" s="43"/>
      <c r="Y27" s="43"/>
    </row>
    <row r="28" spans="1:25" ht="12.75" hidden="1" customHeight="1" outlineLevel="1">
      <c r="A28" s="8">
        <v>41061</v>
      </c>
      <c r="B28" s="43">
        <v>3567.2102518600004</v>
      </c>
      <c r="C28" s="43">
        <f t="shared" si="0"/>
        <v>652.26059992</v>
      </c>
      <c r="D28" s="43">
        <f t="shared" si="1"/>
        <v>2914.94965194</v>
      </c>
      <c r="E28" s="43">
        <f t="shared" si="2"/>
        <v>1500.17046097</v>
      </c>
      <c r="F28" s="43">
        <f t="shared" si="3"/>
        <v>1111.7405094400001</v>
      </c>
      <c r="G28" s="43">
        <f t="shared" si="4"/>
        <v>303.03868152999996</v>
      </c>
      <c r="H28" s="43">
        <f t="shared" si="5"/>
        <v>1802.5225042100001</v>
      </c>
      <c r="I28" s="43">
        <v>473.12396901</v>
      </c>
      <c r="J28" s="43">
        <f t="shared" si="6"/>
        <v>1329.3985352</v>
      </c>
      <c r="K28" s="43">
        <v>630.24395488000005</v>
      </c>
      <c r="L28" s="43">
        <v>570.37780263000002</v>
      </c>
      <c r="M28" s="43">
        <v>128.77677768999999</v>
      </c>
      <c r="N28" s="43">
        <f t="shared" si="7"/>
        <v>1764.6877476499999</v>
      </c>
      <c r="O28" s="43">
        <v>179.13663091000001</v>
      </c>
      <c r="P28" s="43">
        <f t="shared" si="8"/>
        <v>1585.55111674</v>
      </c>
      <c r="Q28" s="43">
        <v>869.92650608999998</v>
      </c>
      <c r="R28" s="43">
        <v>541.36270680999996</v>
      </c>
      <c r="S28" s="43">
        <v>174.26190384</v>
      </c>
      <c r="T28" s="43"/>
      <c r="U28" s="43"/>
      <c r="V28" s="43"/>
      <c r="W28" s="43"/>
      <c r="X28" s="43"/>
      <c r="Y28" s="43"/>
    </row>
    <row r="29" spans="1:25" ht="12.75" hidden="1" customHeight="1" outlineLevel="1">
      <c r="A29" s="8">
        <v>41091</v>
      </c>
      <c r="B29" s="43">
        <v>3555.54026755</v>
      </c>
      <c r="C29" s="43">
        <f t="shared" si="0"/>
        <v>630.34833077000008</v>
      </c>
      <c r="D29" s="43">
        <f t="shared" si="1"/>
        <v>2925.1919367800001</v>
      </c>
      <c r="E29" s="43">
        <f t="shared" si="2"/>
        <v>1469.23300262</v>
      </c>
      <c r="F29" s="43">
        <f t="shared" si="3"/>
        <v>1145.5797968900001</v>
      </c>
      <c r="G29" s="43">
        <f t="shared" si="4"/>
        <v>310.37913727</v>
      </c>
      <c r="H29" s="43">
        <f t="shared" si="5"/>
        <v>1769.6853016499999</v>
      </c>
      <c r="I29" s="43">
        <v>447.84348519000002</v>
      </c>
      <c r="J29" s="43">
        <f t="shared" si="6"/>
        <v>1321.84181646</v>
      </c>
      <c r="K29" s="43">
        <v>617.69821995999996</v>
      </c>
      <c r="L29" s="43">
        <v>577.92809856999997</v>
      </c>
      <c r="M29" s="43">
        <v>126.21549793</v>
      </c>
      <c r="N29" s="43">
        <f t="shared" si="7"/>
        <v>1785.8549658999998</v>
      </c>
      <c r="O29" s="43">
        <v>182.50484557999999</v>
      </c>
      <c r="P29" s="43">
        <f t="shared" si="8"/>
        <v>1603.3501203199999</v>
      </c>
      <c r="Q29" s="43">
        <v>851.53478266000002</v>
      </c>
      <c r="R29" s="43">
        <v>567.65169832000004</v>
      </c>
      <c r="S29" s="43">
        <v>184.16363934</v>
      </c>
      <c r="T29" s="43"/>
      <c r="U29" s="43"/>
      <c r="V29" s="43"/>
      <c r="W29" s="43"/>
      <c r="X29" s="43"/>
      <c r="Y29" s="43"/>
    </row>
    <row r="30" spans="1:25" ht="12.75" hidden="1" customHeight="1" outlineLevel="1">
      <c r="A30" s="8">
        <v>41122</v>
      </c>
      <c r="B30" s="43">
        <v>3618.0693687499997</v>
      </c>
      <c r="C30" s="43">
        <f t="shared" si="0"/>
        <v>639.06435284999998</v>
      </c>
      <c r="D30" s="43">
        <f t="shared" si="1"/>
        <v>2979.0050159000002</v>
      </c>
      <c r="E30" s="43">
        <f t="shared" si="2"/>
        <v>1476.8434434800001</v>
      </c>
      <c r="F30" s="43">
        <f t="shared" si="3"/>
        <v>1185.41658315</v>
      </c>
      <c r="G30" s="43">
        <f t="shared" si="4"/>
        <v>316.74498927000002</v>
      </c>
      <c r="H30" s="43">
        <f t="shared" si="5"/>
        <v>1777.4379167300001</v>
      </c>
      <c r="I30" s="43">
        <v>458.35343035</v>
      </c>
      <c r="J30" s="43">
        <f t="shared" si="6"/>
        <v>1319.08448638</v>
      </c>
      <c r="K30" s="43">
        <v>621.10845399000004</v>
      </c>
      <c r="L30" s="43">
        <v>580.87495229000001</v>
      </c>
      <c r="M30" s="43">
        <v>117.1010801</v>
      </c>
      <c r="N30" s="43">
        <f t="shared" si="7"/>
        <v>1840.6314520199999</v>
      </c>
      <c r="O30" s="43">
        <v>180.71092250000001</v>
      </c>
      <c r="P30" s="43">
        <f t="shared" si="8"/>
        <v>1659.9205295199999</v>
      </c>
      <c r="Q30" s="43">
        <v>855.73498948999998</v>
      </c>
      <c r="R30" s="43">
        <v>604.54163086000005</v>
      </c>
      <c r="S30" s="43">
        <v>199.64390917</v>
      </c>
      <c r="T30" s="43"/>
      <c r="U30" s="43"/>
      <c r="V30" s="43"/>
      <c r="W30" s="43"/>
      <c r="X30" s="43"/>
      <c r="Y30" s="43"/>
    </row>
    <row r="31" spans="1:25" ht="12.75" hidden="1" customHeight="1" outlineLevel="1">
      <c r="A31" s="8">
        <v>41153</v>
      </c>
      <c r="B31" s="43">
        <v>3663.9350590900003</v>
      </c>
      <c r="C31" s="43">
        <f t="shared" si="0"/>
        <v>629.51344184000004</v>
      </c>
      <c r="D31" s="43">
        <f t="shared" si="1"/>
        <v>3034.4216172500001</v>
      </c>
      <c r="E31" s="43">
        <f t="shared" si="2"/>
        <v>1460.5052102</v>
      </c>
      <c r="F31" s="43">
        <f t="shared" si="3"/>
        <v>1214.3411013099999</v>
      </c>
      <c r="G31" s="43">
        <f t="shared" si="4"/>
        <v>359.57530573999998</v>
      </c>
      <c r="H31" s="43">
        <f t="shared" si="5"/>
        <v>1757.90584844</v>
      </c>
      <c r="I31" s="43">
        <v>451.74282339000001</v>
      </c>
      <c r="J31" s="43">
        <f t="shared" si="6"/>
        <v>1306.16302505</v>
      </c>
      <c r="K31" s="43">
        <v>611.09502640999995</v>
      </c>
      <c r="L31" s="43">
        <v>567.63667989999999</v>
      </c>
      <c r="M31" s="43">
        <v>127.43131873999999</v>
      </c>
      <c r="N31" s="43">
        <f t="shared" si="7"/>
        <v>1906.0292106499999</v>
      </c>
      <c r="O31" s="43">
        <v>177.77061845</v>
      </c>
      <c r="P31" s="43">
        <f t="shared" si="8"/>
        <v>1728.2585921999998</v>
      </c>
      <c r="Q31" s="43">
        <v>849.41018379000002</v>
      </c>
      <c r="R31" s="43">
        <v>646.70442141000001</v>
      </c>
      <c r="S31" s="43">
        <v>232.14398700000001</v>
      </c>
      <c r="T31" s="43"/>
      <c r="U31" s="43"/>
      <c r="V31" s="43"/>
      <c r="W31" s="43"/>
      <c r="X31" s="43"/>
      <c r="Y31" s="43"/>
    </row>
    <row r="32" spans="1:25" ht="12.75" hidden="1" customHeight="1" outlineLevel="1">
      <c r="A32" s="8">
        <v>41183</v>
      </c>
      <c r="B32" s="43">
        <v>3703.1488582600005</v>
      </c>
      <c r="C32" s="43">
        <f t="shared" si="0"/>
        <v>619.87654826000005</v>
      </c>
      <c r="D32" s="43">
        <f t="shared" si="1"/>
        <v>3083.2723100000003</v>
      </c>
      <c r="E32" s="43">
        <f t="shared" si="2"/>
        <v>1460.8171004999999</v>
      </c>
      <c r="F32" s="43">
        <f t="shared" si="3"/>
        <v>1247.9980289800001</v>
      </c>
      <c r="G32" s="43">
        <f t="shared" si="4"/>
        <v>374.45718052000001</v>
      </c>
      <c r="H32" s="43">
        <f t="shared" si="5"/>
        <v>1734.8536772700002</v>
      </c>
      <c r="I32" s="43">
        <v>433.85802710000002</v>
      </c>
      <c r="J32" s="43">
        <f t="shared" si="6"/>
        <v>1300.9956501700001</v>
      </c>
      <c r="K32" s="43">
        <v>606.51836901000001</v>
      </c>
      <c r="L32" s="43">
        <v>571.14739007000003</v>
      </c>
      <c r="M32" s="43">
        <v>123.32989109</v>
      </c>
      <c r="N32" s="43">
        <f t="shared" si="7"/>
        <v>1968.2951809900001</v>
      </c>
      <c r="O32" s="43">
        <v>186.01852116000001</v>
      </c>
      <c r="P32" s="43">
        <f t="shared" si="8"/>
        <v>1782.27665983</v>
      </c>
      <c r="Q32" s="43">
        <v>854.29873149000002</v>
      </c>
      <c r="R32" s="43">
        <v>676.85063891000004</v>
      </c>
      <c r="S32" s="43">
        <v>251.12728942999999</v>
      </c>
      <c r="T32" s="43"/>
      <c r="U32" s="43"/>
      <c r="V32" s="43"/>
      <c r="W32" s="43"/>
      <c r="X32" s="43"/>
      <c r="Y32" s="43"/>
    </row>
    <row r="33" spans="1:25" ht="12.75" hidden="1" customHeight="1" outlineLevel="1">
      <c r="A33" s="8">
        <v>41214</v>
      </c>
      <c r="B33" s="43">
        <v>3816.7507830200002</v>
      </c>
      <c r="C33" s="43">
        <f t="shared" si="0"/>
        <v>622.90022354999996</v>
      </c>
      <c r="D33" s="43">
        <f t="shared" si="1"/>
        <v>3193.85055947</v>
      </c>
      <c r="E33" s="43">
        <f t="shared" si="2"/>
        <v>1530.6727916700002</v>
      </c>
      <c r="F33" s="43">
        <f t="shared" si="3"/>
        <v>1264.35985209</v>
      </c>
      <c r="G33" s="43">
        <f t="shared" si="4"/>
        <v>398.81791570999997</v>
      </c>
      <c r="H33" s="43">
        <f t="shared" si="5"/>
        <v>1796.9539347300001</v>
      </c>
      <c r="I33" s="43">
        <v>444.49955138000001</v>
      </c>
      <c r="J33" s="43">
        <f t="shared" si="6"/>
        <v>1352.4543833500002</v>
      </c>
      <c r="K33" s="43">
        <v>667.91003856999998</v>
      </c>
      <c r="L33" s="43">
        <v>558.94207514000004</v>
      </c>
      <c r="M33" s="43">
        <v>125.60226964</v>
      </c>
      <c r="N33" s="43">
        <f t="shared" si="7"/>
        <v>2019.7968482900001</v>
      </c>
      <c r="O33" s="43">
        <v>178.40067217000001</v>
      </c>
      <c r="P33" s="43">
        <f t="shared" si="8"/>
        <v>1841.3961761200001</v>
      </c>
      <c r="Q33" s="43">
        <v>862.76275310000005</v>
      </c>
      <c r="R33" s="43">
        <v>705.41777694999996</v>
      </c>
      <c r="S33" s="43">
        <v>273.21564606999999</v>
      </c>
      <c r="T33" s="43"/>
      <c r="U33" s="43"/>
      <c r="V33" s="43"/>
      <c r="W33" s="43"/>
      <c r="X33" s="43"/>
      <c r="Y33" s="43"/>
    </row>
    <row r="34" spans="1:25" ht="12.75" hidden="1" customHeight="1" outlineLevel="1">
      <c r="A34" s="8">
        <v>41244</v>
      </c>
      <c r="B34" s="43">
        <v>3921.46871719</v>
      </c>
      <c r="C34" s="43">
        <f t="shared" si="0"/>
        <v>633.17696018999993</v>
      </c>
      <c r="D34" s="43">
        <f t="shared" si="1"/>
        <v>3288.291757</v>
      </c>
      <c r="E34" s="43">
        <f t="shared" si="2"/>
        <v>1574.49465573</v>
      </c>
      <c r="F34" s="43">
        <f t="shared" si="3"/>
        <v>1299.46455087</v>
      </c>
      <c r="G34" s="43">
        <f t="shared" si="4"/>
        <v>414.3325504</v>
      </c>
      <c r="H34" s="43">
        <f t="shared" si="5"/>
        <v>1871.9423164800003</v>
      </c>
      <c r="I34" s="43">
        <v>459.79734423999997</v>
      </c>
      <c r="J34" s="43">
        <f t="shared" si="6"/>
        <v>1412.1449722400002</v>
      </c>
      <c r="K34" s="43">
        <v>708.54675197999995</v>
      </c>
      <c r="L34" s="43">
        <v>571.80857361000005</v>
      </c>
      <c r="M34" s="43">
        <v>131.78964665000001</v>
      </c>
      <c r="N34" s="43">
        <f t="shared" si="7"/>
        <v>2049.52640071</v>
      </c>
      <c r="O34" s="43">
        <v>173.37961594999999</v>
      </c>
      <c r="P34" s="43">
        <f t="shared" si="8"/>
        <v>1876.1467847599999</v>
      </c>
      <c r="Q34" s="43">
        <v>865.94790375000002</v>
      </c>
      <c r="R34" s="43">
        <v>727.65597725999999</v>
      </c>
      <c r="S34" s="43">
        <v>282.54290374999999</v>
      </c>
      <c r="T34" s="43"/>
      <c r="U34" s="43"/>
      <c r="V34" s="43"/>
      <c r="W34" s="43"/>
      <c r="X34" s="43"/>
      <c r="Y34" s="43"/>
    </row>
    <row r="35" spans="1:25" ht="12.75" hidden="1" customHeight="1" outlineLevel="1">
      <c r="A35" s="8">
        <v>41275</v>
      </c>
      <c r="B35" s="43">
        <v>4033.9888608300002</v>
      </c>
      <c r="C35" s="43">
        <f t="shared" si="0"/>
        <v>632.88050829000008</v>
      </c>
      <c r="D35" s="43">
        <f t="shared" si="1"/>
        <v>3401.1083525399999</v>
      </c>
      <c r="E35" s="43">
        <f t="shared" si="2"/>
        <v>1650.32087078</v>
      </c>
      <c r="F35" s="43">
        <f t="shared" si="3"/>
        <v>1325.28454083</v>
      </c>
      <c r="G35" s="43">
        <f t="shared" si="4"/>
        <v>425.50294092999997</v>
      </c>
      <c r="H35" s="43">
        <f t="shared" si="5"/>
        <v>1942.05640644</v>
      </c>
      <c r="I35" s="43">
        <v>457.89742444000001</v>
      </c>
      <c r="J35" s="43">
        <f t="shared" si="6"/>
        <v>1484.1589819999999</v>
      </c>
      <c r="K35" s="43">
        <v>760.74279353999998</v>
      </c>
      <c r="L35" s="43">
        <v>583.97371712999995</v>
      </c>
      <c r="M35" s="43">
        <v>139.44247132999999</v>
      </c>
      <c r="N35" s="43">
        <f t="shared" si="7"/>
        <v>2091.9324543900002</v>
      </c>
      <c r="O35" s="43">
        <v>174.98308385000001</v>
      </c>
      <c r="P35" s="43">
        <f t="shared" si="8"/>
        <v>1916.94937054</v>
      </c>
      <c r="Q35" s="43">
        <v>889.57807723999997</v>
      </c>
      <c r="R35" s="43">
        <v>741.31082370000001</v>
      </c>
      <c r="S35" s="43">
        <v>286.06046959999998</v>
      </c>
      <c r="T35" s="43"/>
      <c r="U35" s="43"/>
      <c r="V35" s="43"/>
      <c r="W35" s="43"/>
      <c r="X35" s="43"/>
      <c r="Y35" s="43"/>
    </row>
    <row r="36" spans="1:25" ht="12.75" hidden="1" customHeight="1" outlineLevel="1">
      <c r="A36" s="8">
        <v>41306</v>
      </c>
      <c r="B36" s="43">
        <v>4073.8542746799994</v>
      </c>
      <c r="C36" s="43">
        <f t="shared" si="0"/>
        <v>637.93776186000002</v>
      </c>
      <c r="D36" s="43">
        <f t="shared" si="1"/>
        <v>3435.9165128200002</v>
      </c>
      <c r="E36" s="43">
        <f t="shared" si="2"/>
        <v>1647.3210168099999</v>
      </c>
      <c r="F36" s="43">
        <f t="shared" si="3"/>
        <v>1739.3933792400001</v>
      </c>
      <c r="G36" s="43">
        <f t="shared" si="4"/>
        <v>49.202116770000003</v>
      </c>
      <c r="H36" s="43">
        <f t="shared" si="5"/>
        <v>1996.1846925599998</v>
      </c>
      <c r="I36" s="43">
        <v>467.29389710999999</v>
      </c>
      <c r="J36" s="43">
        <f t="shared" si="6"/>
        <v>1528.8907954499998</v>
      </c>
      <c r="K36" s="43">
        <v>779.58757916000002</v>
      </c>
      <c r="L36" s="43">
        <v>720.04713569</v>
      </c>
      <c r="M36" s="43">
        <v>29.256080600000001</v>
      </c>
      <c r="N36" s="43">
        <f t="shared" si="7"/>
        <v>2077.6695821200001</v>
      </c>
      <c r="O36" s="43">
        <v>170.64386475000001</v>
      </c>
      <c r="P36" s="43">
        <f t="shared" si="8"/>
        <v>1907.0257173700002</v>
      </c>
      <c r="Q36" s="43">
        <v>867.73343765000004</v>
      </c>
      <c r="R36" s="43">
        <v>1019.3462435500001</v>
      </c>
      <c r="S36" s="43">
        <v>19.946036169999999</v>
      </c>
      <c r="T36" s="43"/>
      <c r="U36" s="43"/>
      <c r="V36" s="43"/>
      <c r="W36" s="43"/>
      <c r="X36" s="43"/>
      <c r="Y36" s="43"/>
    </row>
    <row r="37" spans="1:25" ht="12.75" hidden="1" customHeight="1" outlineLevel="1">
      <c r="A37" s="8">
        <v>41334</v>
      </c>
      <c r="B37" s="43">
        <v>4112.50078502</v>
      </c>
      <c r="C37" s="43">
        <f t="shared" si="0"/>
        <v>654.26941547999991</v>
      </c>
      <c r="D37" s="43">
        <f t="shared" si="1"/>
        <v>3458.2313695399998</v>
      </c>
      <c r="E37" s="43">
        <f t="shared" si="2"/>
        <v>1633.63112271</v>
      </c>
      <c r="F37" s="43">
        <f t="shared" si="3"/>
        <v>1770.0118896600002</v>
      </c>
      <c r="G37" s="43">
        <f t="shared" si="4"/>
        <v>54.588357170000002</v>
      </c>
      <c r="H37" s="43">
        <f t="shared" si="5"/>
        <v>2053.9408190300001</v>
      </c>
      <c r="I37" s="43">
        <v>490.29258829999998</v>
      </c>
      <c r="J37" s="43">
        <f t="shared" si="6"/>
        <v>1563.64823073</v>
      </c>
      <c r="K37" s="43">
        <v>785.93353295999998</v>
      </c>
      <c r="L37" s="43">
        <v>740.85170970000001</v>
      </c>
      <c r="M37" s="43">
        <v>36.86298807</v>
      </c>
      <c r="N37" s="43">
        <f t="shared" si="7"/>
        <v>2058.5599659899999</v>
      </c>
      <c r="O37" s="43">
        <v>163.97682717999999</v>
      </c>
      <c r="P37" s="43">
        <f t="shared" si="8"/>
        <v>1894.58313881</v>
      </c>
      <c r="Q37" s="43">
        <v>847.69758975000002</v>
      </c>
      <c r="R37" s="43">
        <v>1029.1601799600001</v>
      </c>
      <c r="S37" s="43">
        <v>17.725369100000002</v>
      </c>
      <c r="T37" s="43"/>
      <c r="U37" s="43"/>
      <c r="V37" s="43"/>
      <c r="W37" s="43"/>
      <c r="X37" s="43"/>
      <c r="Y37" s="43"/>
    </row>
    <row r="38" spans="1:25" ht="12.75" hidden="1" customHeight="1" outlineLevel="1">
      <c r="A38" s="8">
        <v>41365</v>
      </c>
      <c r="B38" s="43">
        <v>4195.4678440299995</v>
      </c>
      <c r="C38" s="43">
        <f t="shared" si="0"/>
        <v>694.62101312999994</v>
      </c>
      <c r="D38" s="43">
        <f t="shared" si="1"/>
        <v>3500.8468309</v>
      </c>
      <c r="E38" s="43">
        <f t="shared" si="2"/>
        <v>1618.4816034400001</v>
      </c>
      <c r="F38" s="43">
        <f t="shared" si="3"/>
        <v>1823.6508246799999</v>
      </c>
      <c r="G38" s="43">
        <f t="shared" si="4"/>
        <v>58.71440278</v>
      </c>
      <c r="H38" s="43">
        <f t="shared" si="5"/>
        <v>2136.42027491</v>
      </c>
      <c r="I38" s="43">
        <v>520.51700101999995</v>
      </c>
      <c r="J38" s="43">
        <f t="shared" si="6"/>
        <v>1615.90327389</v>
      </c>
      <c r="K38" s="43">
        <v>802.21361789000002</v>
      </c>
      <c r="L38" s="43">
        <v>771.51489265999999</v>
      </c>
      <c r="M38" s="43">
        <v>42.174763339999998</v>
      </c>
      <c r="N38" s="43">
        <f t="shared" si="7"/>
        <v>2059.0475691199999</v>
      </c>
      <c r="O38" s="43">
        <v>174.10401211000001</v>
      </c>
      <c r="P38" s="43">
        <f t="shared" si="8"/>
        <v>1884.9435570099999</v>
      </c>
      <c r="Q38" s="43">
        <v>816.26798555000005</v>
      </c>
      <c r="R38" s="43">
        <v>1052.1359320199999</v>
      </c>
      <c r="S38" s="43">
        <v>16.539639439999998</v>
      </c>
      <c r="T38" s="43"/>
      <c r="U38" s="43"/>
      <c r="V38" s="43"/>
      <c r="W38" s="43"/>
      <c r="X38" s="43"/>
      <c r="Y38" s="43"/>
    </row>
    <row r="39" spans="1:25" ht="12.75" hidden="1" customHeight="1" outlineLevel="1">
      <c r="A39" s="8">
        <v>41395</v>
      </c>
      <c r="B39" s="43">
        <v>4240.0051993300003</v>
      </c>
      <c r="C39" s="43">
        <f t="shared" si="0"/>
        <v>707.32857750999995</v>
      </c>
      <c r="D39" s="43">
        <f t="shared" si="1"/>
        <v>3532.67662182</v>
      </c>
      <c r="E39" s="43">
        <f t="shared" si="2"/>
        <v>1589.4946819000002</v>
      </c>
      <c r="F39" s="43">
        <f t="shared" si="3"/>
        <v>1878.3940444199998</v>
      </c>
      <c r="G39" s="43">
        <f t="shared" si="4"/>
        <v>64.787895500000005</v>
      </c>
      <c r="H39" s="43">
        <f t="shared" si="5"/>
        <v>2184.5646466799999</v>
      </c>
      <c r="I39" s="43">
        <v>528.71153375999995</v>
      </c>
      <c r="J39" s="43">
        <f t="shared" si="6"/>
        <v>1655.8531129200001</v>
      </c>
      <c r="K39" s="43">
        <v>800.16727531000004</v>
      </c>
      <c r="L39" s="43">
        <v>806.91670985999997</v>
      </c>
      <c r="M39" s="43">
        <v>48.769127750000003</v>
      </c>
      <c r="N39" s="43">
        <f t="shared" si="7"/>
        <v>2055.44055265</v>
      </c>
      <c r="O39" s="43">
        <v>178.61704374999999</v>
      </c>
      <c r="P39" s="43">
        <f t="shared" si="8"/>
        <v>1876.8235089</v>
      </c>
      <c r="Q39" s="43">
        <v>789.32740659000001</v>
      </c>
      <c r="R39" s="43">
        <v>1071.4773345599999</v>
      </c>
      <c r="S39" s="43">
        <v>16.018767749999999</v>
      </c>
      <c r="T39" s="43"/>
      <c r="U39" s="43"/>
      <c r="V39" s="43"/>
      <c r="W39" s="43"/>
      <c r="X39" s="43"/>
      <c r="Y39" s="43"/>
    </row>
    <row r="40" spans="1:25" ht="12.75" hidden="1" customHeight="1" outlineLevel="1">
      <c r="A40" s="8">
        <v>41426</v>
      </c>
      <c r="B40" s="43">
        <v>4382.5821290399999</v>
      </c>
      <c r="C40" s="43">
        <f t="shared" si="0"/>
        <v>785.73966827000004</v>
      </c>
      <c r="D40" s="43">
        <f t="shared" si="1"/>
        <v>3596.8424607699999</v>
      </c>
      <c r="E40" s="43">
        <f t="shared" si="2"/>
        <v>1593.90956443</v>
      </c>
      <c r="F40" s="43">
        <f t="shared" si="3"/>
        <v>1935.73489404</v>
      </c>
      <c r="G40" s="43">
        <f t="shared" si="4"/>
        <v>67.198002299999999</v>
      </c>
      <c r="H40" s="43">
        <f t="shared" si="5"/>
        <v>2303.2848463299997</v>
      </c>
      <c r="I40" s="43">
        <v>598.83805503999997</v>
      </c>
      <c r="J40" s="43">
        <f t="shared" si="6"/>
        <v>1704.44679129</v>
      </c>
      <c r="K40" s="43">
        <v>820.56550236999999</v>
      </c>
      <c r="L40" s="43">
        <v>832.86088291999999</v>
      </c>
      <c r="M40" s="43">
        <v>51.020406000000001</v>
      </c>
      <c r="N40" s="43">
        <f t="shared" si="7"/>
        <v>2079.2972827099998</v>
      </c>
      <c r="O40" s="43">
        <v>186.90161323000001</v>
      </c>
      <c r="P40" s="43">
        <f t="shared" si="8"/>
        <v>1892.3956694799999</v>
      </c>
      <c r="Q40" s="43">
        <v>773.34406206000006</v>
      </c>
      <c r="R40" s="43">
        <v>1102.87401112</v>
      </c>
      <c r="S40" s="43">
        <v>16.177596300000001</v>
      </c>
      <c r="T40" s="43"/>
      <c r="U40" s="43"/>
      <c r="V40" s="43"/>
      <c r="W40" s="43"/>
      <c r="X40" s="43"/>
      <c r="Y40" s="43"/>
    </row>
    <row r="41" spans="1:25" ht="12.75" hidden="1" customHeight="1" outlineLevel="1">
      <c r="A41" s="8">
        <v>41456</v>
      </c>
      <c r="B41" s="43">
        <v>4420.3088414800004</v>
      </c>
      <c r="C41" s="43">
        <f t="shared" si="0"/>
        <v>749.07916396999997</v>
      </c>
      <c r="D41" s="43">
        <f t="shared" si="1"/>
        <v>3671.2296775100003</v>
      </c>
      <c r="E41" s="43">
        <f t="shared" si="2"/>
        <v>1499.1566123699999</v>
      </c>
      <c r="F41" s="43">
        <f t="shared" si="3"/>
        <v>2100.4077655300002</v>
      </c>
      <c r="G41" s="43">
        <f t="shared" si="4"/>
        <v>71.665299610000005</v>
      </c>
      <c r="H41" s="43">
        <f t="shared" si="5"/>
        <v>2316.3816358300001</v>
      </c>
      <c r="I41" s="43">
        <v>564.97721938999996</v>
      </c>
      <c r="J41" s="43">
        <f t="shared" si="6"/>
        <v>1751.40441644</v>
      </c>
      <c r="K41" s="43">
        <v>839.49079190999998</v>
      </c>
      <c r="L41" s="43">
        <v>855.84321508000005</v>
      </c>
      <c r="M41" s="43">
        <v>56.07040945</v>
      </c>
      <c r="N41" s="43">
        <f t="shared" si="7"/>
        <v>2103.9272056500004</v>
      </c>
      <c r="O41" s="43">
        <v>184.10194458000001</v>
      </c>
      <c r="P41" s="43">
        <f t="shared" si="8"/>
        <v>1919.8252610700001</v>
      </c>
      <c r="Q41" s="43">
        <v>659.66582045999996</v>
      </c>
      <c r="R41" s="43">
        <v>1244.5645504500001</v>
      </c>
      <c r="S41" s="43">
        <v>15.59489016</v>
      </c>
      <c r="T41" s="43"/>
      <c r="U41" s="43"/>
      <c r="V41" s="43"/>
      <c r="W41" s="43"/>
      <c r="X41" s="43"/>
      <c r="Y41" s="43"/>
    </row>
    <row r="42" spans="1:25" ht="12.75" hidden="1" customHeight="1" outlineLevel="1">
      <c r="A42" s="8">
        <v>41487</v>
      </c>
      <c r="B42" s="43">
        <v>4475.27804397</v>
      </c>
      <c r="C42" s="43">
        <f t="shared" si="0"/>
        <v>738.62279617000002</v>
      </c>
      <c r="D42" s="43">
        <f t="shared" si="1"/>
        <v>3736.6552478000003</v>
      </c>
      <c r="E42" s="43">
        <f t="shared" si="2"/>
        <v>1505.6179104</v>
      </c>
      <c r="F42" s="43">
        <f t="shared" si="3"/>
        <v>2148.8701900800002</v>
      </c>
      <c r="G42" s="43">
        <f t="shared" si="4"/>
        <v>82.167147319999998</v>
      </c>
      <c r="H42" s="43">
        <f t="shared" si="5"/>
        <v>2355.8322072000001</v>
      </c>
      <c r="I42" s="43">
        <v>562.15799755</v>
      </c>
      <c r="J42" s="43">
        <f t="shared" si="6"/>
        <v>1793.67420965</v>
      </c>
      <c r="K42" s="43">
        <v>846.37469135000003</v>
      </c>
      <c r="L42" s="43">
        <v>880.34540153</v>
      </c>
      <c r="M42" s="43">
        <v>66.954116769999999</v>
      </c>
      <c r="N42" s="43">
        <f t="shared" si="7"/>
        <v>2119.4458367699999</v>
      </c>
      <c r="O42" s="43">
        <v>176.46479862000001</v>
      </c>
      <c r="P42" s="43">
        <f t="shared" si="8"/>
        <v>1942.9810381500001</v>
      </c>
      <c r="Q42" s="43">
        <v>659.24321904999999</v>
      </c>
      <c r="R42" s="43">
        <v>1268.52478855</v>
      </c>
      <c r="S42" s="43">
        <v>15.213030549999999</v>
      </c>
      <c r="T42" s="43"/>
      <c r="U42" s="43"/>
      <c r="V42" s="43"/>
      <c r="W42" s="43"/>
      <c r="X42" s="43"/>
      <c r="Y42" s="43"/>
    </row>
    <row r="43" spans="1:25" ht="12.75" hidden="1" customHeight="1" outlineLevel="1">
      <c r="A43" s="8">
        <v>41518</v>
      </c>
      <c r="B43" s="43">
        <v>4582.9816346999996</v>
      </c>
      <c r="C43" s="43">
        <f t="shared" si="0"/>
        <v>739.86597529000005</v>
      </c>
      <c r="D43" s="43">
        <f t="shared" si="1"/>
        <v>3843.1156594099998</v>
      </c>
      <c r="E43" s="43">
        <f t="shared" si="2"/>
        <v>1540.91323293</v>
      </c>
      <c r="F43" s="43">
        <f t="shared" si="3"/>
        <v>2196.3539314999998</v>
      </c>
      <c r="G43" s="43">
        <f t="shared" si="4"/>
        <v>105.84849498</v>
      </c>
      <c r="H43" s="43">
        <f t="shared" si="5"/>
        <v>2419.7739061099996</v>
      </c>
      <c r="I43" s="43">
        <v>565.56326240999999</v>
      </c>
      <c r="J43" s="43">
        <f t="shared" si="6"/>
        <v>1854.2106436999998</v>
      </c>
      <c r="K43" s="43">
        <v>870.08335055999999</v>
      </c>
      <c r="L43" s="43">
        <v>892.92987893999998</v>
      </c>
      <c r="M43" s="43">
        <v>91.197414199999997</v>
      </c>
      <c r="N43" s="43">
        <f t="shared" si="7"/>
        <v>2163.20772859</v>
      </c>
      <c r="O43" s="43">
        <v>174.30271288</v>
      </c>
      <c r="P43" s="43">
        <f t="shared" si="8"/>
        <v>1988.90501571</v>
      </c>
      <c r="Q43" s="43">
        <v>670.82988236999995</v>
      </c>
      <c r="R43" s="43">
        <v>1303.4240525600001</v>
      </c>
      <c r="S43" s="43">
        <v>14.651080779999999</v>
      </c>
      <c r="T43" s="43"/>
      <c r="U43" s="43"/>
      <c r="V43" s="43"/>
      <c r="W43" s="43"/>
      <c r="X43" s="43"/>
      <c r="Y43" s="43"/>
    </row>
    <row r="44" spans="1:25" ht="12.75" hidden="1" customHeight="1" outlineLevel="1">
      <c r="A44" s="8">
        <v>41548</v>
      </c>
      <c r="B44" s="43">
        <v>4647.2375126399993</v>
      </c>
      <c r="C44" s="43">
        <f t="shared" si="0"/>
        <v>722.00177506</v>
      </c>
      <c r="D44" s="43">
        <f t="shared" si="1"/>
        <v>3925.2357375800002</v>
      </c>
      <c r="E44" s="43">
        <f t="shared" si="2"/>
        <v>1555.5184656500001</v>
      </c>
      <c r="F44" s="43">
        <f t="shared" si="3"/>
        <v>2243.8456077400001</v>
      </c>
      <c r="G44" s="43">
        <f t="shared" si="4"/>
        <v>125.87166419</v>
      </c>
      <c r="H44" s="43">
        <f t="shared" si="5"/>
        <v>2475.9321676999998</v>
      </c>
      <c r="I44" s="43">
        <v>554.76356725999995</v>
      </c>
      <c r="J44" s="43">
        <f t="shared" si="6"/>
        <v>1921.1686004400001</v>
      </c>
      <c r="K44" s="43">
        <v>895.60465293000004</v>
      </c>
      <c r="L44" s="43">
        <v>913.41854449000004</v>
      </c>
      <c r="M44" s="43">
        <v>112.14540302</v>
      </c>
      <c r="N44" s="43">
        <f t="shared" si="7"/>
        <v>2171.3053449399999</v>
      </c>
      <c r="O44" s="43">
        <v>167.2382078</v>
      </c>
      <c r="P44" s="43">
        <f t="shared" si="8"/>
        <v>2004.0671371400001</v>
      </c>
      <c r="Q44" s="43">
        <v>659.91381272000001</v>
      </c>
      <c r="R44" s="43">
        <v>1330.4270632499999</v>
      </c>
      <c r="S44" s="43">
        <v>13.726261170000001</v>
      </c>
      <c r="T44" s="43"/>
      <c r="U44" s="43"/>
      <c r="V44" s="43"/>
      <c r="W44" s="43"/>
      <c r="X44" s="43"/>
      <c r="Y44" s="43"/>
    </row>
    <row r="45" spans="1:25" ht="12.75" hidden="1" customHeight="1" outlineLevel="1">
      <c r="A45" s="8">
        <v>41579</v>
      </c>
      <c r="B45" s="43">
        <v>4795.5084951099998</v>
      </c>
      <c r="C45" s="43">
        <f t="shared" si="0"/>
        <v>749.43349649000004</v>
      </c>
      <c r="D45" s="43">
        <f t="shared" si="1"/>
        <v>4046.0749986199999</v>
      </c>
      <c r="E45" s="43">
        <f t="shared" si="2"/>
        <v>1620.7642275399999</v>
      </c>
      <c r="F45" s="43">
        <f t="shared" si="3"/>
        <v>2281.8744978599998</v>
      </c>
      <c r="G45" s="43">
        <f t="shared" si="4"/>
        <v>143.43627322</v>
      </c>
      <c r="H45" s="43">
        <f t="shared" si="5"/>
        <v>2605.9873395599998</v>
      </c>
      <c r="I45" s="43">
        <v>579.80095243000005</v>
      </c>
      <c r="J45" s="43">
        <f t="shared" si="6"/>
        <v>2026.18638713</v>
      </c>
      <c r="K45" s="43">
        <v>966.32204057000001</v>
      </c>
      <c r="L45" s="43">
        <v>929.18778822000002</v>
      </c>
      <c r="M45" s="43">
        <v>130.67655834000001</v>
      </c>
      <c r="N45" s="43">
        <f t="shared" si="7"/>
        <v>2189.52115555</v>
      </c>
      <c r="O45" s="43">
        <v>169.63254405999999</v>
      </c>
      <c r="P45" s="43">
        <f t="shared" si="8"/>
        <v>2019.8886114899999</v>
      </c>
      <c r="Q45" s="43">
        <v>654.44218696999997</v>
      </c>
      <c r="R45" s="43">
        <v>1352.6867096399999</v>
      </c>
      <c r="S45" s="43">
        <v>12.759714880000001</v>
      </c>
      <c r="T45" s="43"/>
      <c r="U45" s="43"/>
      <c r="V45" s="43"/>
      <c r="W45" s="43"/>
      <c r="X45" s="43"/>
      <c r="Y45" s="43"/>
    </row>
    <row r="46" spans="1:25" ht="12.75" hidden="1" customHeight="1" outlineLevel="1">
      <c r="A46" s="8">
        <v>41609</v>
      </c>
      <c r="B46" s="43">
        <v>4797.37941512</v>
      </c>
      <c r="C46" s="43">
        <f t="shared" si="0"/>
        <v>714.86650689999999</v>
      </c>
      <c r="D46" s="43">
        <f t="shared" si="1"/>
        <v>4082.5129082200001</v>
      </c>
      <c r="E46" s="43">
        <f t="shared" si="2"/>
        <v>1592.5419322100001</v>
      </c>
      <c r="F46" s="43">
        <f t="shared" si="3"/>
        <v>2309.1850492100002</v>
      </c>
      <c r="G46" s="43">
        <f t="shared" si="4"/>
        <v>180.78592680000003</v>
      </c>
      <c r="H46" s="43">
        <f t="shared" si="5"/>
        <v>2634.0547284999998</v>
      </c>
      <c r="I46" s="43">
        <v>568.39184037999996</v>
      </c>
      <c r="J46" s="43">
        <f t="shared" si="6"/>
        <v>2065.6628881199999</v>
      </c>
      <c r="K46" s="43">
        <v>944.96096704000001</v>
      </c>
      <c r="L46" s="43">
        <v>952.93728770999996</v>
      </c>
      <c r="M46" s="43">
        <v>167.76463337000001</v>
      </c>
      <c r="N46" s="43">
        <f t="shared" si="7"/>
        <v>2163.3246866199997</v>
      </c>
      <c r="O46" s="43">
        <v>146.47466652</v>
      </c>
      <c r="P46" s="43">
        <f t="shared" si="8"/>
        <v>2016.8500200999999</v>
      </c>
      <c r="Q46" s="43">
        <v>647.58096517000001</v>
      </c>
      <c r="R46" s="43">
        <v>1356.2477615</v>
      </c>
      <c r="S46" s="43">
        <v>13.02129343</v>
      </c>
      <c r="T46" s="43"/>
      <c r="U46" s="43"/>
      <c r="V46" s="43"/>
      <c r="W46" s="43"/>
      <c r="X46" s="43"/>
      <c r="Y46" s="43"/>
    </row>
    <row r="47" spans="1:25" ht="12.75" hidden="1" customHeight="1" outlineLevel="1">
      <c r="A47" s="8">
        <v>41640</v>
      </c>
      <c r="B47" s="43">
        <v>4755.0289522799994</v>
      </c>
      <c r="C47" s="43">
        <f t="shared" si="0"/>
        <v>658.13592227000004</v>
      </c>
      <c r="D47" s="43">
        <f t="shared" si="1"/>
        <v>4096.8930300100001</v>
      </c>
      <c r="E47" s="43">
        <f t="shared" si="2"/>
        <v>1562.3271756899999</v>
      </c>
      <c r="F47" s="43">
        <f t="shared" si="3"/>
        <v>2348.0417936899998</v>
      </c>
      <c r="G47" s="43">
        <f t="shared" si="4"/>
        <v>186.52406063000001</v>
      </c>
      <c r="H47" s="43">
        <f t="shared" si="5"/>
        <v>2612.8946065599998</v>
      </c>
      <c r="I47" s="43">
        <v>510.09150091999999</v>
      </c>
      <c r="J47" s="43">
        <f t="shared" si="6"/>
        <v>2102.80310564</v>
      </c>
      <c r="K47" s="43">
        <v>938.18213077999997</v>
      </c>
      <c r="L47" s="43">
        <v>991.19098700999996</v>
      </c>
      <c r="M47" s="43">
        <v>173.42998785</v>
      </c>
      <c r="N47" s="43">
        <f t="shared" si="7"/>
        <v>2142.1343457200001</v>
      </c>
      <c r="O47" s="43">
        <v>148.04442134999999</v>
      </c>
      <c r="P47" s="43">
        <f t="shared" si="8"/>
        <v>1994.0899243700001</v>
      </c>
      <c r="Q47" s="43">
        <v>624.14504491000002</v>
      </c>
      <c r="R47" s="43">
        <v>1356.85080668</v>
      </c>
      <c r="S47" s="43">
        <v>13.094072779999999</v>
      </c>
      <c r="T47" s="43"/>
      <c r="U47" s="43"/>
      <c r="V47" s="43"/>
      <c r="W47" s="43"/>
      <c r="X47" s="43"/>
      <c r="Y47" s="43"/>
    </row>
    <row r="48" spans="1:25" ht="12.75" hidden="1" customHeight="1" outlineLevel="1">
      <c r="A48" s="8">
        <v>41671</v>
      </c>
      <c r="B48" s="43">
        <v>4956.0971596199997</v>
      </c>
      <c r="C48" s="43">
        <f t="shared" si="0"/>
        <v>631.22951771999999</v>
      </c>
      <c r="D48" s="43">
        <f t="shared" si="1"/>
        <v>4324.8676418999994</v>
      </c>
      <c r="E48" s="43">
        <f t="shared" si="2"/>
        <v>1565.5328937100001</v>
      </c>
      <c r="F48" s="43">
        <f t="shared" si="3"/>
        <v>2561.40889672</v>
      </c>
      <c r="G48" s="43">
        <f t="shared" si="4"/>
        <v>197.92585147</v>
      </c>
      <c r="H48" s="43">
        <f t="shared" si="5"/>
        <v>2455.0599398100003</v>
      </c>
      <c r="I48" s="43">
        <v>459.01236238000001</v>
      </c>
      <c r="J48" s="43">
        <f t="shared" si="6"/>
        <v>1996.04757743</v>
      </c>
      <c r="K48" s="43">
        <v>866.48113708000005</v>
      </c>
      <c r="L48" s="43">
        <v>947.07907881000006</v>
      </c>
      <c r="M48" s="43">
        <v>182.48736153999999</v>
      </c>
      <c r="N48" s="43">
        <f t="shared" si="7"/>
        <v>2501.0372198099994</v>
      </c>
      <c r="O48" s="43">
        <v>172.21715534000001</v>
      </c>
      <c r="P48" s="43">
        <f t="shared" si="8"/>
        <v>2328.8200644699996</v>
      </c>
      <c r="Q48" s="43">
        <v>699.05175663</v>
      </c>
      <c r="R48" s="43">
        <v>1614.32981791</v>
      </c>
      <c r="S48" s="43">
        <v>15.438489929999999</v>
      </c>
      <c r="T48" s="43"/>
      <c r="U48" s="43"/>
      <c r="V48" s="43"/>
      <c r="W48" s="43"/>
      <c r="X48" s="43"/>
      <c r="Y48" s="43"/>
    </row>
    <row r="49" spans="1:25" ht="12.75" hidden="1" customHeight="1" outlineLevel="1">
      <c r="A49" s="8">
        <v>41699</v>
      </c>
      <c r="B49" s="43">
        <v>4935.0012225399996</v>
      </c>
      <c r="C49" s="43">
        <f t="shared" si="0"/>
        <v>700.75584488999993</v>
      </c>
      <c r="D49" s="43">
        <f t="shared" si="1"/>
        <v>4234.2453776499997</v>
      </c>
      <c r="E49" s="43">
        <f t="shared" si="2"/>
        <v>1509.7459294999999</v>
      </c>
      <c r="F49" s="43">
        <f t="shared" si="3"/>
        <v>2526.1833375899996</v>
      </c>
      <c r="G49" s="43">
        <f t="shared" si="4"/>
        <v>198.31611056</v>
      </c>
      <c r="H49" s="43">
        <f t="shared" si="5"/>
        <v>2385.47925932</v>
      </c>
      <c r="I49" s="43">
        <v>455.97870499999999</v>
      </c>
      <c r="J49" s="43">
        <f t="shared" si="6"/>
        <v>1929.50055432</v>
      </c>
      <c r="K49" s="43">
        <v>848.43582696999999</v>
      </c>
      <c r="L49" s="43">
        <v>898.40044579999994</v>
      </c>
      <c r="M49" s="43">
        <v>182.66428155</v>
      </c>
      <c r="N49" s="43">
        <f t="shared" si="7"/>
        <v>2549.5219632199996</v>
      </c>
      <c r="O49" s="43">
        <v>244.77713989</v>
      </c>
      <c r="P49" s="43">
        <f t="shared" si="8"/>
        <v>2304.7448233299997</v>
      </c>
      <c r="Q49" s="43">
        <v>661.31010252999999</v>
      </c>
      <c r="R49" s="43">
        <v>1627.7828917899999</v>
      </c>
      <c r="S49" s="43">
        <v>15.65182901</v>
      </c>
      <c r="T49" s="43"/>
      <c r="U49" s="43"/>
      <c r="V49" s="43"/>
      <c r="W49" s="43"/>
      <c r="X49" s="43"/>
      <c r="Y49" s="43"/>
    </row>
    <row r="50" spans="1:25" ht="12.75" hidden="1" customHeight="1" outlineLevel="1">
      <c r="A50" s="8">
        <v>41730</v>
      </c>
      <c r="B50" s="43">
        <v>4998.8590977999993</v>
      </c>
      <c r="C50" s="43">
        <f t="shared" si="0"/>
        <v>734.77029421999998</v>
      </c>
      <c r="D50" s="43">
        <f t="shared" si="1"/>
        <v>4264.0888035799999</v>
      </c>
      <c r="E50" s="43">
        <f t="shared" si="2"/>
        <v>1599.7362636400001</v>
      </c>
      <c r="F50" s="43">
        <f t="shared" si="3"/>
        <v>2463.8241254300001</v>
      </c>
      <c r="G50" s="43">
        <f t="shared" si="4"/>
        <v>200.52841451</v>
      </c>
      <c r="H50" s="43">
        <f t="shared" si="5"/>
        <v>2497.21781091</v>
      </c>
      <c r="I50" s="43">
        <v>519.59955090999995</v>
      </c>
      <c r="J50" s="43">
        <f t="shared" si="6"/>
        <v>1977.6182600000002</v>
      </c>
      <c r="K50" s="43">
        <v>933.14949931000001</v>
      </c>
      <c r="L50" s="43">
        <v>859.93357438999999</v>
      </c>
      <c r="M50" s="43">
        <v>184.53518629999999</v>
      </c>
      <c r="N50" s="43">
        <f t="shared" si="7"/>
        <v>2501.6412868899997</v>
      </c>
      <c r="O50" s="43">
        <v>215.17074331000001</v>
      </c>
      <c r="P50" s="43">
        <f t="shared" si="8"/>
        <v>2286.4705435799997</v>
      </c>
      <c r="Q50" s="43">
        <v>666.58676433000005</v>
      </c>
      <c r="R50" s="43">
        <v>1603.89055104</v>
      </c>
      <c r="S50" s="43">
        <v>15.99322821</v>
      </c>
      <c r="T50" s="43"/>
      <c r="U50" s="43"/>
      <c r="V50" s="43"/>
      <c r="W50" s="43"/>
      <c r="X50" s="43"/>
      <c r="Y50" s="43"/>
    </row>
    <row r="51" spans="1:25" ht="12.75" hidden="1" customHeight="1" outlineLevel="1">
      <c r="A51" s="8">
        <v>41760</v>
      </c>
      <c r="B51" s="43">
        <v>5025.1879416199999</v>
      </c>
      <c r="C51" s="43">
        <f t="shared" si="0"/>
        <v>738.90717331999997</v>
      </c>
      <c r="D51" s="43">
        <f t="shared" si="1"/>
        <v>4286.2807683000001</v>
      </c>
      <c r="E51" s="43">
        <f t="shared" si="2"/>
        <v>1655.1464729300001</v>
      </c>
      <c r="F51" s="43">
        <f t="shared" si="3"/>
        <v>2428.1085706399999</v>
      </c>
      <c r="G51" s="43">
        <f t="shared" si="4"/>
        <v>203.02572472999998</v>
      </c>
      <c r="H51" s="43">
        <f t="shared" si="5"/>
        <v>2557.6180070599999</v>
      </c>
      <c r="I51" s="43">
        <v>543.82658433999995</v>
      </c>
      <c r="J51" s="43">
        <f t="shared" si="6"/>
        <v>2013.7914227199999</v>
      </c>
      <c r="K51" s="43">
        <v>995.41004180000004</v>
      </c>
      <c r="L51" s="43">
        <v>832.44405691999998</v>
      </c>
      <c r="M51" s="43">
        <v>185.93732399999999</v>
      </c>
      <c r="N51" s="43">
        <f t="shared" si="7"/>
        <v>2467.5699345600001</v>
      </c>
      <c r="O51" s="43">
        <v>195.08058897999999</v>
      </c>
      <c r="P51" s="43">
        <f t="shared" si="8"/>
        <v>2272.4893455800002</v>
      </c>
      <c r="Q51" s="43">
        <v>659.73643113000003</v>
      </c>
      <c r="R51" s="43">
        <v>1595.6645137200001</v>
      </c>
      <c r="S51" s="43">
        <v>17.08840073</v>
      </c>
      <c r="T51" s="43"/>
      <c r="U51" s="43"/>
      <c r="V51" s="43"/>
      <c r="W51" s="43"/>
      <c r="X51" s="43"/>
      <c r="Y51" s="43"/>
    </row>
    <row r="52" spans="1:25" ht="12.75" hidden="1" customHeight="1" outlineLevel="1">
      <c r="A52" s="8">
        <v>41791</v>
      </c>
      <c r="B52" s="43">
        <v>5084.8590595599999</v>
      </c>
      <c r="C52" s="43">
        <f t="shared" si="0"/>
        <v>811.71383515000002</v>
      </c>
      <c r="D52" s="43">
        <f t="shared" si="1"/>
        <v>4273.1452244100001</v>
      </c>
      <c r="E52" s="43">
        <f t="shared" si="2"/>
        <v>1650.5555595999999</v>
      </c>
      <c r="F52" s="43">
        <f t="shared" si="3"/>
        <v>2443.4457144200001</v>
      </c>
      <c r="G52" s="43">
        <f t="shared" si="4"/>
        <v>179.14395039000001</v>
      </c>
      <c r="H52" s="43">
        <f t="shared" si="5"/>
        <v>2661.0227780300002</v>
      </c>
      <c r="I52" s="43">
        <v>620.53469479</v>
      </c>
      <c r="J52" s="43">
        <f t="shared" si="6"/>
        <v>2040.4880832399999</v>
      </c>
      <c r="K52" s="43">
        <v>1012.41509602</v>
      </c>
      <c r="L52" s="43">
        <v>866.17339555000001</v>
      </c>
      <c r="M52" s="43">
        <v>161.89959167000001</v>
      </c>
      <c r="N52" s="43">
        <f t="shared" si="7"/>
        <v>2423.8362815300002</v>
      </c>
      <c r="O52" s="43">
        <v>191.17914035999999</v>
      </c>
      <c r="P52" s="43">
        <f t="shared" si="8"/>
        <v>2232.6571411700002</v>
      </c>
      <c r="Q52" s="43">
        <v>638.14046357999996</v>
      </c>
      <c r="R52" s="43">
        <v>1577.2723188699999</v>
      </c>
      <c r="S52" s="43">
        <v>17.244358720000001</v>
      </c>
      <c r="T52" s="43"/>
      <c r="U52" s="43"/>
      <c r="V52" s="43"/>
      <c r="W52" s="43"/>
      <c r="X52" s="43"/>
      <c r="Y52" s="43"/>
    </row>
    <row r="53" spans="1:25" ht="12.75" hidden="1" customHeight="1" outlineLevel="1">
      <c r="A53" s="8">
        <v>41821</v>
      </c>
      <c r="B53" s="43">
        <v>5084.7127764899997</v>
      </c>
      <c r="C53" s="43">
        <f t="shared" si="0"/>
        <v>803.96482437999998</v>
      </c>
      <c r="D53" s="43">
        <f t="shared" si="1"/>
        <v>4280.7479521099995</v>
      </c>
      <c r="E53" s="43">
        <f t="shared" si="2"/>
        <v>1676.64628851</v>
      </c>
      <c r="F53" s="43">
        <f t="shared" si="3"/>
        <v>2418.3328660299999</v>
      </c>
      <c r="G53" s="43">
        <f t="shared" si="4"/>
        <v>185.76879757</v>
      </c>
      <c r="H53" s="43">
        <f t="shared" si="5"/>
        <v>2642.1333789600003</v>
      </c>
      <c r="I53" s="43">
        <v>593.63141355000005</v>
      </c>
      <c r="J53" s="43">
        <f t="shared" si="6"/>
        <v>2048.5019654100001</v>
      </c>
      <c r="K53" s="43">
        <v>1020.14316653</v>
      </c>
      <c r="L53" s="43">
        <v>860.90309012</v>
      </c>
      <c r="M53" s="43">
        <v>167.45570875999999</v>
      </c>
      <c r="N53" s="43">
        <f t="shared" si="7"/>
        <v>2442.5793975299998</v>
      </c>
      <c r="O53" s="43">
        <v>210.33341082999999</v>
      </c>
      <c r="P53" s="43">
        <f t="shared" si="8"/>
        <v>2232.2459866999998</v>
      </c>
      <c r="Q53" s="43">
        <v>656.50312197999995</v>
      </c>
      <c r="R53" s="43">
        <v>1557.42977591</v>
      </c>
      <c r="S53" s="43">
        <v>18.31308881</v>
      </c>
      <c r="T53" s="43"/>
      <c r="U53" s="43"/>
      <c r="V53" s="43"/>
      <c r="W53" s="43"/>
      <c r="X53" s="43"/>
      <c r="Y53" s="43"/>
    </row>
    <row r="54" spans="1:25" hidden="1" outlineLevel="1">
      <c r="A54" s="8">
        <v>41852</v>
      </c>
      <c r="B54" s="43">
        <v>5276.7432342399998</v>
      </c>
      <c r="C54" s="43">
        <f t="shared" si="0"/>
        <v>904.71778900000004</v>
      </c>
      <c r="D54" s="43">
        <f t="shared" si="1"/>
        <v>4372.0254452400004</v>
      </c>
      <c r="E54" s="43">
        <f t="shared" si="2"/>
        <v>1684.0540681399998</v>
      </c>
      <c r="F54" s="43">
        <f t="shared" si="3"/>
        <v>2505.8935641400003</v>
      </c>
      <c r="G54" s="43">
        <f t="shared" si="4"/>
        <v>182.07781295999999</v>
      </c>
      <c r="H54" s="43">
        <f t="shared" si="5"/>
        <v>2620.4823002000003</v>
      </c>
      <c r="I54" s="43">
        <v>651.94042115000002</v>
      </c>
      <c r="J54" s="43">
        <f t="shared" si="6"/>
        <v>1968.54187905</v>
      </c>
      <c r="K54" s="43">
        <v>970.77892053999994</v>
      </c>
      <c r="L54" s="43">
        <v>835.12233599000001</v>
      </c>
      <c r="M54" s="43">
        <v>162.64062251999999</v>
      </c>
      <c r="N54" s="43">
        <f t="shared" si="7"/>
        <v>2656.2609340399999</v>
      </c>
      <c r="O54" s="43">
        <v>252.77736784999999</v>
      </c>
      <c r="P54" s="43">
        <f t="shared" si="8"/>
        <v>2403.4835661900001</v>
      </c>
      <c r="Q54" s="43">
        <v>713.27514759999997</v>
      </c>
      <c r="R54" s="43">
        <v>1670.7712281500001</v>
      </c>
      <c r="S54" s="43">
        <v>19.437190439999998</v>
      </c>
      <c r="T54" s="43"/>
      <c r="U54" s="43"/>
      <c r="V54" s="43"/>
      <c r="W54" s="43"/>
      <c r="X54" s="43"/>
      <c r="Y54" s="43"/>
    </row>
    <row r="55" spans="1:25" hidden="1" outlineLevel="1" collapsed="1">
      <c r="A55" s="8">
        <v>41883</v>
      </c>
      <c r="B55" s="43">
        <v>4922.4043640399996</v>
      </c>
      <c r="C55" s="43">
        <f t="shared" si="0"/>
        <v>886.99674118999997</v>
      </c>
      <c r="D55" s="43">
        <f t="shared" si="1"/>
        <v>4035.4076228500003</v>
      </c>
      <c r="E55" s="43">
        <f t="shared" si="2"/>
        <v>1572.65798178</v>
      </c>
      <c r="F55" s="43">
        <f t="shared" si="3"/>
        <v>2290.6016302100002</v>
      </c>
      <c r="G55" s="43">
        <f t="shared" si="4"/>
        <v>172.14801086</v>
      </c>
      <c r="H55" s="43">
        <f t="shared" si="5"/>
        <v>2522.9813068100002</v>
      </c>
      <c r="I55" s="43">
        <v>654.22511638000003</v>
      </c>
      <c r="J55" s="43">
        <f t="shared" si="6"/>
        <v>1868.7561904300001</v>
      </c>
      <c r="K55" s="43">
        <v>907.12994719000005</v>
      </c>
      <c r="L55" s="43">
        <v>806.79603910000003</v>
      </c>
      <c r="M55" s="43">
        <v>154.83020414000001</v>
      </c>
      <c r="N55" s="43">
        <f t="shared" si="7"/>
        <v>2399.4230572300003</v>
      </c>
      <c r="O55" s="43">
        <v>232.77162480999999</v>
      </c>
      <c r="P55" s="43">
        <f t="shared" si="8"/>
        <v>2166.6514324200002</v>
      </c>
      <c r="Q55" s="43">
        <v>665.52803458999995</v>
      </c>
      <c r="R55" s="43">
        <v>1483.80559111</v>
      </c>
      <c r="S55" s="43">
        <v>17.31780672</v>
      </c>
      <c r="T55" s="43"/>
      <c r="U55" s="43"/>
      <c r="V55" s="43"/>
      <c r="W55" s="43"/>
      <c r="X55" s="43"/>
      <c r="Y55" s="43"/>
    </row>
    <row r="56" spans="1:25" hidden="1" outlineLevel="1" collapsed="1">
      <c r="A56" s="8">
        <v>41913</v>
      </c>
      <c r="B56" s="43">
        <v>4815.1596499799998</v>
      </c>
      <c r="C56" s="43">
        <f t="shared" si="0"/>
        <v>848.5497263499999</v>
      </c>
      <c r="D56" s="43">
        <f t="shared" si="1"/>
        <v>3966.6099236300001</v>
      </c>
      <c r="E56" s="43">
        <f t="shared" si="2"/>
        <v>1580.3506824900001</v>
      </c>
      <c r="F56" s="43">
        <f t="shared" si="3"/>
        <v>2220.2234729100001</v>
      </c>
      <c r="G56" s="43">
        <f t="shared" si="4"/>
        <v>166.03576823</v>
      </c>
      <c r="H56" s="43">
        <f t="shared" si="5"/>
        <v>2477.4277116600001</v>
      </c>
      <c r="I56" s="43">
        <v>643.41388674999996</v>
      </c>
      <c r="J56" s="43">
        <f t="shared" si="6"/>
        <v>1834.01382491</v>
      </c>
      <c r="K56" s="43">
        <v>888.74461199999996</v>
      </c>
      <c r="L56" s="43">
        <v>794.13111255000001</v>
      </c>
      <c r="M56" s="43">
        <v>151.13810036000001</v>
      </c>
      <c r="N56" s="43">
        <f t="shared" si="7"/>
        <v>2337.7319383200002</v>
      </c>
      <c r="O56" s="43">
        <v>205.1358396</v>
      </c>
      <c r="P56" s="43">
        <f t="shared" si="8"/>
        <v>2132.5960987200001</v>
      </c>
      <c r="Q56" s="43">
        <v>691.60607048999998</v>
      </c>
      <c r="R56" s="43">
        <v>1426.0923603599999</v>
      </c>
      <c r="S56" s="43">
        <v>14.897667869999999</v>
      </c>
      <c r="T56" s="43"/>
      <c r="U56" s="43"/>
      <c r="V56" s="43"/>
      <c r="W56" s="43"/>
      <c r="X56" s="43"/>
      <c r="Y56" s="43"/>
    </row>
    <row r="57" spans="1:25" hidden="1" outlineLevel="1" collapsed="1">
      <c r="A57" s="8">
        <v>41944</v>
      </c>
      <c r="B57" s="43">
        <v>5082.0663674699999</v>
      </c>
      <c r="C57" s="43">
        <f t="shared" si="0"/>
        <v>864.47429375000002</v>
      </c>
      <c r="D57" s="43">
        <f t="shared" si="1"/>
        <v>4217.5920737200004</v>
      </c>
      <c r="E57" s="43">
        <f t="shared" si="2"/>
        <v>1708.0702484399999</v>
      </c>
      <c r="F57" s="43">
        <f t="shared" si="3"/>
        <v>2345.52801185</v>
      </c>
      <c r="G57" s="43">
        <f t="shared" si="4"/>
        <v>163.99381343000002</v>
      </c>
      <c r="H57" s="43">
        <f t="shared" si="5"/>
        <v>2441.90078649</v>
      </c>
      <c r="I57" s="43">
        <v>628.28877539999996</v>
      </c>
      <c r="J57" s="43">
        <f t="shared" si="6"/>
        <v>1813.6120110900001</v>
      </c>
      <c r="K57" s="43">
        <v>902.68443524999998</v>
      </c>
      <c r="L57" s="43">
        <v>762.57162355000003</v>
      </c>
      <c r="M57" s="43">
        <v>148.35595229</v>
      </c>
      <c r="N57" s="43">
        <f t="shared" si="7"/>
        <v>2640.1655809800004</v>
      </c>
      <c r="O57" s="43">
        <v>236.18551835</v>
      </c>
      <c r="P57" s="43">
        <f t="shared" si="8"/>
        <v>2403.9800626300002</v>
      </c>
      <c r="Q57" s="43">
        <v>805.38581319000002</v>
      </c>
      <c r="R57" s="43">
        <v>1582.9563883000001</v>
      </c>
      <c r="S57" s="43">
        <v>15.63786114</v>
      </c>
      <c r="T57" s="43"/>
      <c r="U57" s="43"/>
      <c r="V57" s="43"/>
      <c r="W57" s="43"/>
      <c r="X57" s="43"/>
      <c r="Y57" s="43"/>
    </row>
    <row r="58" spans="1:25" hidden="1" outlineLevel="1" collapsed="1">
      <c r="A58" s="8">
        <v>41974</v>
      </c>
      <c r="B58" s="43">
        <v>4901.3371253700006</v>
      </c>
      <c r="C58" s="43">
        <f t="shared" si="0"/>
        <v>828.62176703</v>
      </c>
      <c r="D58" s="43">
        <f t="shared" si="1"/>
        <v>4072.7153583400004</v>
      </c>
      <c r="E58" s="43">
        <f t="shared" si="2"/>
        <v>1658.1927901700001</v>
      </c>
      <c r="F58" s="43">
        <f t="shared" si="3"/>
        <v>2250.4365713500001</v>
      </c>
      <c r="G58" s="43">
        <f t="shared" si="4"/>
        <v>164.08599681999999</v>
      </c>
      <c r="H58" s="43">
        <f t="shared" si="5"/>
        <v>2242.6767180500001</v>
      </c>
      <c r="I58" s="43">
        <v>585.28794111000002</v>
      </c>
      <c r="J58" s="43">
        <f t="shared" si="6"/>
        <v>1657.3887769400001</v>
      </c>
      <c r="K58" s="43">
        <v>818.17104828000004</v>
      </c>
      <c r="L58" s="43">
        <v>690.55183574</v>
      </c>
      <c r="M58" s="43">
        <v>148.66589292</v>
      </c>
      <c r="N58" s="43">
        <f t="shared" si="7"/>
        <v>2658.6604073200001</v>
      </c>
      <c r="O58" s="43">
        <v>243.33382592000001</v>
      </c>
      <c r="P58" s="43">
        <f t="shared" si="8"/>
        <v>2415.3265814000001</v>
      </c>
      <c r="Q58" s="43">
        <v>840.02174189000004</v>
      </c>
      <c r="R58" s="43">
        <v>1559.88473561</v>
      </c>
      <c r="S58" s="43">
        <v>15.420103900000001</v>
      </c>
      <c r="T58" s="43"/>
      <c r="U58" s="43"/>
      <c r="V58" s="43"/>
      <c r="W58" s="43"/>
      <c r="X58" s="43"/>
      <c r="Y58" s="43"/>
    </row>
    <row r="59" spans="1:25" hidden="1" outlineLevel="1" collapsed="1">
      <c r="A59" s="8">
        <v>42005</v>
      </c>
      <c r="B59" s="43">
        <v>4816.6135011799997</v>
      </c>
      <c r="C59" s="43">
        <f t="shared" si="0"/>
        <v>854.68424146999996</v>
      </c>
      <c r="D59" s="43">
        <f t="shared" si="1"/>
        <v>3961.9292597100002</v>
      </c>
      <c r="E59" s="43">
        <f t="shared" si="2"/>
        <v>1673.3616135</v>
      </c>
      <c r="F59" s="43">
        <f t="shared" si="3"/>
        <v>2128.5680335100001</v>
      </c>
      <c r="G59" s="43">
        <f t="shared" si="4"/>
        <v>159.9996127</v>
      </c>
      <c r="H59" s="43">
        <f t="shared" si="5"/>
        <v>2200.2457088800002</v>
      </c>
      <c r="I59" s="43">
        <v>593.03814456999999</v>
      </c>
      <c r="J59" s="43">
        <f t="shared" si="6"/>
        <v>1607.2075643100002</v>
      </c>
      <c r="K59" s="43">
        <v>826.50987549000001</v>
      </c>
      <c r="L59" s="43">
        <v>635.76771554000004</v>
      </c>
      <c r="M59" s="43">
        <v>144.92997328000001</v>
      </c>
      <c r="N59" s="43">
        <f t="shared" si="7"/>
        <v>2616.3677923</v>
      </c>
      <c r="O59" s="43">
        <v>261.64609689999997</v>
      </c>
      <c r="P59" s="43">
        <f t="shared" si="8"/>
        <v>2354.7216954</v>
      </c>
      <c r="Q59" s="43">
        <v>846.85173800999996</v>
      </c>
      <c r="R59" s="43">
        <v>1492.8003179699999</v>
      </c>
      <c r="S59" s="43">
        <v>15.06963942</v>
      </c>
      <c r="T59" s="43"/>
      <c r="U59" s="43"/>
      <c r="V59" s="43"/>
      <c r="W59" s="43"/>
      <c r="X59" s="43"/>
      <c r="Y59" s="43"/>
    </row>
    <row r="60" spans="1:25" hidden="1" outlineLevel="1" collapsed="1">
      <c r="A60" s="8">
        <v>42036</v>
      </c>
      <c r="B60" s="43">
        <v>6266.1046462499999</v>
      </c>
      <c r="C60" s="43">
        <f t="shared" si="0"/>
        <v>1037.66942098</v>
      </c>
      <c r="D60" s="43">
        <f t="shared" si="1"/>
        <v>5228.435225270001</v>
      </c>
      <c r="E60" s="43">
        <f t="shared" si="2"/>
        <v>2142.5307086900002</v>
      </c>
      <c r="F60" s="43">
        <f t="shared" si="3"/>
        <v>2887.6882352399998</v>
      </c>
      <c r="G60" s="43">
        <f t="shared" si="4"/>
        <v>198.21628134000002</v>
      </c>
      <c r="H60" s="43">
        <f t="shared" si="5"/>
        <v>2081.9243120000001</v>
      </c>
      <c r="I60" s="43">
        <v>567.44401147999997</v>
      </c>
      <c r="J60" s="43">
        <f t="shared" si="6"/>
        <v>1514.4803005200001</v>
      </c>
      <c r="K60" s="43">
        <v>790.25185148000003</v>
      </c>
      <c r="L60" s="43">
        <v>551.2837293</v>
      </c>
      <c r="M60" s="43">
        <v>172.94471974000001</v>
      </c>
      <c r="N60" s="43">
        <f t="shared" si="7"/>
        <v>4184.1803342500007</v>
      </c>
      <c r="O60" s="43">
        <v>470.22540950000001</v>
      </c>
      <c r="P60" s="43">
        <f t="shared" si="8"/>
        <v>3713.9549247500004</v>
      </c>
      <c r="Q60" s="43">
        <v>1352.2788572100001</v>
      </c>
      <c r="R60" s="43">
        <v>2336.40450594</v>
      </c>
      <c r="S60" s="43">
        <v>25.271561599999998</v>
      </c>
      <c r="T60" s="43"/>
      <c r="U60" s="43"/>
      <c r="V60" s="43"/>
      <c r="W60" s="43"/>
      <c r="X60" s="43"/>
      <c r="Y60" s="43"/>
    </row>
    <row r="61" spans="1:25" hidden="1" outlineLevel="1" collapsed="1">
      <c r="A61" s="8">
        <v>42064</v>
      </c>
      <c r="B61" s="43">
        <v>5314.4899005500001</v>
      </c>
      <c r="C61" s="43">
        <f t="shared" si="0"/>
        <v>875.80821881999998</v>
      </c>
      <c r="D61" s="43">
        <f t="shared" si="1"/>
        <v>4438.6816817299996</v>
      </c>
      <c r="E61" s="43">
        <f t="shared" si="2"/>
        <v>1918.62379001</v>
      </c>
      <c r="F61" s="43">
        <f t="shared" si="3"/>
        <v>2331.9728599</v>
      </c>
      <c r="G61" s="43">
        <f t="shared" si="4"/>
        <v>188.08503181999998</v>
      </c>
      <c r="H61" s="43">
        <f t="shared" si="5"/>
        <v>2014.5151013300001</v>
      </c>
      <c r="I61" s="43">
        <v>548.413635</v>
      </c>
      <c r="J61" s="43">
        <f t="shared" si="6"/>
        <v>1466.10146633</v>
      </c>
      <c r="K61" s="43">
        <v>794.95190728</v>
      </c>
      <c r="L61" s="43">
        <v>503.21880499000002</v>
      </c>
      <c r="M61" s="43">
        <v>167.93075406</v>
      </c>
      <c r="N61" s="43">
        <f t="shared" si="7"/>
        <v>3299.97479922</v>
      </c>
      <c r="O61" s="43">
        <v>327.39458381999998</v>
      </c>
      <c r="P61" s="43">
        <f t="shared" si="8"/>
        <v>2972.5802153999998</v>
      </c>
      <c r="Q61" s="43">
        <v>1123.6718827300001</v>
      </c>
      <c r="R61" s="43">
        <v>1828.7540549099999</v>
      </c>
      <c r="S61" s="43">
        <v>20.154277759999999</v>
      </c>
      <c r="T61" s="43"/>
      <c r="U61" s="43"/>
      <c r="V61" s="43"/>
      <c r="W61" s="43"/>
      <c r="X61" s="43"/>
      <c r="Y61" s="43"/>
    </row>
    <row r="62" spans="1:25" hidden="1" outlineLevel="1" collapsed="1">
      <c r="A62" s="8">
        <v>42095</v>
      </c>
      <c r="B62" s="43">
        <v>4964.7334544100004</v>
      </c>
      <c r="C62" s="43">
        <f t="shared" si="0"/>
        <v>842.62211324000009</v>
      </c>
      <c r="D62" s="43">
        <f t="shared" si="1"/>
        <v>4122.1113411699998</v>
      </c>
      <c r="E62" s="43">
        <f t="shared" si="2"/>
        <v>1825.84987729</v>
      </c>
      <c r="F62" s="43">
        <f t="shared" si="3"/>
        <v>2101.8520167000001</v>
      </c>
      <c r="G62" s="43">
        <f t="shared" si="4"/>
        <v>194.40944718</v>
      </c>
      <c r="H62" s="43">
        <f t="shared" si="5"/>
        <v>2076.2514458300002</v>
      </c>
      <c r="I62" s="43">
        <v>582.88143559000002</v>
      </c>
      <c r="J62" s="43">
        <f t="shared" si="6"/>
        <v>1493.3700102400001</v>
      </c>
      <c r="K62" s="43">
        <v>825.56483143000003</v>
      </c>
      <c r="L62" s="43">
        <v>490.59579854999998</v>
      </c>
      <c r="M62" s="43">
        <v>177.20938025999999</v>
      </c>
      <c r="N62" s="43">
        <f t="shared" si="7"/>
        <v>2888.4820085800002</v>
      </c>
      <c r="O62" s="43">
        <v>259.74067765000001</v>
      </c>
      <c r="P62" s="43">
        <f t="shared" si="8"/>
        <v>2628.74133093</v>
      </c>
      <c r="Q62" s="43">
        <v>1000.28504586</v>
      </c>
      <c r="R62" s="43">
        <v>1611.25621815</v>
      </c>
      <c r="S62" s="43">
        <v>17.200066920000001</v>
      </c>
      <c r="T62" s="43"/>
      <c r="U62" s="43"/>
      <c r="V62" s="43"/>
      <c r="W62" s="43"/>
      <c r="X62" s="43"/>
      <c r="Y62" s="43"/>
    </row>
    <row r="63" spans="1:25" hidden="1" outlineLevel="1" collapsed="1">
      <c r="A63" s="8">
        <v>42125</v>
      </c>
      <c r="B63" s="43">
        <v>4787.6396858899998</v>
      </c>
      <c r="C63" s="43">
        <f t="shared" si="0"/>
        <v>895.36370022999995</v>
      </c>
      <c r="D63" s="43">
        <f t="shared" si="1"/>
        <v>3892.2759856600001</v>
      </c>
      <c r="E63" s="43">
        <f t="shared" si="2"/>
        <v>1658.9159323600002</v>
      </c>
      <c r="F63" s="43">
        <f t="shared" si="3"/>
        <v>2029.0459099</v>
      </c>
      <c r="G63" s="43">
        <f t="shared" si="4"/>
        <v>204.31414340000001</v>
      </c>
      <c r="H63" s="43">
        <f t="shared" si="5"/>
        <v>2027.5157307200002</v>
      </c>
      <c r="I63" s="43">
        <v>581.62066910999999</v>
      </c>
      <c r="J63" s="43">
        <f t="shared" si="6"/>
        <v>1445.8950616100001</v>
      </c>
      <c r="K63" s="43">
        <v>805.12904641</v>
      </c>
      <c r="L63" s="43">
        <v>453.16086113</v>
      </c>
      <c r="M63" s="43">
        <v>187.60515407</v>
      </c>
      <c r="N63" s="43">
        <f t="shared" si="7"/>
        <v>2760.12395517</v>
      </c>
      <c r="O63" s="43">
        <v>313.74303112000001</v>
      </c>
      <c r="P63" s="43">
        <f t="shared" si="8"/>
        <v>2446.38092405</v>
      </c>
      <c r="Q63" s="43">
        <v>853.78688595000006</v>
      </c>
      <c r="R63" s="43">
        <v>1575.8850487699999</v>
      </c>
      <c r="S63" s="43">
        <v>16.708989330000001</v>
      </c>
      <c r="T63" s="43"/>
      <c r="U63" s="43"/>
      <c r="V63" s="43"/>
      <c r="W63" s="43"/>
      <c r="X63" s="43"/>
      <c r="Y63" s="43"/>
    </row>
    <row r="64" spans="1:25" hidden="1" outlineLevel="1" collapsed="1">
      <c r="A64" s="8">
        <v>42156</v>
      </c>
      <c r="B64" s="43">
        <v>4789.5145306600007</v>
      </c>
      <c r="C64" s="43">
        <f t="shared" si="0"/>
        <v>880.14327735000006</v>
      </c>
      <c r="D64" s="43">
        <f t="shared" si="1"/>
        <v>3909.3712533100002</v>
      </c>
      <c r="E64" s="43">
        <f t="shared" si="2"/>
        <v>1747.6195036399999</v>
      </c>
      <c r="F64" s="43">
        <f t="shared" si="3"/>
        <v>1952.43886391</v>
      </c>
      <c r="G64" s="43">
        <f t="shared" si="4"/>
        <v>209.31288576</v>
      </c>
      <c r="H64" s="43">
        <f t="shared" si="5"/>
        <v>2072.2344566299998</v>
      </c>
      <c r="I64" s="43">
        <v>585.25239274</v>
      </c>
      <c r="J64" s="43">
        <f t="shared" si="6"/>
        <v>1486.9820638900001</v>
      </c>
      <c r="K64" s="43">
        <v>881.67740573000003</v>
      </c>
      <c r="L64" s="43">
        <v>412.54099337999997</v>
      </c>
      <c r="M64" s="43">
        <v>192.76366478</v>
      </c>
      <c r="N64" s="43">
        <f t="shared" si="7"/>
        <v>2717.2800740299999</v>
      </c>
      <c r="O64" s="43">
        <v>294.89088461</v>
      </c>
      <c r="P64" s="43">
        <f t="shared" si="8"/>
        <v>2422.3891894200001</v>
      </c>
      <c r="Q64" s="43">
        <v>865.94209791000003</v>
      </c>
      <c r="R64" s="43">
        <v>1539.8978705300001</v>
      </c>
      <c r="S64" s="43">
        <v>16.549220980000001</v>
      </c>
      <c r="T64" s="43"/>
      <c r="U64" s="43"/>
      <c r="V64" s="43"/>
      <c r="W64" s="43"/>
      <c r="X64" s="43"/>
      <c r="Y64" s="43"/>
    </row>
    <row r="65" spans="1:25" hidden="1" outlineLevel="1" collapsed="1">
      <c r="A65" s="8">
        <v>42186</v>
      </c>
      <c r="B65" s="43">
        <v>4699.325664</v>
      </c>
      <c r="C65" s="43">
        <f t="shared" si="0"/>
        <v>839.78275022000003</v>
      </c>
      <c r="D65" s="43">
        <f t="shared" si="1"/>
        <v>3859.5429137800002</v>
      </c>
      <c r="E65" s="43">
        <f t="shared" si="2"/>
        <v>1724.9086396099999</v>
      </c>
      <c r="F65" s="43">
        <f t="shared" si="3"/>
        <v>1927.72657484</v>
      </c>
      <c r="G65" s="43">
        <f t="shared" si="4"/>
        <v>206.90769932999999</v>
      </c>
      <c r="H65" s="43">
        <f t="shared" si="5"/>
        <v>2024.54759251</v>
      </c>
      <c r="I65" s="43">
        <v>558.07114375000003</v>
      </c>
      <c r="J65" s="43">
        <f t="shared" si="6"/>
        <v>1466.47644876</v>
      </c>
      <c r="K65" s="43">
        <v>876.38081623999994</v>
      </c>
      <c r="L65" s="43">
        <v>400.13099357999999</v>
      </c>
      <c r="M65" s="43">
        <v>189.96463893999999</v>
      </c>
      <c r="N65" s="43">
        <f t="shared" si="7"/>
        <v>2674.77807149</v>
      </c>
      <c r="O65" s="43">
        <v>281.71160646999999</v>
      </c>
      <c r="P65" s="43">
        <f t="shared" si="8"/>
        <v>2393.0664650200001</v>
      </c>
      <c r="Q65" s="43">
        <v>848.52782336999996</v>
      </c>
      <c r="R65" s="43">
        <v>1527.59558126</v>
      </c>
      <c r="S65" s="43">
        <v>16.943060389999999</v>
      </c>
      <c r="T65" s="43"/>
      <c r="U65" s="43"/>
      <c r="V65" s="43"/>
      <c r="W65" s="43"/>
      <c r="X65" s="43"/>
      <c r="Y65" s="43"/>
    </row>
    <row r="66" spans="1:25" ht="12.75" hidden="1" customHeight="1" outlineLevel="1" collapsed="1">
      <c r="A66" s="8">
        <v>42217</v>
      </c>
      <c r="B66" s="43">
        <v>4604.0309534399994</v>
      </c>
      <c r="C66" s="43">
        <f t="shared" si="0"/>
        <v>827.76502643000003</v>
      </c>
      <c r="D66" s="43">
        <f t="shared" si="1"/>
        <v>3776.2659270099998</v>
      </c>
      <c r="E66" s="43">
        <f t="shared" si="2"/>
        <v>2177.94733645</v>
      </c>
      <c r="F66" s="43">
        <f t="shared" si="3"/>
        <v>1388.77303635</v>
      </c>
      <c r="G66" s="43">
        <f t="shared" si="4"/>
        <v>209.54555421000001</v>
      </c>
      <c r="H66" s="43">
        <f t="shared" si="5"/>
        <v>2003.0625507599998</v>
      </c>
      <c r="I66" s="43">
        <v>558.09008710000001</v>
      </c>
      <c r="J66" s="43">
        <f t="shared" si="6"/>
        <v>1444.9724636599999</v>
      </c>
      <c r="K66" s="43">
        <v>860.63655241000004</v>
      </c>
      <c r="L66" s="43">
        <v>390.91205126</v>
      </c>
      <c r="M66" s="43">
        <v>193.42385999000001</v>
      </c>
      <c r="N66" s="43">
        <f t="shared" si="7"/>
        <v>2600.9684026800001</v>
      </c>
      <c r="O66" s="43">
        <v>269.67493932999997</v>
      </c>
      <c r="P66" s="43">
        <f t="shared" si="8"/>
        <v>2331.2934633499999</v>
      </c>
      <c r="Q66" s="43">
        <v>1317.31078404</v>
      </c>
      <c r="R66" s="43">
        <v>997.86098508999999</v>
      </c>
      <c r="S66" s="43">
        <v>16.121694219999998</v>
      </c>
      <c r="T66" s="43"/>
      <c r="U66" s="43"/>
      <c r="V66" s="43"/>
      <c r="W66" s="43"/>
      <c r="X66" s="43"/>
      <c r="Y66" s="43"/>
    </row>
    <row r="67" spans="1:25" ht="12.75" hidden="1" customHeight="1" outlineLevel="1" collapsed="1">
      <c r="A67" s="8">
        <v>42248</v>
      </c>
      <c r="B67" s="43">
        <v>4420.8409043200008</v>
      </c>
      <c r="C67" s="43">
        <f t="shared" si="0"/>
        <v>809.60396934000005</v>
      </c>
      <c r="D67" s="43">
        <f t="shared" si="1"/>
        <v>3611.2369349800001</v>
      </c>
      <c r="E67" s="43">
        <f t="shared" si="2"/>
        <v>2098.15268358</v>
      </c>
      <c r="F67" s="43">
        <f t="shared" si="3"/>
        <v>1304.66076864</v>
      </c>
      <c r="G67" s="43">
        <f t="shared" si="4"/>
        <v>208.42348275999998</v>
      </c>
      <c r="H67" s="43">
        <f t="shared" si="5"/>
        <v>1939.2520249500001</v>
      </c>
      <c r="I67" s="43">
        <v>585.24671659000001</v>
      </c>
      <c r="J67" s="43">
        <f t="shared" si="6"/>
        <v>1354.0053083600001</v>
      </c>
      <c r="K67" s="43">
        <v>814.19796168000005</v>
      </c>
      <c r="L67" s="43">
        <v>344.51536642999997</v>
      </c>
      <c r="M67" s="43">
        <v>195.29198024999999</v>
      </c>
      <c r="N67" s="43">
        <f t="shared" si="7"/>
        <v>2481.5888793700001</v>
      </c>
      <c r="O67" s="43">
        <v>224.35725274999999</v>
      </c>
      <c r="P67" s="43">
        <f t="shared" si="8"/>
        <v>2257.23162662</v>
      </c>
      <c r="Q67" s="43">
        <v>1283.9547219000001</v>
      </c>
      <c r="R67" s="43">
        <v>960.14540221000004</v>
      </c>
      <c r="S67" s="43">
        <v>13.131502510000001</v>
      </c>
      <c r="T67" s="43"/>
      <c r="U67" s="43"/>
      <c r="V67" s="43"/>
      <c r="W67" s="43"/>
      <c r="X67" s="43"/>
      <c r="Y67" s="43"/>
    </row>
    <row r="68" spans="1:25" hidden="1" outlineLevel="1" collapsed="1">
      <c r="A68" s="8">
        <v>42278</v>
      </c>
      <c r="B68" s="43">
        <v>4690.8837033699992</v>
      </c>
      <c r="C68" s="43">
        <f t="shared" ref="C68" si="9">I68+O68</f>
        <v>841.04545748999999</v>
      </c>
      <c r="D68" s="43">
        <f t="shared" ref="D68" si="10">J68+P68</f>
        <v>3849.8382458799997</v>
      </c>
      <c r="E68" s="43">
        <f t="shared" ref="E68" si="11">K68+Q68</f>
        <v>2275.3264660999998</v>
      </c>
      <c r="F68" s="43">
        <f t="shared" ref="F68" si="12">L68+R68</f>
        <v>1360.4981192099999</v>
      </c>
      <c r="G68" s="43">
        <f t="shared" ref="G68" si="13">M68+S68</f>
        <v>214.01366057000001</v>
      </c>
      <c r="H68" s="43">
        <f t="shared" ref="H68" si="14">SUM(I68:J68)</f>
        <v>2022.7073171899999</v>
      </c>
      <c r="I68" s="43">
        <v>604.36785918999999</v>
      </c>
      <c r="J68" s="43">
        <f t="shared" ref="J68" si="15">SUM(K68:M68)</f>
        <v>1418.3394579999999</v>
      </c>
      <c r="K68" s="43">
        <v>866.53627375999997</v>
      </c>
      <c r="L68" s="43">
        <v>351.63383575</v>
      </c>
      <c r="M68" s="43">
        <v>200.16934849</v>
      </c>
      <c r="N68" s="43">
        <f t="shared" ref="N68" si="16">SUM(O68:P68)</f>
        <v>2668.17638618</v>
      </c>
      <c r="O68" s="43">
        <v>236.6775983</v>
      </c>
      <c r="P68" s="43">
        <f t="shared" ref="P68" si="17">SUM(Q68:S68)</f>
        <v>2431.4987878799998</v>
      </c>
      <c r="Q68" s="43">
        <v>1408.79019234</v>
      </c>
      <c r="R68" s="43">
        <v>1008.86428346</v>
      </c>
      <c r="S68" s="43">
        <v>13.84431208</v>
      </c>
      <c r="T68" s="43"/>
      <c r="U68" s="43"/>
      <c r="V68" s="43"/>
      <c r="W68" s="43"/>
      <c r="X68" s="43"/>
      <c r="Y68" s="43"/>
    </row>
    <row r="69" spans="1:25" hidden="1" outlineLevel="1" collapsed="1">
      <c r="A69" s="8">
        <v>42309</v>
      </c>
      <c r="B69" s="43">
        <v>4751.4549672600006</v>
      </c>
      <c r="C69" s="43">
        <f t="shared" ref="C69" si="18">I69+O69</f>
        <v>853.56331022999996</v>
      </c>
      <c r="D69" s="43">
        <f t="shared" ref="D69" si="19">J69+P69</f>
        <v>3897.8916570300003</v>
      </c>
      <c r="E69" s="43">
        <f t="shared" ref="E69" si="20">K69+Q69</f>
        <v>2312.30482729</v>
      </c>
      <c r="F69" s="43">
        <f t="shared" ref="F69" si="21">L69+R69</f>
        <v>1365.06852699</v>
      </c>
      <c r="G69" s="43">
        <f t="shared" ref="G69" si="22">M69+S69</f>
        <v>220.51830275</v>
      </c>
      <c r="H69" s="43">
        <f t="shared" ref="H69" si="23">SUM(I69:J69)</f>
        <v>2017.6634925500002</v>
      </c>
      <c r="I69" s="43">
        <v>599.19546466999998</v>
      </c>
      <c r="J69" s="43">
        <f t="shared" ref="J69" si="24">SUM(K69:M69)</f>
        <v>1418.4680278800001</v>
      </c>
      <c r="K69" s="43">
        <v>868.20644723999999</v>
      </c>
      <c r="L69" s="43">
        <v>344.23339245</v>
      </c>
      <c r="M69" s="43">
        <v>206.02818819000001</v>
      </c>
      <c r="N69" s="43">
        <f t="shared" ref="N69" si="25">SUM(O69:P69)</f>
        <v>2733.7914747100003</v>
      </c>
      <c r="O69" s="43">
        <v>254.36784556000001</v>
      </c>
      <c r="P69" s="43">
        <f t="shared" ref="P69" si="26">SUM(Q69:S69)</f>
        <v>2479.4236291500001</v>
      </c>
      <c r="Q69" s="43">
        <v>1444.0983800500001</v>
      </c>
      <c r="R69" s="43">
        <v>1020.83513454</v>
      </c>
      <c r="S69" s="43">
        <v>14.49011456</v>
      </c>
      <c r="T69" s="43"/>
      <c r="U69" s="43"/>
      <c r="V69" s="43"/>
      <c r="W69" s="43"/>
      <c r="X69" s="43"/>
      <c r="Y69" s="43"/>
    </row>
    <row r="70" spans="1:25" hidden="1" outlineLevel="1" collapsed="1">
      <c r="A70" s="8">
        <v>42339</v>
      </c>
      <c r="B70" s="43">
        <v>4990.0848140100006</v>
      </c>
      <c r="C70" s="43">
        <f t="shared" ref="C70" si="27">I70+O70</f>
        <v>1003.71287585</v>
      </c>
      <c r="D70" s="43">
        <f t="shared" ref="D70" si="28">J70+P70</f>
        <v>3986.3719381600004</v>
      </c>
      <c r="E70" s="43">
        <f t="shared" ref="E70" si="29">K70+Q70</f>
        <v>2410.7992087000002</v>
      </c>
      <c r="F70" s="43">
        <f t="shared" ref="F70" si="30">L70+R70</f>
        <v>1351.23316626</v>
      </c>
      <c r="G70" s="43">
        <f t="shared" ref="G70" si="31">M70+S70</f>
        <v>224.33956319999999</v>
      </c>
      <c r="H70" s="43">
        <f t="shared" ref="H70" si="32">SUM(I70:J70)</f>
        <v>2212.0948810499999</v>
      </c>
      <c r="I70" s="43">
        <v>750.22371170999998</v>
      </c>
      <c r="J70" s="43">
        <f t="shared" ref="J70" si="33">SUM(K70:M70)</f>
        <v>1461.8711693399998</v>
      </c>
      <c r="K70" s="43">
        <v>909.88877372999991</v>
      </c>
      <c r="L70" s="43">
        <v>342.23065849</v>
      </c>
      <c r="M70" s="43">
        <v>209.75173712</v>
      </c>
      <c r="N70" s="43">
        <f t="shared" ref="N70" si="34">SUM(O70:P70)</f>
        <v>2777.9899329600003</v>
      </c>
      <c r="O70" s="43">
        <v>253.48916414000001</v>
      </c>
      <c r="P70" s="43">
        <f t="shared" ref="P70" si="35">SUM(Q70:S70)</f>
        <v>2524.5007688200003</v>
      </c>
      <c r="Q70" s="43">
        <v>1500.9104349700001</v>
      </c>
      <c r="R70" s="43">
        <v>1009.00250777</v>
      </c>
      <c r="S70" s="43">
        <v>14.587826079999999</v>
      </c>
      <c r="T70" s="43"/>
      <c r="U70" s="43"/>
      <c r="V70" s="43"/>
      <c r="W70" s="43"/>
      <c r="X70" s="43"/>
      <c r="Y70" s="43"/>
    </row>
    <row r="71" spans="1:25" hidden="1" outlineLevel="1" collapsed="1">
      <c r="A71" s="8">
        <v>42370</v>
      </c>
      <c r="B71" s="43">
        <v>5093.8024329199998</v>
      </c>
      <c r="C71" s="43">
        <f t="shared" ref="C71" si="36">I71+O71</f>
        <v>895.31196836000004</v>
      </c>
      <c r="D71" s="43">
        <f t="shared" ref="D71" si="37">J71+P71</f>
        <v>4198.49046456</v>
      </c>
      <c r="E71" s="43">
        <f t="shared" ref="E71" si="38">K71+Q71</f>
        <v>2557.6639558500001</v>
      </c>
      <c r="F71" s="43">
        <f t="shared" ref="F71" si="39">L71+R71</f>
        <v>1409.3312414700001</v>
      </c>
      <c r="G71" s="43">
        <f t="shared" ref="G71" si="40">M71+S71</f>
        <v>231.49526724</v>
      </c>
      <c r="H71" s="43">
        <f t="shared" ref="H71" si="41">SUM(I71:J71)</f>
        <v>2145.4674153000001</v>
      </c>
      <c r="I71" s="43">
        <v>642.40499325999997</v>
      </c>
      <c r="J71" s="43">
        <f t="shared" ref="J71" si="42">SUM(K71:M71)</f>
        <v>1503.06242204</v>
      </c>
      <c r="K71" s="43">
        <v>937.10377665999999</v>
      </c>
      <c r="L71" s="43">
        <v>349.48552444000001</v>
      </c>
      <c r="M71" s="43">
        <v>216.47312094</v>
      </c>
      <c r="N71" s="43">
        <f t="shared" ref="N71" si="43">SUM(O71:P71)</f>
        <v>2948.3350176200001</v>
      </c>
      <c r="O71" s="43">
        <v>252.90697510000001</v>
      </c>
      <c r="P71" s="43">
        <f t="shared" ref="P71" si="44">SUM(Q71:S71)</f>
        <v>2695.42804252</v>
      </c>
      <c r="Q71" s="43">
        <v>1620.5601791900001</v>
      </c>
      <c r="R71" s="43">
        <v>1059.8457170300001</v>
      </c>
      <c r="S71" s="43">
        <v>15.022146299999999</v>
      </c>
      <c r="T71" s="43"/>
      <c r="U71" s="43"/>
      <c r="V71" s="43"/>
      <c r="W71" s="43"/>
      <c r="X71" s="43"/>
      <c r="Y71" s="43"/>
    </row>
    <row r="72" spans="1:25" hidden="1" outlineLevel="1" collapsed="1">
      <c r="A72" s="8">
        <v>42401</v>
      </c>
      <c r="B72" s="43">
        <v>5296.2010150999995</v>
      </c>
      <c r="C72" s="43">
        <f t="shared" ref="C72" si="45">I72+O72</f>
        <v>881.84631403000003</v>
      </c>
      <c r="D72" s="43">
        <f t="shared" ref="D72" si="46">J72+P72</f>
        <v>4414.3547010700004</v>
      </c>
      <c r="E72" s="43">
        <f t="shared" ref="E72" si="47">K72+Q72</f>
        <v>2689.2885931600003</v>
      </c>
      <c r="F72" s="43">
        <f t="shared" ref="F72" si="48">L72+R72</f>
        <v>1464.3127415900001</v>
      </c>
      <c r="G72" s="43">
        <f t="shared" ref="G72" si="49">M72+S72</f>
        <v>260.75336632</v>
      </c>
      <c r="H72" s="43">
        <f t="shared" ref="H72" si="50">SUM(I72:J72)</f>
        <v>2117.9405325600001</v>
      </c>
      <c r="I72" s="43">
        <v>610.62004402000002</v>
      </c>
      <c r="J72" s="43">
        <f t="shared" ref="J72" si="51">SUM(K72:M72)</f>
        <v>1507.32048854</v>
      </c>
      <c r="K72" s="43">
        <v>939.58119972000009</v>
      </c>
      <c r="L72" s="43">
        <v>324.22614733</v>
      </c>
      <c r="M72" s="43">
        <v>243.51314149000001</v>
      </c>
      <c r="N72" s="43">
        <f t="shared" ref="N72" si="52">SUM(O72:P72)</f>
        <v>3178.2604825399999</v>
      </c>
      <c r="O72" s="43">
        <v>271.22627001000001</v>
      </c>
      <c r="P72" s="43">
        <f t="shared" ref="P72" si="53">SUM(Q72:S72)</f>
        <v>2907.0342125299999</v>
      </c>
      <c r="Q72" s="43">
        <v>1749.70739344</v>
      </c>
      <c r="R72" s="43">
        <v>1140.0865942600001</v>
      </c>
      <c r="S72" s="43">
        <v>17.240224829999999</v>
      </c>
      <c r="T72" s="43"/>
      <c r="U72" s="43"/>
      <c r="V72" s="43"/>
      <c r="W72" s="43"/>
      <c r="X72" s="43"/>
      <c r="Y72" s="43"/>
    </row>
    <row r="73" spans="1:25" hidden="1" outlineLevel="1" collapsed="1">
      <c r="A73" s="8">
        <v>42430</v>
      </c>
      <c r="B73" s="43">
        <v>5303.3458241999997</v>
      </c>
      <c r="C73" s="43">
        <f t="shared" ref="C73" si="54">I73+O73</f>
        <v>914.95158547999995</v>
      </c>
      <c r="D73" s="43">
        <f t="shared" ref="D73" si="55">J73+P73</f>
        <v>4388.3942387200004</v>
      </c>
      <c r="E73" s="43">
        <f t="shared" ref="E73" si="56">K73+Q73</f>
        <v>2643.14428047</v>
      </c>
      <c r="F73" s="43">
        <f t="shared" ref="F73" si="57">L73+R73</f>
        <v>1480.11467397</v>
      </c>
      <c r="G73" s="43">
        <f t="shared" ref="G73" si="58">M73+S73</f>
        <v>265.13528428000001</v>
      </c>
      <c r="H73" s="43">
        <f t="shared" ref="H73" si="59">SUM(I73:J73)</f>
        <v>2156.0820682399999</v>
      </c>
      <c r="I73" s="43">
        <v>640.99586924999994</v>
      </c>
      <c r="J73" s="43">
        <f t="shared" ref="J73" si="60">SUM(K73:M73)</f>
        <v>1515.08619899</v>
      </c>
      <c r="K73" s="43">
        <v>919.43927561999999</v>
      </c>
      <c r="L73" s="43">
        <v>347.33170487000001</v>
      </c>
      <c r="M73" s="43">
        <v>248.31521849999999</v>
      </c>
      <c r="N73" s="43">
        <f t="shared" ref="N73" si="61">SUM(O73:P73)</f>
        <v>3147.2637559599998</v>
      </c>
      <c r="O73" s="43">
        <v>273.95571623000001</v>
      </c>
      <c r="P73" s="43">
        <f t="shared" ref="P73" si="62">SUM(Q73:S73)</f>
        <v>2873.30803973</v>
      </c>
      <c r="Q73" s="43">
        <v>1723.70500485</v>
      </c>
      <c r="R73" s="43">
        <v>1132.7829690999999</v>
      </c>
      <c r="S73" s="43">
        <v>16.82006578</v>
      </c>
      <c r="T73" s="43"/>
      <c r="U73" s="43"/>
      <c r="V73" s="43"/>
      <c r="W73" s="43"/>
      <c r="X73" s="43"/>
      <c r="Y73" s="43"/>
    </row>
    <row r="74" spans="1:25" hidden="1" outlineLevel="1" collapsed="1">
      <c r="A74" s="8">
        <v>42461</v>
      </c>
      <c r="B74" s="43">
        <v>5178.9775953500002</v>
      </c>
      <c r="C74" s="43">
        <f t="shared" ref="C74" si="63">I74+O74</f>
        <v>902.21011951000003</v>
      </c>
      <c r="D74" s="43">
        <f t="shared" ref="D74" si="64">J74+P74</f>
        <v>4276.7674758399999</v>
      </c>
      <c r="E74" s="43">
        <f t="shared" ref="E74" si="65">K74+Q74</f>
        <v>2595.2388787499999</v>
      </c>
      <c r="F74" s="43">
        <f t="shared" ref="F74" si="66">L74+R74</f>
        <v>1528.3285452599998</v>
      </c>
      <c r="G74" s="43">
        <f t="shared" ref="G74" si="67">M74+S74</f>
        <v>153.20005183000001</v>
      </c>
      <c r="H74" s="43">
        <f t="shared" ref="H74" si="68">SUM(I74:J74)</f>
        <v>2158.5697404500002</v>
      </c>
      <c r="I74" s="43">
        <v>642.57442174000005</v>
      </c>
      <c r="J74" s="43">
        <f t="shared" ref="J74" si="69">SUM(K74:M74)</f>
        <v>1515.99531871</v>
      </c>
      <c r="K74" s="43">
        <v>933.57303377000005</v>
      </c>
      <c r="L74" s="43">
        <v>445.53915921999999</v>
      </c>
      <c r="M74" s="43">
        <v>136.88312572000001</v>
      </c>
      <c r="N74" s="43">
        <f t="shared" ref="N74" si="70">SUM(O74:P74)</f>
        <v>3020.4078548999996</v>
      </c>
      <c r="O74" s="43">
        <v>259.63569776999998</v>
      </c>
      <c r="P74" s="43">
        <f t="shared" ref="P74" si="71">SUM(Q74:S74)</f>
        <v>2760.7721571299999</v>
      </c>
      <c r="Q74" s="43">
        <v>1661.66584498</v>
      </c>
      <c r="R74" s="43">
        <v>1082.78938604</v>
      </c>
      <c r="S74" s="43">
        <v>16.316926110000001</v>
      </c>
      <c r="T74" s="43"/>
      <c r="U74" s="43"/>
      <c r="V74" s="43"/>
      <c r="W74" s="43"/>
      <c r="X74" s="43"/>
      <c r="Y74" s="43"/>
    </row>
    <row r="75" spans="1:25" hidden="1" outlineLevel="1" collapsed="1">
      <c r="A75" s="8">
        <v>42491</v>
      </c>
      <c r="B75" s="43">
        <v>5195.0605801500005</v>
      </c>
      <c r="C75" s="43">
        <f t="shared" ref="C75" si="72">I75+O75</f>
        <v>958.08151149000003</v>
      </c>
      <c r="D75" s="43">
        <f t="shared" ref="D75" si="73">J75+P75</f>
        <v>4236.9790686599999</v>
      </c>
      <c r="E75" s="43">
        <f t="shared" ref="E75" si="74">K75+Q75</f>
        <v>2591.9674622900002</v>
      </c>
      <c r="F75" s="43">
        <f t="shared" ref="F75" si="75">L75+R75</f>
        <v>1494.6446233700001</v>
      </c>
      <c r="G75" s="43">
        <f t="shared" ref="G75" si="76">M75+S75</f>
        <v>150.366983</v>
      </c>
      <c r="H75" s="43">
        <f t="shared" ref="H75" si="77">SUM(I75:J75)</f>
        <v>2190.6576645300001</v>
      </c>
      <c r="I75" s="43">
        <v>688.53984590000005</v>
      </c>
      <c r="J75" s="43">
        <f t="shared" ref="J75" si="78">SUM(K75:M75)</f>
        <v>1502.1178186299999</v>
      </c>
      <c r="K75" s="43">
        <v>934.74261730000001</v>
      </c>
      <c r="L75" s="43">
        <v>433.90419424999999</v>
      </c>
      <c r="M75" s="43">
        <v>133.47100707999999</v>
      </c>
      <c r="N75" s="43">
        <f t="shared" ref="N75" si="79">SUM(O75:P75)</f>
        <v>3004.4029156199999</v>
      </c>
      <c r="O75" s="43">
        <v>269.54166558999998</v>
      </c>
      <c r="P75" s="43">
        <f t="shared" ref="P75" si="80">SUM(Q75:S75)</f>
        <v>2734.8612500300001</v>
      </c>
      <c r="Q75" s="43">
        <v>1657.2248449900001</v>
      </c>
      <c r="R75" s="43">
        <v>1060.74042912</v>
      </c>
      <c r="S75" s="43">
        <v>16.895975920000001</v>
      </c>
      <c r="T75" s="43"/>
      <c r="U75" s="43"/>
      <c r="V75" s="43"/>
      <c r="W75" s="43"/>
      <c r="X75" s="43"/>
      <c r="Y75" s="43"/>
    </row>
    <row r="76" spans="1:25" hidden="1" outlineLevel="1" collapsed="1">
      <c r="A76" s="8">
        <v>42522</v>
      </c>
      <c r="B76" s="43">
        <v>5220.13951679</v>
      </c>
      <c r="C76" s="43">
        <f t="shared" ref="C76" si="81">I76+O76</f>
        <v>1077.2082716499999</v>
      </c>
      <c r="D76" s="43">
        <f t="shared" ref="D76" si="82">J76+P76</f>
        <v>4142.9312451400001</v>
      </c>
      <c r="E76" s="43">
        <f t="shared" ref="E76" si="83">K76+Q76</f>
        <v>2530.4605911600001</v>
      </c>
      <c r="F76" s="43">
        <f t="shared" ref="F76" si="84">L76+R76</f>
        <v>1477.6967702799998</v>
      </c>
      <c r="G76" s="43">
        <f t="shared" ref="G76" si="85">M76+S76</f>
        <v>134.7738837</v>
      </c>
      <c r="H76" s="43">
        <f t="shared" ref="H76" si="86">SUM(I76:J76)</f>
        <v>2291.4123768299996</v>
      </c>
      <c r="I76" s="43">
        <v>795.98332645000005</v>
      </c>
      <c r="J76" s="43">
        <f t="shared" ref="J76" si="87">SUM(K76:M76)</f>
        <v>1495.4290503799998</v>
      </c>
      <c r="K76" s="43">
        <v>933.43605726999999</v>
      </c>
      <c r="L76" s="43">
        <v>443.39899051999998</v>
      </c>
      <c r="M76" s="43">
        <v>118.59400259</v>
      </c>
      <c r="N76" s="43">
        <f t="shared" ref="N76" si="88">SUM(O76:P76)</f>
        <v>2928.7271399600004</v>
      </c>
      <c r="O76" s="43">
        <v>281.22494519999998</v>
      </c>
      <c r="P76" s="43">
        <f t="shared" ref="P76" si="89">SUM(Q76:S76)</f>
        <v>2647.5021947600003</v>
      </c>
      <c r="Q76" s="43">
        <v>1597.0245338899999</v>
      </c>
      <c r="R76" s="43">
        <v>1034.2977797599999</v>
      </c>
      <c r="S76" s="43">
        <v>16.17988111</v>
      </c>
      <c r="T76" s="43"/>
      <c r="U76" s="43"/>
      <c r="V76" s="43"/>
      <c r="W76" s="43"/>
      <c r="X76" s="43"/>
      <c r="Y76" s="43"/>
    </row>
    <row r="77" spans="1:25" hidden="1" outlineLevel="1" collapsed="1">
      <c r="A77" s="8">
        <v>42552</v>
      </c>
      <c r="B77" s="43">
        <v>5193.92970221</v>
      </c>
      <c r="C77" s="43">
        <f t="shared" ref="C77" si="90">I77+O77</f>
        <v>1038.92928407</v>
      </c>
      <c r="D77" s="43">
        <f t="shared" ref="D77" si="91">J77+P77</f>
        <v>4155.00041814</v>
      </c>
      <c r="E77" s="43">
        <f t="shared" ref="E77" si="92">K77+Q77</f>
        <v>2528.5696559100002</v>
      </c>
      <c r="F77" s="43">
        <f t="shared" ref="F77" si="93">L77+R77</f>
        <v>1490.9947066</v>
      </c>
      <c r="G77" s="43">
        <f t="shared" ref="G77" si="94">M77+S77</f>
        <v>135.43605563</v>
      </c>
      <c r="H77" s="43">
        <f t="shared" ref="H77" si="95">SUM(I77:J77)</f>
        <v>2257.6462364499998</v>
      </c>
      <c r="I77" s="43">
        <v>767.24318937999999</v>
      </c>
      <c r="J77" s="43">
        <f t="shared" ref="J77" si="96">SUM(K77:M77)</f>
        <v>1490.40304707</v>
      </c>
      <c r="K77" s="43">
        <v>921.90613614999995</v>
      </c>
      <c r="L77" s="43">
        <v>449.57630970999998</v>
      </c>
      <c r="M77" s="43">
        <v>118.92060121</v>
      </c>
      <c r="N77" s="43">
        <f t="shared" ref="N77" si="97">SUM(O77:P77)</f>
        <v>2936.2834657600001</v>
      </c>
      <c r="O77" s="43">
        <v>271.68609469</v>
      </c>
      <c r="P77" s="43">
        <f t="shared" ref="P77" si="98">SUM(Q77:S77)</f>
        <v>2664.59737107</v>
      </c>
      <c r="Q77" s="43">
        <v>1606.6635197600001</v>
      </c>
      <c r="R77" s="43">
        <v>1041.4183968899999</v>
      </c>
      <c r="S77" s="43">
        <v>16.515454420000001</v>
      </c>
      <c r="T77" s="43"/>
      <c r="U77" s="43"/>
      <c r="V77" s="43"/>
      <c r="W77" s="43"/>
      <c r="X77" s="43"/>
      <c r="Y77" s="43"/>
    </row>
    <row r="78" spans="1:25" hidden="1" outlineLevel="1" collapsed="1">
      <c r="A78" s="8">
        <v>42583</v>
      </c>
      <c r="B78" s="43">
        <v>5246.2608822800003</v>
      </c>
      <c r="C78" s="43">
        <f t="shared" ref="C78" si="99">I78+O78</f>
        <v>1007.8471219200001</v>
      </c>
      <c r="D78" s="43">
        <f t="shared" ref="D78" si="100">J78+P78</f>
        <v>4238.4137603600002</v>
      </c>
      <c r="E78" s="43">
        <f t="shared" ref="E78" si="101">K78+Q78</f>
        <v>2531.9516295100002</v>
      </c>
      <c r="F78" s="43">
        <f t="shared" ref="F78" si="102">L78+R78</f>
        <v>1683.4070032600002</v>
      </c>
      <c r="G78" s="43">
        <f t="shared" ref="G78" si="103">M78+S78</f>
        <v>23.055127589999998</v>
      </c>
      <c r="H78" s="43">
        <f t="shared" ref="H78" si="104">SUM(I78:J78)</f>
        <v>2200.2625148100001</v>
      </c>
      <c r="I78" s="43">
        <v>719.24495141</v>
      </c>
      <c r="J78" s="43">
        <f t="shared" ref="J78" si="105">SUM(K78:M78)</f>
        <v>1481.0175634</v>
      </c>
      <c r="K78" s="43">
        <v>892.14592854</v>
      </c>
      <c r="L78" s="43">
        <v>583.02084518000004</v>
      </c>
      <c r="M78" s="43">
        <v>5.8507896800000001</v>
      </c>
      <c r="N78" s="43">
        <f t="shared" ref="N78" si="106">SUM(O78:P78)</f>
        <v>3045.9983674700002</v>
      </c>
      <c r="O78" s="43">
        <v>288.60217051000001</v>
      </c>
      <c r="P78" s="43">
        <f t="shared" ref="P78" si="107">SUM(Q78:S78)</f>
        <v>2757.39619696</v>
      </c>
      <c r="Q78" s="43">
        <v>1639.8057009700001</v>
      </c>
      <c r="R78" s="43">
        <v>1100.3861580800001</v>
      </c>
      <c r="S78" s="43">
        <v>17.20433791</v>
      </c>
      <c r="T78" s="43"/>
      <c r="U78" s="43"/>
      <c r="V78" s="43"/>
      <c r="W78" s="43"/>
      <c r="X78" s="43"/>
      <c r="Y78" s="43"/>
    </row>
    <row r="79" spans="1:25" hidden="1" outlineLevel="1" collapsed="1">
      <c r="A79" s="8">
        <v>42614</v>
      </c>
      <c r="B79" s="43">
        <v>5358.8259062699999</v>
      </c>
      <c r="C79" s="43">
        <f t="shared" ref="C79" si="108">I79+O79</f>
        <v>1050.89195593</v>
      </c>
      <c r="D79" s="43">
        <f t="shared" ref="D79" si="109">J79+P79</f>
        <v>4307.9339503400006</v>
      </c>
      <c r="E79" s="43">
        <f t="shared" ref="E79" si="110">K79+Q79</f>
        <v>2569.72812346</v>
      </c>
      <c r="F79" s="43">
        <f t="shared" ref="F79" si="111">L79+R79</f>
        <v>1713.3939625099999</v>
      </c>
      <c r="G79" s="43">
        <f t="shared" ref="G79" si="112">M79+S79</f>
        <v>24.811864369999999</v>
      </c>
      <c r="H79" s="43">
        <f t="shared" ref="H79" si="113">SUM(I79:J79)</f>
        <v>2256.8951160300003</v>
      </c>
      <c r="I79" s="43">
        <v>759.02987826000003</v>
      </c>
      <c r="J79" s="43">
        <f t="shared" ref="J79" si="114">SUM(K79:M79)</f>
        <v>1497.86523777</v>
      </c>
      <c r="K79" s="43">
        <v>889.46249785999998</v>
      </c>
      <c r="L79" s="43">
        <v>602.54236779999997</v>
      </c>
      <c r="M79" s="43">
        <v>5.8603721099999992</v>
      </c>
      <c r="N79" s="43">
        <f t="shared" ref="N79" si="115">SUM(O79:P79)</f>
        <v>3101.9307902400001</v>
      </c>
      <c r="O79" s="43">
        <v>291.86207767000002</v>
      </c>
      <c r="P79" s="43">
        <f t="shared" ref="P79" si="116">SUM(Q79:S79)</f>
        <v>2810.0687125700001</v>
      </c>
      <c r="Q79" s="43">
        <v>1680.2656256</v>
      </c>
      <c r="R79" s="43">
        <v>1110.85159471</v>
      </c>
      <c r="S79" s="43">
        <v>18.951492259999998</v>
      </c>
      <c r="T79" s="43"/>
      <c r="U79" s="43"/>
      <c r="V79" s="43"/>
      <c r="W79" s="43"/>
      <c r="X79" s="43"/>
      <c r="Y79" s="43"/>
    </row>
    <row r="80" spans="1:25" hidden="1" outlineLevel="1" collapsed="1">
      <c r="A80" s="8">
        <v>42644</v>
      </c>
      <c r="B80" s="43">
        <v>5329.7251445700003</v>
      </c>
      <c r="C80" s="43">
        <f t="shared" ref="C80" si="117">I80+O80</f>
        <v>1059.4789635300001</v>
      </c>
      <c r="D80" s="43">
        <f t="shared" ref="D80" si="118">J80+P80</f>
        <v>4270.24618104</v>
      </c>
      <c r="E80" s="43">
        <f t="shared" ref="E80" si="119">K80+Q80</f>
        <v>2554.1350488799999</v>
      </c>
      <c r="F80" s="43">
        <f t="shared" ref="F80" si="120">L80+R80</f>
        <v>1691.8926809499999</v>
      </c>
      <c r="G80" s="43">
        <f t="shared" ref="G80" si="121">M80+S80</f>
        <v>24.218451209999998</v>
      </c>
      <c r="H80" s="43">
        <f t="shared" ref="H80" si="122">SUM(I80:J80)</f>
        <v>2257.5525183600002</v>
      </c>
      <c r="I80" s="43">
        <v>752.41991997000002</v>
      </c>
      <c r="J80" s="43">
        <f t="shared" ref="J80" si="123">SUM(K80:M80)</f>
        <v>1505.1325983900001</v>
      </c>
      <c r="K80" s="43">
        <v>889.21392662000005</v>
      </c>
      <c r="L80" s="43">
        <v>609.79740088000005</v>
      </c>
      <c r="M80" s="43">
        <v>6.1212708899999999</v>
      </c>
      <c r="N80" s="43">
        <f t="shared" ref="N80" si="124">SUM(O80:P80)</f>
        <v>3072.1726262100001</v>
      </c>
      <c r="O80" s="43">
        <v>307.05904356000002</v>
      </c>
      <c r="P80" s="43">
        <f t="shared" ref="P80" si="125">SUM(Q80:S80)</f>
        <v>2765.1135826499999</v>
      </c>
      <c r="Q80" s="43">
        <v>1664.9211222599999</v>
      </c>
      <c r="R80" s="43">
        <v>1082.0952800699999</v>
      </c>
      <c r="S80" s="43">
        <v>18.09718032</v>
      </c>
      <c r="T80" s="43"/>
      <c r="U80" s="43"/>
      <c r="V80" s="43"/>
      <c r="W80" s="43"/>
      <c r="X80" s="43"/>
      <c r="Y80" s="43"/>
    </row>
    <row r="81" spans="1:25" hidden="1" outlineLevel="1" collapsed="1">
      <c r="A81" s="8">
        <v>42675</v>
      </c>
      <c r="B81" s="43">
        <v>5338.9740432899998</v>
      </c>
      <c r="C81" s="43">
        <f t="shared" ref="C81" si="126">I81+O81</f>
        <v>1125.9353528000001</v>
      </c>
      <c r="D81" s="43">
        <f t="shared" ref="D81" si="127">J81+P81</f>
        <v>4213.0386904900006</v>
      </c>
      <c r="E81" s="43">
        <f t="shared" ref="E81" si="128">K81+Q81</f>
        <v>2494.78565596</v>
      </c>
      <c r="F81" s="43">
        <f t="shared" ref="F81" si="129">L81+R81</f>
        <v>1694.52996889</v>
      </c>
      <c r="G81" s="43">
        <f t="shared" ref="G81" si="130">M81+S81</f>
        <v>23.723065640000002</v>
      </c>
      <c r="H81" s="43">
        <f t="shared" ref="H81" si="131">SUM(I81:J81)</f>
        <v>2279.03473807</v>
      </c>
      <c r="I81" s="43">
        <v>805.46915448000004</v>
      </c>
      <c r="J81" s="43">
        <f t="shared" ref="J81" si="132">SUM(K81:M81)</f>
        <v>1473.56558359</v>
      </c>
      <c r="K81" s="43">
        <v>855.15793413999995</v>
      </c>
      <c r="L81" s="43">
        <v>612.36378182999999</v>
      </c>
      <c r="M81" s="43">
        <v>6.0438676200000003</v>
      </c>
      <c r="N81" s="43">
        <f t="shared" ref="N81" si="133">SUM(O81:P81)</f>
        <v>3059.9393052200003</v>
      </c>
      <c r="O81" s="43">
        <v>320.46619831999999</v>
      </c>
      <c r="P81" s="43">
        <f t="shared" ref="P81" si="134">SUM(Q81:S81)</f>
        <v>2739.4731069000004</v>
      </c>
      <c r="Q81" s="43">
        <v>1639.62772182</v>
      </c>
      <c r="R81" s="43">
        <v>1082.1661870600001</v>
      </c>
      <c r="S81" s="43">
        <v>17.679198020000001</v>
      </c>
      <c r="T81" s="43"/>
      <c r="U81" s="43"/>
      <c r="V81" s="43"/>
      <c r="W81" s="43"/>
      <c r="X81" s="43"/>
      <c r="Y81" s="43"/>
    </row>
    <row r="82" spans="1:25" hidden="1" outlineLevel="1" collapsed="1">
      <c r="A82" s="8">
        <v>42705</v>
      </c>
      <c r="B82" s="43">
        <v>5508.8381132699997</v>
      </c>
      <c r="C82" s="43">
        <f t="shared" ref="C82" si="135">I82+O82</f>
        <v>1140.0356792800001</v>
      </c>
      <c r="D82" s="43">
        <f t="shared" ref="D82" si="136">J82+P82</f>
        <v>4368.8024339900003</v>
      </c>
      <c r="E82" s="43">
        <f t="shared" ref="E82" si="137">K82+Q82</f>
        <v>2545.9694924699998</v>
      </c>
      <c r="F82" s="43">
        <f t="shared" ref="F82" si="138">L82+R82</f>
        <v>1796.4104908600002</v>
      </c>
      <c r="G82" s="43">
        <f t="shared" ref="G82" si="139">M82+S82</f>
        <v>26.422450660000003</v>
      </c>
      <c r="H82" s="43">
        <f t="shared" ref="H82" si="140">SUM(I82:J82)</f>
        <v>2276.92082355</v>
      </c>
      <c r="I82" s="43">
        <v>800.74326355000005</v>
      </c>
      <c r="J82" s="43">
        <f t="shared" ref="J82" si="141">SUM(K82:M82)</f>
        <v>1476.1775599999999</v>
      </c>
      <c r="K82" s="43">
        <v>836.65199115999997</v>
      </c>
      <c r="L82" s="43">
        <v>633.37764267</v>
      </c>
      <c r="M82" s="43">
        <v>6.1479261699999999</v>
      </c>
      <c r="N82" s="43">
        <f t="shared" ref="N82" si="142">SUM(O82:P82)</f>
        <v>3231.9172897200001</v>
      </c>
      <c r="O82" s="43">
        <v>339.29241573000002</v>
      </c>
      <c r="P82" s="43">
        <f t="shared" ref="P82" si="143">SUM(Q82:S82)</f>
        <v>2892.6248739900002</v>
      </c>
      <c r="Q82" s="43">
        <v>1709.3175013099999</v>
      </c>
      <c r="R82" s="43">
        <v>1163.0328481900001</v>
      </c>
      <c r="S82" s="43">
        <v>20.274524490000001</v>
      </c>
      <c r="T82" s="43"/>
      <c r="U82" s="43"/>
      <c r="V82" s="43"/>
      <c r="W82" s="43"/>
      <c r="X82" s="43"/>
      <c r="Y82" s="43"/>
    </row>
    <row r="83" spans="1:25" hidden="1" outlineLevel="1" collapsed="1">
      <c r="A83" s="8">
        <v>42736</v>
      </c>
      <c r="B83" s="43">
        <v>5435.9791840800008</v>
      </c>
      <c r="C83" s="43">
        <f t="shared" ref="C83" si="144">I83+O83</f>
        <v>1108.6555508599999</v>
      </c>
      <c r="D83" s="43">
        <f t="shared" ref="D83" si="145">J83+P83</f>
        <v>4327.3236332199995</v>
      </c>
      <c r="E83" s="43">
        <f t="shared" ref="E83" si="146">K83+Q83</f>
        <v>2489.5676389400001</v>
      </c>
      <c r="F83" s="43">
        <f t="shared" ref="F83" si="147">L83+R83</f>
        <v>1813.0536457100002</v>
      </c>
      <c r="G83" s="43">
        <f t="shared" ref="G83" si="148">M83+S83</f>
        <v>24.702348569999998</v>
      </c>
      <c r="H83" s="43">
        <f t="shared" ref="H83" si="149">SUM(I83:J83)</f>
        <v>2264.1830963900002</v>
      </c>
      <c r="I83" s="43">
        <v>773.95142023000005</v>
      </c>
      <c r="J83" s="43">
        <f t="shared" ref="J83" si="150">SUM(K83:M83)</f>
        <v>1490.23167616</v>
      </c>
      <c r="K83" s="43">
        <v>835.52035293999995</v>
      </c>
      <c r="L83" s="43">
        <v>648.85448009000004</v>
      </c>
      <c r="M83" s="43">
        <v>5.8568431299999997</v>
      </c>
      <c r="N83" s="43">
        <f t="shared" ref="N83" si="151">SUM(O83:P83)</f>
        <v>3171.7960876899997</v>
      </c>
      <c r="O83" s="43">
        <v>334.70413063000001</v>
      </c>
      <c r="P83" s="43">
        <f t="shared" ref="P83" si="152">SUM(Q83:S83)</f>
        <v>2837.0919570599999</v>
      </c>
      <c r="Q83" s="43">
        <v>1654.047286</v>
      </c>
      <c r="R83" s="43">
        <v>1164.19916562</v>
      </c>
      <c r="S83" s="43">
        <v>18.84550544</v>
      </c>
      <c r="T83" s="43"/>
      <c r="U83" s="43"/>
      <c r="V83" s="43"/>
      <c r="W83" s="43"/>
      <c r="X83" s="43"/>
      <c r="Y83" s="43"/>
    </row>
    <row r="84" spans="1:25" hidden="1" outlineLevel="1" collapsed="1">
      <c r="A84" s="8">
        <v>42767</v>
      </c>
      <c r="B84" s="43">
        <v>5483.7007893300006</v>
      </c>
      <c r="C84" s="43">
        <f t="shared" ref="C84" si="153">I84+O84</f>
        <v>1142.8048231800001</v>
      </c>
      <c r="D84" s="43">
        <f t="shared" ref="D84" si="154">J84+P84</f>
        <v>4340.8959661500003</v>
      </c>
      <c r="E84" s="43">
        <f t="shared" ref="E84" si="155">K84+Q84</f>
        <v>2470.3959846000002</v>
      </c>
      <c r="F84" s="43">
        <f t="shared" ref="F84" si="156">L84+R84</f>
        <v>1842.9162019600001</v>
      </c>
      <c r="G84" s="43">
        <f t="shared" ref="G84" si="157">M84+S84</f>
        <v>27.583779589999999</v>
      </c>
      <c r="H84" s="43">
        <f t="shared" ref="H84" si="158">SUM(I84:J84)</f>
        <v>2329.2269474499999</v>
      </c>
      <c r="I84" s="43">
        <v>814.10427055000002</v>
      </c>
      <c r="J84" s="43">
        <f t="shared" ref="J84" si="159">SUM(K84:M84)</f>
        <v>1515.1226769</v>
      </c>
      <c r="K84" s="43">
        <v>836.15117666000003</v>
      </c>
      <c r="L84" s="43">
        <v>670.08640007999998</v>
      </c>
      <c r="M84" s="43">
        <v>8.8851001600000004</v>
      </c>
      <c r="N84" s="43">
        <f t="shared" ref="N84" si="160">SUM(O84:P84)</f>
        <v>3154.4738418800002</v>
      </c>
      <c r="O84" s="43">
        <v>328.70055263</v>
      </c>
      <c r="P84" s="43">
        <f t="shared" ref="P84" si="161">SUM(Q84:S84)</f>
        <v>2825.7732892500003</v>
      </c>
      <c r="Q84" s="43">
        <v>1634.2448079400001</v>
      </c>
      <c r="R84" s="43">
        <v>1172.8298018800001</v>
      </c>
      <c r="S84" s="43">
        <v>18.698679429999999</v>
      </c>
      <c r="T84" s="43"/>
      <c r="U84" s="43"/>
      <c r="V84" s="43"/>
      <c r="W84" s="43"/>
      <c r="X84" s="43"/>
      <c r="Y84" s="43"/>
    </row>
    <row r="85" spans="1:25" hidden="1" outlineLevel="1" collapsed="1">
      <c r="A85" s="8">
        <v>42795</v>
      </c>
      <c r="B85" s="43">
        <v>5492.9194500000012</v>
      </c>
      <c r="C85" s="43">
        <f t="shared" ref="C85" si="162">I85+O85</f>
        <v>1157.01245406</v>
      </c>
      <c r="D85" s="43">
        <f t="shared" ref="D85" si="163">J85+P85</f>
        <v>4335.9069959400003</v>
      </c>
      <c r="E85" s="43">
        <f t="shared" ref="E85" si="164">K85+Q85</f>
        <v>2432.0805451300002</v>
      </c>
      <c r="F85" s="43">
        <f t="shared" ref="F85" si="165">L85+R85</f>
        <v>1876.2849882</v>
      </c>
      <c r="G85" s="43">
        <f t="shared" ref="G85" si="166">M85+S85</f>
        <v>27.541462610000004</v>
      </c>
      <c r="H85" s="43">
        <f t="shared" ref="H85" si="167">SUM(I85:J85)</f>
        <v>2344.2268589100004</v>
      </c>
      <c r="I85" s="43">
        <v>806.64342062000003</v>
      </c>
      <c r="J85" s="43">
        <f t="shared" ref="J85" si="168">SUM(K85:M85)</f>
        <v>1537.5834382900002</v>
      </c>
      <c r="K85" s="43">
        <v>837.05367410999997</v>
      </c>
      <c r="L85" s="43">
        <v>691.75136396000005</v>
      </c>
      <c r="M85" s="43">
        <v>8.77840022</v>
      </c>
      <c r="N85" s="43">
        <f t="shared" ref="N85" si="169">SUM(O85:P85)</f>
        <v>3148.69259109</v>
      </c>
      <c r="O85" s="43">
        <v>350.36903344000001</v>
      </c>
      <c r="P85" s="43">
        <f t="shared" ref="P85" si="170">SUM(Q85:S85)</f>
        <v>2798.3235576500001</v>
      </c>
      <c r="Q85" s="43">
        <v>1595.02687102</v>
      </c>
      <c r="R85" s="43">
        <v>1184.5336242400001</v>
      </c>
      <c r="S85" s="43">
        <v>18.763062390000002</v>
      </c>
      <c r="T85" s="43"/>
      <c r="U85" s="43"/>
      <c r="V85" s="43"/>
      <c r="W85" s="43"/>
      <c r="X85" s="43"/>
      <c r="Y85" s="43"/>
    </row>
    <row r="86" spans="1:25" hidden="1" outlineLevel="1" collapsed="1">
      <c r="A86" s="8">
        <v>42826</v>
      </c>
      <c r="B86" s="43">
        <v>5585.7070764399996</v>
      </c>
      <c r="C86" s="43">
        <f t="shared" ref="C86" si="171">I86+O86</f>
        <v>1284.6739877699999</v>
      </c>
      <c r="D86" s="43">
        <f t="shared" ref="D86" si="172">J86+P86</f>
        <v>4301.0330886699994</v>
      </c>
      <c r="E86" s="43">
        <f t="shared" ref="E86" si="173">K86+Q86</f>
        <v>2390.7059498600001</v>
      </c>
      <c r="F86" s="43">
        <f t="shared" ref="F86" si="174">L86+R86</f>
        <v>1883.2698329499999</v>
      </c>
      <c r="G86" s="43">
        <f t="shared" ref="G86" si="175">M86+S86</f>
        <v>27.05730586</v>
      </c>
      <c r="H86" s="43">
        <f t="shared" ref="H86" si="176">SUM(I86:J86)</f>
        <v>2460.1988162999996</v>
      </c>
      <c r="I86" s="43">
        <v>918.41187335999996</v>
      </c>
      <c r="J86" s="43">
        <f t="shared" ref="J86" si="177">SUM(K86:M86)</f>
        <v>1541.7869429399998</v>
      </c>
      <c r="K86" s="43">
        <v>829.09298970999998</v>
      </c>
      <c r="L86" s="43">
        <v>703.99743167999998</v>
      </c>
      <c r="M86" s="43">
        <v>8.6965215499999999</v>
      </c>
      <c r="N86" s="43">
        <f t="shared" ref="N86" si="178">SUM(O86:P86)</f>
        <v>3125.5082601399995</v>
      </c>
      <c r="O86" s="43">
        <v>366.26211440999998</v>
      </c>
      <c r="P86" s="43">
        <f t="shared" ref="P86" si="179">SUM(Q86:S86)</f>
        <v>2759.2461457299996</v>
      </c>
      <c r="Q86" s="43">
        <v>1561.6129601499999</v>
      </c>
      <c r="R86" s="43">
        <v>1179.27240127</v>
      </c>
      <c r="S86" s="43">
        <v>18.36078431</v>
      </c>
      <c r="T86" s="43"/>
      <c r="U86" s="43"/>
      <c r="V86" s="43"/>
      <c r="W86" s="43"/>
      <c r="X86" s="43"/>
      <c r="Y86" s="43"/>
    </row>
    <row r="87" spans="1:25" hidden="1" outlineLevel="1" collapsed="1">
      <c r="A87" s="8">
        <v>42856</v>
      </c>
      <c r="B87" s="43">
        <v>5626.81649793</v>
      </c>
      <c r="C87" s="43">
        <f t="shared" ref="C87" si="180">I87+O87</f>
        <v>1316.8252127000001</v>
      </c>
      <c r="D87" s="43">
        <f t="shared" ref="D87" si="181">J87+P87</f>
        <v>4309.9912852300004</v>
      </c>
      <c r="E87" s="43">
        <f t="shared" ref="E87" si="182">K87+Q87</f>
        <v>2407.4072750999999</v>
      </c>
      <c r="F87" s="43">
        <f t="shared" ref="F87" si="183">L87+R87</f>
        <v>1877.2972336600001</v>
      </c>
      <c r="G87" s="43">
        <f t="shared" ref="G87" si="184">M87+S87</f>
        <v>25.28677647</v>
      </c>
      <c r="H87" s="43">
        <f t="shared" ref="H87" si="185">SUM(I87:J87)</f>
        <v>2485.1663605000003</v>
      </c>
      <c r="I87" s="43">
        <v>928.71323453000002</v>
      </c>
      <c r="J87" s="43">
        <f t="shared" ref="J87" si="186">SUM(K87:M87)</f>
        <v>1556.4531259700002</v>
      </c>
      <c r="K87" s="43">
        <v>832.42816555000002</v>
      </c>
      <c r="L87" s="43">
        <v>715.37965521000001</v>
      </c>
      <c r="M87" s="43">
        <v>8.6453052100000001</v>
      </c>
      <c r="N87" s="43">
        <f t="shared" ref="N87" si="187">SUM(O87:P87)</f>
        <v>3141.6501374299996</v>
      </c>
      <c r="O87" s="43">
        <v>388.11197816999999</v>
      </c>
      <c r="P87" s="43">
        <f t="shared" ref="P87" si="188">SUM(Q87:S87)</f>
        <v>2753.5381592599997</v>
      </c>
      <c r="Q87" s="43">
        <v>1574.97910955</v>
      </c>
      <c r="R87" s="43">
        <v>1161.9175784500001</v>
      </c>
      <c r="S87" s="43">
        <v>16.641471259999999</v>
      </c>
      <c r="T87" s="43"/>
      <c r="U87" s="43"/>
      <c r="V87" s="43"/>
      <c r="W87" s="43"/>
      <c r="X87" s="43"/>
      <c r="Y87" s="43"/>
    </row>
    <row r="88" spans="1:25" hidden="1" outlineLevel="1" collapsed="1">
      <c r="A88" s="8">
        <v>42887</v>
      </c>
      <c r="B88" s="43">
        <v>5745.9837837599998</v>
      </c>
      <c r="C88" s="43">
        <f t="shared" ref="C88" si="189">I88+O88</f>
        <v>1469.53068487</v>
      </c>
      <c r="D88" s="43">
        <f t="shared" ref="D88" si="190">J88+P88</f>
        <v>4276.4530988900005</v>
      </c>
      <c r="E88" s="43">
        <f t="shared" ref="E88" si="191">K88+Q88</f>
        <v>2392.2797851400001</v>
      </c>
      <c r="F88" s="43">
        <f t="shared" ref="F88" si="192">L88+R88</f>
        <v>1858.89536909</v>
      </c>
      <c r="G88" s="43">
        <f t="shared" ref="G88" si="193">M88+S88</f>
        <v>25.277944660000003</v>
      </c>
      <c r="H88" s="43">
        <f t="shared" ref="H88" si="194">SUM(I88:J88)</f>
        <v>2601.3564138900001</v>
      </c>
      <c r="I88" s="43">
        <v>1054.00249448</v>
      </c>
      <c r="J88" s="43">
        <f t="shared" ref="J88" si="195">SUM(K88:M88)</f>
        <v>1547.3539194100001</v>
      </c>
      <c r="K88" s="43">
        <v>830.75447913000005</v>
      </c>
      <c r="L88" s="43">
        <v>707.93963531999998</v>
      </c>
      <c r="M88" s="43">
        <v>8.6598049600000007</v>
      </c>
      <c r="N88" s="43">
        <f t="shared" ref="N88" si="196">SUM(O88:P88)</f>
        <v>3144.6273698700002</v>
      </c>
      <c r="O88" s="43">
        <v>415.52819039000002</v>
      </c>
      <c r="P88" s="43">
        <f t="shared" ref="P88" si="197">SUM(Q88:S88)</f>
        <v>2729.0991794800002</v>
      </c>
      <c r="Q88" s="43">
        <v>1561.5253060099999</v>
      </c>
      <c r="R88" s="43">
        <v>1150.9557337700001</v>
      </c>
      <c r="S88" s="43">
        <v>16.6181397</v>
      </c>
      <c r="T88" s="43"/>
      <c r="U88" s="43"/>
      <c r="V88" s="43"/>
      <c r="W88" s="43"/>
      <c r="X88" s="43"/>
      <c r="Y88" s="43"/>
    </row>
    <row r="89" spans="1:25" hidden="1" outlineLevel="1" collapsed="1">
      <c r="A89" s="8">
        <v>42917</v>
      </c>
      <c r="B89" s="43">
        <v>5671.5800525499999</v>
      </c>
      <c r="C89" s="43">
        <f t="shared" ref="C89" si="198">I89+O89</f>
        <v>1409.0222821699999</v>
      </c>
      <c r="D89" s="43">
        <f t="shared" ref="D89" si="199">J89+P89</f>
        <v>4262.55777038</v>
      </c>
      <c r="E89" s="43">
        <f t="shared" ref="E89" si="200">K89+Q89</f>
        <v>2381.0465276599998</v>
      </c>
      <c r="F89" s="43">
        <f t="shared" ref="F89" si="201">L89+R89</f>
        <v>1856.8978025700001</v>
      </c>
      <c r="G89" s="43">
        <f t="shared" ref="G89" si="202">M89+S89</f>
        <v>24.613440150000002</v>
      </c>
      <c r="H89" s="43">
        <f t="shared" ref="H89" si="203">SUM(I89:J89)</f>
        <v>2532.9328903000001</v>
      </c>
      <c r="I89" s="43">
        <v>989.04574442000001</v>
      </c>
      <c r="J89" s="43">
        <f t="shared" ref="J89" si="204">SUM(K89:M89)</f>
        <v>1543.8871458800002</v>
      </c>
      <c r="K89" s="43">
        <v>827.68335287000002</v>
      </c>
      <c r="L89" s="43">
        <v>707.22514982999996</v>
      </c>
      <c r="M89" s="43">
        <v>8.9786431800000006</v>
      </c>
      <c r="N89" s="43">
        <f t="shared" ref="N89" si="205">SUM(O89:P89)</f>
        <v>3138.6471622499998</v>
      </c>
      <c r="O89" s="43">
        <v>419.97653774999998</v>
      </c>
      <c r="P89" s="43">
        <f t="shared" ref="P89" si="206">SUM(Q89:S89)</f>
        <v>2718.6706245</v>
      </c>
      <c r="Q89" s="43">
        <v>1553.3631747899999</v>
      </c>
      <c r="R89" s="43">
        <v>1149.6726527400001</v>
      </c>
      <c r="S89" s="43">
        <v>15.63479697</v>
      </c>
      <c r="T89" s="43"/>
      <c r="U89" s="43"/>
      <c r="V89" s="43"/>
      <c r="W89" s="43"/>
      <c r="X89" s="43"/>
      <c r="Y89" s="43"/>
    </row>
    <row r="90" spans="1:25" hidden="1" outlineLevel="1" collapsed="1">
      <c r="A90" s="8">
        <v>42948</v>
      </c>
      <c r="B90" s="43">
        <v>5674.6212342000008</v>
      </c>
      <c r="C90" s="43">
        <f t="shared" ref="C90" si="207">I90+O90</f>
        <v>1440.8968975600001</v>
      </c>
      <c r="D90" s="43">
        <f t="shared" ref="D90" si="208">J90+P90</f>
        <v>4233.7243366399998</v>
      </c>
      <c r="E90" s="43">
        <f t="shared" ref="E90" si="209">K90+Q90</f>
        <v>2367.7399557200001</v>
      </c>
      <c r="F90" s="43">
        <f t="shared" ref="F90" si="210">L90+R90</f>
        <v>1841.8166877500003</v>
      </c>
      <c r="G90" s="43">
        <f t="shared" ref="G90" si="211">M90+S90</f>
        <v>24.16769317</v>
      </c>
      <c r="H90" s="43">
        <f t="shared" ref="H90" si="212">SUM(I90:J90)</f>
        <v>2562.49232949</v>
      </c>
      <c r="I90" s="43">
        <v>1001.57118658</v>
      </c>
      <c r="J90" s="43">
        <f t="shared" ref="J90" si="213">SUM(K90:M90)</f>
        <v>1560.9211429099998</v>
      </c>
      <c r="K90" s="43">
        <v>827.05788194000002</v>
      </c>
      <c r="L90" s="43">
        <v>725.11778945000003</v>
      </c>
      <c r="M90" s="43">
        <v>8.7454715200000006</v>
      </c>
      <c r="N90" s="43">
        <f t="shared" ref="N90" si="214">SUM(O90:P90)</f>
        <v>3112.1289047100004</v>
      </c>
      <c r="O90" s="43">
        <v>439.32571098</v>
      </c>
      <c r="P90" s="43">
        <f t="shared" ref="P90" si="215">SUM(Q90:S90)</f>
        <v>2672.8031937300002</v>
      </c>
      <c r="Q90" s="43">
        <v>1540.6820737800001</v>
      </c>
      <c r="R90" s="43">
        <v>1116.6988983000001</v>
      </c>
      <c r="S90" s="43">
        <v>15.422221649999999</v>
      </c>
      <c r="T90" s="43"/>
      <c r="U90" s="43"/>
      <c r="V90" s="43"/>
      <c r="W90" s="43"/>
      <c r="X90" s="43"/>
      <c r="Y90" s="43"/>
    </row>
    <row r="91" spans="1:25" hidden="1" outlineLevel="1" collapsed="1">
      <c r="A91" s="8">
        <v>42979</v>
      </c>
      <c r="B91" s="43">
        <v>5846.0119566399999</v>
      </c>
      <c r="C91" s="43">
        <f t="shared" ref="C91" si="216">I91+O91</f>
        <v>1517.1197044999999</v>
      </c>
      <c r="D91" s="43">
        <f t="shared" ref="D91" si="217">J91+P91</f>
        <v>4328.89225214</v>
      </c>
      <c r="E91" s="43">
        <f t="shared" ref="E91" si="218">K91+Q91</f>
        <v>2426.3041729699999</v>
      </c>
      <c r="F91" s="43">
        <f t="shared" ref="F91" si="219">L91+R91</f>
        <v>1878.00210986</v>
      </c>
      <c r="G91" s="43">
        <f t="shared" ref="G91" si="220">M91+S91</f>
        <v>24.585969309999999</v>
      </c>
      <c r="H91" s="43">
        <f t="shared" ref="H91" si="221">SUM(I91:J91)</f>
        <v>2610.1232928299996</v>
      </c>
      <c r="I91" s="43">
        <v>1057.6233811699999</v>
      </c>
      <c r="J91" s="43">
        <f t="shared" ref="J91" si="222">SUM(K91:M91)</f>
        <v>1552.49991166</v>
      </c>
      <c r="K91" s="43">
        <v>813.62120522999999</v>
      </c>
      <c r="L91" s="43">
        <v>730.27627139000003</v>
      </c>
      <c r="M91" s="43">
        <v>8.6024350399999996</v>
      </c>
      <c r="N91" s="43">
        <f t="shared" ref="N91" si="223">SUM(O91:P91)</f>
        <v>3235.8886638099998</v>
      </c>
      <c r="O91" s="43">
        <v>459.49632333</v>
      </c>
      <c r="P91" s="43">
        <f t="shared" ref="P91" si="224">SUM(Q91:S91)</f>
        <v>2776.3923404799998</v>
      </c>
      <c r="Q91" s="43">
        <v>1612.6829677400001</v>
      </c>
      <c r="R91" s="43">
        <v>1147.7258384700001</v>
      </c>
      <c r="S91" s="43">
        <v>15.98353427</v>
      </c>
      <c r="T91" s="43"/>
      <c r="U91" s="43"/>
      <c r="V91" s="43"/>
      <c r="W91" s="43"/>
      <c r="X91" s="43"/>
      <c r="Y91" s="43"/>
    </row>
    <row r="92" spans="1:25" hidden="1" outlineLevel="1" collapsed="1">
      <c r="A92" s="8">
        <v>43009</v>
      </c>
      <c r="B92" s="43">
        <v>5839.2402914300001</v>
      </c>
      <c r="C92" s="43">
        <f t="shared" ref="C92" si="225">I92+O92</f>
        <v>1500.0992554899999</v>
      </c>
      <c r="D92" s="43">
        <f t="shared" ref="D92" si="226">J92+P92</f>
        <v>4339.1410359399997</v>
      </c>
      <c r="E92" s="43">
        <f t="shared" ref="E92" si="227">K92+Q92</f>
        <v>2446.75722748</v>
      </c>
      <c r="F92" s="43">
        <f t="shared" ref="F92" si="228">L92+R92</f>
        <v>1868.4621111199999</v>
      </c>
      <c r="G92" s="43">
        <f t="shared" ref="G92" si="229">M92+S92</f>
        <v>23.921697340000001</v>
      </c>
      <c r="H92" s="43">
        <f t="shared" ref="H92" si="230">SUM(I92:J92)</f>
        <v>2564.07407771</v>
      </c>
      <c r="I92" s="43">
        <v>1029.5404546699999</v>
      </c>
      <c r="J92" s="43">
        <f t="shared" ref="J92" si="231">SUM(K92:M92)</f>
        <v>1534.5336230400001</v>
      </c>
      <c r="K92" s="43">
        <v>811.53257859999997</v>
      </c>
      <c r="L92" s="43">
        <v>714.48417704999997</v>
      </c>
      <c r="M92" s="43">
        <v>8.5168673899999998</v>
      </c>
      <c r="N92" s="43">
        <f t="shared" ref="N92" si="232">SUM(O92:P92)</f>
        <v>3275.1662137200001</v>
      </c>
      <c r="O92" s="43">
        <v>470.55880081999999</v>
      </c>
      <c r="P92" s="43">
        <f t="shared" ref="P92" si="233">SUM(Q92:S92)</f>
        <v>2804.6074128999999</v>
      </c>
      <c r="Q92" s="43">
        <v>1635.2246488799999</v>
      </c>
      <c r="R92" s="43">
        <v>1153.9779340699999</v>
      </c>
      <c r="S92" s="43">
        <v>15.40482995</v>
      </c>
      <c r="T92" s="43"/>
      <c r="U92" s="43"/>
      <c r="V92" s="43"/>
      <c r="W92" s="43"/>
      <c r="X92" s="43"/>
      <c r="Y92" s="43"/>
    </row>
    <row r="93" spans="1:25" hidden="1" outlineLevel="1" collapsed="1">
      <c r="A93" s="8">
        <v>43040</v>
      </c>
      <c r="B93" s="43">
        <v>5938.2559601000003</v>
      </c>
      <c r="C93" s="43">
        <f t="shared" ref="C93" si="234">I93+O93</f>
        <v>1542.7184709800001</v>
      </c>
      <c r="D93" s="43">
        <f t="shared" ref="D93" si="235">J93+P93</f>
        <v>4395.5374891199999</v>
      </c>
      <c r="E93" s="43">
        <f t="shared" ref="E93" si="236">K93+Q93</f>
        <v>2497.29610198</v>
      </c>
      <c r="F93" s="43">
        <f t="shared" ref="F93" si="237">L93+R93</f>
        <v>1874.15734785</v>
      </c>
      <c r="G93" s="43">
        <f t="shared" ref="G93" si="238">M93+S93</f>
        <v>24.08403929</v>
      </c>
      <c r="H93" s="43">
        <f t="shared" ref="H93" si="239">SUM(I93:J93)</f>
        <v>2629.70160691</v>
      </c>
      <c r="I93" s="43">
        <v>1084.21746583</v>
      </c>
      <c r="J93" s="43">
        <f t="shared" ref="J93" si="240">SUM(K93:M93)</f>
        <v>1545.4841410800002</v>
      </c>
      <c r="K93" s="43">
        <v>829.43584770999996</v>
      </c>
      <c r="L93" s="43">
        <v>707.68962219000002</v>
      </c>
      <c r="M93" s="43">
        <v>8.35867118</v>
      </c>
      <c r="N93" s="43">
        <f t="shared" ref="N93" si="241">SUM(O93:P93)</f>
        <v>3308.5543531899998</v>
      </c>
      <c r="O93" s="43">
        <v>458.50100515000003</v>
      </c>
      <c r="P93" s="43">
        <f t="shared" ref="P93" si="242">SUM(Q93:S93)</f>
        <v>2850.0533480399999</v>
      </c>
      <c r="Q93" s="43">
        <v>1667.86025427</v>
      </c>
      <c r="R93" s="43">
        <v>1166.46772566</v>
      </c>
      <c r="S93" s="43">
        <v>15.72536811</v>
      </c>
      <c r="T93" s="43"/>
      <c r="U93" s="43"/>
      <c r="V93" s="43"/>
      <c r="W93" s="43"/>
      <c r="X93" s="43"/>
      <c r="Y93" s="43"/>
    </row>
    <row r="94" spans="1:25" hidden="1" outlineLevel="1" collapsed="1">
      <c r="A94" s="8">
        <v>43070</v>
      </c>
      <c r="B94" s="43">
        <v>6187.0718051499989</v>
      </c>
      <c r="C94" s="43">
        <f t="shared" ref="C94" si="243">I94+O94</f>
        <v>1586.80822186</v>
      </c>
      <c r="D94" s="43">
        <f t="shared" ref="D94" si="244">J94+P94</f>
        <v>4600.2635832899996</v>
      </c>
      <c r="E94" s="43">
        <f t="shared" ref="E94" si="245">K94+Q94</f>
        <v>2828.1533825300003</v>
      </c>
      <c r="F94" s="43">
        <f t="shared" ref="F94" si="246">L94+R94</f>
        <v>1742.33934641</v>
      </c>
      <c r="G94" s="43">
        <f t="shared" ref="G94" si="247">M94+S94</f>
        <v>29.77085435</v>
      </c>
      <c r="H94" s="43">
        <f t="shared" ref="H94" si="248">SUM(I94:J94)</f>
        <v>2752.3321941200002</v>
      </c>
      <c r="I94" s="43">
        <v>1166.8051486100001</v>
      </c>
      <c r="J94" s="43">
        <f t="shared" ref="J94" si="249">SUM(K94:M94)</f>
        <v>1585.5270455100001</v>
      </c>
      <c r="K94" s="43">
        <v>999.64060498000003</v>
      </c>
      <c r="L94" s="43">
        <v>576.00611426</v>
      </c>
      <c r="M94" s="43">
        <v>9.8803262699999994</v>
      </c>
      <c r="N94" s="43">
        <f t="shared" ref="N94" si="250">SUM(O94:P94)</f>
        <v>3434.7396110299997</v>
      </c>
      <c r="O94" s="43">
        <v>420.00307325</v>
      </c>
      <c r="P94" s="43">
        <f t="shared" ref="P94" si="251">SUM(Q94:S94)</f>
        <v>3014.7365377799997</v>
      </c>
      <c r="Q94" s="43">
        <v>1828.51277755</v>
      </c>
      <c r="R94" s="43">
        <v>1166.33323215</v>
      </c>
      <c r="S94" s="43">
        <v>19.890528079999999</v>
      </c>
      <c r="T94" s="43"/>
      <c r="U94" s="43"/>
      <c r="V94" s="43"/>
      <c r="W94" s="43"/>
      <c r="X94" s="43"/>
      <c r="Y94" s="43"/>
    </row>
    <row r="95" spans="1:25" hidden="1" outlineLevel="1" collapsed="1">
      <c r="A95" s="8">
        <v>43101</v>
      </c>
      <c r="B95" s="43">
        <v>6215.6404282099993</v>
      </c>
      <c r="C95" s="43">
        <f t="shared" ref="C95" si="252">I95+O95</f>
        <v>1584.6879273099998</v>
      </c>
      <c r="D95" s="43">
        <f t="shared" ref="D95" si="253">J95+P95</f>
        <v>4630.9525008999999</v>
      </c>
      <c r="E95" s="43">
        <f t="shared" ref="E95" si="254">K95+Q95</f>
        <v>2873.9297323600003</v>
      </c>
      <c r="F95" s="43">
        <f t="shared" ref="F95" si="255">L95+R95</f>
        <v>1723.42565999</v>
      </c>
      <c r="G95" s="43">
        <f t="shared" ref="G95" si="256">M95+S95</f>
        <v>33.597108550000002</v>
      </c>
      <c r="H95" s="43">
        <f t="shared" ref="H95" si="257">SUM(I95:J95)</f>
        <v>2772.2242380399998</v>
      </c>
      <c r="I95" s="43">
        <v>1146.5737755099999</v>
      </c>
      <c r="J95" s="43">
        <f t="shared" ref="J95" si="258">SUM(K95:M95)</f>
        <v>1625.6504625299999</v>
      </c>
      <c r="K95" s="43">
        <v>1052.47058915</v>
      </c>
      <c r="L95" s="43">
        <v>562.88257410999995</v>
      </c>
      <c r="M95" s="43">
        <v>10.29729927</v>
      </c>
      <c r="N95" s="43">
        <f t="shared" ref="N95" si="259">SUM(O95:P95)</f>
        <v>3443.4161901699999</v>
      </c>
      <c r="O95" s="43">
        <v>438.1141518</v>
      </c>
      <c r="P95" s="43">
        <f t="shared" ref="P95" si="260">SUM(Q95:S95)</f>
        <v>3005.30203837</v>
      </c>
      <c r="Q95" s="43">
        <v>1821.4591432100001</v>
      </c>
      <c r="R95" s="43">
        <v>1160.54308588</v>
      </c>
      <c r="S95" s="43">
        <v>23.299809280000002</v>
      </c>
      <c r="T95" s="43"/>
      <c r="U95" s="43"/>
      <c r="V95" s="43"/>
      <c r="W95" s="43"/>
      <c r="X95" s="43"/>
      <c r="Y95" s="43"/>
    </row>
    <row r="96" spans="1:25" hidden="1" outlineLevel="1" collapsed="1">
      <c r="A96" s="8">
        <v>43132</v>
      </c>
      <c r="B96" s="43">
        <v>6070.16532388</v>
      </c>
      <c r="C96" s="43">
        <f t="shared" ref="C96" si="261">I96+O96</f>
        <v>1583.13006451</v>
      </c>
      <c r="D96" s="43">
        <f t="shared" ref="D96" si="262">J96+P96</f>
        <v>4487.0352593700009</v>
      </c>
      <c r="E96" s="43">
        <f t="shared" ref="E96" si="263">K96+Q96</f>
        <v>2800.7859269</v>
      </c>
      <c r="F96" s="43">
        <f t="shared" ref="F96" si="264">L96+R96</f>
        <v>1651.3143723100002</v>
      </c>
      <c r="G96" s="43">
        <f t="shared" ref="G96" si="265">M96+S96</f>
        <v>34.934960160000003</v>
      </c>
      <c r="H96" s="43">
        <f t="shared" ref="H96" si="266">SUM(I96:J96)</f>
        <v>2780.4306204700001</v>
      </c>
      <c r="I96" s="43">
        <v>1159.82252522</v>
      </c>
      <c r="J96" s="43">
        <f t="shared" ref="J96" si="267">SUM(K96:M96)</f>
        <v>1620.6080952500001</v>
      </c>
      <c r="K96" s="43">
        <v>1064.7509585099999</v>
      </c>
      <c r="L96" s="43">
        <v>544.94715908000001</v>
      </c>
      <c r="M96" s="43">
        <v>10.909977659999999</v>
      </c>
      <c r="N96" s="43">
        <f t="shared" ref="N96" si="268">SUM(O96:P96)</f>
        <v>3289.7347034100003</v>
      </c>
      <c r="O96" s="43">
        <v>423.30753929000002</v>
      </c>
      <c r="P96" s="43">
        <f t="shared" ref="P96" si="269">SUM(Q96:S96)</f>
        <v>2866.4271641200003</v>
      </c>
      <c r="Q96" s="43">
        <v>1736.0349683899999</v>
      </c>
      <c r="R96" s="43">
        <v>1106.3672132300001</v>
      </c>
      <c r="S96" s="43">
        <v>24.0249825</v>
      </c>
      <c r="T96" s="43"/>
      <c r="U96" s="43"/>
      <c r="V96" s="43"/>
      <c r="W96" s="43"/>
      <c r="X96" s="43"/>
      <c r="Y96" s="43"/>
    </row>
    <row r="97" spans="1:25" hidden="1" outlineLevel="1" collapsed="1">
      <c r="A97" s="8">
        <v>43160</v>
      </c>
      <c r="B97" s="43">
        <v>6045.8287393199989</v>
      </c>
      <c r="C97" s="43">
        <f t="shared" ref="C97" si="270">I97+O97</f>
        <v>1571.90342581</v>
      </c>
      <c r="D97" s="43">
        <f t="shared" ref="D97" si="271">J97+P97</f>
        <v>4473.9253135099998</v>
      </c>
      <c r="E97" s="43">
        <f t="shared" ref="E97" si="272">K97+Q97</f>
        <v>2840.3433092499999</v>
      </c>
      <c r="F97" s="43">
        <f t="shared" ref="F97" si="273">L97+R97</f>
        <v>1593.7920560699999</v>
      </c>
      <c r="G97" s="43">
        <f t="shared" ref="G97" si="274">M97+S97</f>
        <v>39.789948190000004</v>
      </c>
      <c r="H97" s="43">
        <f t="shared" ref="H97" si="275">SUM(I97:J97)</f>
        <v>2781.3803995799999</v>
      </c>
      <c r="I97" s="43">
        <v>1145.0048784999999</v>
      </c>
      <c r="J97" s="43">
        <f t="shared" ref="J97" si="276">SUM(K97:M97)</f>
        <v>1636.3755210800002</v>
      </c>
      <c r="K97" s="43">
        <v>1100.48640688</v>
      </c>
      <c r="L97" s="43">
        <v>522.02508494000006</v>
      </c>
      <c r="M97" s="43">
        <v>13.864029260000001</v>
      </c>
      <c r="N97" s="43">
        <f t="shared" ref="N97" si="277">SUM(O97:P97)</f>
        <v>3264.4483397399999</v>
      </c>
      <c r="O97" s="43">
        <v>426.89854731000003</v>
      </c>
      <c r="P97" s="43">
        <f t="shared" ref="P97" si="278">SUM(Q97:S97)</f>
        <v>2837.5497924299998</v>
      </c>
      <c r="Q97" s="43">
        <v>1739.8569023699999</v>
      </c>
      <c r="R97" s="43">
        <v>1071.76697113</v>
      </c>
      <c r="S97" s="43">
        <v>25.925918930000002</v>
      </c>
      <c r="T97" s="43"/>
      <c r="U97" s="43"/>
      <c r="V97" s="43"/>
      <c r="W97" s="43"/>
      <c r="X97" s="43"/>
      <c r="Y97" s="43"/>
    </row>
    <row r="98" spans="1:25" hidden="1" outlineLevel="1" collapsed="1">
      <c r="A98" s="8">
        <v>43191</v>
      </c>
      <c r="B98" s="43">
        <v>6107.1410535599998</v>
      </c>
      <c r="C98" s="43">
        <f t="shared" ref="C98" si="279">I98+O98</f>
        <v>1657.1844747</v>
      </c>
      <c r="D98" s="43">
        <f t="shared" ref="D98" si="280">J98+P98</f>
        <v>4449.9565788600003</v>
      </c>
      <c r="E98" s="43">
        <f t="shared" ref="E98" si="281">K98+Q98</f>
        <v>2916.2831063200001</v>
      </c>
      <c r="F98" s="43">
        <f t="shared" ref="F98" si="282">L98+R98</f>
        <v>1504.85181734</v>
      </c>
      <c r="G98" s="43">
        <f t="shared" ref="G98" si="283">M98+S98</f>
        <v>28.821655199999999</v>
      </c>
      <c r="H98" s="43">
        <f t="shared" ref="H98" si="284">SUM(I98:J98)</f>
        <v>2876.9593952</v>
      </c>
      <c r="I98" s="43">
        <v>1220.18913273</v>
      </c>
      <c r="J98" s="43">
        <f t="shared" ref="J98" si="285">SUM(K98:M98)</f>
        <v>1656.77026247</v>
      </c>
      <c r="K98" s="43">
        <v>1153.13962988</v>
      </c>
      <c r="L98" s="43">
        <v>494.31380958</v>
      </c>
      <c r="M98" s="43">
        <v>9.3168230100000002</v>
      </c>
      <c r="N98" s="43">
        <f t="shared" ref="N98" si="286">SUM(O98:P98)</f>
        <v>3230.1816583600003</v>
      </c>
      <c r="O98" s="43">
        <v>436.99534197000003</v>
      </c>
      <c r="P98" s="43">
        <f t="shared" ref="P98" si="287">SUM(Q98:S98)</f>
        <v>2793.1863163900002</v>
      </c>
      <c r="Q98" s="43">
        <v>1763.1434764400001</v>
      </c>
      <c r="R98" s="43">
        <v>1010.53800776</v>
      </c>
      <c r="S98" s="43">
        <v>19.504832189999998</v>
      </c>
      <c r="T98" s="43"/>
      <c r="U98" s="43"/>
      <c r="V98" s="43"/>
      <c r="W98" s="43"/>
      <c r="X98" s="43"/>
      <c r="Y98" s="43"/>
    </row>
    <row r="99" spans="1:25" hidden="1" outlineLevel="1" collapsed="1">
      <c r="A99" s="8">
        <v>43221</v>
      </c>
      <c r="B99" s="43">
        <v>6053.7520041799999</v>
      </c>
      <c r="C99" s="43">
        <f t="shared" ref="C99" si="288">I99+O99</f>
        <v>1658.18863923</v>
      </c>
      <c r="D99" s="43">
        <f t="shared" ref="D99" si="289">J99+P99</f>
        <v>4395.5633649499996</v>
      </c>
      <c r="E99" s="43">
        <f t="shared" ref="E99" si="290">K99+Q99</f>
        <v>2890.6620586099998</v>
      </c>
      <c r="F99" s="43">
        <f t="shared" ref="F99" si="291">L99+R99</f>
        <v>1475.7300084799999</v>
      </c>
      <c r="G99" s="43">
        <f t="shared" ref="G99" si="292">M99+S99</f>
        <v>29.171297859999999</v>
      </c>
      <c r="H99" s="43">
        <f t="shared" ref="H99" si="293">SUM(I99:J99)</f>
        <v>2879.7160548499996</v>
      </c>
      <c r="I99" s="43">
        <v>1229.67611564</v>
      </c>
      <c r="J99" s="43">
        <f t="shared" ref="J99" si="294">SUM(K99:M99)</f>
        <v>1650.0399392099998</v>
      </c>
      <c r="K99" s="43">
        <v>1170.3002944499999</v>
      </c>
      <c r="L99" s="43">
        <v>470.19666265000001</v>
      </c>
      <c r="M99" s="43">
        <v>9.5429821100000005</v>
      </c>
      <c r="N99" s="43">
        <f t="shared" ref="N99" si="295">SUM(O99:P99)</f>
        <v>3174.0359493300002</v>
      </c>
      <c r="O99" s="43">
        <v>428.51252359</v>
      </c>
      <c r="P99" s="43">
        <f t="shared" ref="P99" si="296">SUM(Q99:S99)</f>
        <v>2745.5234257400002</v>
      </c>
      <c r="Q99" s="43">
        <v>1720.3617641599999</v>
      </c>
      <c r="R99" s="43">
        <v>1005.53334583</v>
      </c>
      <c r="S99" s="43">
        <v>19.628315749999999</v>
      </c>
      <c r="T99" s="43"/>
      <c r="U99" s="43"/>
      <c r="V99" s="43"/>
      <c r="W99" s="43"/>
      <c r="X99" s="43"/>
      <c r="Y99" s="43"/>
    </row>
    <row r="100" spans="1:25" hidden="1" outlineLevel="1" collapsed="1">
      <c r="A100" s="8">
        <v>43252</v>
      </c>
      <c r="B100" s="43">
        <v>6318.7752499899998</v>
      </c>
      <c r="C100" s="43">
        <f t="shared" ref="C100" si="297">I100+O100</f>
        <v>1896.9883524100001</v>
      </c>
      <c r="D100" s="43">
        <f t="shared" ref="D100" si="298">J100+P100</f>
        <v>4421.7868975799993</v>
      </c>
      <c r="E100" s="43">
        <f t="shared" ref="E100" si="299">K100+Q100</f>
        <v>2923.9619434300002</v>
      </c>
      <c r="F100" s="43">
        <f t="shared" ref="F100" si="300">L100+R100</f>
        <v>1468.24936194</v>
      </c>
      <c r="G100" s="43">
        <f t="shared" ref="G100" si="301">M100+S100</f>
        <v>29.575592210000003</v>
      </c>
      <c r="H100" s="43">
        <f t="shared" ref="H100" si="302">SUM(I100:J100)</f>
        <v>3106.7975338400001</v>
      </c>
      <c r="I100" s="43">
        <v>1462.40150406</v>
      </c>
      <c r="J100" s="43">
        <f t="shared" ref="J100" si="303">SUM(K100:M100)</f>
        <v>1644.3960297799999</v>
      </c>
      <c r="K100" s="43">
        <v>1183.7084827399999</v>
      </c>
      <c r="L100" s="43">
        <v>450.99263027000001</v>
      </c>
      <c r="M100" s="43">
        <v>9.6949167700000007</v>
      </c>
      <c r="N100" s="43">
        <f t="shared" ref="N100" si="304">SUM(O100:P100)</f>
        <v>3211.9777161499997</v>
      </c>
      <c r="O100" s="43">
        <v>434.58684835000003</v>
      </c>
      <c r="P100" s="43">
        <f t="shared" ref="P100" si="305">SUM(Q100:S100)</f>
        <v>2777.3908677999998</v>
      </c>
      <c r="Q100" s="43">
        <v>1740.2534606900001</v>
      </c>
      <c r="R100" s="43">
        <v>1017.25673167</v>
      </c>
      <c r="S100" s="43">
        <v>19.880675440000001</v>
      </c>
      <c r="T100" s="43"/>
      <c r="U100" s="43"/>
      <c r="V100" s="43"/>
      <c r="W100" s="43"/>
      <c r="X100" s="43"/>
      <c r="Y100" s="43"/>
    </row>
    <row r="101" spans="1:25" hidden="1" outlineLevel="1" collapsed="1">
      <c r="A101" s="8">
        <v>43282</v>
      </c>
      <c r="B101" s="43">
        <v>6268.3347110500008</v>
      </c>
      <c r="C101" s="43">
        <f t="shared" ref="C101" si="306">I101+O101</f>
        <v>1805.21891306</v>
      </c>
      <c r="D101" s="43">
        <f t="shared" ref="D101" si="307">J101+P101</f>
        <v>4463.1157979899999</v>
      </c>
      <c r="E101" s="43">
        <f t="shared" ref="E101" si="308">K101+Q101</f>
        <v>2953.8021390499998</v>
      </c>
      <c r="F101" s="43">
        <f t="shared" ref="F101" si="309">L101+R101</f>
        <v>1478.5830365400002</v>
      </c>
      <c r="G101" s="43">
        <f t="shared" ref="G101" si="310">M101+S101</f>
        <v>30.730622400000001</v>
      </c>
      <c r="H101" s="43">
        <f t="shared" ref="H101" si="311">SUM(I101:J101)</f>
        <v>2970.96853663</v>
      </c>
      <c r="I101" s="43">
        <v>1346.65585134</v>
      </c>
      <c r="J101" s="43">
        <f t="shared" ref="J101" si="312">SUM(K101:M101)</f>
        <v>1624.3126852899998</v>
      </c>
      <c r="K101" s="43">
        <v>1176.9790373799999</v>
      </c>
      <c r="L101" s="43">
        <v>437.43308796999997</v>
      </c>
      <c r="M101" s="43">
        <v>9.9005599400000008</v>
      </c>
      <c r="N101" s="43">
        <f t="shared" ref="N101" si="313">SUM(O101:P101)</f>
        <v>3297.3661744199999</v>
      </c>
      <c r="O101" s="43">
        <v>458.56306172000001</v>
      </c>
      <c r="P101" s="43">
        <f t="shared" ref="P101" si="314">SUM(Q101:S101)</f>
        <v>2838.8031126999999</v>
      </c>
      <c r="Q101" s="43">
        <v>1776.8231016699999</v>
      </c>
      <c r="R101" s="43">
        <v>1041.1499485700001</v>
      </c>
      <c r="S101" s="43">
        <v>20.830062460000001</v>
      </c>
      <c r="T101" s="43"/>
      <c r="U101" s="43"/>
      <c r="V101" s="43"/>
      <c r="W101" s="43"/>
      <c r="X101" s="43"/>
      <c r="Y101" s="43"/>
    </row>
    <row r="102" spans="1:25" hidden="1" outlineLevel="1" collapsed="1">
      <c r="A102" s="8">
        <v>43313</v>
      </c>
      <c r="B102" s="43">
        <v>6435.25669965</v>
      </c>
      <c r="C102" s="43">
        <f t="shared" ref="C102" si="315">I102+O102</f>
        <v>1849.54710071</v>
      </c>
      <c r="D102" s="43">
        <f t="shared" ref="D102" si="316">J102+P102</f>
        <v>4585.7095989400004</v>
      </c>
      <c r="E102" s="43">
        <f t="shared" ref="E102" si="317">K102+Q102</f>
        <v>3084.1704446899998</v>
      </c>
      <c r="F102" s="43">
        <f t="shared" ref="F102" si="318">L102+R102</f>
        <v>1473.1724697700001</v>
      </c>
      <c r="G102" s="43">
        <f t="shared" ref="G102" si="319">M102+S102</f>
        <v>28.36668448</v>
      </c>
      <c r="H102" s="43">
        <f t="shared" ref="H102" si="320">SUM(I102:J102)</f>
        <v>2929.0687894499997</v>
      </c>
      <c r="I102" s="43">
        <v>1337.47347268</v>
      </c>
      <c r="J102" s="43">
        <f t="shared" ref="J102" si="321">SUM(K102:M102)</f>
        <v>1591.59531677</v>
      </c>
      <c r="K102" s="43">
        <v>1178.3386917299999</v>
      </c>
      <c r="L102" s="43">
        <v>403.54041238000002</v>
      </c>
      <c r="M102" s="43">
        <v>9.7162126600000001</v>
      </c>
      <c r="N102" s="43">
        <f t="shared" ref="N102" si="322">SUM(O102:P102)</f>
        <v>3506.1879102000003</v>
      </c>
      <c r="O102" s="43">
        <v>512.07362803000001</v>
      </c>
      <c r="P102" s="43">
        <f t="shared" ref="P102" si="323">SUM(Q102:S102)</f>
        <v>2994.11428217</v>
      </c>
      <c r="Q102" s="43">
        <v>1905.8317529599999</v>
      </c>
      <c r="R102" s="43">
        <v>1069.63205739</v>
      </c>
      <c r="S102" s="43">
        <v>18.65047182</v>
      </c>
      <c r="T102" s="43"/>
      <c r="U102" s="43"/>
      <c r="V102" s="43"/>
      <c r="W102" s="43"/>
      <c r="X102" s="43"/>
      <c r="Y102" s="43"/>
    </row>
    <row r="103" spans="1:25" hidden="1" outlineLevel="1" collapsed="1">
      <c r="A103" s="8">
        <v>43344</v>
      </c>
      <c r="B103" s="43">
        <v>6566.9793362599994</v>
      </c>
      <c r="C103" s="43">
        <f t="shared" ref="C103" si="324">I103+O103</f>
        <v>1957.2227745499999</v>
      </c>
      <c r="D103" s="43">
        <f t="shared" ref="D103" si="325">J103+P103</f>
        <v>4609.7565617099999</v>
      </c>
      <c r="E103" s="43">
        <f t="shared" ref="E103" si="326">K103+Q103</f>
        <v>3111.61653316</v>
      </c>
      <c r="F103" s="43">
        <f t="shared" ref="F103" si="327">L103+R103</f>
        <v>1472.3051581</v>
      </c>
      <c r="G103" s="43">
        <f t="shared" ref="G103" si="328">M103+S103</f>
        <v>25.834870449999997</v>
      </c>
      <c r="H103" s="43">
        <f t="shared" ref="H103" si="329">SUM(I103:J103)</f>
        <v>3033.6523194000001</v>
      </c>
      <c r="I103" s="43">
        <v>1438.06578079</v>
      </c>
      <c r="J103" s="43">
        <f t="shared" ref="J103" si="330">SUM(K103:M103)</f>
        <v>1595.5865386099999</v>
      </c>
      <c r="K103" s="43">
        <v>1193.84996346</v>
      </c>
      <c r="L103" s="43">
        <v>395.22603297000001</v>
      </c>
      <c r="M103" s="43">
        <v>6.5105421799999998</v>
      </c>
      <c r="N103" s="43">
        <f t="shared" ref="N103" si="331">SUM(O103:P103)</f>
        <v>3533.3270168600002</v>
      </c>
      <c r="O103" s="43">
        <v>519.15699375999998</v>
      </c>
      <c r="P103" s="43">
        <f t="shared" ref="P103" si="332">SUM(Q103:S103)</f>
        <v>3014.1700231</v>
      </c>
      <c r="Q103" s="43">
        <v>1917.7665697</v>
      </c>
      <c r="R103" s="43">
        <v>1077.07912513</v>
      </c>
      <c r="S103" s="43">
        <v>19.324328269999999</v>
      </c>
      <c r="T103" s="43"/>
      <c r="U103" s="43"/>
      <c r="V103" s="43"/>
      <c r="W103" s="43"/>
      <c r="X103" s="43"/>
      <c r="Y103" s="43"/>
    </row>
    <row r="104" spans="1:25" hidden="1" outlineLevel="1" collapsed="1">
      <c r="A104" s="8">
        <v>43374</v>
      </c>
      <c r="B104" s="43">
        <v>6551.686290560001</v>
      </c>
      <c r="C104" s="43">
        <f t="shared" ref="C104" si="333">I104+O104</f>
        <v>1953.4319759</v>
      </c>
      <c r="D104" s="43">
        <f t="shared" ref="D104" si="334">J104+P104</f>
        <v>4598.2543146600001</v>
      </c>
      <c r="E104" s="43">
        <f t="shared" ref="E104" si="335">K104+Q104</f>
        <v>3102.9878538799999</v>
      </c>
      <c r="F104" s="43">
        <f t="shared" ref="F104" si="336">L104+R104</f>
        <v>1464.5690992</v>
      </c>
      <c r="G104" s="43">
        <f t="shared" ref="G104" si="337">M104+S104</f>
        <v>30.697361579999999</v>
      </c>
      <c r="H104" s="43">
        <f t="shared" ref="H104" si="338">SUM(I104:J104)</f>
        <v>3033.0563631499999</v>
      </c>
      <c r="I104" s="43">
        <v>1414.9290371699999</v>
      </c>
      <c r="J104" s="43">
        <f t="shared" ref="J104" si="339">SUM(K104:M104)</f>
        <v>1618.12732598</v>
      </c>
      <c r="K104" s="43">
        <v>1215.95944115</v>
      </c>
      <c r="L104" s="43">
        <v>391.99289596</v>
      </c>
      <c r="M104" s="43">
        <v>10.17498887</v>
      </c>
      <c r="N104" s="43">
        <f t="shared" ref="N104" si="340">SUM(O104:P104)</f>
        <v>3518.6299274100002</v>
      </c>
      <c r="O104" s="43">
        <v>538.50293872999998</v>
      </c>
      <c r="P104" s="43">
        <f t="shared" ref="P104" si="341">SUM(Q104:S104)</f>
        <v>2980.1269886800001</v>
      </c>
      <c r="Q104" s="43">
        <v>1887.0284127299999</v>
      </c>
      <c r="R104" s="43">
        <v>1072.57620324</v>
      </c>
      <c r="S104" s="43">
        <v>20.522372709999999</v>
      </c>
      <c r="T104" s="43"/>
      <c r="U104" s="43"/>
      <c r="V104" s="43"/>
      <c r="W104" s="43"/>
      <c r="X104" s="43"/>
      <c r="Y104" s="43"/>
    </row>
    <row r="105" spans="1:25" hidden="1" outlineLevel="1" collapsed="1">
      <c r="A105" s="8">
        <v>43405</v>
      </c>
      <c r="B105" s="43">
        <v>6496.3918969299993</v>
      </c>
      <c r="C105" s="43">
        <f t="shared" ref="C105" si="342">I105+O105</f>
        <v>1856.5502669500002</v>
      </c>
      <c r="D105" s="43">
        <f t="shared" ref="D105" si="343">J105+P105</f>
        <v>4639.8416299800001</v>
      </c>
      <c r="E105" s="43">
        <f t="shared" ref="E105" si="344">K105+Q105</f>
        <v>3145.7075727600004</v>
      </c>
      <c r="F105" s="43">
        <f t="shared" ref="F105" si="345">L105+R105</f>
        <v>1463.6860444900001</v>
      </c>
      <c r="G105" s="43">
        <f t="shared" ref="G105" si="346">M105+S105</f>
        <v>30.448012729999999</v>
      </c>
      <c r="H105" s="43">
        <f t="shared" ref="H105" si="347">SUM(I105:J105)</f>
        <v>2983.8787855199998</v>
      </c>
      <c r="I105" s="43">
        <v>1352.6434228000001</v>
      </c>
      <c r="J105" s="43">
        <f t="shared" ref="J105" si="348">SUM(K105:M105)</f>
        <v>1631.23536272</v>
      </c>
      <c r="K105" s="43">
        <v>1231.0168284700001</v>
      </c>
      <c r="L105" s="43">
        <v>389.98043505999999</v>
      </c>
      <c r="M105" s="43">
        <v>10.23809919</v>
      </c>
      <c r="N105" s="43">
        <f t="shared" ref="N105" si="349">SUM(O105:P105)</f>
        <v>3512.51311141</v>
      </c>
      <c r="O105" s="43">
        <v>503.90684414999998</v>
      </c>
      <c r="P105" s="43">
        <f t="shared" ref="P105" si="350">SUM(Q105:S105)</f>
        <v>3008.6062672600001</v>
      </c>
      <c r="Q105" s="43">
        <v>1914.6907442900001</v>
      </c>
      <c r="R105" s="43">
        <v>1073.7056094300001</v>
      </c>
      <c r="S105" s="43">
        <v>20.209913539999999</v>
      </c>
      <c r="T105" s="43"/>
      <c r="U105" s="43"/>
      <c r="V105" s="43"/>
      <c r="W105" s="43"/>
      <c r="X105" s="43"/>
      <c r="Y105" s="43"/>
    </row>
    <row r="106" spans="1:25" hidden="1" outlineLevel="1" collapsed="1">
      <c r="A106" s="8">
        <v>43435</v>
      </c>
      <c r="B106" s="43">
        <v>6514.2567365699997</v>
      </c>
      <c r="C106" s="43">
        <f t="shared" ref="C106" si="351">I106+O106</f>
        <v>1985.70995253</v>
      </c>
      <c r="D106" s="43">
        <f t="shared" ref="D106" si="352">J106+P106</f>
        <v>4528.5467840399997</v>
      </c>
      <c r="E106" s="43">
        <f t="shared" ref="E106" si="353">K106+Q106</f>
        <v>3110.4171688799997</v>
      </c>
      <c r="F106" s="43">
        <f t="shared" ref="F106" si="354">L106+R106</f>
        <v>1390.6963007100001</v>
      </c>
      <c r="G106" s="43">
        <f t="shared" ref="G106" si="355">M106+S106</f>
        <v>27.433314450000001</v>
      </c>
      <c r="H106" s="43">
        <f t="shared" ref="H106" si="356">SUM(I106:J106)</f>
        <v>3144.33436867</v>
      </c>
      <c r="I106" s="43">
        <v>1491.5754296699999</v>
      </c>
      <c r="J106" s="43">
        <f t="shared" ref="J106" si="357">SUM(K106:M106)</f>
        <v>1652.7589390000001</v>
      </c>
      <c r="K106" s="43">
        <v>1276.7211657600001</v>
      </c>
      <c r="L106" s="43">
        <v>368.77278746000002</v>
      </c>
      <c r="M106" s="43">
        <v>7.2649857799999999</v>
      </c>
      <c r="N106" s="43">
        <f t="shared" ref="N106" si="358">SUM(O106:P106)</f>
        <v>3369.9223678999997</v>
      </c>
      <c r="O106" s="43">
        <v>494.13452286</v>
      </c>
      <c r="P106" s="43">
        <f t="shared" ref="P106" si="359">SUM(Q106:S106)</f>
        <v>2875.7878450399999</v>
      </c>
      <c r="Q106" s="43">
        <v>1833.6960031199999</v>
      </c>
      <c r="R106" s="43">
        <v>1021.92351325</v>
      </c>
      <c r="S106" s="43">
        <v>20.168328670000001</v>
      </c>
      <c r="T106" s="43"/>
      <c r="U106" s="43"/>
      <c r="V106" s="43"/>
      <c r="W106" s="43"/>
      <c r="X106" s="43"/>
      <c r="Y106" s="43"/>
    </row>
    <row r="107" spans="1:25" hidden="1" outlineLevel="1" collapsed="1">
      <c r="A107" s="8">
        <v>43466</v>
      </c>
      <c r="B107" s="43">
        <v>6526.1378266399997</v>
      </c>
      <c r="C107" s="43">
        <f t="shared" ref="C107" si="360">I107+O107</f>
        <v>1973.31690822</v>
      </c>
      <c r="D107" s="43">
        <f t="shared" ref="D107" si="361">J107+P107</f>
        <v>4552.8209184200005</v>
      </c>
      <c r="E107" s="43">
        <f t="shared" ref="E107" si="362">K107+Q107</f>
        <v>3107.5738203600004</v>
      </c>
      <c r="F107" s="43">
        <f t="shared" ref="F107" si="363">L107+R107</f>
        <v>1417.70012722</v>
      </c>
      <c r="G107" s="43">
        <f t="shared" ref="G107" si="364">M107+S107</f>
        <v>27.54697084</v>
      </c>
      <c r="H107" s="43">
        <f t="shared" ref="H107" si="365">SUM(I107:J107)</f>
        <v>3157.72506243</v>
      </c>
      <c r="I107" s="43">
        <v>1469.20785353</v>
      </c>
      <c r="J107" s="43">
        <f t="shared" ref="J107" si="366">SUM(K107:M107)</f>
        <v>1688.5172089</v>
      </c>
      <c r="K107" s="43">
        <v>1275.9510786000001</v>
      </c>
      <c r="L107" s="43">
        <v>405.27894746999999</v>
      </c>
      <c r="M107" s="43">
        <v>7.2871828299999999</v>
      </c>
      <c r="N107" s="43">
        <f t="shared" ref="N107" si="367">SUM(O107:P107)</f>
        <v>3368.4127642100002</v>
      </c>
      <c r="O107" s="43">
        <v>504.10905468999999</v>
      </c>
      <c r="P107" s="43">
        <f t="shared" ref="P107" si="368">SUM(Q107:S107)</f>
        <v>2864.3037095200002</v>
      </c>
      <c r="Q107" s="43">
        <v>1831.6227417600001</v>
      </c>
      <c r="R107" s="43">
        <v>1012.42117975</v>
      </c>
      <c r="S107" s="43">
        <v>20.259788010000001</v>
      </c>
      <c r="T107" s="43"/>
      <c r="U107" s="43"/>
      <c r="V107" s="43"/>
      <c r="W107" s="43"/>
      <c r="X107" s="43"/>
      <c r="Y107" s="43"/>
    </row>
    <row r="108" spans="1:25" hidden="1" outlineLevel="1" collapsed="1">
      <c r="A108" s="8">
        <v>43497</v>
      </c>
      <c r="B108" s="43">
        <v>6496.4847085600004</v>
      </c>
      <c r="C108" s="43">
        <f t="shared" ref="C108" si="369">I108+O108</f>
        <v>1959.3057991999999</v>
      </c>
      <c r="D108" s="43">
        <f t="shared" ref="D108" si="370">J108+P108</f>
        <v>4537.17890936</v>
      </c>
      <c r="E108" s="43">
        <f t="shared" ref="E108" si="371">K108+Q108</f>
        <v>3151.6524921999999</v>
      </c>
      <c r="F108" s="43">
        <f t="shared" ref="F108" si="372">L108+R108</f>
        <v>1359.1057650800001</v>
      </c>
      <c r="G108" s="43">
        <f t="shared" ref="G108" si="373">M108+S108</f>
        <v>26.420652080000004</v>
      </c>
      <c r="H108" s="43">
        <f t="shared" ref="H108" si="374">SUM(I108:J108)</f>
        <v>3189.8906376300001</v>
      </c>
      <c r="I108" s="43">
        <v>1461.66152754</v>
      </c>
      <c r="J108" s="43">
        <f t="shared" ref="J108" si="375">SUM(K108:M108)</f>
        <v>1728.2291100899999</v>
      </c>
      <c r="K108" s="43">
        <v>1319.52505247</v>
      </c>
      <c r="L108" s="43">
        <v>401.3393964</v>
      </c>
      <c r="M108" s="43">
        <v>7.3646612200000003</v>
      </c>
      <c r="N108" s="43">
        <f t="shared" ref="N108" si="376">SUM(O108:P108)</f>
        <v>3306.5940709299998</v>
      </c>
      <c r="O108" s="43">
        <v>497.64427166000002</v>
      </c>
      <c r="P108" s="43">
        <f t="shared" ref="P108" si="377">SUM(Q108:S108)</f>
        <v>2808.9497992699999</v>
      </c>
      <c r="Q108" s="43">
        <v>1832.1274397300001</v>
      </c>
      <c r="R108" s="43">
        <v>957.76636868000003</v>
      </c>
      <c r="S108" s="43">
        <v>19.055990860000001</v>
      </c>
      <c r="T108" s="43"/>
      <c r="U108" s="43"/>
      <c r="V108" s="43"/>
      <c r="W108" s="43"/>
      <c r="X108" s="43"/>
      <c r="Y108" s="43"/>
    </row>
    <row r="109" spans="1:25" hidden="1" outlineLevel="1" collapsed="1">
      <c r="A109" s="8">
        <v>43525</v>
      </c>
      <c r="B109" s="43">
        <v>6532.2934254800002</v>
      </c>
      <c r="C109" s="43">
        <f t="shared" ref="C109" si="378">I109+O109</f>
        <v>2013.24956144</v>
      </c>
      <c r="D109" s="43">
        <f t="shared" ref="D109" si="379">J109+P109</f>
        <v>4519.0438640400007</v>
      </c>
      <c r="E109" s="43">
        <f t="shared" ref="E109" si="380">K109+Q109</f>
        <v>3165.1762164299998</v>
      </c>
      <c r="F109" s="43">
        <f t="shared" ref="F109" si="381">L109+R109</f>
        <v>1326.6166091099999</v>
      </c>
      <c r="G109" s="43">
        <f t="shared" ref="G109" si="382">M109+S109</f>
        <v>27.2510385</v>
      </c>
      <c r="H109" s="43">
        <f t="shared" ref="H109" si="383">SUM(I109:J109)</f>
        <v>3219.6573677699998</v>
      </c>
      <c r="I109" s="43">
        <v>1501.78717622</v>
      </c>
      <c r="J109" s="43">
        <f t="shared" ref="J109" si="384">SUM(K109:M109)</f>
        <v>1717.8701915500001</v>
      </c>
      <c r="K109" s="43">
        <v>1316.7236657200001</v>
      </c>
      <c r="L109" s="43">
        <v>393.63199023999999</v>
      </c>
      <c r="M109" s="43">
        <v>7.5145355900000004</v>
      </c>
      <c r="N109" s="43">
        <f t="shared" ref="N109" si="385">SUM(O109:P109)</f>
        <v>3312.6360577100004</v>
      </c>
      <c r="O109" s="43">
        <v>511.46238521999999</v>
      </c>
      <c r="P109" s="43">
        <f t="shared" ref="P109" si="386">SUM(Q109:S109)</f>
        <v>2801.1736724900002</v>
      </c>
      <c r="Q109" s="43">
        <v>1848.45255071</v>
      </c>
      <c r="R109" s="43">
        <v>932.98461886999996</v>
      </c>
      <c r="S109" s="43">
        <v>19.736502909999999</v>
      </c>
      <c r="T109" s="43"/>
      <c r="U109" s="43"/>
      <c r="V109" s="43"/>
      <c r="W109" s="43"/>
      <c r="X109" s="43"/>
      <c r="Y109" s="43"/>
    </row>
    <row r="110" spans="1:25" hidden="1" outlineLevel="1" collapsed="1">
      <c r="A110" s="8">
        <v>43556</v>
      </c>
      <c r="B110" s="43">
        <v>6411.0312277100002</v>
      </c>
      <c r="C110" s="43">
        <f t="shared" ref="C110" si="387">I110+O110</f>
        <v>1969.83971144</v>
      </c>
      <c r="D110" s="43">
        <f t="shared" ref="D110" si="388">J110+P110</f>
        <v>4441.1915162699997</v>
      </c>
      <c r="E110" s="43">
        <f t="shared" ref="E110" si="389">K110+Q110</f>
        <v>3148.2163401600001</v>
      </c>
      <c r="F110" s="43">
        <f t="shared" ref="F110" si="390">L110+R110</f>
        <v>1265.08615166</v>
      </c>
      <c r="G110" s="43">
        <f t="shared" ref="G110" si="391">M110+S110</f>
        <v>27.889024450000001</v>
      </c>
      <c r="H110" s="43">
        <f t="shared" ref="H110" si="392">SUM(I110:J110)</f>
        <v>3187.9624062499997</v>
      </c>
      <c r="I110" s="43">
        <v>1479.50724375</v>
      </c>
      <c r="J110" s="43">
        <f t="shared" ref="J110" si="393">SUM(K110:M110)</f>
        <v>1708.4551624999999</v>
      </c>
      <c r="K110" s="43">
        <v>1310.11829113</v>
      </c>
      <c r="L110" s="43">
        <v>390.78662143000003</v>
      </c>
      <c r="M110" s="43">
        <v>7.5502499399999996</v>
      </c>
      <c r="N110" s="43">
        <f t="shared" ref="N110" si="394">SUM(O110:P110)</f>
        <v>3223.06882146</v>
      </c>
      <c r="O110" s="43">
        <v>490.33246768999999</v>
      </c>
      <c r="P110" s="43">
        <f t="shared" ref="P110" si="395">SUM(Q110:S110)</f>
        <v>2732.7363537699998</v>
      </c>
      <c r="Q110" s="43">
        <v>1838.0980490300001</v>
      </c>
      <c r="R110" s="43">
        <v>874.29953022999996</v>
      </c>
      <c r="S110" s="43">
        <v>20.33877451</v>
      </c>
      <c r="T110" s="43"/>
      <c r="U110" s="43"/>
      <c r="V110" s="43"/>
      <c r="W110" s="43"/>
      <c r="X110" s="43"/>
      <c r="Y110" s="43"/>
    </row>
    <row r="111" spans="1:25" hidden="1" outlineLevel="1" collapsed="1">
      <c r="A111" s="8">
        <v>43586</v>
      </c>
      <c r="B111" s="43">
        <v>6389.8610447600004</v>
      </c>
      <c r="C111" s="43">
        <f t="shared" ref="C111" si="396">I111+O111</f>
        <v>1951.60472209</v>
      </c>
      <c r="D111" s="43">
        <f t="shared" ref="D111" si="397">J111+P111</f>
        <v>4438.2563226699995</v>
      </c>
      <c r="E111" s="43">
        <f t="shared" ref="E111" si="398">K111+Q111</f>
        <v>3163.9542821499999</v>
      </c>
      <c r="F111" s="43">
        <f t="shared" ref="F111" si="399">L111+R111</f>
        <v>1198.54169499</v>
      </c>
      <c r="G111" s="43">
        <f t="shared" ref="G111" si="400">M111+S111</f>
        <v>75.760345529999995</v>
      </c>
      <c r="H111" s="43">
        <f t="shared" ref="H111" si="401">SUM(I111:J111)</f>
        <v>3135.0780877299999</v>
      </c>
      <c r="I111" s="43">
        <v>1436.84988972</v>
      </c>
      <c r="J111" s="43">
        <f t="shared" ref="J111" si="402">SUM(K111:M111)</f>
        <v>1698.2281980099999</v>
      </c>
      <c r="K111" s="43">
        <v>1305.6019347700001</v>
      </c>
      <c r="L111" s="43">
        <v>334.43868486999997</v>
      </c>
      <c r="M111" s="43">
        <v>58.187578369999997</v>
      </c>
      <c r="N111" s="43">
        <f t="shared" ref="N111" si="403">SUM(O111:P111)</f>
        <v>3254.78295703</v>
      </c>
      <c r="O111" s="43">
        <v>514.75483237000003</v>
      </c>
      <c r="P111" s="43">
        <f t="shared" ref="P111" si="404">SUM(Q111:S111)</f>
        <v>2740.0281246599998</v>
      </c>
      <c r="Q111" s="43">
        <v>1858.3523473800001</v>
      </c>
      <c r="R111" s="43">
        <v>864.10301012000002</v>
      </c>
      <c r="S111" s="43">
        <v>17.572767160000001</v>
      </c>
      <c r="T111" s="43"/>
      <c r="U111" s="43"/>
      <c r="V111" s="43"/>
      <c r="W111" s="43"/>
      <c r="X111" s="43"/>
      <c r="Y111" s="43"/>
    </row>
    <row r="112" spans="1:25" hidden="1" outlineLevel="1" collapsed="1">
      <c r="A112" s="8">
        <v>43617</v>
      </c>
      <c r="B112" s="43">
        <v>6630.8438613899998</v>
      </c>
      <c r="C112" s="43">
        <f t="shared" ref="C112" si="405">I112+O112</f>
        <v>2240.3219322499999</v>
      </c>
      <c r="D112" s="43">
        <f t="shared" ref="D112" si="406">J112+P112</f>
        <v>4390.5219291400008</v>
      </c>
      <c r="E112" s="43">
        <f t="shared" ref="E112" si="407">K112+Q112</f>
        <v>3208.72509188</v>
      </c>
      <c r="F112" s="43">
        <f t="shared" ref="F112" si="408">L112+R112</f>
        <v>1157.3011152199999</v>
      </c>
      <c r="G112" s="43">
        <f t="shared" ref="G112" si="409">M112+S112</f>
        <v>24.49572204</v>
      </c>
      <c r="H112" s="43">
        <f t="shared" ref="H112" si="410">SUM(I112:J112)</f>
        <v>3415.7435695600002</v>
      </c>
      <c r="I112" s="43">
        <v>1714.12270154</v>
      </c>
      <c r="J112" s="43">
        <f t="shared" ref="J112" si="411">SUM(K112:M112)</f>
        <v>1701.6208680200002</v>
      </c>
      <c r="K112" s="43">
        <v>1372.2653241800001</v>
      </c>
      <c r="L112" s="43">
        <v>322.74654681999999</v>
      </c>
      <c r="M112" s="43">
        <v>6.6089970200000003</v>
      </c>
      <c r="N112" s="43">
        <f t="shared" ref="N112" si="412">SUM(O112:P112)</f>
        <v>3215.1002918300001</v>
      </c>
      <c r="O112" s="43">
        <v>526.19923071000005</v>
      </c>
      <c r="P112" s="43">
        <f t="shared" ref="P112" si="413">SUM(Q112:S112)</f>
        <v>2688.9010611200001</v>
      </c>
      <c r="Q112" s="43">
        <v>1836.4597676999999</v>
      </c>
      <c r="R112" s="43">
        <v>834.55456839999999</v>
      </c>
      <c r="S112" s="43">
        <v>17.88672502</v>
      </c>
      <c r="T112" s="43"/>
      <c r="U112" s="43"/>
      <c r="V112" s="43"/>
      <c r="W112" s="43"/>
      <c r="X112" s="43"/>
      <c r="Y112" s="43"/>
    </row>
    <row r="113" spans="1:25" hidden="1" outlineLevel="1" collapsed="1">
      <c r="A113" s="8">
        <v>43647</v>
      </c>
      <c r="B113" s="43">
        <v>6388.8130077799997</v>
      </c>
      <c r="C113" s="43">
        <f t="shared" ref="C113" si="414">I113+O113</f>
        <v>2102.1458069999999</v>
      </c>
      <c r="D113" s="43">
        <f t="shared" ref="D113" si="415">J113+P113</f>
        <v>4286.6672007799998</v>
      </c>
      <c r="E113" s="43">
        <f t="shared" ref="E113" si="416">K113+Q113</f>
        <v>3064.7639854299996</v>
      </c>
      <c r="F113" s="43">
        <f t="shared" ref="F113" si="417">L113+R113</f>
        <v>1191.35379089</v>
      </c>
      <c r="G113" s="43">
        <f t="shared" ref="G113" si="418">M113+S113</f>
        <v>30.549424460000001</v>
      </c>
      <c r="H113" s="43">
        <f t="shared" ref="H113" si="419">SUM(I113:J113)</f>
        <v>3279.7753158200003</v>
      </c>
      <c r="I113" s="43">
        <v>1595.09425691</v>
      </c>
      <c r="J113" s="43">
        <f t="shared" ref="J113" si="420">SUM(K113:M113)</f>
        <v>1684.68105891</v>
      </c>
      <c r="K113" s="43">
        <v>1285.7838889499999</v>
      </c>
      <c r="L113" s="43">
        <v>392.48020025</v>
      </c>
      <c r="M113" s="43">
        <v>6.41696971</v>
      </c>
      <c r="N113" s="43">
        <f t="shared" ref="N113" si="421">SUM(O113:P113)</f>
        <v>3109.0376919599998</v>
      </c>
      <c r="O113" s="43">
        <v>507.05155008999998</v>
      </c>
      <c r="P113" s="43">
        <f t="shared" ref="P113" si="422">SUM(Q113:S113)</f>
        <v>2601.9861418699998</v>
      </c>
      <c r="Q113" s="43">
        <v>1778.9800964799999</v>
      </c>
      <c r="R113" s="43">
        <v>798.87359063999997</v>
      </c>
      <c r="S113" s="43">
        <v>24.132454750000001</v>
      </c>
      <c r="T113" s="43"/>
      <c r="U113" s="43"/>
      <c r="V113" s="43"/>
      <c r="W113" s="43"/>
      <c r="X113" s="43"/>
      <c r="Y113" s="43"/>
    </row>
    <row r="114" spans="1:25" hidden="1" outlineLevel="1" collapsed="1">
      <c r="A114" s="8">
        <v>43678</v>
      </c>
      <c r="B114" s="43">
        <v>6510.330422089999</v>
      </c>
      <c r="C114" s="43">
        <f t="shared" ref="C114" si="423">I114+O114</f>
        <v>2162.2856018299999</v>
      </c>
      <c r="D114" s="43">
        <f t="shared" ref="D114" si="424">J114+P114</f>
        <v>4348.0448202600001</v>
      </c>
      <c r="E114" s="43">
        <f t="shared" ref="E114" si="425">K114+Q114</f>
        <v>3129.4597101500003</v>
      </c>
      <c r="F114" s="43">
        <f t="shared" ref="F114" si="426">L114+R114</f>
        <v>1190.3131831199998</v>
      </c>
      <c r="G114" s="43">
        <f t="shared" ref="G114" si="427">M114+S114</f>
        <v>28.271926990000001</v>
      </c>
      <c r="H114" s="43">
        <f t="shared" ref="H114" si="428">SUM(I114:J114)</f>
        <v>3332.34730038</v>
      </c>
      <c r="I114" s="43">
        <v>1630.5947271499999</v>
      </c>
      <c r="J114" s="43">
        <f t="shared" ref="J114" si="429">SUM(K114:M114)</f>
        <v>1701.7525732300001</v>
      </c>
      <c r="K114" s="43">
        <v>1306.6706295500001</v>
      </c>
      <c r="L114" s="43">
        <v>389.38211283999999</v>
      </c>
      <c r="M114" s="43">
        <v>5.6998308399999997</v>
      </c>
      <c r="N114" s="43">
        <f t="shared" ref="N114" si="430">SUM(O114:P114)</f>
        <v>3177.98312171</v>
      </c>
      <c r="O114" s="43">
        <v>531.69087467999998</v>
      </c>
      <c r="P114" s="43">
        <f t="shared" ref="P114" si="431">SUM(Q114:S114)</f>
        <v>2646.29224703</v>
      </c>
      <c r="Q114" s="43">
        <v>1822.7890806</v>
      </c>
      <c r="R114" s="43">
        <v>800.93107027999997</v>
      </c>
      <c r="S114" s="43">
        <v>22.57209615</v>
      </c>
      <c r="T114" s="43"/>
      <c r="U114" s="43"/>
      <c r="V114" s="43"/>
      <c r="W114" s="43"/>
      <c r="X114" s="43"/>
      <c r="Y114" s="43"/>
    </row>
    <row r="115" spans="1:25" hidden="1" outlineLevel="1" collapsed="1">
      <c r="A115" s="8">
        <v>43709</v>
      </c>
      <c r="B115" s="43">
        <v>6402.8340144199992</v>
      </c>
      <c r="C115" s="43">
        <f t="shared" ref="C115" si="432">I115+O115</f>
        <v>2158.43103621</v>
      </c>
      <c r="D115" s="43">
        <f t="shared" ref="D115" si="433">J115+P115</f>
        <v>4244.4029782099997</v>
      </c>
      <c r="E115" s="43">
        <f t="shared" ref="E115" si="434">K115+Q115</f>
        <v>3051.0661541700001</v>
      </c>
      <c r="F115" s="43">
        <f t="shared" ref="F115" si="435">L115+R115</f>
        <v>1164.5772039899998</v>
      </c>
      <c r="G115" s="43">
        <f t="shared" ref="G115" si="436">M115+S115</f>
        <v>28.759620049999999</v>
      </c>
      <c r="H115" s="43">
        <f t="shared" ref="H115" si="437">SUM(I115:J115)</f>
        <v>3364.0507325400004</v>
      </c>
      <c r="I115" s="43">
        <v>1660.9308555600001</v>
      </c>
      <c r="J115" s="43">
        <f t="shared" ref="J115" si="438">SUM(K115:M115)</f>
        <v>1703.1198769800001</v>
      </c>
      <c r="K115" s="43">
        <v>1307.39620752</v>
      </c>
      <c r="L115" s="43">
        <v>390.02716586999998</v>
      </c>
      <c r="M115" s="43">
        <v>5.6965035899999998</v>
      </c>
      <c r="N115" s="43">
        <f t="shared" ref="N115" si="439">SUM(O115:P115)</f>
        <v>3038.7832818799998</v>
      </c>
      <c r="O115" s="43">
        <v>497.50018065</v>
      </c>
      <c r="P115" s="43">
        <f t="shared" ref="P115" si="440">SUM(Q115:S115)</f>
        <v>2541.2831012299998</v>
      </c>
      <c r="Q115" s="43">
        <v>1743.6699466499999</v>
      </c>
      <c r="R115" s="43">
        <v>774.55003811999995</v>
      </c>
      <c r="S115" s="43">
        <v>23.06311646</v>
      </c>
      <c r="T115" s="43"/>
      <c r="U115" s="43"/>
      <c r="V115" s="43"/>
      <c r="W115" s="43"/>
      <c r="X115" s="43"/>
      <c r="Y115" s="43"/>
    </row>
    <row r="116" spans="1:25" hidden="1" outlineLevel="1" collapsed="1">
      <c r="A116" s="8">
        <v>43739</v>
      </c>
      <c r="B116" s="43">
        <v>6651.4949082100011</v>
      </c>
      <c r="C116" s="43">
        <f t="shared" ref="C116" si="441">I116+O116</f>
        <v>2227.2705518000002</v>
      </c>
      <c r="D116" s="43">
        <f t="shared" ref="D116" si="442">J116+P116</f>
        <v>4424.2243564099999</v>
      </c>
      <c r="E116" s="43">
        <f t="shared" ref="E116" si="443">K116+Q116</f>
        <v>3196.0541041500001</v>
      </c>
      <c r="F116" s="43">
        <f t="shared" ref="F116" si="444">L116+R116</f>
        <v>1203.7209392699999</v>
      </c>
      <c r="G116" s="43">
        <f t="shared" ref="G116" si="445">M116+S116</f>
        <v>24.449312989999999</v>
      </c>
      <c r="H116" s="43">
        <f t="shared" ref="H116" si="446">SUM(I116:J116)</f>
        <v>3418.0996449600002</v>
      </c>
      <c r="I116" s="43">
        <v>1679.1226223000001</v>
      </c>
      <c r="J116" s="43">
        <f t="shared" ref="J116" si="447">SUM(K116:M116)</f>
        <v>1738.9770226600001</v>
      </c>
      <c r="K116" s="43">
        <v>1345.0850714000001</v>
      </c>
      <c r="L116" s="43">
        <v>388.22755984999998</v>
      </c>
      <c r="M116" s="43">
        <v>5.6643914100000003</v>
      </c>
      <c r="N116" s="43">
        <f t="shared" ref="N116" si="448">SUM(O116:P116)</f>
        <v>3233.39526325</v>
      </c>
      <c r="O116" s="43">
        <v>548.14792950000003</v>
      </c>
      <c r="P116" s="43">
        <f t="shared" ref="P116" si="449">SUM(Q116:S116)</f>
        <v>2685.2473337500001</v>
      </c>
      <c r="Q116" s="43">
        <v>1850.96903275</v>
      </c>
      <c r="R116" s="43">
        <v>815.49337942</v>
      </c>
      <c r="S116" s="43">
        <v>18.784921579999999</v>
      </c>
      <c r="T116" s="43"/>
      <c r="U116" s="43"/>
      <c r="V116" s="43"/>
      <c r="W116" s="43"/>
      <c r="X116" s="43"/>
      <c r="Y116" s="43"/>
    </row>
    <row r="117" spans="1:25" hidden="1" outlineLevel="1" collapsed="1">
      <c r="A117" s="8">
        <v>43770</v>
      </c>
      <c r="B117" s="43">
        <v>6669.9005082900003</v>
      </c>
      <c r="C117" s="43">
        <f t="shared" ref="C117" si="450">I117+O117</f>
        <v>2276.42075011</v>
      </c>
      <c r="D117" s="43">
        <f t="shared" ref="D117" si="451">J117+P117</f>
        <v>4393.4797581800003</v>
      </c>
      <c r="E117" s="43">
        <f t="shared" ref="E117" si="452">K117+Q117</f>
        <v>3186.5155395900001</v>
      </c>
      <c r="F117" s="43">
        <f t="shared" ref="F117" si="453">L117+R117</f>
        <v>1182.94378996</v>
      </c>
      <c r="G117" s="43">
        <f t="shared" ref="G117" si="454">M117+S117</f>
        <v>24.020428630000001</v>
      </c>
      <c r="H117" s="43">
        <f t="shared" ref="H117" si="455">SUM(I117:J117)</f>
        <v>3531.9731285799999</v>
      </c>
      <c r="I117" s="43">
        <v>1750.8736406099999</v>
      </c>
      <c r="J117" s="43">
        <f t="shared" ref="J117" si="456">SUM(K117:M117)</f>
        <v>1781.0994879700002</v>
      </c>
      <c r="K117" s="43">
        <v>1377.0044499000001</v>
      </c>
      <c r="L117" s="43">
        <v>398.14993745999999</v>
      </c>
      <c r="M117" s="43">
        <v>5.9451006099999999</v>
      </c>
      <c r="N117" s="43">
        <f t="shared" ref="N117" si="457">SUM(O117:P117)</f>
        <v>3137.9273797100004</v>
      </c>
      <c r="O117" s="43">
        <v>525.54710950000003</v>
      </c>
      <c r="P117" s="43">
        <f t="shared" ref="P117" si="458">SUM(Q117:S117)</f>
        <v>2612.3802702100002</v>
      </c>
      <c r="Q117" s="43">
        <v>1809.5110896900001</v>
      </c>
      <c r="R117" s="43">
        <v>784.79385249999996</v>
      </c>
      <c r="S117" s="43">
        <v>18.075328020000001</v>
      </c>
      <c r="T117" s="43"/>
      <c r="U117" s="43"/>
      <c r="V117" s="43"/>
      <c r="W117" s="43"/>
      <c r="X117" s="43"/>
      <c r="Y117" s="43"/>
    </row>
    <row r="118" spans="1:25" hidden="1" outlineLevel="1" collapsed="1">
      <c r="A118" s="8">
        <v>43800</v>
      </c>
      <c r="B118" s="43">
        <v>6755.1830063100006</v>
      </c>
      <c r="C118" s="43">
        <f t="shared" ref="C118" si="459">I118+O118</f>
        <v>2334.6133748100001</v>
      </c>
      <c r="D118" s="43">
        <f t="shared" ref="D118" si="460">J118+P118</f>
        <v>4420.5696315000005</v>
      </c>
      <c r="E118" s="43">
        <f t="shared" ref="E118" si="461">K118+Q118</f>
        <v>3199.7123753199999</v>
      </c>
      <c r="F118" s="43">
        <f t="shared" ref="F118" si="462">L118+R118</f>
        <v>1197.3474807699999</v>
      </c>
      <c r="G118" s="43">
        <f t="shared" ref="G118" si="463">M118+S118</f>
        <v>23.50977541</v>
      </c>
      <c r="H118" s="43">
        <f t="shared" ref="H118" si="464">SUM(I118:J118)</f>
        <v>3612.14343659</v>
      </c>
      <c r="I118" s="43">
        <v>1783.49218808</v>
      </c>
      <c r="J118" s="43">
        <f t="shared" ref="J118" si="465">SUM(K118:M118)</f>
        <v>1828.65124851</v>
      </c>
      <c r="K118" s="43">
        <v>1407.8130503899999</v>
      </c>
      <c r="L118" s="43">
        <v>414.84717167999997</v>
      </c>
      <c r="M118" s="43">
        <v>5.9910264399999997</v>
      </c>
      <c r="N118" s="43">
        <f t="shared" ref="N118" si="466">SUM(O118:P118)</f>
        <v>3143.0395697200001</v>
      </c>
      <c r="O118" s="43">
        <v>551.12118672999998</v>
      </c>
      <c r="P118" s="43">
        <f t="shared" ref="P118" si="467">SUM(Q118:S118)</f>
        <v>2591.9183829900003</v>
      </c>
      <c r="Q118" s="43">
        <v>1791.8993249299999</v>
      </c>
      <c r="R118" s="43">
        <v>782.50030908999997</v>
      </c>
      <c r="S118" s="43">
        <v>17.518748970000001</v>
      </c>
      <c r="T118" s="43"/>
      <c r="U118" s="43"/>
      <c r="V118" s="43"/>
      <c r="W118" s="43"/>
      <c r="X118" s="43"/>
      <c r="Y118" s="43"/>
    </row>
    <row r="119" spans="1:25" hidden="1" outlineLevel="1" collapsed="1">
      <c r="A119" s="8">
        <v>43831</v>
      </c>
      <c r="B119" s="43">
        <v>7038.5488841200004</v>
      </c>
      <c r="C119" s="43">
        <f t="shared" ref="C119" si="468">I119+O119</f>
        <v>2431.0012108299998</v>
      </c>
      <c r="D119" s="43">
        <f t="shared" ref="D119" si="469">J119+P119</f>
        <v>4607.5476732900006</v>
      </c>
      <c r="E119" s="43">
        <f t="shared" ref="E119" si="470">K119+Q119</f>
        <v>3330.4301978499998</v>
      </c>
      <c r="F119" s="43">
        <f t="shared" ref="F119" si="471">L119+R119</f>
        <v>1252.3860409599999</v>
      </c>
      <c r="G119" s="43">
        <f t="shared" ref="G119" si="472">M119+S119</f>
        <v>24.731434479999997</v>
      </c>
      <c r="H119" s="43">
        <f t="shared" ref="H119" si="473">SUM(I119:J119)</f>
        <v>3710.7995438099997</v>
      </c>
      <c r="I119" s="43">
        <v>1833.1784083</v>
      </c>
      <c r="J119" s="43">
        <f t="shared" ref="J119" si="474">SUM(K119:M119)</f>
        <v>1877.6211355099999</v>
      </c>
      <c r="K119" s="43">
        <v>1436.57410979</v>
      </c>
      <c r="L119" s="43">
        <v>434.94704757</v>
      </c>
      <c r="M119" s="43">
        <v>6.0999781500000001</v>
      </c>
      <c r="N119" s="43">
        <f t="shared" ref="N119" si="475">SUM(O119:P119)</f>
        <v>3327.7493403100002</v>
      </c>
      <c r="O119" s="43">
        <v>597.82280252999999</v>
      </c>
      <c r="P119" s="43">
        <f t="shared" ref="P119" si="476">SUM(Q119:S119)</f>
        <v>2729.9265377800002</v>
      </c>
      <c r="Q119" s="43">
        <v>1893.85608806</v>
      </c>
      <c r="R119" s="43">
        <v>817.43899338999995</v>
      </c>
      <c r="S119" s="43">
        <v>18.631456329999999</v>
      </c>
      <c r="T119" s="43"/>
      <c r="U119" s="43"/>
      <c r="V119" s="43"/>
      <c r="W119" s="43"/>
      <c r="X119" s="43"/>
      <c r="Y119" s="43"/>
    </row>
    <row r="120" spans="1:25" hidden="1" outlineLevel="1" collapsed="1">
      <c r="A120" s="8">
        <v>43862</v>
      </c>
      <c r="B120" s="43">
        <v>7059.5455099199989</v>
      </c>
      <c r="C120" s="43">
        <f t="shared" ref="C120" si="477">I120+O120</f>
        <v>2471.0028542099999</v>
      </c>
      <c r="D120" s="43">
        <f t="shared" ref="D120" si="478">J120+P120</f>
        <v>4588.54265571</v>
      </c>
      <c r="E120" s="43">
        <f t="shared" ref="E120" si="479">K120+Q120</f>
        <v>3319.8843680800001</v>
      </c>
      <c r="F120" s="43">
        <f t="shared" ref="F120" si="480">L120+R120</f>
        <v>1243.5573939000001</v>
      </c>
      <c r="G120" s="43">
        <f t="shared" ref="G120" si="481">M120+S120</f>
        <v>25.100893729999999</v>
      </c>
      <c r="H120" s="43">
        <f t="shared" ref="H120" si="482">SUM(I120:J120)</f>
        <v>3777.3930561200004</v>
      </c>
      <c r="I120" s="43">
        <v>1859.8822840400001</v>
      </c>
      <c r="J120" s="43">
        <f t="shared" ref="J120" si="483">SUM(K120:M120)</f>
        <v>1917.5107720800002</v>
      </c>
      <c r="K120" s="43">
        <v>1467.6178279200001</v>
      </c>
      <c r="L120" s="43">
        <v>443.71515646</v>
      </c>
      <c r="M120" s="43">
        <v>6.1777876999999997</v>
      </c>
      <c r="N120" s="43">
        <f t="shared" ref="N120" si="484">SUM(O120:P120)</f>
        <v>3282.1524537999999</v>
      </c>
      <c r="O120" s="43">
        <v>611.12057016999995</v>
      </c>
      <c r="P120" s="43">
        <f t="shared" ref="P120" si="485">SUM(Q120:S120)</f>
        <v>2671.0318836299998</v>
      </c>
      <c r="Q120" s="43">
        <v>1852.26654016</v>
      </c>
      <c r="R120" s="43">
        <v>799.84223743999996</v>
      </c>
      <c r="S120" s="43">
        <v>18.92310603</v>
      </c>
      <c r="T120" s="43"/>
      <c r="U120" s="43"/>
      <c r="V120" s="43"/>
      <c r="W120" s="43"/>
      <c r="X120" s="43"/>
      <c r="Y120" s="43"/>
    </row>
    <row r="121" spans="1:25" hidden="1" outlineLevel="1" collapsed="1">
      <c r="A121" s="8">
        <v>43891</v>
      </c>
      <c r="B121" s="43">
        <v>7494.1083074500002</v>
      </c>
      <c r="C121" s="43">
        <f t="shared" ref="C121" si="486">I121+O121</f>
        <v>2621.7505035300001</v>
      </c>
      <c r="D121" s="43">
        <f t="shared" ref="D121" si="487">J121+P121</f>
        <v>4872.3578039200002</v>
      </c>
      <c r="E121" s="43">
        <f t="shared" ref="E121" si="488">K121+Q121</f>
        <v>3498.9566550400004</v>
      </c>
      <c r="F121" s="43">
        <f t="shared" ref="F121" si="489">L121+R121</f>
        <v>1345.5793976699999</v>
      </c>
      <c r="G121" s="43">
        <f t="shared" ref="G121" si="490">M121+S121</f>
        <v>27.821751210000002</v>
      </c>
      <c r="H121" s="43">
        <f t="shared" ref="H121" si="491">SUM(I121:J121)</f>
        <v>3815.7258956400001</v>
      </c>
      <c r="I121" s="43">
        <v>1922.1117416899999</v>
      </c>
      <c r="J121" s="43">
        <f t="shared" ref="J121" si="492">SUM(K121:M121)</f>
        <v>1893.6141539499999</v>
      </c>
      <c r="K121" s="43">
        <v>1440.50138008</v>
      </c>
      <c r="L121" s="43">
        <v>446.98453167999998</v>
      </c>
      <c r="M121" s="43">
        <v>6.1282421899999999</v>
      </c>
      <c r="N121" s="43">
        <f t="shared" ref="N121" si="493">SUM(O121:P121)</f>
        <v>3678.3824118100001</v>
      </c>
      <c r="O121" s="43">
        <v>699.63876184000003</v>
      </c>
      <c r="P121" s="43">
        <f t="shared" ref="P121" si="494">SUM(Q121:S121)</f>
        <v>2978.7436499700002</v>
      </c>
      <c r="Q121" s="43">
        <v>2058.4552749600002</v>
      </c>
      <c r="R121" s="43">
        <v>898.59486599000002</v>
      </c>
      <c r="S121" s="43">
        <v>21.69350902</v>
      </c>
      <c r="T121" s="43"/>
      <c r="U121" s="43"/>
      <c r="V121" s="43"/>
      <c r="W121" s="43"/>
      <c r="X121" s="43"/>
      <c r="Y121" s="43"/>
    </row>
    <row r="122" spans="1:25" hidden="1" outlineLevel="1" collapsed="1">
      <c r="A122" s="8">
        <v>43922</v>
      </c>
      <c r="B122" s="43">
        <v>7609.8691666699997</v>
      </c>
      <c r="C122" s="43">
        <f t="shared" ref="C122" si="495">I122+O122</f>
        <v>2989.70067612</v>
      </c>
      <c r="D122" s="43">
        <f t="shared" ref="D122" si="496">J122+P122</f>
        <v>4620.1684905500006</v>
      </c>
      <c r="E122" s="43">
        <f t="shared" ref="E122" si="497">K122+Q122</f>
        <v>3306.45494224</v>
      </c>
      <c r="F122" s="43">
        <f t="shared" ref="F122" si="498">L122+R122</f>
        <v>1286.75638097</v>
      </c>
      <c r="G122" s="43">
        <f t="shared" ref="G122" si="499">M122+S122</f>
        <v>26.957167339999998</v>
      </c>
      <c r="H122" s="43">
        <f t="shared" ref="H122" si="500">SUM(I122:J122)</f>
        <v>4193.26694021</v>
      </c>
      <c r="I122" s="43">
        <v>2306.9385790000001</v>
      </c>
      <c r="J122" s="43">
        <f t="shared" ref="J122" si="501">SUM(K122:M122)</f>
        <v>1886.3283612100001</v>
      </c>
      <c r="K122" s="43">
        <v>1427.55216309</v>
      </c>
      <c r="L122" s="43">
        <v>452.62441472</v>
      </c>
      <c r="M122" s="43">
        <v>6.1517834000000002</v>
      </c>
      <c r="N122" s="43">
        <f t="shared" ref="N122" si="502">SUM(O122:P122)</f>
        <v>3416.6022264600001</v>
      </c>
      <c r="O122" s="43">
        <v>682.76209712000002</v>
      </c>
      <c r="P122" s="43">
        <f t="shared" ref="P122" si="503">SUM(Q122:S122)</f>
        <v>2733.8401293400002</v>
      </c>
      <c r="Q122" s="43">
        <v>1878.90277915</v>
      </c>
      <c r="R122" s="43">
        <v>834.13196625</v>
      </c>
      <c r="S122" s="43">
        <v>20.805383939999999</v>
      </c>
      <c r="T122" s="43"/>
      <c r="U122" s="43"/>
      <c r="V122" s="43"/>
      <c r="W122" s="43"/>
      <c r="X122" s="43"/>
      <c r="Y122" s="43"/>
    </row>
    <row r="123" spans="1:25" hidden="1" outlineLevel="1" collapsed="1">
      <c r="A123" s="8">
        <v>43952</v>
      </c>
      <c r="B123" s="43">
        <v>7496.1193068799994</v>
      </c>
      <c r="C123" s="43">
        <f t="shared" ref="C123" si="504">I123+O123</f>
        <v>2923.7803584399999</v>
      </c>
      <c r="D123" s="43">
        <f t="shared" ref="D123" si="505">J123+P123</f>
        <v>4572.3389484399995</v>
      </c>
      <c r="E123" s="43">
        <f t="shared" ref="E123" si="506">K123+Q123</f>
        <v>3256.09623779</v>
      </c>
      <c r="F123" s="43">
        <f t="shared" ref="F123" si="507">L123+R123</f>
        <v>1289.4249685499999</v>
      </c>
      <c r="G123" s="43">
        <f t="shared" ref="G123" si="508">M123+S123</f>
        <v>26.8177421</v>
      </c>
      <c r="H123" s="43">
        <f t="shared" ref="H123" si="509">SUM(I123:J123)</f>
        <v>4157.2055173099998</v>
      </c>
      <c r="I123" s="43">
        <v>2244.2936372899999</v>
      </c>
      <c r="J123" s="43">
        <f t="shared" ref="J123" si="510">SUM(K123:M123)</f>
        <v>1912.9118800199999</v>
      </c>
      <c r="K123" s="43">
        <v>1452.3964571500001</v>
      </c>
      <c r="L123" s="43">
        <v>454.49595234999998</v>
      </c>
      <c r="M123" s="43">
        <v>6.0194705199999996</v>
      </c>
      <c r="N123" s="43">
        <f t="shared" ref="N123" si="511">SUM(O123:P123)</f>
        <v>3338.9137895700001</v>
      </c>
      <c r="O123" s="43">
        <v>679.48672114999999</v>
      </c>
      <c r="P123" s="43">
        <f t="shared" ref="P123" si="512">SUM(Q123:S123)</f>
        <v>2659.4270684200001</v>
      </c>
      <c r="Q123" s="43">
        <v>1803.69978064</v>
      </c>
      <c r="R123" s="43">
        <v>834.92901619999998</v>
      </c>
      <c r="S123" s="43">
        <v>20.798271580000002</v>
      </c>
      <c r="T123" s="43"/>
      <c r="U123" s="43"/>
      <c r="V123" s="43"/>
      <c r="W123" s="43"/>
      <c r="X123" s="43"/>
      <c r="Y123" s="43"/>
    </row>
    <row r="124" spans="1:25" hidden="1" outlineLevel="1" collapsed="1">
      <c r="A124" s="8">
        <v>43983</v>
      </c>
      <c r="B124" s="43">
        <v>7654.6965239199999</v>
      </c>
      <c r="C124" s="43">
        <f t="shared" ref="C124" si="513">I124+O124</f>
        <v>3109.2161675499997</v>
      </c>
      <c r="D124" s="43">
        <f t="shared" ref="D124" si="514">J124+P124</f>
        <v>4545.4803563699998</v>
      </c>
      <c r="E124" s="43">
        <f t="shared" ref="E124" si="515">K124+Q124</f>
        <v>3232.3326670799997</v>
      </c>
      <c r="F124" s="43">
        <f t="shared" ref="F124" si="516">L124+R124</f>
        <v>1286.59314367</v>
      </c>
      <c r="G124" s="43">
        <f t="shared" ref="G124" si="517">M124+S124</f>
        <v>26.554545619999999</v>
      </c>
      <c r="H124" s="43">
        <f t="shared" ref="H124" si="518">SUM(I124:J124)</f>
        <v>4317.8978239999997</v>
      </c>
      <c r="I124" s="43">
        <v>2404.5760037599998</v>
      </c>
      <c r="J124" s="43">
        <f t="shared" ref="J124" si="519">SUM(K124:M124)</f>
        <v>1913.3218202399999</v>
      </c>
      <c r="K124" s="43">
        <v>1439.29549273</v>
      </c>
      <c r="L124" s="43">
        <v>468.32240275999999</v>
      </c>
      <c r="M124" s="43">
        <v>5.7039247499999997</v>
      </c>
      <c r="N124" s="43">
        <f t="shared" ref="N124" si="520">SUM(O124:P124)</f>
        <v>3336.7986999199998</v>
      </c>
      <c r="O124" s="43">
        <v>704.64016378999997</v>
      </c>
      <c r="P124" s="43">
        <f t="shared" ref="P124" si="521">SUM(Q124:S124)</f>
        <v>2632.1585361299999</v>
      </c>
      <c r="Q124" s="43">
        <v>1793.03717435</v>
      </c>
      <c r="R124" s="43">
        <v>818.27074090999997</v>
      </c>
      <c r="S124" s="43">
        <v>20.85062087</v>
      </c>
      <c r="T124" s="43"/>
      <c r="U124" s="43"/>
      <c r="V124" s="43"/>
      <c r="W124" s="43"/>
      <c r="X124" s="43"/>
      <c r="Y124" s="43"/>
    </row>
    <row r="125" spans="1:25" hidden="1" outlineLevel="1" collapsed="1">
      <c r="A125" s="8">
        <v>44013</v>
      </c>
      <c r="B125" s="43">
        <v>7760.1797616499998</v>
      </c>
      <c r="C125" s="43">
        <f t="shared" ref="C125" si="522">I125+O125</f>
        <v>3165.1456285099998</v>
      </c>
      <c r="D125" s="43">
        <f t="shared" ref="D125" si="523">J125+P125</f>
        <v>4595.0341331400004</v>
      </c>
      <c r="E125" s="43">
        <f t="shared" ref="E125" si="524">K125+Q125</f>
        <v>3235.9440431399998</v>
      </c>
      <c r="F125" s="43">
        <f t="shared" ref="F125" si="525">L125+R125</f>
        <v>1331.3266015500001</v>
      </c>
      <c r="G125" s="43">
        <f t="shared" ref="G125" si="526">M125+S125</f>
        <v>27.763488449999997</v>
      </c>
      <c r="H125" s="43">
        <f t="shared" ref="H125" si="527">SUM(I125:J125)</f>
        <v>4289.8450999500001</v>
      </c>
      <c r="I125" s="43">
        <v>2389.6154125399999</v>
      </c>
      <c r="J125" s="43">
        <f t="shared" ref="J125" si="528">SUM(K125:M125)</f>
        <v>1900.2296874100002</v>
      </c>
      <c r="K125" s="43">
        <v>1419.9509692500001</v>
      </c>
      <c r="L125" s="43">
        <v>474.56703635000002</v>
      </c>
      <c r="M125" s="43">
        <v>5.71168181</v>
      </c>
      <c r="N125" s="43">
        <f t="shared" ref="N125" si="529">SUM(O125:P125)</f>
        <v>3470.3346617000002</v>
      </c>
      <c r="O125" s="43">
        <v>775.53021596999997</v>
      </c>
      <c r="P125" s="43">
        <f t="shared" ref="P125" si="530">SUM(Q125:S125)</f>
        <v>2694.8044457300002</v>
      </c>
      <c r="Q125" s="43">
        <v>1815.99307389</v>
      </c>
      <c r="R125" s="43">
        <v>856.7595652</v>
      </c>
      <c r="S125" s="43">
        <v>22.051806639999999</v>
      </c>
      <c r="T125" s="43"/>
      <c r="U125" s="43"/>
      <c r="V125" s="43"/>
      <c r="W125" s="43"/>
      <c r="X125" s="43"/>
      <c r="Y125" s="43"/>
    </row>
    <row r="126" spans="1:25" hidden="1" outlineLevel="1" collapsed="1">
      <c r="A126" s="8">
        <v>44044</v>
      </c>
      <c r="B126" s="43">
        <v>7745.8876008299994</v>
      </c>
      <c r="C126" s="43">
        <f t="shared" ref="C126" si="531">I126+O126</f>
        <v>3261.40406906</v>
      </c>
      <c r="D126" s="43">
        <f t="shared" ref="D126" si="532">J126+P126</f>
        <v>4484.4835317699999</v>
      </c>
      <c r="E126" s="43">
        <f t="shared" ref="E126" si="533">K126+Q126</f>
        <v>3132.0004891099998</v>
      </c>
      <c r="F126" s="43">
        <f t="shared" ref="F126" si="534">L126+R126</f>
        <v>1324.6866652200001</v>
      </c>
      <c r="G126" s="43">
        <f t="shared" ref="G126" si="535">M126+S126</f>
        <v>27.796377440000001</v>
      </c>
      <c r="H126" s="43">
        <f t="shared" ref="H126" si="536">SUM(I126:J126)</f>
        <v>4316.6945422299996</v>
      </c>
      <c r="I126" s="43">
        <v>2435.2263956100001</v>
      </c>
      <c r="J126" s="43">
        <f t="shared" ref="J126" si="537">SUM(K126:M126)</f>
        <v>1881.46814662</v>
      </c>
      <c r="K126" s="43">
        <v>1387.64009326</v>
      </c>
      <c r="L126" s="43">
        <v>488.03267254000002</v>
      </c>
      <c r="M126" s="43">
        <v>5.7953808200000001</v>
      </c>
      <c r="N126" s="43">
        <f t="shared" ref="N126" si="538">SUM(O126:P126)</f>
        <v>3429.1930585999999</v>
      </c>
      <c r="O126" s="43">
        <v>826.17767345000004</v>
      </c>
      <c r="P126" s="43">
        <f t="shared" ref="P126" si="539">SUM(Q126:S126)</f>
        <v>2603.0153851499999</v>
      </c>
      <c r="Q126" s="43">
        <v>1744.36039585</v>
      </c>
      <c r="R126" s="43">
        <v>836.65399267999999</v>
      </c>
      <c r="S126" s="43">
        <v>22.000996619999999</v>
      </c>
      <c r="T126" s="43"/>
      <c r="U126" s="43"/>
      <c r="V126" s="43"/>
      <c r="W126" s="43"/>
      <c r="X126" s="43"/>
      <c r="Y126" s="43"/>
    </row>
    <row r="127" spans="1:25" hidden="1" outlineLevel="1" collapsed="1">
      <c r="A127" s="8">
        <v>44075</v>
      </c>
      <c r="B127" s="43">
        <v>7999.7181888100004</v>
      </c>
      <c r="C127" s="43">
        <f t="shared" ref="C127" si="540">I127+O127</f>
        <v>3458.8463148000001</v>
      </c>
      <c r="D127" s="43">
        <f t="shared" ref="D127" si="541">J127+P127</f>
        <v>4540.8718740100003</v>
      </c>
      <c r="E127" s="43">
        <f t="shared" ref="E127" si="542">K127+Q127</f>
        <v>3181.9444131099999</v>
      </c>
      <c r="F127" s="43">
        <f t="shared" ref="F127" si="543">L127+R127</f>
        <v>1330.3393516000001</v>
      </c>
      <c r="G127" s="43">
        <f t="shared" ref="G127" si="544">M127+S127</f>
        <v>28.588109299999999</v>
      </c>
      <c r="H127" s="43">
        <f t="shared" ref="H127" si="545">SUM(I127:J127)</f>
        <v>4490.1031035100004</v>
      </c>
      <c r="I127" s="43">
        <v>2591.9571700699998</v>
      </c>
      <c r="J127" s="43">
        <f t="shared" ref="J127" si="546">SUM(K127:M127)</f>
        <v>1898.1459334400001</v>
      </c>
      <c r="K127" s="43">
        <v>1393.0334868800001</v>
      </c>
      <c r="L127" s="43">
        <v>499.29435128</v>
      </c>
      <c r="M127" s="43">
        <v>5.8180952799999996</v>
      </c>
      <c r="N127" s="43">
        <f t="shared" ref="N127" si="547">SUM(O127:P127)</f>
        <v>3509.6150852999999</v>
      </c>
      <c r="O127" s="43">
        <v>866.88914473</v>
      </c>
      <c r="P127" s="43">
        <f t="shared" ref="P127" si="548">SUM(Q127:S127)</f>
        <v>2642.7259405700001</v>
      </c>
      <c r="Q127" s="43">
        <v>1788.9109262300001</v>
      </c>
      <c r="R127" s="43">
        <v>831.04500031999999</v>
      </c>
      <c r="S127" s="43">
        <v>22.770014020000001</v>
      </c>
      <c r="T127" s="43"/>
      <c r="U127" s="43"/>
      <c r="V127" s="43"/>
      <c r="W127" s="43"/>
      <c r="X127" s="43"/>
      <c r="Y127" s="43"/>
    </row>
    <row r="128" spans="1:25" hidden="1" outlineLevel="1" collapsed="1">
      <c r="A128" s="8">
        <v>44105</v>
      </c>
      <c r="B128" s="43">
        <v>8093.3422365400002</v>
      </c>
      <c r="C128" s="43">
        <f t="shared" ref="C128" si="549">I128+O128</f>
        <v>3573.9820581399999</v>
      </c>
      <c r="D128" s="43">
        <f t="shared" ref="D128" si="550">J128+P128</f>
        <v>4519.3601784000002</v>
      </c>
      <c r="E128" s="43">
        <f t="shared" ref="E128" si="551">K128+Q128</f>
        <v>3155.0086549500002</v>
      </c>
      <c r="F128" s="43">
        <f t="shared" ref="F128" si="552">L128+R128</f>
        <v>1337.21080919</v>
      </c>
      <c r="G128" s="43">
        <f t="shared" ref="G128" si="553">M128+S128</f>
        <v>27.140714259999999</v>
      </c>
      <c r="H128" s="43">
        <f t="shared" ref="H128" si="554">SUM(I128:J128)</f>
        <v>4607.0345493699997</v>
      </c>
      <c r="I128" s="43">
        <v>2690.4149495900001</v>
      </c>
      <c r="J128" s="43">
        <f t="shared" ref="J128" si="555">SUM(K128:M128)</f>
        <v>1916.6195997799998</v>
      </c>
      <c r="K128" s="43">
        <v>1400.6979056099999</v>
      </c>
      <c r="L128" s="43">
        <v>510.19680865999999</v>
      </c>
      <c r="M128" s="43">
        <v>5.72488551</v>
      </c>
      <c r="N128" s="43">
        <f t="shared" ref="N128" si="556">SUM(O128:P128)</f>
        <v>3486.30768717</v>
      </c>
      <c r="O128" s="43">
        <v>883.56710854999994</v>
      </c>
      <c r="P128" s="43">
        <f t="shared" ref="P128" si="557">SUM(Q128:S128)</f>
        <v>2602.7405786200002</v>
      </c>
      <c r="Q128" s="43">
        <v>1754.31074934</v>
      </c>
      <c r="R128" s="43">
        <v>827.01400052999998</v>
      </c>
      <c r="S128" s="43">
        <v>21.415828749999999</v>
      </c>
      <c r="T128" s="43"/>
      <c r="U128" s="43"/>
      <c r="V128" s="43"/>
      <c r="W128" s="43"/>
      <c r="X128" s="43"/>
      <c r="Y128" s="43"/>
    </row>
    <row r="129" spans="1:25" hidden="1" outlineLevel="1" collapsed="1">
      <c r="A129" s="8">
        <v>44136</v>
      </c>
      <c r="B129" s="43">
        <v>8235.9412476899997</v>
      </c>
      <c r="C129" s="43">
        <f t="shared" ref="C129" si="558">I129+O129</f>
        <v>3698.8384346100001</v>
      </c>
      <c r="D129" s="43">
        <f t="shared" ref="D129" si="559">J129+P129</f>
        <v>4537.1028130800005</v>
      </c>
      <c r="E129" s="43">
        <f t="shared" ref="E129" si="560">K129+Q129</f>
        <v>3164.2944137200002</v>
      </c>
      <c r="F129" s="43">
        <f t="shared" ref="F129" si="561">L129+R129</f>
        <v>1339.6817222700001</v>
      </c>
      <c r="G129" s="43">
        <f t="shared" ref="G129" si="562">M129+S129</f>
        <v>33.126677090000001</v>
      </c>
      <c r="H129" s="43">
        <f t="shared" ref="H129" si="563">SUM(I129:J129)</f>
        <v>4703.2842696999996</v>
      </c>
      <c r="I129" s="43">
        <v>2767.0237318200002</v>
      </c>
      <c r="J129" s="43">
        <f t="shared" ref="J129" si="564">SUM(K129:M129)</f>
        <v>1936.2605378799999</v>
      </c>
      <c r="K129" s="43">
        <v>1415.4076477399999</v>
      </c>
      <c r="L129" s="43">
        <v>514.62548885000001</v>
      </c>
      <c r="M129" s="43">
        <v>6.2274012900000004</v>
      </c>
      <c r="N129" s="43">
        <f t="shared" ref="N129" si="565">SUM(O129:P129)</f>
        <v>3532.6569779900001</v>
      </c>
      <c r="O129" s="43">
        <v>931.81470278999996</v>
      </c>
      <c r="P129" s="43">
        <f t="shared" ref="P129" si="566">SUM(Q129:S129)</f>
        <v>2600.8422752000001</v>
      </c>
      <c r="Q129" s="43">
        <v>1748.8867659800001</v>
      </c>
      <c r="R129" s="43">
        <v>825.05623342000001</v>
      </c>
      <c r="S129" s="43">
        <v>26.899275800000002</v>
      </c>
      <c r="T129" s="43"/>
      <c r="U129" s="43"/>
      <c r="V129" s="43"/>
      <c r="W129" s="43"/>
      <c r="X129" s="43"/>
      <c r="Y129" s="43"/>
    </row>
    <row r="130" spans="1:25" hidden="1" outlineLevel="1" collapsed="1">
      <c r="A130" s="8">
        <v>44166</v>
      </c>
      <c r="B130" s="43">
        <v>8591.9192551699998</v>
      </c>
      <c r="C130" s="43">
        <f t="shared" ref="C130" si="567">I130+O130</f>
        <v>3982.8581851700001</v>
      </c>
      <c r="D130" s="43">
        <f t="shared" ref="D130" si="568">J130+P130</f>
        <v>4609.0610699999997</v>
      </c>
      <c r="E130" s="43">
        <f t="shared" ref="E130" si="569">K130+Q130</f>
        <v>3209.4315764499997</v>
      </c>
      <c r="F130" s="43">
        <f t="shared" ref="F130" si="570">L130+R130</f>
        <v>1360.6429649199999</v>
      </c>
      <c r="G130" s="43">
        <f t="shared" ref="G130" si="571">M130+S130</f>
        <v>38.986528630000002</v>
      </c>
      <c r="H130" s="43">
        <f t="shared" ref="H130" si="572">SUM(I130:J130)</f>
        <v>5025.6750831400004</v>
      </c>
      <c r="I130" s="43">
        <v>3037.5844744000001</v>
      </c>
      <c r="J130" s="43">
        <f t="shared" ref="J130" si="573">SUM(K130:M130)</f>
        <v>1988.0906087399999</v>
      </c>
      <c r="K130" s="43">
        <v>1441.58582632</v>
      </c>
      <c r="L130" s="43">
        <v>534.51216839999995</v>
      </c>
      <c r="M130" s="43">
        <v>11.99261402</v>
      </c>
      <c r="N130" s="43">
        <f t="shared" ref="N130" si="574">SUM(O130:P130)</f>
        <v>3566.2441720299998</v>
      </c>
      <c r="O130" s="43">
        <v>945.27371076999998</v>
      </c>
      <c r="P130" s="43">
        <f t="shared" ref="P130" si="575">SUM(Q130:S130)</f>
        <v>2620.9704612599999</v>
      </c>
      <c r="Q130" s="43">
        <v>1767.8457501299999</v>
      </c>
      <c r="R130" s="43">
        <v>826.13079651999999</v>
      </c>
      <c r="S130" s="43">
        <v>26.993914610000001</v>
      </c>
      <c r="T130" s="43"/>
      <c r="U130" s="43"/>
      <c r="V130" s="43"/>
      <c r="W130" s="43"/>
      <c r="X130" s="43"/>
      <c r="Y130" s="43"/>
    </row>
    <row r="131" spans="1:25" hidden="1" outlineLevel="1" collapsed="1">
      <c r="A131" s="8">
        <v>44197</v>
      </c>
      <c r="B131" s="43">
        <v>8523.7912980700003</v>
      </c>
      <c r="C131" s="43">
        <f t="shared" ref="C131" si="576">I131+O131</f>
        <v>3929.0004077499998</v>
      </c>
      <c r="D131" s="43">
        <f t="shared" ref="D131" si="577">J131+P131</f>
        <v>4594.7908903200005</v>
      </c>
      <c r="E131" s="43">
        <f t="shared" ref="E131" si="578">K131+Q131</f>
        <v>3178.8421938199999</v>
      </c>
      <c r="F131" s="43">
        <f t="shared" ref="F131" si="579">L131+R131</f>
        <v>1375.96173329</v>
      </c>
      <c r="G131" s="43">
        <f t="shared" ref="G131" si="580">M131+S131</f>
        <v>39.986963209999999</v>
      </c>
      <c r="H131" s="43">
        <f t="shared" ref="H131" si="581">SUM(I131:J131)</f>
        <v>4944.2914232799994</v>
      </c>
      <c r="I131" s="43">
        <v>2931.7093485199998</v>
      </c>
      <c r="J131" s="43">
        <f t="shared" ref="J131" si="582">SUM(K131:M131)</f>
        <v>2012.5820747599998</v>
      </c>
      <c r="K131" s="43">
        <v>1441.36220432</v>
      </c>
      <c r="L131" s="43">
        <v>558.73933466999995</v>
      </c>
      <c r="M131" s="43">
        <v>12.480535769999999</v>
      </c>
      <c r="N131" s="43">
        <f t="shared" ref="N131" si="583">SUM(O131:P131)</f>
        <v>3579.4998747900004</v>
      </c>
      <c r="O131" s="43">
        <v>997.29105922999997</v>
      </c>
      <c r="P131" s="43">
        <f t="shared" ref="P131" si="584">SUM(Q131:S131)</f>
        <v>2582.2088155600004</v>
      </c>
      <c r="Q131" s="43">
        <v>1737.4799895000001</v>
      </c>
      <c r="R131" s="43">
        <v>817.22239862000004</v>
      </c>
      <c r="S131" s="43">
        <v>27.50642744</v>
      </c>
      <c r="T131" s="43"/>
      <c r="U131" s="43"/>
      <c r="V131" s="43"/>
      <c r="W131" s="43"/>
      <c r="X131" s="43"/>
      <c r="Y131" s="43"/>
    </row>
    <row r="132" spans="1:25" hidden="1" outlineLevel="1" collapsed="1">
      <c r="A132" s="8">
        <v>44228</v>
      </c>
      <c r="B132" s="43">
        <v>8518.307099650001</v>
      </c>
      <c r="C132" s="43">
        <f t="shared" ref="C132" si="585">I132+O132</f>
        <v>3929.3783228100001</v>
      </c>
      <c r="D132" s="43">
        <f t="shared" ref="D132" si="586">J132+P132</f>
        <v>4588.92877684</v>
      </c>
      <c r="E132" s="43">
        <f t="shared" ref="E132" si="587">K132+Q132</f>
        <v>3176.2557708499999</v>
      </c>
      <c r="F132" s="43">
        <f t="shared" ref="F132" si="588">L132+R132</f>
        <v>1372.0991731700001</v>
      </c>
      <c r="G132" s="43">
        <f t="shared" ref="G132" si="589">M132+S132</f>
        <v>40.57383282</v>
      </c>
      <c r="H132" s="43">
        <f t="shared" ref="H132" si="590">SUM(I132:J132)</f>
        <v>4961.2866631699999</v>
      </c>
      <c r="I132" s="43">
        <v>2926.3762612999999</v>
      </c>
      <c r="J132" s="43">
        <f t="shared" ref="J132" si="591">SUM(K132:M132)</f>
        <v>2034.9104018700002</v>
      </c>
      <c r="K132" s="43">
        <v>1464.9358067600001</v>
      </c>
      <c r="L132" s="43">
        <v>556.82380619000003</v>
      </c>
      <c r="M132" s="43">
        <v>13.15078892</v>
      </c>
      <c r="N132" s="43">
        <f t="shared" ref="N132" si="592">SUM(O132:P132)</f>
        <v>3557.0204364799993</v>
      </c>
      <c r="O132" s="43">
        <v>1003.00206151</v>
      </c>
      <c r="P132" s="43">
        <f t="shared" ref="P132" si="593">SUM(Q132:S132)</f>
        <v>2554.0183749699995</v>
      </c>
      <c r="Q132" s="43">
        <v>1711.31996409</v>
      </c>
      <c r="R132" s="43">
        <v>815.27536697999994</v>
      </c>
      <c r="S132" s="43">
        <v>27.4230439</v>
      </c>
      <c r="T132" s="43"/>
      <c r="U132" s="43"/>
      <c r="V132" s="43"/>
      <c r="W132" s="43"/>
      <c r="X132" s="43"/>
      <c r="Y132" s="43"/>
    </row>
    <row r="133" spans="1:25" hidden="1" outlineLevel="1" collapsed="1">
      <c r="A133" s="8">
        <v>44256</v>
      </c>
      <c r="B133" s="43">
        <v>8499.1265375000003</v>
      </c>
      <c r="C133" s="43">
        <f t="shared" ref="C133" si="594">I133+O133</f>
        <v>4020.83279537</v>
      </c>
      <c r="D133" s="43">
        <f t="shared" ref="D133" si="595">J133+P133</f>
        <v>4478.2937421300003</v>
      </c>
      <c r="E133" s="43">
        <f t="shared" ref="E133" si="596">K133+Q133</f>
        <v>3084.7675636100003</v>
      </c>
      <c r="F133" s="43">
        <f t="shared" ref="F133" si="597">L133+R133</f>
        <v>1350.25413658</v>
      </c>
      <c r="G133" s="43">
        <f t="shared" ref="G133" si="598">M133+S133</f>
        <v>43.272041940000001</v>
      </c>
      <c r="H133" s="43">
        <f t="shared" ref="H133" si="599">SUM(I133:J133)</f>
        <v>4964.8966344999999</v>
      </c>
      <c r="I133" s="43">
        <v>2937.6587739199999</v>
      </c>
      <c r="J133" s="43">
        <f t="shared" ref="J133" si="600">SUM(K133:M133)</f>
        <v>2027.23786058</v>
      </c>
      <c r="K133" s="43">
        <v>1452.574642</v>
      </c>
      <c r="L133" s="43">
        <v>560.92260675</v>
      </c>
      <c r="M133" s="43">
        <v>13.740611830000001</v>
      </c>
      <c r="N133" s="43">
        <f t="shared" ref="N133" si="601">SUM(O133:P133)</f>
        <v>3534.2299030000004</v>
      </c>
      <c r="O133" s="43">
        <v>1083.1740214500001</v>
      </c>
      <c r="P133" s="43">
        <f t="shared" ref="P133" si="602">SUM(Q133:S133)</f>
        <v>2451.0558815500003</v>
      </c>
      <c r="Q133" s="43">
        <v>1632.19292161</v>
      </c>
      <c r="R133" s="43">
        <v>789.33152983000002</v>
      </c>
      <c r="S133" s="43">
        <v>29.531430109999999</v>
      </c>
      <c r="T133" s="43"/>
      <c r="U133" s="43"/>
      <c r="V133" s="43"/>
      <c r="W133" s="43"/>
      <c r="X133" s="43"/>
      <c r="Y133" s="43"/>
    </row>
    <row r="134" spans="1:25" hidden="1" outlineLevel="1" collapsed="1">
      <c r="A134" s="8">
        <v>44287</v>
      </c>
      <c r="B134" s="43">
        <v>8614.5814082800007</v>
      </c>
      <c r="C134" s="43">
        <f t="shared" ref="C134" si="603">I134+O134</f>
        <v>4182.9537195900002</v>
      </c>
      <c r="D134" s="43">
        <f t="shared" ref="D134" si="604">J134+P134</f>
        <v>4431.6276886899996</v>
      </c>
      <c r="E134" s="43">
        <f t="shared" ref="E134" si="605">K134+Q134</f>
        <v>3025.59435334</v>
      </c>
      <c r="F134" s="43">
        <f t="shared" ref="F134" si="606">L134+R134</f>
        <v>1362.1749594799999</v>
      </c>
      <c r="G134" s="43">
        <f t="shared" ref="G134" si="607">M134+S134</f>
        <v>43.858375870000003</v>
      </c>
      <c r="H134" s="43">
        <f t="shared" ref="H134" si="608">SUM(I134:J134)</f>
        <v>5117.7782019200004</v>
      </c>
      <c r="I134" s="43">
        <v>3084.35338516</v>
      </c>
      <c r="J134" s="43">
        <f t="shared" ref="J134" si="609">SUM(K134:M134)</f>
        <v>2033.4248167599999</v>
      </c>
      <c r="K134" s="43">
        <v>1447.8132270599999</v>
      </c>
      <c r="L134" s="43">
        <v>571.78209466999999</v>
      </c>
      <c r="M134" s="43">
        <v>13.82949503</v>
      </c>
      <c r="N134" s="43">
        <f t="shared" ref="N134" si="610">SUM(O134:P134)</f>
        <v>3496.8032063600003</v>
      </c>
      <c r="O134" s="43">
        <v>1098.60033443</v>
      </c>
      <c r="P134" s="43">
        <f t="shared" ref="P134" si="611">SUM(Q134:S134)</f>
        <v>2398.2028719300001</v>
      </c>
      <c r="Q134" s="43">
        <v>1577.7811262800001</v>
      </c>
      <c r="R134" s="43">
        <v>790.39286480999999</v>
      </c>
      <c r="S134" s="43">
        <v>30.028880839999999</v>
      </c>
      <c r="T134" s="43"/>
      <c r="U134" s="43"/>
      <c r="V134" s="43"/>
      <c r="W134" s="43"/>
      <c r="X134" s="43"/>
      <c r="Y134" s="43"/>
    </row>
    <row r="135" spans="1:25" hidden="1" outlineLevel="1" collapsed="1">
      <c r="A135" s="8">
        <v>44317</v>
      </c>
      <c r="B135" s="43">
        <v>8560.7443659700002</v>
      </c>
      <c r="C135" s="43">
        <f t="shared" ref="C135" si="612">I135+O135</f>
        <v>4217.8823594900005</v>
      </c>
      <c r="D135" s="43">
        <f t="shared" ref="D135" si="613">J135+P135</f>
        <v>4342.8620064799998</v>
      </c>
      <c r="E135" s="43">
        <f t="shared" ref="E135" si="614">K135+Q135</f>
        <v>2947.1421890499996</v>
      </c>
      <c r="F135" s="43">
        <f t="shared" ref="F135" si="615">L135+R135</f>
        <v>1351.4688199</v>
      </c>
      <c r="G135" s="43">
        <f t="shared" ref="G135" si="616">M135+S135</f>
        <v>44.250997529999999</v>
      </c>
      <c r="H135" s="43">
        <f t="shared" ref="H135" si="617">SUM(I135:J135)</f>
        <v>5099.88694768</v>
      </c>
      <c r="I135" s="43">
        <v>3088.7969723599999</v>
      </c>
      <c r="J135" s="43">
        <f t="shared" ref="J135" si="618">SUM(K135:M135)</f>
        <v>2011.0899753199999</v>
      </c>
      <c r="K135" s="43">
        <v>1415.8274123799999</v>
      </c>
      <c r="L135" s="43">
        <v>581.05650680999997</v>
      </c>
      <c r="M135" s="43">
        <v>14.20605613</v>
      </c>
      <c r="N135" s="43">
        <f t="shared" ref="N135" si="619">SUM(O135:P135)</f>
        <v>3460.8574182900002</v>
      </c>
      <c r="O135" s="43">
        <v>1129.0853871300001</v>
      </c>
      <c r="P135" s="43">
        <f t="shared" ref="P135" si="620">SUM(Q135:S135)</f>
        <v>2331.7720311600001</v>
      </c>
      <c r="Q135" s="43">
        <v>1531.3147766699999</v>
      </c>
      <c r="R135" s="43">
        <v>770.41231309</v>
      </c>
      <c r="S135" s="43">
        <v>30.044941399999999</v>
      </c>
      <c r="T135" s="43"/>
      <c r="U135" s="43"/>
      <c r="V135" s="43"/>
      <c r="W135" s="43"/>
      <c r="X135" s="43"/>
      <c r="Y135" s="43"/>
    </row>
    <row r="136" spans="1:25" hidden="1" outlineLevel="1" collapsed="1">
      <c r="A136" s="8">
        <v>44348</v>
      </c>
      <c r="B136" s="43">
        <v>8803.8146542600007</v>
      </c>
      <c r="C136" s="43">
        <f t="shared" ref="C136" si="621">I136+O136</f>
        <v>4539.2940431200004</v>
      </c>
      <c r="D136" s="43">
        <f t="shared" ref="D136" si="622">J136+P136</f>
        <v>4264.5206111400003</v>
      </c>
      <c r="E136" s="43">
        <f t="shared" ref="E136" si="623">K136+Q136</f>
        <v>2875.2719288799999</v>
      </c>
      <c r="F136" s="43">
        <f t="shared" ref="F136" si="624">L136+R136</f>
        <v>1334.1605530299998</v>
      </c>
      <c r="G136" s="43">
        <f t="shared" ref="G136" si="625">M136+S136</f>
        <v>55.088129230000007</v>
      </c>
      <c r="H136" s="43">
        <f t="shared" ref="H136" si="626">SUM(I136:J136)</f>
        <v>5375.2382951399995</v>
      </c>
      <c r="I136" s="43">
        <v>3352.2649079500002</v>
      </c>
      <c r="J136" s="43">
        <f t="shared" ref="J136" si="627">SUM(K136:M136)</f>
        <v>2022.9733871899998</v>
      </c>
      <c r="K136" s="43">
        <v>1408.10836331</v>
      </c>
      <c r="L136" s="43">
        <v>599.16941101999998</v>
      </c>
      <c r="M136" s="43">
        <v>15.695612860000001</v>
      </c>
      <c r="N136" s="43">
        <f t="shared" ref="N136" si="628">SUM(O136:P136)</f>
        <v>3428.5763591200002</v>
      </c>
      <c r="O136" s="43">
        <v>1187.02913517</v>
      </c>
      <c r="P136" s="43">
        <f t="shared" ref="P136" si="629">SUM(Q136:S136)</f>
        <v>2241.54722395</v>
      </c>
      <c r="Q136" s="43">
        <v>1467.1635655699999</v>
      </c>
      <c r="R136" s="43">
        <v>734.99114200999998</v>
      </c>
      <c r="S136" s="43">
        <v>39.392516370000003</v>
      </c>
      <c r="T136" s="43"/>
      <c r="U136" s="43"/>
      <c r="V136" s="43"/>
      <c r="W136" s="43"/>
      <c r="X136" s="43"/>
      <c r="Y136" s="43"/>
    </row>
    <row r="137" spans="1:25" hidden="1" outlineLevel="1" collapsed="1">
      <c r="A137" s="8">
        <v>44378</v>
      </c>
      <c r="B137" s="43">
        <v>8580.5505112600003</v>
      </c>
      <c r="C137" s="43">
        <f t="shared" ref="C137" si="630">I137+O137</f>
        <v>4385.3022312599996</v>
      </c>
      <c r="D137" s="43">
        <f t="shared" ref="D137" si="631">J137+P137</f>
        <v>4195.2482799999998</v>
      </c>
      <c r="E137" s="43">
        <f t="shared" ref="E137" si="632">K137+Q137</f>
        <v>2816.6002072800002</v>
      </c>
      <c r="F137" s="43">
        <f t="shared" ref="F137" si="633">L137+R137</f>
        <v>1311.42951195</v>
      </c>
      <c r="G137" s="43">
        <f t="shared" ref="G137" si="634">M137+S137</f>
        <v>67.218560769999996</v>
      </c>
      <c r="H137" s="43">
        <f t="shared" ref="H137" si="635">SUM(I137:J137)</f>
        <v>5223.8141156299998</v>
      </c>
      <c r="I137" s="43">
        <v>3179.18984542</v>
      </c>
      <c r="J137" s="43">
        <f t="shared" ref="J137" si="636">SUM(K137:M137)</f>
        <v>2044.6242702100001</v>
      </c>
      <c r="K137" s="43">
        <v>1415.38477614</v>
      </c>
      <c r="L137" s="43">
        <v>612.87112128000001</v>
      </c>
      <c r="M137" s="43">
        <v>16.368372789999999</v>
      </c>
      <c r="N137" s="43">
        <f t="shared" ref="N137" si="637">SUM(O137:P137)</f>
        <v>3356.7363956299996</v>
      </c>
      <c r="O137" s="43">
        <v>1206.1123858399999</v>
      </c>
      <c r="P137" s="43">
        <f t="shared" ref="P137" si="638">SUM(Q137:S137)</f>
        <v>2150.6240097899999</v>
      </c>
      <c r="Q137" s="43">
        <v>1401.21543114</v>
      </c>
      <c r="R137" s="43">
        <v>698.55839066999999</v>
      </c>
      <c r="S137" s="43">
        <v>50.850187980000001</v>
      </c>
      <c r="T137" s="43"/>
      <c r="U137" s="43"/>
      <c r="V137" s="43"/>
      <c r="W137" s="43"/>
      <c r="X137" s="43"/>
      <c r="Y137" s="43"/>
    </row>
    <row r="138" spans="1:25" hidden="1" outlineLevel="1" collapsed="1">
      <c r="A138" s="8">
        <v>44409</v>
      </c>
      <c r="B138" s="43">
        <v>8572.9749254099988</v>
      </c>
      <c r="C138" s="43">
        <f t="shared" ref="C138" si="639">I138+O138</f>
        <v>4435.7840821200007</v>
      </c>
      <c r="D138" s="43">
        <f t="shared" ref="D138" si="640">J138+P138</f>
        <v>4137.19084329</v>
      </c>
      <c r="E138" s="43">
        <f t="shared" ref="E138" si="641">K138+Q138</f>
        <v>2761.3022133100003</v>
      </c>
      <c r="F138" s="43">
        <f t="shared" ref="F138" si="642">L138+R138</f>
        <v>1307.14374324</v>
      </c>
      <c r="G138" s="43">
        <f t="shared" ref="G138" si="643">M138+S138</f>
        <v>68.744886739999998</v>
      </c>
      <c r="H138" s="43">
        <f t="shared" ref="H138" si="644">SUM(I138:J138)</f>
        <v>5223.2741907300006</v>
      </c>
      <c r="I138" s="43">
        <v>3173.9159063000002</v>
      </c>
      <c r="J138" s="43">
        <f t="shared" ref="J138" si="645">SUM(K138:M138)</f>
        <v>2049.3582844300004</v>
      </c>
      <c r="K138" s="43">
        <v>1394.54545482</v>
      </c>
      <c r="L138" s="43">
        <v>637.52905176000002</v>
      </c>
      <c r="M138" s="43">
        <v>17.28377785</v>
      </c>
      <c r="N138" s="43">
        <f t="shared" ref="N138" si="646">SUM(O138:P138)</f>
        <v>3349.7007346800001</v>
      </c>
      <c r="O138" s="43">
        <v>1261.86817582</v>
      </c>
      <c r="P138" s="43">
        <f t="shared" ref="P138" si="647">SUM(Q138:S138)</f>
        <v>2087.8325588600001</v>
      </c>
      <c r="Q138" s="43">
        <v>1366.75675849</v>
      </c>
      <c r="R138" s="43">
        <v>669.61469148000003</v>
      </c>
      <c r="S138" s="43">
        <v>51.461108889999998</v>
      </c>
      <c r="T138" s="43"/>
      <c r="U138" s="43"/>
      <c r="V138" s="43"/>
      <c r="W138" s="43"/>
      <c r="X138" s="43"/>
      <c r="Y138" s="43"/>
    </row>
    <row r="139" spans="1:25" hidden="1" outlineLevel="1" collapsed="1">
      <c r="A139" s="8">
        <v>44440</v>
      </c>
      <c r="B139" s="43">
        <v>8685.0350763300012</v>
      </c>
      <c r="C139" s="43">
        <f t="shared" ref="C139" si="648">I139+O139</f>
        <v>4651.4690444200005</v>
      </c>
      <c r="D139" s="43">
        <f t="shared" ref="D139" si="649">J139+P139</f>
        <v>4033.5660319099998</v>
      </c>
      <c r="E139" s="43">
        <f t="shared" ref="E139" si="650">K139+Q139</f>
        <v>2676.6635656500002</v>
      </c>
      <c r="F139" s="43">
        <f t="shared" ref="F139" si="651">L139+R139</f>
        <v>1287.40610094</v>
      </c>
      <c r="G139" s="43">
        <f t="shared" ref="G139" si="652">M139+S139</f>
        <v>69.496365319999995</v>
      </c>
      <c r="H139" s="43">
        <f t="shared" ref="H139" si="653">SUM(I139:J139)</f>
        <v>5381.2820950300002</v>
      </c>
      <c r="I139" s="43">
        <v>3358.8510623000002</v>
      </c>
      <c r="J139" s="43">
        <f t="shared" ref="J139" si="654">SUM(K139:M139)</f>
        <v>2022.4310327299997</v>
      </c>
      <c r="K139" s="43">
        <v>1356.1270743299999</v>
      </c>
      <c r="L139" s="43">
        <v>648.52210804000003</v>
      </c>
      <c r="M139" s="43">
        <v>17.78185036</v>
      </c>
      <c r="N139" s="43">
        <f t="shared" ref="N139" si="655">SUM(O139:P139)</f>
        <v>3303.7529813000001</v>
      </c>
      <c r="O139" s="43">
        <v>1292.6179821200001</v>
      </c>
      <c r="P139" s="43">
        <f t="shared" ref="P139" si="656">SUM(Q139:S139)</f>
        <v>2011.1349991800002</v>
      </c>
      <c r="Q139" s="43">
        <v>1320.5364913200001</v>
      </c>
      <c r="R139" s="43">
        <v>638.88399289999995</v>
      </c>
      <c r="S139" s="43">
        <v>51.714514960000002</v>
      </c>
      <c r="T139" s="43"/>
      <c r="U139" s="43"/>
      <c r="V139" s="43"/>
      <c r="W139" s="43"/>
      <c r="X139" s="43"/>
      <c r="Y139" s="43"/>
    </row>
    <row r="140" spans="1:25" hidden="1" outlineLevel="1" collapsed="1">
      <c r="A140" s="8">
        <v>44470</v>
      </c>
      <c r="B140" s="43">
        <v>8589.0020568700002</v>
      </c>
      <c r="C140" s="43">
        <f t="shared" ref="C140" si="657">I140+O140</f>
        <v>4601.9073270300005</v>
      </c>
      <c r="D140" s="43">
        <f t="shared" ref="D140" si="658">J140+P140</f>
        <v>3987.0947298399997</v>
      </c>
      <c r="E140" s="43">
        <f t="shared" ref="E140" si="659">K140+Q140</f>
        <v>2648.5900086199999</v>
      </c>
      <c r="F140" s="43">
        <f t="shared" ref="F140" si="660">L140+R140</f>
        <v>1269.10594853</v>
      </c>
      <c r="G140" s="43">
        <f t="shared" ref="G140" si="661">M140+S140</f>
        <v>69.398772690000001</v>
      </c>
      <c r="H140" s="43">
        <f t="shared" ref="H140" si="662">SUM(I140:J140)</f>
        <v>5348.2850455799999</v>
      </c>
      <c r="I140" s="43">
        <v>3305.5444022000001</v>
      </c>
      <c r="J140" s="43">
        <f t="shared" ref="J140" si="663">SUM(K140:M140)</f>
        <v>2042.7406433799999</v>
      </c>
      <c r="K140" s="43">
        <v>1365.9149844399999</v>
      </c>
      <c r="L140" s="43">
        <v>658.81423846999996</v>
      </c>
      <c r="M140" s="43">
        <v>18.011420470000001</v>
      </c>
      <c r="N140" s="43">
        <f t="shared" ref="N140" si="664">SUM(O140:P140)</f>
        <v>3240.7170112900003</v>
      </c>
      <c r="O140" s="43">
        <v>1296.3629248300001</v>
      </c>
      <c r="P140" s="43">
        <f t="shared" ref="P140" si="665">SUM(Q140:S140)</f>
        <v>1944.35408646</v>
      </c>
      <c r="Q140" s="43">
        <v>1282.67502418</v>
      </c>
      <c r="R140" s="43">
        <v>610.29171006000001</v>
      </c>
      <c r="S140" s="43">
        <v>51.387352219999997</v>
      </c>
      <c r="T140" s="43"/>
      <c r="U140" s="43"/>
      <c r="V140" s="43"/>
      <c r="W140" s="43"/>
      <c r="X140" s="43"/>
      <c r="Y140" s="43"/>
    </row>
    <row r="141" spans="1:25" hidden="1" outlineLevel="1" collapsed="1">
      <c r="A141" s="8">
        <v>44501</v>
      </c>
      <c r="B141" s="43">
        <v>8738.7068700999989</v>
      </c>
      <c r="C141" s="43">
        <f t="shared" ref="C141" si="666">I141+O141</f>
        <v>4723.8271286700001</v>
      </c>
      <c r="D141" s="43">
        <f t="shared" ref="D141" si="667">J141+P141</f>
        <v>4014.8797414299997</v>
      </c>
      <c r="E141" s="43">
        <f t="shared" ref="E141" si="668">K141+Q141</f>
        <v>2663.74050128</v>
      </c>
      <c r="F141" s="43">
        <f t="shared" ref="F141" si="669">L141+R141</f>
        <v>1279.93487641</v>
      </c>
      <c r="G141" s="43">
        <f t="shared" ref="G141" si="670">M141+S141</f>
        <v>71.204363740000005</v>
      </c>
      <c r="H141" s="43">
        <f t="shared" ref="H141" si="671">SUM(I141:J141)</f>
        <v>5424.5648983399997</v>
      </c>
      <c r="I141" s="43">
        <v>3358.3188877399998</v>
      </c>
      <c r="J141" s="43">
        <f t="shared" ref="J141" si="672">SUM(K141:M141)</f>
        <v>2066.2460105999999</v>
      </c>
      <c r="K141" s="43">
        <v>1378.17194896</v>
      </c>
      <c r="L141" s="43">
        <v>669.30226272000004</v>
      </c>
      <c r="M141" s="43">
        <v>18.771798919999998</v>
      </c>
      <c r="N141" s="43">
        <f t="shared" ref="N141" si="673">SUM(O141:P141)</f>
        <v>3314.1419717600002</v>
      </c>
      <c r="O141" s="43">
        <v>1365.5082409300001</v>
      </c>
      <c r="P141" s="43">
        <f t="shared" ref="P141" si="674">SUM(Q141:S141)</f>
        <v>1948.6337308299999</v>
      </c>
      <c r="Q141" s="43">
        <v>1285.56855232</v>
      </c>
      <c r="R141" s="43">
        <v>610.63261368999997</v>
      </c>
      <c r="S141" s="43">
        <v>52.432564820000003</v>
      </c>
      <c r="T141" s="43"/>
      <c r="U141" s="43"/>
      <c r="V141" s="43"/>
      <c r="W141" s="43"/>
      <c r="X141" s="43"/>
      <c r="Y141" s="43"/>
    </row>
    <row r="142" spans="1:25" hidden="1" outlineLevel="1" collapsed="1">
      <c r="A142" s="8">
        <v>44531</v>
      </c>
      <c r="B142" s="43">
        <v>9251.2817218600012</v>
      </c>
      <c r="C142" s="43">
        <f t="shared" ref="C142" si="675">I142+O142</f>
        <v>5226.2551845899998</v>
      </c>
      <c r="D142" s="43">
        <f t="shared" ref="D142" si="676">J142+P142</f>
        <v>4025.0265372699996</v>
      </c>
      <c r="E142" s="43">
        <f t="shared" ref="E142" si="677">K142+Q142</f>
        <v>2679.7576639700001</v>
      </c>
      <c r="F142" s="43">
        <f t="shared" ref="F142" si="678">L142+R142</f>
        <v>1275.48466852</v>
      </c>
      <c r="G142" s="43">
        <f t="shared" ref="G142" si="679">M142+S142</f>
        <v>69.784204779999996</v>
      </c>
      <c r="H142" s="43">
        <f t="shared" ref="H142" si="680">SUM(I142:J142)</f>
        <v>5986.8830449799998</v>
      </c>
      <c r="I142" s="43">
        <v>3876.37217108</v>
      </c>
      <c r="J142" s="43">
        <f t="shared" ref="J142" si="681">SUM(K142:M142)</f>
        <v>2110.5108738999998</v>
      </c>
      <c r="K142" s="43">
        <v>1405.42039574</v>
      </c>
      <c r="L142" s="43">
        <v>686.36800443000004</v>
      </c>
      <c r="M142" s="43">
        <v>18.722473730000001</v>
      </c>
      <c r="N142" s="43">
        <f t="shared" ref="N142" si="682">SUM(O142:P142)</f>
        <v>3264.39867688</v>
      </c>
      <c r="O142" s="43">
        <v>1349.88301351</v>
      </c>
      <c r="P142" s="43">
        <f t="shared" ref="P142" si="683">SUM(Q142:S142)</f>
        <v>1914.5156633700001</v>
      </c>
      <c r="Q142" s="43">
        <v>1274.3372682300001</v>
      </c>
      <c r="R142" s="43">
        <v>589.11666408999997</v>
      </c>
      <c r="S142" s="43">
        <v>51.061731049999999</v>
      </c>
      <c r="T142" s="43"/>
      <c r="U142" s="43"/>
      <c r="V142" s="43"/>
      <c r="W142" s="43"/>
      <c r="X142" s="43"/>
      <c r="Y142" s="43"/>
    </row>
    <row r="143" spans="1:25" hidden="1" outlineLevel="1" collapsed="1">
      <c r="A143" s="8">
        <v>44562</v>
      </c>
      <c r="B143" s="43">
        <v>8808.5582019499998</v>
      </c>
      <c r="C143" s="43">
        <f t="shared" ref="C143" si="684">I143+O143</f>
        <v>4832.8611404399999</v>
      </c>
      <c r="D143" s="43">
        <f t="shared" ref="D143" si="685">J143+P143</f>
        <v>3975.6970615099999</v>
      </c>
      <c r="E143" s="43">
        <f t="shared" ref="E143" si="686">K143+Q143</f>
        <v>2638.6341286500001</v>
      </c>
      <c r="F143" s="43">
        <f t="shared" ref="F143" si="687">L143+R143</f>
        <v>1266.7722615600001</v>
      </c>
      <c r="G143" s="43">
        <f t="shared" ref="G143" si="688">M143+S143</f>
        <v>70.2906713</v>
      </c>
      <c r="H143" s="43">
        <f t="shared" ref="H143" si="689">SUM(I143:J143)</f>
        <v>5483.6350828899995</v>
      </c>
      <c r="I143" s="43">
        <v>3412.6591256299998</v>
      </c>
      <c r="J143" s="43">
        <f t="shared" ref="J143" si="690">SUM(K143:M143)</f>
        <v>2070.9759572600001</v>
      </c>
      <c r="K143" s="43">
        <v>1378.2227746799999</v>
      </c>
      <c r="L143" s="43">
        <v>673.87620494999999</v>
      </c>
      <c r="M143" s="43">
        <v>18.876977629999999</v>
      </c>
      <c r="N143" s="43">
        <f t="shared" ref="N143" si="691">SUM(O143:P143)</f>
        <v>3324.9231190599999</v>
      </c>
      <c r="O143" s="43">
        <v>1420.20201481</v>
      </c>
      <c r="P143" s="43">
        <f t="shared" ref="P143" si="692">SUM(Q143:S143)</f>
        <v>1904.7211042499998</v>
      </c>
      <c r="Q143" s="43">
        <v>1260.4113539699999</v>
      </c>
      <c r="R143" s="43">
        <v>592.89605660999996</v>
      </c>
      <c r="S143" s="43">
        <v>51.413693670000001</v>
      </c>
      <c r="T143" s="43"/>
      <c r="U143" s="43"/>
      <c r="V143" s="43"/>
      <c r="W143" s="43"/>
      <c r="X143" s="43"/>
      <c r="Y143" s="43"/>
    </row>
    <row r="144" spans="1:25" hidden="1" outlineLevel="1" collapsed="1">
      <c r="A144" s="8">
        <v>44593</v>
      </c>
      <c r="B144" s="43">
        <v>8009.1772974300002</v>
      </c>
      <c r="C144" s="43">
        <f t="shared" ref="C144" si="693">I144+O144</f>
        <v>4244.5987276799997</v>
      </c>
      <c r="D144" s="43">
        <f t="shared" ref="D144" si="694">J144+P144</f>
        <v>3764.57856975</v>
      </c>
      <c r="E144" s="43">
        <f t="shared" ref="E144" si="695">K144+Q144</f>
        <v>2459.6260119500002</v>
      </c>
      <c r="F144" s="43">
        <f t="shared" ref="F144" si="696">L144+R144</f>
        <v>1233.1264149900001</v>
      </c>
      <c r="G144" s="43">
        <f t="shared" ref="G144" si="697">M144+S144</f>
        <v>71.826142810000007</v>
      </c>
      <c r="H144" s="43">
        <f t="shared" ref="H144" si="698">SUM(I144:J144)</f>
        <v>4915.6774502200005</v>
      </c>
      <c r="I144" s="43">
        <v>2922.54466817</v>
      </c>
      <c r="J144" s="43">
        <f t="shared" ref="J144" si="699">SUM(K144:M144)</f>
        <v>1993.1327820500001</v>
      </c>
      <c r="K144" s="43">
        <v>1318.35933735</v>
      </c>
      <c r="L144" s="43">
        <v>655.11804997000002</v>
      </c>
      <c r="M144" s="43">
        <v>19.655394730000001</v>
      </c>
      <c r="N144" s="43">
        <f t="shared" ref="N144" si="700">SUM(O144:P144)</f>
        <v>3093.4998472099996</v>
      </c>
      <c r="O144" s="43">
        <v>1322.0540595099999</v>
      </c>
      <c r="P144" s="43">
        <f t="shared" ref="P144" si="701">SUM(Q144:S144)</f>
        <v>1771.4457877</v>
      </c>
      <c r="Q144" s="43">
        <v>1141.2666746</v>
      </c>
      <c r="R144" s="43">
        <v>578.00836502000004</v>
      </c>
      <c r="S144" s="43">
        <v>52.170748080000003</v>
      </c>
      <c r="T144" s="43"/>
      <c r="U144" s="43"/>
      <c r="V144" s="43"/>
      <c r="W144" s="43"/>
      <c r="X144" s="43"/>
      <c r="Y144" s="43"/>
    </row>
    <row r="145" spans="1:25" hidden="1" outlineLevel="1" collapsed="1">
      <c r="A145" s="8">
        <v>44621</v>
      </c>
      <c r="B145" s="43">
        <v>8290.3554765199988</v>
      </c>
      <c r="C145" s="43">
        <f t="shared" ref="C145" si="702">I145+O145</f>
        <v>4789.3203731699996</v>
      </c>
      <c r="D145" s="43">
        <f t="shared" ref="D145" si="703">J145+P145</f>
        <v>3501.0351033500001</v>
      </c>
      <c r="E145" s="43">
        <f t="shared" ref="E145" si="704">K145+Q145</f>
        <v>2260.6407797800002</v>
      </c>
      <c r="F145" s="43">
        <f t="shared" ref="F145" si="705">L145+R145</f>
        <v>1169.13028295</v>
      </c>
      <c r="G145" s="43">
        <f t="shared" ref="G145" si="706">M145+S145</f>
        <v>71.264040620000003</v>
      </c>
      <c r="H145" s="43">
        <f t="shared" ref="H145" si="707">SUM(I145:J145)</f>
        <v>5253.9398706299999</v>
      </c>
      <c r="I145" s="43">
        <v>3359.5650123599999</v>
      </c>
      <c r="J145" s="43">
        <f t="shared" ref="J145" si="708">SUM(K145:M145)</f>
        <v>1894.37485827</v>
      </c>
      <c r="K145" s="43">
        <v>1237.9208749700001</v>
      </c>
      <c r="L145" s="43">
        <v>636.85441731000003</v>
      </c>
      <c r="M145" s="43">
        <v>19.599565989999999</v>
      </c>
      <c r="N145" s="43">
        <f t="shared" ref="N145" si="709">SUM(O145:P145)</f>
        <v>3036.4156058899998</v>
      </c>
      <c r="O145" s="43">
        <v>1429.75536081</v>
      </c>
      <c r="P145" s="43">
        <f t="shared" ref="P145" si="710">SUM(Q145:S145)</f>
        <v>1606.6602450800001</v>
      </c>
      <c r="Q145" s="43">
        <v>1022.71990481</v>
      </c>
      <c r="R145" s="43">
        <v>532.27586564000001</v>
      </c>
      <c r="S145" s="43">
        <v>51.664474630000001</v>
      </c>
      <c r="T145" s="43"/>
      <c r="U145" s="43"/>
      <c r="V145" s="43"/>
      <c r="W145" s="43"/>
      <c r="X145" s="43"/>
      <c r="Y145" s="43"/>
    </row>
    <row r="146" spans="1:25" hidden="1" outlineLevel="1" collapsed="1">
      <c r="A146" s="8">
        <v>44652</v>
      </c>
      <c r="B146" s="43">
        <v>8677.4102543000008</v>
      </c>
      <c r="C146" s="43">
        <f t="shared" ref="C146" si="711">I146+O146</f>
        <v>5281.9259522100001</v>
      </c>
      <c r="D146" s="43">
        <f t="shared" ref="D146" si="712">J146+P146</f>
        <v>3395.4843020900003</v>
      </c>
      <c r="E146" s="43">
        <f t="shared" ref="E146" si="713">K146+Q146</f>
        <v>2172.5379466499999</v>
      </c>
      <c r="F146" s="43">
        <f t="shared" ref="F146" si="714">L146+R146</f>
        <v>1152.65309127</v>
      </c>
      <c r="G146" s="43">
        <f t="shared" ref="G146" si="715">M146+S146</f>
        <v>70.29326417</v>
      </c>
      <c r="H146" s="43">
        <f t="shared" ref="H146" si="716">SUM(I146:J146)</f>
        <v>5672.2372922200002</v>
      </c>
      <c r="I146" s="43">
        <v>3806.6215975800001</v>
      </c>
      <c r="J146" s="43">
        <f t="shared" ref="J146" si="717">SUM(K146:M146)</f>
        <v>1865.6156946400001</v>
      </c>
      <c r="K146" s="43">
        <v>1205.7004681000001</v>
      </c>
      <c r="L146" s="43">
        <v>640.25827842000001</v>
      </c>
      <c r="M146" s="43">
        <v>19.656948119999999</v>
      </c>
      <c r="N146" s="43">
        <f t="shared" ref="N146" si="718">SUM(O146:P146)</f>
        <v>3005.1729620800002</v>
      </c>
      <c r="O146" s="43">
        <v>1475.30435463</v>
      </c>
      <c r="P146" s="43">
        <f t="shared" ref="P146" si="719">SUM(Q146:S146)</f>
        <v>1529.8686074500001</v>
      </c>
      <c r="Q146" s="43">
        <v>966.83747855000001</v>
      </c>
      <c r="R146" s="43">
        <v>512.39481284999999</v>
      </c>
      <c r="S146" s="43">
        <v>50.636316049999998</v>
      </c>
      <c r="T146" s="43"/>
      <c r="U146" s="43"/>
      <c r="V146" s="43"/>
      <c r="W146" s="43"/>
      <c r="X146" s="43"/>
      <c r="Y146" s="43"/>
    </row>
    <row r="147" spans="1:25" hidden="1" outlineLevel="1" collapsed="1">
      <c r="A147" s="8">
        <v>44682</v>
      </c>
      <c r="B147" s="43">
        <v>8815.5010789400003</v>
      </c>
      <c r="C147" s="43">
        <f t="shared" ref="C147" si="720">I147+O147</f>
        <v>5473.9231309799998</v>
      </c>
      <c r="D147" s="43">
        <f t="shared" ref="D147" si="721">J147+P147</f>
        <v>3341.5779479600005</v>
      </c>
      <c r="E147" s="43">
        <f t="shared" ref="E147" si="722">K147+Q147</f>
        <v>2121.9041088200001</v>
      </c>
      <c r="F147" s="43">
        <f t="shared" ref="F147" si="723">L147+R147</f>
        <v>1148.98822707</v>
      </c>
      <c r="G147" s="43">
        <f t="shared" ref="G147" si="724">M147+S147</f>
        <v>70.685612070000005</v>
      </c>
      <c r="H147" s="43">
        <f t="shared" ref="H147" si="725">SUM(I147:J147)</f>
        <v>5803.6292746400004</v>
      </c>
      <c r="I147" s="43">
        <v>3944.7340181499999</v>
      </c>
      <c r="J147" s="43">
        <f t="shared" ref="J147" si="726">SUM(K147:M147)</f>
        <v>1858.8952564900003</v>
      </c>
      <c r="K147" s="43">
        <v>1187.7620506400001</v>
      </c>
      <c r="L147" s="43">
        <v>650.82673588</v>
      </c>
      <c r="M147" s="43">
        <v>20.306469969999998</v>
      </c>
      <c r="N147" s="43">
        <f t="shared" ref="N147" si="727">SUM(O147:P147)</f>
        <v>3011.8718042999999</v>
      </c>
      <c r="O147" s="43">
        <v>1529.1891128300001</v>
      </c>
      <c r="P147" s="43">
        <f t="shared" ref="P147" si="728">SUM(Q147:S147)</f>
        <v>1482.68269147</v>
      </c>
      <c r="Q147" s="43">
        <v>934.14205818000005</v>
      </c>
      <c r="R147" s="43">
        <v>498.16149118999999</v>
      </c>
      <c r="S147" s="43">
        <v>50.379142100000003</v>
      </c>
      <c r="T147" s="43"/>
      <c r="U147" s="43"/>
      <c r="V147" s="43"/>
      <c r="W147" s="43"/>
      <c r="X147" s="43"/>
      <c r="Y147" s="43"/>
    </row>
    <row r="148" spans="1:25" hidden="1" outlineLevel="1" collapsed="1">
      <c r="A148" s="8">
        <v>44713</v>
      </c>
      <c r="B148" s="43">
        <v>9388.3692091299999</v>
      </c>
      <c r="C148" s="43">
        <f t="shared" ref="C148" si="729">I148+O148</f>
        <v>6075.4048950199995</v>
      </c>
      <c r="D148" s="43">
        <f t="shared" ref="D148" si="730">J148+P148</f>
        <v>3312.96431411</v>
      </c>
      <c r="E148" s="43">
        <f t="shared" ref="E148" si="731">K148+Q148</f>
        <v>2106.1382486699999</v>
      </c>
      <c r="F148" s="43">
        <f t="shared" ref="F148" si="732">L148+R148</f>
        <v>1144.9627198999999</v>
      </c>
      <c r="G148" s="43">
        <f t="shared" ref="G148" si="733">M148+S148</f>
        <v>61.863345539999997</v>
      </c>
      <c r="H148" s="43">
        <f t="shared" ref="H148" si="734">SUM(I148:J148)</f>
        <v>6403.4278874599995</v>
      </c>
      <c r="I148" s="43">
        <v>4516.3340372599996</v>
      </c>
      <c r="J148" s="43">
        <f t="shared" ref="J148" si="735">SUM(K148:M148)</f>
        <v>1887.0938501999999</v>
      </c>
      <c r="K148" s="43">
        <v>1212.4987001</v>
      </c>
      <c r="L148" s="43">
        <v>654.35596889999999</v>
      </c>
      <c r="M148" s="43">
        <v>20.239181200000001</v>
      </c>
      <c r="N148" s="43">
        <f t="shared" ref="N148" si="736">SUM(O148:P148)</f>
        <v>2984.9413216700004</v>
      </c>
      <c r="O148" s="43">
        <v>1559.0708577600001</v>
      </c>
      <c r="P148" s="43">
        <f t="shared" ref="P148" si="737">SUM(Q148:S148)</f>
        <v>1425.8704639100001</v>
      </c>
      <c r="Q148" s="43">
        <v>893.63954856999999</v>
      </c>
      <c r="R148" s="43">
        <v>490.60675099999997</v>
      </c>
      <c r="S148" s="43">
        <v>41.62416434</v>
      </c>
      <c r="T148" s="43"/>
      <c r="U148" s="43"/>
      <c r="V148" s="43"/>
      <c r="W148" s="43"/>
      <c r="X148" s="43"/>
      <c r="Y148" s="43"/>
    </row>
    <row r="149" spans="1:25" hidden="1" outlineLevel="1" collapsed="1">
      <c r="A149" s="8">
        <v>44743</v>
      </c>
      <c r="B149" s="43">
        <v>10072.52804569</v>
      </c>
      <c r="C149" s="43">
        <f t="shared" ref="C149" si="738">I149+O149</f>
        <v>6516.8144718000003</v>
      </c>
      <c r="D149" s="43">
        <f t="shared" ref="D149" si="739">J149+P149</f>
        <v>3555.7135738899997</v>
      </c>
      <c r="E149" s="43">
        <f t="shared" ref="E149" si="740">K149+Q149</f>
        <v>2250.1438797599999</v>
      </c>
      <c r="F149" s="43">
        <f t="shared" ref="F149" si="741">L149+R149</f>
        <v>1234.9306504799999</v>
      </c>
      <c r="G149" s="43">
        <f t="shared" ref="G149" si="742">M149+S149</f>
        <v>70.639043649999991</v>
      </c>
      <c r="H149" s="43">
        <f t="shared" ref="H149" si="743">SUM(I149:J149)</f>
        <v>6375.5609791999996</v>
      </c>
      <c r="I149" s="43">
        <v>4548.1080258800002</v>
      </c>
      <c r="J149" s="43">
        <f t="shared" ref="J149" si="744">SUM(K149:M149)</f>
        <v>1827.4529533199998</v>
      </c>
      <c r="K149" s="43">
        <v>1165.1451408099999</v>
      </c>
      <c r="L149" s="43">
        <v>642.00807843999996</v>
      </c>
      <c r="M149" s="43">
        <v>20.29973407</v>
      </c>
      <c r="N149" s="43">
        <f t="shared" ref="N149" si="745">SUM(O149:P149)</f>
        <v>3696.96706649</v>
      </c>
      <c r="O149" s="43">
        <v>1968.7064459200001</v>
      </c>
      <c r="P149" s="43">
        <f t="shared" ref="P149" si="746">SUM(Q149:S149)</f>
        <v>1728.2606205699999</v>
      </c>
      <c r="Q149" s="43">
        <v>1084.99873895</v>
      </c>
      <c r="R149" s="43">
        <v>592.92257203999998</v>
      </c>
      <c r="S149" s="43">
        <v>50.339309579999998</v>
      </c>
      <c r="T149" s="43"/>
      <c r="U149" s="43"/>
      <c r="V149" s="43"/>
      <c r="W149" s="43"/>
      <c r="X149" s="43"/>
      <c r="Y149" s="43"/>
    </row>
    <row r="150" spans="1:25" hidden="1" outlineLevel="1" collapsed="1">
      <c r="A150" s="8">
        <v>44774</v>
      </c>
      <c r="B150" s="43">
        <v>10586.69699753</v>
      </c>
      <c r="C150" s="43">
        <f t="shared" ref="C150" si="747">I150+O150</f>
        <v>7030.15264149</v>
      </c>
      <c r="D150" s="43">
        <f t="shared" ref="D150" si="748">J150+P150</f>
        <v>3556.5443560399999</v>
      </c>
      <c r="E150" s="43">
        <f t="shared" ref="E150" si="749">K150+Q150</f>
        <v>2265.1854232300002</v>
      </c>
      <c r="F150" s="43">
        <f t="shared" ref="F150" si="750">L150+R150</f>
        <v>1219.71574553</v>
      </c>
      <c r="G150" s="43">
        <f t="shared" ref="G150" si="751">M150+S150</f>
        <v>71.643187280000006</v>
      </c>
      <c r="H150" s="43">
        <f t="shared" ref="H150" si="752">SUM(I150:J150)</f>
        <v>6843.4521765200006</v>
      </c>
      <c r="I150" s="43">
        <v>5014.0683895000002</v>
      </c>
      <c r="J150" s="43">
        <f t="shared" ref="J150" si="753">SUM(K150:M150)</f>
        <v>1829.3837870200002</v>
      </c>
      <c r="K150" s="43">
        <v>1162.5506848800001</v>
      </c>
      <c r="L150" s="43">
        <v>645.43766855000001</v>
      </c>
      <c r="M150" s="43">
        <v>21.39543359</v>
      </c>
      <c r="N150" s="43">
        <f t="shared" ref="N150" si="754">SUM(O150:P150)</f>
        <v>3743.2448210100001</v>
      </c>
      <c r="O150" s="43">
        <v>2016.08425199</v>
      </c>
      <c r="P150" s="43">
        <f t="shared" ref="P150" si="755">SUM(Q150:S150)</f>
        <v>1727.1605690199999</v>
      </c>
      <c r="Q150" s="43">
        <v>1102.6347383499999</v>
      </c>
      <c r="R150" s="43">
        <v>574.27807698000004</v>
      </c>
      <c r="S150" s="43">
        <v>50.247753690000003</v>
      </c>
      <c r="T150" s="43"/>
      <c r="U150" s="43"/>
      <c r="V150" s="43"/>
      <c r="W150" s="43"/>
      <c r="X150" s="43"/>
      <c r="Y150" s="43"/>
    </row>
    <row r="151" spans="1:25" hidden="1" outlineLevel="1" collapsed="1">
      <c r="A151" s="8">
        <v>44805</v>
      </c>
      <c r="B151" s="43">
        <v>10940.533035189999</v>
      </c>
      <c r="C151" s="43">
        <f t="shared" ref="C151" si="756">I151+O151</f>
        <v>7271.2859422799993</v>
      </c>
      <c r="D151" s="43">
        <f t="shared" ref="D151" si="757">J151+P151</f>
        <v>3669.24709291</v>
      </c>
      <c r="E151" s="43">
        <f t="shared" ref="E151" si="758">K151+Q151</f>
        <v>2436.8191700400002</v>
      </c>
      <c r="F151" s="43">
        <f t="shared" ref="F151" si="759">L151+R151</f>
        <v>1161.26121298</v>
      </c>
      <c r="G151" s="43">
        <f t="shared" ref="G151" si="760">M151+S151</f>
        <v>71.166709889999993</v>
      </c>
      <c r="H151" s="43">
        <f t="shared" ref="H151" si="761">SUM(I151:J151)</f>
        <v>7076.4481624700002</v>
      </c>
      <c r="I151" s="43">
        <v>5216.5171805099999</v>
      </c>
      <c r="J151" s="43">
        <f t="shared" ref="J151" si="762">SUM(K151:M151)</f>
        <v>1859.9309819599998</v>
      </c>
      <c r="K151" s="43">
        <v>1210.63004712</v>
      </c>
      <c r="L151" s="43">
        <v>627.84588182000005</v>
      </c>
      <c r="M151" s="43">
        <v>21.455053020000001</v>
      </c>
      <c r="N151" s="43">
        <f t="shared" ref="N151" si="763">SUM(O151:P151)</f>
        <v>3864.08487272</v>
      </c>
      <c r="O151" s="43">
        <v>2054.7687617699999</v>
      </c>
      <c r="P151" s="43">
        <f t="shared" ref="P151" si="764">SUM(Q151:S151)</f>
        <v>1809.3161109500002</v>
      </c>
      <c r="Q151" s="43">
        <v>1226.18912292</v>
      </c>
      <c r="R151" s="43">
        <v>533.41533116000005</v>
      </c>
      <c r="S151" s="43">
        <v>49.711656869999999</v>
      </c>
      <c r="T151" s="43"/>
      <c r="U151" s="43"/>
      <c r="V151" s="43"/>
      <c r="W151" s="43"/>
      <c r="X151" s="43"/>
      <c r="Y151" s="43"/>
    </row>
    <row r="152" spans="1:25" hidden="1" outlineLevel="1" collapsed="1">
      <c r="A152" s="8">
        <v>44835</v>
      </c>
      <c r="B152" s="43">
        <v>11220.820439929999</v>
      </c>
      <c r="C152" s="43">
        <f t="shared" ref="C152" si="765">I152+O152</f>
        <v>7477.8491850199998</v>
      </c>
      <c r="D152" s="43">
        <f t="shared" ref="D152" si="766">J152+P152</f>
        <v>3742.97125491</v>
      </c>
      <c r="E152" s="43">
        <f t="shared" ref="E152" si="767">K152+Q152</f>
        <v>2542.67249683</v>
      </c>
      <c r="F152" s="43">
        <f t="shared" ref="F152" si="768">L152+R152</f>
        <v>1131.8749986100001</v>
      </c>
      <c r="G152" s="43">
        <f t="shared" ref="G152" si="769">M152+S152</f>
        <v>68.423759469999993</v>
      </c>
      <c r="H152" s="43">
        <f t="shared" ref="H152" si="770">SUM(I152:J152)</f>
        <v>7258.1577108000001</v>
      </c>
      <c r="I152" s="43">
        <v>5430.48999439</v>
      </c>
      <c r="J152" s="43">
        <f t="shared" ref="J152" si="771">SUM(K152:M152)</f>
        <v>1827.6677164099999</v>
      </c>
      <c r="K152" s="43">
        <v>1190.9019569699999</v>
      </c>
      <c r="L152" s="43">
        <v>617.14182668000001</v>
      </c>
      <c r="M152" s="43">
        <v>19.623932759999999</v>
      </c>
      <c r="N152" s="43">
        <f t="shared" ref="N152" si="772">SUM(O152:P152)</f>
        <v>3962.6627291300001</v>
      </c>
      <c r="O152" s="43">
        <v>2047.3591906300001</v>
      </c>
      <c r="P152" s="43">
        <f t="shared" ref="P152" si="773">SUM(Q152:S152)</f>
        <v>1915.3035385000001</v>
      </c>
      <c r="Q152" s="43">
        <v>1351.7705398600001</v>
      </c>
      <c r="R152" s="43">
        <v>514.73317193000003</v>
      </c>
      <c r="S152" s="43">
        <v>48.799826709999998</v>
      </c>
      <c r="T152" s="43"/>
      <c r="U152" s="43"/>
      <c r="V152" s="43"/>
      <c r="W152" s="43"/>
      <c r="X152" s="43"/>
      <c r="Y152" s="43"/>
    </row>
    <row r="153" spans="1:25" hidden="1" outlineLevel="1" collapsed="1">
      <c r="A153" s="8">
        <v>44866</v>
      </c>
      <c r="B153" s="43">
        <v>11475.51746336</v>
      </c>
      <c r="C153" s="43">
        <f t="shared" ref="C153" si="774">I153+O153</f>
        <v>7598.31122168</v>
      </c>
      <c r="D153" s="43">
        <f t="shared" ref="D153" si="775">J153+P153</f>
        <v>3877.2062416799999</v>
      </c>
      <c r="E153" s="43">
        <f t="shared" ref="E153" si="776">K153+Q153</f>
        <v>2699.5602130500001</v>
      </c>
      <c r="F153" s="43">
        <f t="shared" ref="F153" si="777">L153+R153</f>
        <v>1108.9287706800001</v>
      </c>
      <c r="G153" s="43">
        <f t="shared" ref="G153" si="778">M153+S153</f>
        <v>68.717257950000004</v>
      </c>
      <c r="H153" s="43">
        <f t="shared" ref="H153" si="779">SUM(I153:J153)</f>
        <v>7389.0762135200002</v>
      </c>
      <c r="I153" s="43">
        <v>5511.1703435899999</v>
      </c>
      <c r="J153" s="43">
        <f t="shared" ref="J153" si="780">SUM(K153:M153)</f>
        <v>1877.9058699300001</v>
      </c>
      <c r="K153" s="43">
        <v>1249.40647663</v>
      </c>
      <c r="L153" s="43">
        <v>609.06624526999997</v>
      </c>
      <c r="M153" s="43">
        <v>19.433148030000002</v>
      </c>
      <c r="N153" s="43">
        <f t="shared" ref="N153" si="781">SUM(O153:P153)</f>
        <v>4086.4412498400002</v>
      </c>
      <c r="O153" s="43">
        <v>2087.1408780900001</v>
      </c>
      <c r="P153" s="43">
        <f t="shared" ref="P153" si="782">SUM(Q153:S153)</f>
        <v>1999.3003717500001</v>
      </c>
      <c r="Q153" s="43">
        <v>1450.1537364200001</v>
      </c>
      <c r="R153" s="43">
        <v>499.86252540999999</v>
      </c>
      <c r="S153" s="43">
        <v>49.284109919999999</v>
      </c>
      <c r="T153" s="43"/>
      <c r="U153" s="43"/>
      <c r="V153" s="43"/>
      <c r="W153" s="43"/>
      <c r="X153" s="43"/>
      <c r="Y153" s="43"/>
    </row>
    <row r="154" spans="1:25" hidden="1" outlineLevel="1" collapsed="1">
      <c r="A154" s="8">
        <v>44896</v>
      </c>
      <c r="B154" s="43">
        <v>12446.75088836</v>
      </c>
      <c r="C154" s="43">
        <f t="shared" ref="C154" si="783">I154+O154</f>
        <v>8317.77332785</v>
      </c>
      <c r="D154" s="43">
        <f t="shared" ref="D154" si="784">J154+P154</f>
        <v>4128.9775605100003</v>
      </c>
      <c r="E154" s="43">
        <f t="shared" ref="E154" si="785">K154+Q154</f>
        <v>2955.1253642499996</v>
      </c>
      <c r="F154" s="43">
        <f t="shared" ref="F154" si="786">L154+R154</f>
        <v>1104.32331475</v>
      </c>
      <c r="G154" s="43">
        <f t="shared" ref="G154" si="787">M154+S154</f>
        <v>69.528881510000005</v>
      </c>
      <c r="H154" s="43">
        <f t="shared" ref="H154" si="788">SUM(I154:J154)</f>
        <v>8236.8827926699996</v>
      </c>
      <c r="I154" s="43">
        <v>6192.2833449600002</v>
      </c>
      <c r="J154" s="43">
        <f t="shared" ref="J154" si="789">SUM(K154:M154)</f>
        <v>2044.5994477099998</v>
      </c>
      <c r="K154" s="43">
        <v>1390.6670759199999</v>
      </c>
      <c r="L154" s="43">
        <v>633.72165909</v>
      </c>
      <c r="M154" s="43">
        <v>20.210712699999998</v>
      </c>
      <c r="N154" s="43">
        <f t="shared" ref="N154" si="790">SUM(O154:P154)</f>
        <v>4209.8680956900007</v>
      </c>
      <c r="O154" s="43">
        <v>2125.4899828900002</v>
      </c>
      <c r="P154" s="43">
        <f t="shared" ref="P154" si="791">SUM(Q154:S154)</f>
        <v>2084.3781128000001</v>
      </c>
      <c r="Q154" s="43">
        <v>1564.45828833</v>
      </c>
      <c r="R154" s="43">
        <v>470.60165566000001</v>
      </c>
      <c r="S154" s="43">
        <v>49.318168810000003</v>
      </c>
      <c r="T154" s="43"/>
      <c r="U154" s="43"/>
      <c r="V154" s="43"/>
      <c r="W154" s="43"/>
      <c r="X154" s="43"/>
      <c r="Y154" s="43"/>
    </row>
    <row r="155" spans="1:25" hidden="1" outlineLevel="1" collapsed="1">
      <c r="A155" s="8">
        <v>44927</v>
      </c>
      <c r="B155" s="43">
        <v>12194.68896953</v>
      </c>
      <c r="C155" s="43">
        <f t="shared" ref="C155" si="792">I155+O155</f>
        <v>7884.3717840299996</v>
      </c>
      <c r="D155" s="43">
        <f t="shared" ref="D155" si="793">J155+P155</f>
        <v>4310.3171855000001</v>
      </c>
      <c r="E155" s="43">
        <f t="shared" ref="E155" si="794">K155+Q155</f>
        <v>3140.1312144600001</v>
      </c>
      <c r="F155" s="43">
        <f t="shared" ref="F155" si="795">L155+R155</f>
        <v>1098.5564717</v>
      </c>
      <c r="G155" s="43">
        <f t="shared" ref="G155" si="796">M155+S155</f>
        <v>71.629499339999995</v>
      </c>
      <c r="H155" s="43">
        <f t="shared" ref="H155" si="797">SUM(I155:J155)</f>
        <v>7852.69676729</v>
      </c>
      <c r="I155" s="43">
        <v>5773.9443185199998</v>
      </c>
      <c r="J155" s="43">
        <f t="shared" ref="J155" si="798">SUM(K155:M155)</f>
        <v>2078.7524487700002</v>
      </c>
      <c r="K155" s="43">
        <v>1421.1298011900001</v>
      </c>
      <c r="L155" s="43">
        <v>635.26731462999999</v>
      </c>
      <c r="M155" s="43">
        <v>22.355332950000001</v>
      </c>
      <c r="N155" s="43">
        <f t="shared" ref="N155" si="799">SUM(O155:P155)</f>
        <v>4341.9922022400006</v>
      </c>
      <c r="O155" s="43">
        <v>2110.4274655099998</v>
      </c>
      <c r="P155" s="43">
        <f t="shared" ref="P155" si="800">SUM(Q155:S155)</f>
        <v>2231.5647367300003</v>
      </c>
      <c r="Q155" s="43">
        <v>1719.0014132700001</v>
      </c>
      <c r="R155" s="43">
        <v>463.28915706999999</v>
      </c>
      <c r="S155" s="43">
        <v>49.274166389999998</v>
      </c>
      <c r="T155" s="43"/>
      <c r="U155" s="43"/>
      <c r="V155" s="43"/>
      <c r="W155" s="43"/>
      <c r="X155" s="43"/>
      <c r="Y155" s="43"/>
    </row>
    <row r="156" spans="1:25" hidden="1" outlineLevel="1" collapsed="1">
      <c r="A156" s="8">
        <v>44958</v>
      </c>
      <c r="B156" s="43">
        <v>12336.10414492</v>
      </c>
      <c r="C156" s="43">
        <f t="shared" ref="C156" si="801">I156+O156</f>
        <v>7918.5178649699992</v>
      </c>
      <c r="D156" s="43">
        <f t="shared" ref="D156" si="802">J156+P156</f>
        <v>4417.5862799500001</v>
      </c>
      <c r="E156" s="43">
        <f t="shared" ref="E156" si="803">K156+Q156</f>
        <v>3242.7776740099998</v>
      </c>
      <c r="F156" s="43">
        <f t="shared" ref="F156" si="804">L156+R156</f>
        <v>1099.68628644</v>
      </c>
      <c r="G156" s="43">
        <f t="shared" ref="G156" si="805">M156+S156</f>
        <v>75.122319500000003</v>
      </c>
      <c r="H156" s="43">
        <f t="shared" ref="H156" si="806">SUM(I156:J156)</f>
        <v>7934.1792311899999</v>
      </c>
      <c r="I156" s="43">
        <v>5819.3668211499999</v>
      </c>
      <c r="J156" s="43">
        <f t="shared" ref="J156" si="807">SUM(K156:M156)</f>
        <v>2114.81241004</v>
      </c>
      <c r="K156" s="43">
        <v>1439.4317148800001</v>
      </c>
      <c r="L156" s="43">
        <v>648.49302049000005</v>
      </c>
      <c r="M156" s="43">
        <v>26.887674669999999</v>
      </c>
      <c r="N156" s="43">
        <f t="shared" ref="N156" si="808">SUM(O156:P156)</f>
        <v>4401.9249137299994</v>
      </c>
      <c r="O156" s="43">
        <v>2099.1510438199998</v>
      </c>
      <c r="P156" s="43">
        <f t="shared" ref="P156" si="809">SUM(Q156:S156)</f>
        <v>2302.77386991</v>
      </c>
      <c r="Q156" s="43">
        <v>1803.34595913</v>
      </c>
      <c r="R156" s="43">
        <v>451.19326595000001</v>
      </c>
      <c r="S156" s="43">
        <v>48.234644830000001</v>
      </c>
      <c r="T156" s="43"/>
      <c r="U156" s="43"/>
      <c r="V156" s="43"/>
      <c r="W156" s="43"/>
      <c r="X156" s="43"/>
      <c r="Y156" s="43"/>
    </row>
    <row r="157" spans="1:25" hidden="1" outlineLevel="1" collapsed="1">
      <c r="A157" s="8">
        <v>44986</v>
      </c>
      <c r="B157" s="43">
        <v>12351.54427099</v>
      </c>
      <c r="C157" s="43">
        <f t="shared" ref="C157" si="810">I157+O157</f>
        <v>7932.4693794499999</v>
      </c>
      <c r="D157" s="43">
        <f t="shared" ref="D157" si="811">J157+P157</f>
        <v>4419.07489154</v>
      </c>
      <c r="E157" s="43">
        <f t="shared" ref="E157" si="812">K157+Q157</f>
        <v>3687.8798800499999</v>
      </c>
      <c r="F157" s="43">
        <f t="shared" ref="F157" si="813">L157+R157</f>
        <v>662.34356144000003</v>
      </c>
      <c r="G157" s="43">
        <f t="shared" ref="G157" si="814">M157+S157</f>
        <v>68.851450050000011</v>
      </c>
      <c r="H157" s="43">
        <f t="shared" ref="H157" si="815">SUM(I157:J157)</f>
        <v>8030.9412778599999</v>
      </c>
      <c r="I157" s="43">
        <v>5866.5852394100002</v>
      </c>
      <c r="J157" s="43">
        <f t="shared" ref="J157" si="816">SUM(K157:M157)</f>
        <v>2164.3560384500001</v>
      </c>
      <c r="K157" s="43">
        <v>1802.04520118</v>
      </c>
      <c r="L157" s="43">
        <v>343.05605043000003</v>
      </c>
      <c r="M157" s="43">
        <v>19.254786840000001</v>
      </c>
      <c r="N157" s="43">
        <f t="shared" ref="N157" si="817">SUM(O157:P157)</f>
        <v>4320.60299313</v>
      </c>
      <c r="O157" s="43">
        <v>2065.8841400400001</v>
      </c>
      <c r="P157" s="43">
        <f t="shared" ref="P157" si="818">SUM(Q157:S157)</f>
        <v>2254.7188530899998</v>
      </c>
      <c r="Q157" s="43">
        <v>1885.8346788700001</v>
      </c>
      <c r="R157" s="43">
        <v>319.28751101</v>
      </c>
      <c r="S157" s="43">
        <v>49.596663210000003</v>
      </c>
      <c r="T157" s="43"/>
      <c r="U157" s="43"/>
      <c r="V157" s="43"/>
      <c r="W157" s="43"/>
      <c r="X157" s="43"/>
      <c r="Y157" s="43"/>
    </row>
    <row r="158" spans="1:25" hidden="1" outlineLevel="1" collapsed="1">
      <c r="A158" s="8">
        <v>45017</v>
      </c>
      <c r="B158" s="43">
        <v>12359.741935330001</v>
      </c>
      <c r="C158" s="43">
        <f t="shared" ref="C158" si="819">I158+O158</f>
        <v>7987.4522952799998</v>
      </c>
      <c r="D158" s="43">
        <f t="shared" ref="D158" si="820">J158+P158</f>
        <v>4372.2896400499994</v>
      </c>
      <c r="E158" s="43">
        <f t="shared" ref="E158" si="821">K158+Q158</f>
        <v>3621.3687838799997</v>
      </c>
      <c r="F158" s="43">
        <f t="shared" ref="F158" si="822">L158+R158</f>
        <v>680.50148261000004</v>
      </c>
      <c r="G158" s="43">
        <f t="shared" ref="G158" si="823">M158+S158</f>
        <v>70.419373559999997</v>
      </c>
      <c r="H158" s="43">
        <f t="shared" ref="H158" si="824">SUM(I158:J158)</f>
        <v>8155.6504392500001</v>
      </c>
      <c r="I158" s="43">
        <v>5856.3019468100001</v>
      </c>
      <c r="J158" s="43">
        <f t="shared" ref="J158" si="825">SUM(K158:M158)</f>
        <v>2299.34849244</v>
      </c>
      <c r="K158" s="43">
        <v>1921.47960124</v>
      </c>
      <c r="L158" s="43">
        <v>357.68769304</v>
      </c>
      <c r="M158" s="43">
        <v>20.181198160000001</v>
      </c>
      <c r="N158" s="43">
        <f t="shared" ref="N158" si="826">SUM(O158:P158)</f>
        <v>4204.0914960800001</v>
      </c>
      <c r="O158" s="43">
        <v>2131.1503484700002</v>
      </c>
      <c r="P158" s="43">
        <f t="shared" ref="P158" si="827">SUM(Q158:S158)</f>
        <v>2072.9411476099999</v>
      </c>
      <c r="Q158" s="43">
        <v>1699.8891826399999</v>
      </c>
      <c r="R158" s="43">
        <v>322.81378956999998</v>
      </c>
      <c r="S158" s="43">
        <v>50.238175400000003</v>
      </c>
      <c r="T158" s="43"/>
      <c r="U158" s="43"/>
      <c r="V158" s="43"/>
      <c r="W158" s="43"/>
      <c r="X158" s="43"/>
      <c r="Y158" s="43"/>
    </row>
    <row r="159" spans="1:25" hidden="1" outlineLevel="1" collapsed="1">
      <c r="A159" s="8">
        <v>45047</v>
      </c>
      <c r="B159" s="43">
        <v>12267.500622380001</v>
      </c>
      <c r="C159" s="43">
        <f t="shared" ref="C159" si="828">I159+O159</f>
        <v>7994.4322962700007</v>
      </c>
      <c r="D159" s="43">
        <f t="shared" ref="D159" si="829">J159+P159</f>
        <v>4273.0683261100003</v>
      </c>
      <c r="E159" s="43">
        <f t="shared" ref="E159" si="830">K159+Q159</f>
        <v>3033.27355012</v>
      </c>
      <c r="F159" s="43">
        <f t="shared" ref="F159" si="831">L159+R159</f>
        <v>1168.62220813</v>
      </c>
      <c r="G159" s="43">
        <f t="shared" ref="G159" si="832">M159+S159</f>
        <v>71.172567860000001</v>
      </c>
      <c r="H159" s="43">
        <f t="shared" ref="H159" si="833">SUM(I159:J159)</f>
        <v>8327.1787050000003</v>
      </c>
      <c r="I159" s="43">
        <v>5910.6494526200004</v>
      </c>
      <c r="J159" s="43">
        <f t="shared" ref="J159" si="834">SUM(K159:M159)</f>
        <v>2416.5292523800003</v>
      </c>
      <c r="K159" s="43">
        <v>1698.17803452</v>
      </c>
      <c r="L159" s="43">
        <v>697.22096524000006</v>
      </c>
      <c r="M159" s="43">
        <v>21.13025262</v>
      </c>
      <c r="N159" s="43">
        <f t="shared" ref="N159" si="835">SUM(O159:P159)</f>
        <v>3940.3219173799998</v>
      </c>
      <c r="O159" s="43">
        <v>2083.7828436499999</v>
      </c>
      <c r="P159" s="43">
        <f t="shared" ref="P159" si="836">SUM(Q159:S159)</f>
        <v>1856.5390737300002</v>
      </c>
      <c r="Q159" s="43">
        <v>1335.0955156</v>
      </c>
      <c r="R159" s="43">
        <v>471.40124288999999</v>
      </c>
      <c r="S159" s="43">
        <v>50.042315240000001</v>
      </c>
      <c r="T159" s="43"/>
      <c r="U159" s="43"/>
      <c r="V159" s="43"/>
      <c r="W159" s="43"/>
      <c r="X159" s="43"/>
      <c r="Y159" s="43"/>
    </row>
    <row r="160" spans="1:25" hidden="1" outlineLevel="1" collapsed="1">
      <c r="A160" s="8">
        <v>45078</v>
      </c>
      <c r="B160" s="43">
        <v>12755.759676570002</v>
      </c>
      <c r="C160" s="43">
        <f t="shared" ref="C160" si="837">I160+O160</f>
        <v>8342.6514534800008</v>
      </c>
      <c r="D160" s="43">
        <f t="shared" ref="D160" si="838">J160+P160</f>
        <v>4413.1082230900001</v>
      </c>
      <c r="E160" s="43">
        <f t="shared" ref="E160" si="839">K160+Q160</f>
        <v>3151.88741811</v>
      </c>
      <c r="F160" s="43">
        <f t="shared" ref="F160" si="840">L160+R160</f>
        <v>1188.1124728899999</v>
      </c>
      <c r="G160" s="43">
        <f t="shared" ref="G160" si="841">M160+S160</f>
        <v>73.108332090000005</v>
      </c>
      <c r="H160" s="43">
        <f t="shared" ref="H160" si="842">SUM(I160:J160)</f>
        <v>8892.2729004499997</v>
      </c>
      <c r="I160" s="43">
        <v>6347.8301437500004</v>
      </c>
      <c r="J160" s="43">
        <f t="shared" ref="J160" si="843">SUM(K160:M160)</f>
        <v>2544.4427566999998</v>
      </c>
      <c r="K160" s="43">
        <v>1807.9273579799999</v>
      </c>
      <c r="L160" s="43">
        <v>713.87890190999997</v>
      </c>
      <c r="M160" s="43">
        <v>22.636496810000001</v>
      </c>
      <c r="N160" s="43">
        <f t="shared" ref="N160" si="844">SUM(O160:P160)</f>
        <v>3863.4867761200003</v>
      </c>
      <c r="O160" s="43">
        <v>1994.8213097299999</v>
      </c>
      <c r="P160" s="43">
        <f t="shared" ref="P160" si="845">SUM(Q160:S160)</f>
        <v>1868.6654663900001</v>
      </c>
      <c r="Q160" s="43">
        <v>1343.9600601300001</v>
      </c>
      <c r="R160" s="43">
        <v>474.23357098000002</v>
      </c>
      <c r="S160" s="43">
        <v>50.471835280000001</v>
      </c>
      <c r="T160" s="43"/>
      <c r="U160" s="43"/>
      <c r="V160" s="43"/>
      <c r="W160" s="43"/>
      <c r="X160" s="43"/>
      <c r="Y160" s="43"/>
    </row>
    <row r="161" spans="1:25" hidden="1" outlineLevel="1" collapsed="1">
      <c r="A161" s="8">
        <v>45108</v>
      </c>
      <c r="B161" s="43">
        <v>12882.55509046</v>
      </c>
      <c r="C161" s="43">
        <f t="shared" ref="C161" si="846">I161+O161</f>
        <v>8822.6627444599999</v>
      </c>
      <c r="D161" s="43">
        <f t="shared" ref="D161" si="847">J161+P161</f>
        <v>4059.8923460000005</v>
      </c>
      <c r="E161" s="43">
        <f t="shared" ref="E161" si="848">K161+Q161</f>
        <v>3078.0976488200004</v>
      </c>
      <c r="F161" s="43">
        <f t="shared" ref="F161" si="849">L161+R161</f>
        <v>909.15943390000007</v>
      </c>
      <c r="G161" s="43">
        <f t="shared" ref="G161" si="850">M161+S161</f>
        <v>72.635263280000004</v>
      </c>
      <c r="H161" s="43">
        <f t="shared" ref="H161" si="851">SUM(I161:J161)</f>
        <v>9035.4695758100006</v>
      </c>
      <c r="I161" s="43">
        <v>6578.93017169</v>
      </c>
      <c r="J161" s="43">
        <f t="shared" ref="J161" si="852">SUM(K161:M161)</f>
        <v>2456.5394041200002</v>
      </c>
      <c r="K161" s="43">
        <v>1951.7405771900001</v>
      </c>
      <c r="L161" s="43">
        <v>482.55896813999999</v>
      </c>
      <c r="M161" s="43">
        <v>22.23985879</v>
      </c>
      <c r="N161" s="43">
        <f t="shared" ref="N161" si="853">SUM(O161:P161)</f>
        <v>3847.0855146499998</v>
      </c>
      <c r="O161" s="43">
        <v>2243.7325727699999</v>
      </c>
      <c r="P161" s="43">
        <f t="shared" ref="P161" si="854">SUM(Q161:S161)</f>
        <v>1603.3529418800001</v>
      </c>
      <c r="Q161" s="43">
        <v>1126.3570716300001</v>
      </c>
      <c r="R161" s="43">
        <v>426.60046576000002</v>
      </c>
      <c r="S161" s="43">
        <v>50.395404489999997</v>
      </c>
      <c r="T161" s="43"/>
      <c r="U161" s="43"/>
      <c r="V161" s="43"/>
      <c r="W161" s="43"/>
      <c r="X161" s="43"/>
      <c r="Y161" s="43"/>
    </row>
    <row r="162" spans="1:25" hidden="1" outlineLevel="1" collapsed="1">
      <c r="A162" s="8">
        <v>45139</v>
      </c>
      <c r="B162" s="43">
        <v>12985.731089329998</v>
      </c>
      <c r="C162" s="43">
        <f t="shared" ref="C162" si="855">I162+O162</f>
        <v>8351.49801768</v>
      </c>
      <c r="D162" s="43">
        <f t="shared" ref="D162" si="856">J162+P162</f>
        <v>4634.2330716500001</v>
      </c>
      <c r="E162" s="43">
        <f t="shared" ref="E162" si="857">K162+Q162</f>
        <v>3571.2046758099996</v>
      </c>
      <c r="F162" s="43">
        <f t="shared" ref="F162" si="858">L162+R162</f>
        <v>988.84959583999989</v>
      </c>
      <c r="G162" s="43">
        <f t="shared" ref="G162" si="859">M162+S162</f>
        <v>74.178799999999995</v>
      </c>
      <c r="H162" s="43">
        <f t="shared" ref="H162" si="860">SUM(I162:J162)</f>
        <v>9133.54463846</v>
      </c>
      <c r="I162" s="43">
        <v>6392.5979792199996</v>
      </c>
      <c r="J162" s="43">
        <f t="shared" ref="J162" si="861">SUM(K162:M162)</f>
        <v>2740.9466592399999</v>
      </c>
      <c r="K162" s="43">
        <v>2188.3568629699998</v>
      </c>
      <c r="L162" s="43">
        <v>528.52661307999995</v>
      </c>
      <c r="M162" s="43">
        <v>24.06318319</v>
      </c>
      <c r="N162" s="43">
        <f t="shared" ref="N162" si="862">SUM(O162:P162)</f>
        <v>3852.18645087</v>
      </c>
      <c r="O162" s="43">
        <v>1958.9000384599999</v>
      </c>
      <c r="P162" s="43">
        <f t="shared" ref="P162" si="863">SUM(Q162:S162)</f>
        <v>1893.2864124099999</v>
      </c>
      <c r="Q162" s="43">
        <v>1382.84781284</v>
      </c>
      <c r="R162" s="43">
        <v>460.32298276</v>
      </c>
      <c r="S162" s="43">
        <v>50.115616809999999</v>
      </c>
      <c r="T162" s="43"/>
      <c r="U162" s="43"/>
      <c r="V162" s="43"/>
      <c r="W162" s="43"/>
      <c r="X162" s="43"/>
      <c r="Y162" s="43"/>
    </row>
    <row r="163" spans="1:25" hidden="1" outlineLevel="1" collapsed="1">
      <c r="A163" s="8">
        <v>45170</v>
      </c>
      <c r="B163" s="43">
        <v>13306.181857789999</v>
      </c>
      <c r="C163" s="43">
        <f t="shared" ref="C163" si="864">I163+O163</f>
        <v>8539.2808896499992</v>
      </c>
      <c r="D163" s="43">
        <f t="shared" ref="D163" si="865">J163+P163</f>
        <v>4766.9009681400003</v>
      </c>
      <c r="E163" s="43">
        <f t="shared" ref="E163" si="866">K163+Q163</f>
        <v>3773.4063965300002</v>
      </c>
      <c r="F163" s="43">
        <f t="shared" ref="F163" si="867">L163+R163</f>
        <v>921.47946488999992</v>
      </c>
      <c r="G163" s="43">
        <f t="shared" ref="G163" si="868">M163+S163</f>
        <v>72.015106720000006</v>
      </c>
      <c r="H163" s="43">
        <f t="shared" ref="H163" si="869">SUM(I163:J163)</f>
        <v>9419.4790023700007</v>
      </c>
      <c r="I163" s="43">
        <v>6571.2774204699999</v>
      </c>
      <c r="J163" s="43">
        <f t="shared" ref="J163" si="870">SUM(K163:M163)</f>
        <v>2848.2015818999998</v>
      </c>
      <c r="K163" s="43">
        <v>2334.8204994799999</v>
      </c>
      <c r="L163" s="43">
        <v>486.58100697999998</v>
      </c>
      <c r="M163" s="43">
        <v>26.800075440000001</v>
      </c>
      <c r="N163" s="43">
        <f t="shared" ref="N163" si="871">SUM(O163:P163)</f>
        <v>3886.7028554199997</v>
      </c>
      <c r="O163" s="43">
        <v>1968.0034691799999</v>
      </c>
      <c r="P163" s="43">
        <f t="shared" ref="P163" si="872">SUM(Q163:S163)</f>
        <v>1918.69938624</v>
      </c>
      <c r="Q163" s="43">
        <v>1438.5858970500001</v>
      </c>
      <c r="R163" s="43">
        <v>434.89845790999999</v>
      </c>
      <c r="S163" s="43">
        <v>45.215031279999998</v>
      </c>
      <c r="T163" s="43"/>
      <c r="U163" s="43"/>
      <c r="V163" s="43"/>
      <c r="W163" s="43"/>
      <c r="X163" s="43"/>
      <c r="Y163" s="43"/>
    </row>
    <row r="164" spans="1:25" hidden="1" outlineLevel="1" collapsed="1">
      <c r="A164" s="8">
        <v>45200</v>
      </c>
      <c r="B164" s="43">
        <v>13240.54351806</v>
      </c>
      <c r="C164" s="43">
        <f t="shared" ref="C164" si="873">I164+O164</f>
        <v>8450.5014262599998</v>
      </c>
      <c r="D164" s="43">
        <f t="shared" ref="D164" si="874">J164+P164</f>
        <v>4790.0420918</v>
      </c>
      <c r="E164" s="43">
        <f t="shared" ref="E164" si="875">K164+Q164</f>
        <v>3807.1912475300001</v>
      </c>
      <c r="F164" s="43">
        <f t="shared" ref="F164" si="876">L164+R164</f>
        <v>909.02521976999992</v>
      </c>
      <c r="G164" s="43">
        <f t="shared" ref="G164" si="877">M164+S164</f>
        <v>73.825624500000004</v>
      </c>
      <c r="H164" s="43">
        <f t="shared" ref="H164" si="878">SUM(I164:J164)</f>
        <v>9327.4574978500004</v>
      </c>
      <c r="I164" s="43">
        <v>6433.9466725700004</v>
      </c>
      <c r="J164" s="43">
        <f t="shared" ref="J164" si="879">SUM(K164:M164)</f>
        <v>2893.5108252799996</v>
      </c>
      <c r="K164" s="43">
        <v>2378.60888811</v>
      </c>
      <c r="L164" s="43">
        <v>486.83595467999999</v>
      </c>
      <c r="M164" s="43">
        <v>28.06598249</v>
      </c>
      <c r="N164" s="43">
        <f t="shared" ref="N164" si="880">SUM(O164:P164)</f>
        <v>3913.0860202100002</v>
      </c>
      <c r="O164" s="43">
        <v>2016.5547536900001</v>
      </c>
      <c r="P164" s="43">
        <f t="shared" ref="P164" si="881">SUM(Q164:S164)</f>
        <v>1896.5312665200001</v>
      </c>
      <c r="Q164" s="43">
        <v>1428.5823594200001</v>
      </c>
      <c r="R164" s="43">
        <v>422.18926508999999</v>
      </c>
      <c r="S164" s="43">
        <v>45.75964201</v>
      </c>
      <c r="T164" s="43"/>
      <c r="U164" s="43"/>
      <c r="V164" s="43"/>
      <c r="W164" s="43"/>
      <c r="X164" s="43"/>
      <c r="Y164" s="43"/>
    </row>
    <row r="165" spans="1:25" hidden="1" outlineLevel="1" collapsed="1">
      <c r="A165" s="8">
        <v>45231</v>
      </c>
      <c r="B165" s="43">
        <v>13634.88633008</v>
      </c>
      <c r="C165" s="43">
        <f t="shared" ref="C165" si="882">I165+O165</f>
        <v>8786.1949363299991</v>
      </c>
      <c r="D165" s="43">
        <f t="shared" ref="D165" si="883">J165+P165</f>
        <v>4848.6913937499994</v>
      </c>
      <c r="E165" s="43">
        <f t="shared" ref="E165" si="884">K165+Q165</f>
        <v>3594.0725252599996</v>
      </c>
      <c r="F165" s="43">
        <f t="shared" ref="F165" si="885">L165+R165</f>
        <v>1190.39991622</v>
      </c>
      <c r="G165" s="43">
        <f t="shared" ref="G165" si="886">M165+S165</f>
        <v>64.218952269999988</v>
      </c>
      <c r="H165" s="43">
        <f t="shared" ref="H165" si="887">SUM(I165:J165)</f>
        <v>9705.3001804699998</v>
      </c>
      <c r="I165" s="43">
        <v>6752.2946113899998</v>
      </c>
      <c r="J165" s="43">
        <f t="shared" ref="J165" si="888">SUM(K165:M165)</f>
        <v>2953.00556908</v>
      </c>
      <c r="K165" s="43">
        <v>2199.1482246999999</v>
      </c>
      <c r="L165" s="43">
        <v>726.52114257000005</v>
      </c>
      <c r="M165" s="43">
        <v>27.336201809999999</v>
      </c>
      <c r="N165" s="43">
        <f t="shared" ref="N165" si="889">SUM(O165:P165)</f>
        <v>3929.5861496099997</v>
      </c>
      <c r="O165" s="43">
        <v>2033.90032494</v>
      </c>
      <c r="P165" s="43">
        <f t="shared" ref="P165" si="890">SUM(Q165:S165)</f>
        <v>1895.6858246699999</v>
      </c>
      <c r="Q165" s="43">
        <v>1394.9243005599999</v>
      </c>
      <c r="R165" s="43">
        <v>463.87877365000003</v>
      </c>
      <c r="S165" s="43">
        <v>36.882750459999997</v>
      </c>
      <c r="T165" s="43"/>
      <c r="U165" s="43"/>
      <c r="V165" s="43"/>
      <c r="W165" s="43"/>
      <c r="X165" s="43"/>
      <c r="Y165" s="43"/>
    </row>
    <row r="166" spans="1:25" hidden="1" outlineLevel="1" collapsed="1">
      <c r="A166" s="8">
        <v>45261</v>
      </c>
      <c r="B166" s="43">
        <v>14301.859454670001</v>
      </c>
      <c r="C166" s="43">
        <f t="shared" ref="C166" si="891">I166+O166</f>
        <v>9321.03940349</v>
      </c>
      <c r="D166" s="43">
        <f t="shared" ref="D166" si="892">J166+P166</f>
        <v>4980.8200511800005</v>
      </c>
      <c r="E166" s="43">
        <f t="shared" ref="E166" si="893">K166+Q166</f>
        <v>3950.43878494</v>
      </c>
      <c r="F166" s="43">
        <f t="shared" ref="F166" si="894">L166+R166</f>
        <v>921.53360706000001</v>
      </c>
      <c r="G166" s="43">
        <f t="shared" ref="G166" si="895">M166+S166</f>
        <v>108.84765917999999</v>
      </c>
      <c r="H166" s="43">
        <f t="shared" ref="H166" si="896">SUM(I166:J166)</f>
        <v>10234.02409012</v>
      </c>
      <c r="I166" s="43">
        <v>7191.3291621799999</v>
      </c>
      <c r="J166" s="43">
        <f t="shared" ref="J166" si="897">SUM(K166:M166)</f>
        <v>3042.6949279400001</v>
      </c>
      <c r="K166" s="43">
        <v>2508.4398078499999</v>
      </c>
      <c r="L166" s="43">
        <v>485.43151596000001</v>
      </c>
      <c r="M166" s="43">
        <v>48.82360413</v>
      </c>
      <c r="N166" s="43">
        <f t="shared" ref="N166" si="898">SUM(O166:P166)</f>
        <v>4067.8353645500001</v>
      </c>
      <c r="O166" s="43">
        <v>2129.7102413100001</v>
      </c>
      <c r="P166" s="43">
        <f t="shared" ref="P166" si="899">SUM(Q166:S166)</f>
        <v>1938.12512324</v>
      </c>
      <c r="Q166" s="43">
        <v>1441.9989770899999</v>
      </c>
      <c r="R166" s="43">
        <v>436.1020911</v>
      </c>
      <c r="S166" s="43">
        <v>60.024055050000001</v>
      </c>
      <c r="T166" s="43"/>
      <c r="U166" s="43"/>
      <c r="V166" s="43"/>
      <c r="W166" s="43"/>
      <c r="X166" s="43"/>
      <c r="Y166" s="43"/>
    </row>
    <row r="167" spans="1:25" hidden="1" outlineLevel="1" collapsed="1">
      <c r="A167" s="8">
        <v>45292</v>
      </c>
      <c r="B167" s="43">
        <v>13660.487453330001</v>
      </c>
      <c r="C167" s="43">
        <f t="shared" ref="C167" si="900">I167+O167</f>
        <v>8678.4905882200001</v>
      </c>
      <c r="D167" s="43">
        <f t="shared" ref="D167" si="901">J167+P167</f>
        <v>4981.9968651099998</v>
      </c>
      <c r="E167" s="43">
        <f t="shared" ref="E167" si="902">K167+Q167</f>
        <v>3932.5879288300002</v>
      </c>
      <c r="F167" s="43">
        <f t="shared" ref="F167" si="903">L167+R167</f>
        <v>948.1674948299999</v>
      </c>
      <c r="G167" s="43">
        <f t="shared" ref="G167" si="904">M167+S167</f>
        <v>101.24144145</v>
      </c>
      <c r="H167" s="43">
        <f t="shared" ref="H167" si="905">SUM(I167:J167)</f>
        <v>9728.0738962600008</v>
      </c>
      <c r="I167" s="43">
        <v>6619.8582061799998</v>
      </c>
      <c r="J167" s="43">
        <f t="shared" ref="J167" si="906">SUM(K167:M167)</f>
        <v>3108.2156900800001</v>
      </c>
      <c r="K167" s="43">
        <v>2557.5410132400002</v>
      </c>
      <c r="L167" s="43">
        <v>505.75941598999998</v>
      </c>
      <c r="M167" s="43">
        <v>44.915260850000003</v>
      </c>
      <c r="N167" s="43">
        <f t="shared" ref="N167" si="907">SUM(O167:P167)</f>
        <v>3932.41355707</v>
      </c>
      <c r="O167" s="43">
        <v>2058.6323820399998</v>
      </c>
      <c r="P167" s="43">
        <f t="shared" ref="P167" si="908">SUM(Q167:S167)</f>
        <v>1873.78117503</v>
      </c>
      <c r="Q167" s="43">
        <v>1375.04691559</v>
      </c>
      <c r="R167" s="43">
        <v>442.40807883999997</v>
      </c>
      <c r="S167" s="43">
        <v>56.326180600000001</v>
      </c>
      <c r="T167" s="43"/>
      <c r="U167" s="43"/>
      <c r="V167" s="43"/>
      <c r="W167" s="43"/>
      <c r="X167" s="43"/>
      <c r="Y167" s="43"/>
    </row>
    <row r="168" spans="1:25" hidden="1" outlineLevel="1" collapsed="1">
      <c r="A168" s="8">
        <v>45323</v>
      </c>
      <c r="B168" s="43">
        <v>13792.636232319999</v>
      </c>
      <c r="C168" s="43">
        <f t="shared" ref="C168" si="909">I168+O168</f>
        <v>8808.7188422899999</v>
      </c>
      <c r="D168" s="43">
        <f t="shared" ref="D168" si="910">J168+P168</f>
        <v>4983.9173900300002</v>
      </c>
      <c r="E168" s="43">
        <f t="shared" ref="E168" si="911">K168+Q168</f>
        <v>3936.4327733599998</v>
      </c>
      <c r="F168" s="43">
        <f t="shared" ref="F168" si="912">L168+R168</f>
        <v>950.23131592999994</v>
      </c>
      <c r="G168" s="43">
        <f t="shared" ref="G168" si="913">M168+S168</f>
        <v>97.25330074</v>
      </c>
      <c r="H168" s="43">
        <f t="shared" ref="H168" si="914">SUM(I168:J168)</f>
        <v>9890.329704849999</v>
      </c>
      <c r="I168" s="43">
        <v>6745.72760225</v>
      </c>
      <c r="J168" s="43">
        <f t="shared" ref="J168" si="915">SUM(K168:M168)</f>
        <v>3144.6021025999999</v>
      </c>
      <c r="K168" s="43">
        <v>2600.5822697499998</v>
      </c>
      <c r="L168" s="43">
        <v>500.46000017</v>
      </c>
      <c r="M168" s="43">
        <v>43.55983268</v>
      </c>
      <c r="N168" s="43">
        <f t="shared" ref="N168" si="916">SUM(O168:P168)</f>
        <v>3902.3065274700002</v>
      </c>
      <c r="O168" s="43">
        <v>2062.9912400399999</v>
      </c>
      <c r="P168" s="43">
        <f t="shared" ref="P168" si="917">SUM(Q168:S168)</f>
        <v>1839.3152874300001</v>
      </c>
      <c r="Q168" s="43">
        <v>1335.85050361</v>
      </c>
      <c r="R168" s="43">
        <v>449.77131575999999</v>
      </c>
      <c r="S168" s="43">
        <v>53.693468060000001</v>
      </c>
      <c r="T168" s="43"/>
      <c r="U168" s="43"/>
      <c r="V168" s="43"/>
      <c r="W168" s="43"/>
      <c r="X168" s="43"/>
      <c r="Y168" s="43"/>
    </row>
    <row r="169" spans="1:25" hidden="1" outlineLevel="1" collapsed="1">
      <c r="A169" s="8">
        <v>45352</v>
      </c>
      <c r="B169" s="43">
        <v>13942.1582442</v>
      </c>
      <c r="C169" s="43">
        <f t="shared" ref="C169" si="918">I169+O169</f>
        <v>8882.8144528499997</v>
      </c>
      <c r="D169" s="43">
        <f t="shared" ref="D169" si="919">J169+P169</f>
        <v>5059.3437913500002</v>
      </c>
      <c r="E169" s="43">
        <f t="shared" ref="E169" si="920">K169+Q169</f>
        <v>4029.8109709999999</v>
      </c>
      <c r="F169" s="43">
        <f t="shared" ref="F169" si="921">L169+R169</f>
        <v>939.97350778999999</v>
      </c>
      <c r="G169" s="43">
        <f t="shared" ref="G169" si="922">M169+S169</f>
        <v>89.559312559999995</v>
      </c>
      <c r="H169" s="43">
        <f t="shared" ref="H169" si="923">SUM(I169:J169)</f>
        <v>9968.5061415599994</v>
      </c>
      <c r="I169" s="43">
        <v>6725.0902783399997</v>
      </c>
      <c r="J169" s="43">
        <f t="shared" ref="J169" si="924">SUM(K169:M169)</f>
        <v>3243.4158632199997</v>
      </c>
      <c r="K169" s="43">
        <v>2708.0897506199999</v>
      </c>
      <c r="L169" s="43">
        <v>493.99252579</v>
      </c>
      <c r="M169" s="43">
        <v>41.33358681</v>
      </c>
      <c r="N169" s="43">
        <f t="shared" ref="N169" si="925">SUM(O169:P169)</f>
        <v>3973.6521026400001</v>
      </c>
      <c r="O169" s="43">
        <v>2157.72417451</v>
      </c>
      <c r="P169" s="43">
        <f t="shared" ref="P169" si="926">SUM(Q169:S169)</f>
        <v>1815.9279281300001</v>
      </c>
      <c r="Q169" s="43">
        <v>1321.72122038</v>
      </c>
      <c r="R169" s="43">
        <v>445.98098199999998</v>
      </c>
      <c r="S169" s="43">
        <v>48.225725750000002</v>
      </c>
      <c r="T169" s="43"/>
      <c r="U169" s="43"/>
      <c r="V169" s="43"/>
      <c r="W169" s="43"/>
      <c r="X169" s="43"/>
      <c r="Y169" s="43"/>
    </row>
    <row r="170" spans="1:25" collapsed="1">
      <c r="A170" s="8">
        <v>45383</v>
      </c>
      <c r="B170" s="43">
        <v>14134.088371830001</v>
      </c>
      <c r="C170" s="43">
        <f t="shared" ref="C170" si="927">I170+O170</f>
        <v>8989.2451466499988</v>
      </c>
      <c r="D170" s="43">
        <f t="shared" ref="D170" si="928">J170+P170</f>
        <v>5144.8432251799995</v>
      </c>
      <c r="E170" s="43">
        <f t="shared" ref="E170" si="929">K170+Q170</f>
        <v>4106.1785242699998</v>
      </c>
      <c r="F170" s="43">
        <f t="shared" ref="F170" si="930">L170+R170</f>
        <v>950.86601531999997</v>
      </c>
      <c r="G170" s="43">
        <f t="shared" ref="G170" si="931">M170+S170</f>
        <v>87.798685589999991</v>
      </c>
      <c r="H170" s="43">
        <f t="shared" ref="H170" si="932">SUM(I170:J170)</f>
        <v>10149.2139811</v>
      </c>
      <c r="I170" s="43">
        <v>6823.8830968299999</v>
      </c>
      <c r="J170" s="43">
        <f t="shared" ref="J170" si="933">SUM(K170:M170)</f>
        <v>3325.3308842699998</v>
      </c>
      <c r="K170" s="43">
        <v>2782.4561196</v>
      </c>
      <c r="L170" s="43">
        <v>501.67427150999998</v>
      </c>
      <c r="M170" s="43">
        <v>41.200493160000001</v>
      </c>
      <c r="N170" s="43">
        <f t="shared" ref="N170" si="934">SUM(O170:P170)</f>
        <v>3984.8743907299995</v>
      </c>
      <c r="O170" s="43">
        <v>2165.3620498199998</v>
      </c>
      <c r="P170" s="43">
        <f t="shared" ref="P170" si="935">SUM(Q170:S170)</f>
        <v>1819.5123409099999</v>
      </c>
      <c r="Q170" s="43">
        <v>1323.7224046700001</v>
      </c>
      <c r="R170" s="43">
        <v>449.19174380999999</v>
      </c>
      <c r="S170" s="43">
        <v>46.598192429999997</v>
      </c>
      <c r="T170" s="43"/>
      <c r="U170" s="43"/>
      <c r="V170" s="43"/>
      <c r="W170" s="43"/>
      <c r="X170" s="43"/>
      <c r="Y170" s="43"/>
    </row>
    <row r="171" spans="1:25">
      <c r="A171" s="8">
        <v>45413</v>
      </c>
      <c r="B171" s="43">
        <v>14435.678126870002</v>
      </c>
      <c r="C171" s="43">
        <f t="shared" ref="C171" si="936">I171+O171</f>
        <v>9200.0601029000009</v>
      </c>
      <c r="D171" s="43">
        <f t="shared" ref="D171" si="937">J171+P171</f>
        <v>5235.6180239699997</v>
      </c>
      <c r="E171" s="43">
        <f t="shared" ref="E171" si="938">K171+Q171</f>
        <v>4166.0147873999995</v>
      </c>
      <c r="F171" s="43">
        <f t="shared" ref="F171" si="939">L171+R171</f>
        <v>967.50843693999991</v>
      </c>
      <c r="G171" s="43">
        <f t="shared" ref="G171" si="940">M171+S171</f>
        <v>102.09479963000001</v>
      </c>
      <c r="H171" s="43">
        <f t="shared" ref="H171" si="941">SUM(I171:J171)</f>
        <v>10381.87354576</v>
      </c>
      <c r="I171" s="43">
        <v>7019.7488737800004</v>
      </c>
      <c r="J171" s="43">
        <f t="shared" ref="J171" si="942">SUM(K171:M171)</f>
        <v>3362.1246719799997</v>
      </c>
      <c r="K171" s="43">
        <v>2812.3023764999998</v>
      </c>
      <c r="L171" s="43">
        <v>508.56424199999998</v>
      </c>
      <c r="M171" s="43">
        <v>41.258053480000001</v>
      </c>
      <c r="N171" s="43">
        <f t="shared" ref="N171" si="943">SUM(O171:P171)</f>
        <v>4053.8045811100001</v>
      </c>
      <c r="O171" s="43">
        <v>2180.31122912</v>
      </c>
      <c r="P171" s="43">
        <f t="shared" ref="P171" si="944">SUM(Q171:S171)</f>
        <v>1873.4933519899998</v>
      </c>
      <c r="Q171" s="43">
        <v>1353.7124108999999</v>
      </c>
      <c r="R171" s="43">
        <v>458.94419493999999</v>
      </c>
      <c r="S171" s="43">
        <v>60.836746150000003</v>
      </c>
      <c r="T171" s="43"/>
      <c r="U171" s="43"/>
      <c r="V171" s="43"/>
      <c r="W171" s="43"/>
      <c r="X171" s="43"/>
      <c r="Y171" s="43"/>
    </row>
    <row r="172" spans="1:25">
      <c r="A172" s="8">
        <v>45444</v>
      </c>
      <c r="B172" s="43">
        <v>14927.12018102</v>
      </c>
      <c r="C172" s="43">
        <f t="shared" ref="C172" si="945">I172+O172</f>
        <v>9728.569170589999</v>
      </c>
      <c r="D172" s="43">
        <f t="shared" ref="D172" si="946">J172+P172</f>
        <v>5198.5510104300001</v>
      </c>
      <c r="E172" s="43">
        <f t="shared" ref="E172" si="947">K172+Q172</f>
        <v>4135.3531985499994</v>
      </c>
      <c r="F172" s="43">
        <f t="shared" ref="F172" si="948">L172+R172</f>
        <v>954.82857089999993</v>
      </c>
      <c r="G172" s="43">
        <f t="shared" ref="G172" si="949">M172+S172</f>
        <v>108.36924098</v>
      </c>
      <c r="H172" s="43">
        <f t="shared" ref="H172" si="950">SUM(I172:J172)</f>
        <v>10871.89938811</v>
      </c>
      <c r="I172" s="43">
        <v>7538.5520356099996</v>
      </c>
      <c r="J172" s="43">
        <f t="shared" ref="J172" si="951">SUM(K172:M172)</f>
        <v>3333.3473524999999</v>
      </c>
      <c r="K172" s="43">
        <v>2803.4519563899999</v>
      </c>
      <c r="L172" s="43">
        <v>486.11545991999998</v>
      </c>
      <c r="M172" s="43">
        <v>43.779936190000001</v>
      </c>
      <c r="N172" s="43">
        <f t="shared" ref="N172" si="952">SUM(O172:P172)</f>
        <v>4055.2207929099995</v>
      </c>
      <c r="O172" s="43">
        <v>2190.0171349799998</v>
      </c>
      <c r="P172" s="43">
        <f t="shared" ref="P172" si="953">SUM(Q172:S172)</f>
        <v>1865.20365793</v>
      </c>
      <c r="Q172" s="43">
        <v>1331.90124216</v>
      </c>
      <c r="R172" s="43">
        <v>468.71311098000001</v>
      </c>
      <c r="S172" s="43">
        <v>64.58930479</v>
      </c>
      <c r="T172" s="43"/>
      <c r="U172" s="43"/>
      <c r="V172" s="43"/>
      <c r="W172" s="43"/>
      <c r="X172" s="43"/>
      <c r="Y172" s="43"/>
    </row>
    <row r="173" spans="1:25">
      <c r="A173" s="8">
        <v>45474</v>
      </c>
      <c r="B173" s="43">
        <v>14923.597317529999</v>
      </c>
      <c r="C173" s="43">
        <f t="shared" ref="C173" si="954">I173+O173</f>
        <v>9667.8298735999997</v>
      </c>
      <c r="D173" s="43">
        <f t="shared" ref="D173" si="955">J173+P173</f>
        <v>5255.7674439300008</v>
      </c>
      <c r="E173" s="43">
        <f t="shared" ref="E173" si="956">K173+Q173</f>
        <v>3607.7834010400002</v>
      </c>
      <c r="F173" s="43">
        <f t="shared" ref="F173" si="957">L173+R173</f>
        <v>1541.5017178600001</v>
      </c>
      <c r="G173" s="43">
        <f t="shared" ref="G173" si="958">M173+S173</f>
        <v>106.48232503</v>
      </c>
      <c r="H173" s="43">
        <f t="shared" ref="H173" si="959">SUM(I173:J173)</f>
        <v>10807.21002137</v>
      </c>
      <c r="I173" s="43">
        <v>7452.9347501900002</v>
      </c>
      <c r="J173" s="43">
        <f t="shared" ref="J173" si="960">SUM(K173:M173)</f>
        <v>3354.2752711800003</v>
      </c>
      <c r="K173" s="43">
        <v>2401.81524644</v>
      </c>
      <c r="L173" s="43">
        <v>908.18284200000005</v>
      </c>
      <c r="M173" s="43">
        <v>44.277182740000001</v>
      </c>
      <c r="N173" s="43">
        <f t="shared" ref="N173" si="961">SUM(O173:P173)</f>
        <v>4116.38729616</v>
      </c>
      <c r="O173" s="43">
        <v>2214.89512341</v>
      </c>
      <c r="P173" s="43">
        <f t="shared" ref="P173" si="962">SUM(Q173:S173)</f>
        <v>1901.49217275</v>
      </c>
      <c r="Q173" s="43">
        <v>1205.9681545999999</v>
      </c>
      <c r="R173" s="43">
        <v>633.31887586000005</v>
      </c>
      <c r="S173" s="43">
        <v>62.205142289999998</v>
      </c>
      <c r="T173" s="43"/>
      <c r="U173" s="43"/>
      <c r="V173" s="43"/>
      <c r="W173" s="43"/>
      <c r="X173" s="43"/>
      <c r="Y173" s="43"/>
    </row>
    <row r="174" spans="1:25">
      <c r="A174" s="8">
        <v>45505</v>
      </c>
      <c r="B174" s="43">
        <v>15059.854319620001</v>
      </c>
      <c r="C174" s="43">
        <f t="shared" ref="C174" si="963">I174+O174</f>
        <v>9768.8408331999999</v>
      </c>
      <c r="D174" s="43">
        <f t="shared" ref="D174" si="964">J174+P174</f>
        <v>5291.0134864199999</v>
      </c>
      <c r="E174" s="43">
        <f t="shared" ref="E174" si="965">K174+Q174</f>
        <v>3635.2453730400002</v>
      </c>
      <c r="F174" s="43">
        <f t="shared" ref="F174" si="966">L174+R174</f>
        <v>1548.02198632</v>
      </c>
      <c r="G174" s="43">
        <f t="shared" ref="G174" si="967">M174+S174</f>
        <v>107.74612706000001</v>
      </c>
      <c r="H174" s="43">
        <f t="shared" ref="H174" si="968">SUM(I174:J174)</f>
        <v>10905.270938579999</v>
      </c>
      <c r="I174" s="43">
        <v>7511.3053444799998</v>
      </c>
      <c r="J174" s="43">
        <f t="shared" ref="J174" si="969">SUM(K174:M174)</f>
        <v>3393.9655940999996</v>
      </c>
      <c r="K174" s="43">
        <v>2435.77755265</v>
      </c>
      <c r="L174" s="43">
        <v>913.48593860000005</v>
      </c>
      <c r="M174" s="43">
        <v>44.702102850000003</v>
      </c>
      <c r="N174" s="43">
        <f t="shared" ref="N174" si="970">SUM(O174:P174)</f>
        <v>4154.5833810399999</v>
      </c>
      <c r="O174" s="43">
        <v>2257.5354887200001</v>
      </c>
      <c r="P174" s="43">
        <f t="shared" ref="P174" si="971">SUM(Q174:S174)</f>
        <v>1897.0478923200001</v>
      </c>
      <c r="Q174" s="43">
        <v>1199.46782039</v>
      </c>
      <c r="R174" s="43">
        <v>634.53604772000006</v>
      </c>
      <c r="S174" s="43">
        <v>63.044024210000003</v>
      </c>
      <c r="T174" s="43"/>
      <c r="U174" s="43"/>
      <c r="V174" s="43"/>
      <c r="W174" s="43"/>
      <c r="X174" s="43"/>
      <c r="Y174" s="43"/>
    </row>
    <row r="175" spans="1:25">
      <c r="A175" s="8">
        <v>45536</v>
      </c>
      <c r="B175" s="43">
        <v>15217.758917359999</v>
      </c>
      <c r="C175" s="43">
        <f t="shared" ref="C175" si="972">I175+O175</f>
        <v>9917.2178125099999</v>
      </c>
      <c r="D175" s="43">
        <f t="shared" ref="D175" si="973">J175+P175</f>
        <v>5300.54110485</v>
      </c>
      <c r="E175" s="43">
        <f t="shared" ref="E175" si="974">K175+Q175</f>
        <v>3687.2728791500003</v>
      </c>
      <c r="F175" s="43">
        <f t="shared" ref="F175" si="975">L175+R175</f>
        <v>1506.9128004899999</v>
      </c>
      <c r="G175" s="43">
        <f t="shared" ref="G175" si="976">M175+S175</f>
        <v>106.35542520999999</v>
      </c>
      <c r="H175" s="43">
        <f t="shared" ref="H175" si="977">SUM(I175:J175)</f>
        <v>11015.817008100001</v>
      </c>
      <c r="I175" s="43">
        <v>7617.9126765700003</v>
      </c>
      <c r="J175" s="43">
        <f t="shared" ref="J175" si="978">SUM(K175:M175)</f>
        <v>3397.90433153</v>
      </c>
      <c r="K175" s="43">
        <v>2452.7927484100001</v>
      </c>
      <c r="L175" s="43">
        <v>901.96519344000001</v>
      </c>
      <c r="M175" s="43">
        <v>43.146389679999999</v>
      </c>
      <c r="N175" s="43">
        <f t="shared" ref="N175" si="979">SUM(O175:P175)</f>
        <v>4201.9419092600001</v>
      </c>
      <c r="O175" s="43">
        <v>2299.3051359400001</v>
      </c>
      <c r="P175" s="43">
        <f t="shared" ref="P175" si="980">SUM(Q175:S175)</f>
        <v>1902.63677332</v>
      </c>
      <c r="Q175" s="43">
        <v>1234.48013074</v>
      </c>
      <c r="R175" s="43">
        <v>604.94760704999999</v>
      </c>
      <c r="S175" s="43">
        <v>63.209035530000001</v>
      </c>
      <c r="T175" s="43"/>
      <c r="U175" s="43"/>
      <c r="V175" s="43"/>
      <c r="W175" s="43"/>
      <c r="X175" s="43"/>
      <c r="Y175" s="43"/>
    </row>
    <row r="176" spans="1:25">
      <c r="A176" s="8">
        <v>45566</v>
      </c>
      <c r="B176" s="43">
        <v>15320.701049110001</v>
      </c>
      <c r="C176" s="43">
        <f t="shared" ref="C176" si="981">I176+O176</f>
        <v>9948.3862117600002</v>
      </c>
      <c r="D176" s="43">
        <f t="shared" ref="D176" si="982">J176+P176</f>
        <v>5372.3148373499998</v>
      </c>
      <c r="E176" s="43">
        <f t="shared" ref="E176" si="983">K176+Q176</f>
        <v>3695.0079804799998</v>
      </c>
      <c r="F176" s="43">
        <f t="shared" ref="F176" si="984">L176+R176</f>
        <v>1566.9097633400002</v>
      </c>
      <c r="G176" s="43">
        <f t="shared" ref="G176" si="985">M176+S176</f>
        <v>110.39709353000001</v>
      </c>
      <c r="H176" s="43">
        <f t="shared" ref="H176" si="986">SUM(I176:J176)</f>
        <v>11119.44766661</v>
      </c>
      <c r="I176" s="43">
        <v>7689.8580484800004</v>
      </c>
      <c r="J176" s="43">
        <f t="shared" ref="J176" si="987">SUM(K176:M176)</f>
        <v>3429.5896181299995</v>
      </c>
      <c r="K176" s="43">
        <v>2444.4628899999998</v>
      </c>
      <c r="L176" s="43">
        <v>937.28887855000005</v>
      </c>
      <c r="M176" s="43">
        <v>47.837849579999997</v>
      </c>
      <c r="N176" s="43">
        <f t="shared" ref="N176" si="988">SUM(O176:P176)</f>
        <v>4201.2533825</v>
      </c>
      <c r="O176" s="43">
        <v>2258.5281632800002</v>
      </c>
      <c r="P176" s="43">
        <f t="shared" ref="P176" si="989">SUM(Q176:S176)</f>
        <v>1942.7252192200001</v>
      </c>
      <c r="Q176" s="43">
        <v>1250.54509048</v>
      </c>
      <c r="R176" s="43">
        <v>629.62088478999999</v>
      </c>
      <c r="S176" s="43">
        <v>62.559243950000003</v>
      </c>
      <c r="T176" s="43"/>
      <c r="U176" s="43"/>
      <c r="V176" s="43"/>
      <c r="W176" s="43"/>
      <c r="X176" s="43"/>
      <c r="Y176" s="43"/>
    </row>
    <row r="177" spans="1:25">
      <c r="A177" s="8">
        <v>45597</v>
      </c>
      <c r="B177" s="43">
        <v>15534.175458799999</v>
      </c>
      <c r="C177" s="43">
        <f t="shared" ref="C177" si="990">I177+O177</f>
        <v>10124.873032669999</v>
      </c>
      <c r="D177" s="43">
        <f t="shared" ref="D177" si="991">J177+P177</f>
        <v>5409.3024261299997</v>
      </c>
      <c r="E177" s="43">
        <f t="shared" ref="E177" si="992">K177+Q177</f>
        <v>3717.05309468</v>
      </c>
      <c r="F177" s="43">
        <f t="shared" ref="F177" si="993">L177+R177</f>
        <v>1564.1883109300002</v>
      </c>
      <c r="G177" s="43">
        <f t="shared" ref="G177" si="994">M177+S177</f>
        <v>128.06102052</v>
      </c>
      <c r="H177" s="43">
        <f t="shared" ref="H177" si="995">SUM(I177:J177)</f>
        <v>11307.731628580001</v>
      </c>
      <c r="I177" s="43">
        <v>7867.3884955399999</v>
      </c>
      <c r="J177" s="43">
        <f t="shared" ref="J177" si="996">SUM(K177:M177)</f>
        <v>3440.3431330400003</v>
      </c>
      <c r="K177" s="43">
        <v>2448.66328909</v>
      </c>
      <c r="L177" s="43">
        <v>938.34021783000003</v>
      </c>
      <c r="M177" s="43">
        <v>53.339626119999998</v>
      </c>
      <c r="N177" s="43">
        <f t="shared" ref="N177" si="997">SUM(O177:P177)</f>
        <v>4226.4438302199997</v>
      </c>
      <c r="O177" s="43">
        <v>2257.4845371299998</v>
      </c>
      <c r="P177" s="43">
        <f t="shared" ref="P177" si="998">SUM(Q177:S177)</f>
        <v>1968.9592930899998</v>
      </c>
      <c r="Q177" s="43">
        <v>1268.3898055899999</v>
      </c>
      <c r="R177" s="43">
        <v>625.84809310000003</v>
      </c>
      <c r="S177" s="43">
        <v>74.721394399999994</v>
      </c>
      <c r="T177" s="43"/>
      <c r="U177" s="43"/>
      <c r="V177" s="43"/>
      <c r="W177" s="43"/>
      <c r="X177" s="43"/>
      <c r="Y177" s="43"/>
    </row>
    <row r="178" spans="1:25">
      <c r="A178" s="8">
        <v>45627</v>
      </c>
      <c r="B178" s="43">
        <v>16070.450940299999</v>
      </c>
      <c r="C178" s="43">
        <f t="shared" ref="C178" si="999">I178+O178</f>
        <v>10550.70441063</v>
      </c>
      <c r="D178" s="43">
        <f t="shared" ref="D178" si="1000">J178+P178</f>
        <v>5519.7465296700002</v>
      </c>
      <c r="E178" s="43">
        <f t="shared" ref="E178" si="1001">K178+Q178</f>
        <v>3784.8884844700001</v>
      </c>
      <c r="F178" s="43">
        <f t="shared" ref="F178" si="1002">L178+R178</f>
        <v>1611.59140026</v>
      </c>
      <c r="G178" s="43">
        <f t="shared" ref="G178" si="1003">M178+S178</f>
        <v>123.26664493999999</v>
      </c>
      <c r="H178" s="43">
        <f t="shared" ref="H178" si="1004">SUM(I178:J178)</f>
        <v>11711.313143949999</v>
      </c>
      <c r="I178" s="43">
        <v>8194.3676252599998</v>
      </c>
      <c r="J178" s="43">
        <f t="shared" ref="J178" si="1005">SUM(K178:M178)</f>
        <v>3516.94551869</v>
      </c>
      <c r="K178" s="43">
        <v>2493.2415349100002</v>
      </c>
      <c r="L178" s="43">
        <v>974.44379606999996</v>
      </c>
      <c r="M178" s="43">
        <v>49.260187709999997</v>
      </c>
      <c r="N178" s="43">
        <f t="shared" ref="N178" si="1006">SUM(O178:P178)</f>
        <v>4359.1377963499999</v>
      </c>
      <c r="O178" s="43">
        <v>2356.3367853700001</v>
      </c>
      <c r="P178" s="43">
        <f t="shared" ref="P178" si="1007">SUM(Q178:S178)</f>
        <v>2002.80101098</v>
      </c>
      <c r="Q178" s="43">
        <v>1291.6469495599999</v>
      </c>
      <c r="R178" s="43">
        <v>637.14760419000004</v>
      </c>
      <c r="S178" s="43">
        <v>74.006457229999995</v>
      </c>
      <c r="T178" s="43"/>
      <c r="U178" s="43"/>
      <c r="V178" s="43"/>
      <c r="W178" s="43"/>
      <c r="X178" s="43"/>
      <c r="Y178" s="43"/>
    </row>
    <row r="179" spans="1:25">
      <c r="A179" s="8">
        <v>45658</v>
      </c>
      <c r="B179" s="43">
        <v>15891.815465210002</v>
      </c>
      <c r="C179" s="43">
        <f t="shared" ref="C179" si="1008">I179+O179</f>
        <v>10335.925152</v>
      </c>
      <c r="D179" s="43">
        <f t="shared" ref="D179" si="1009">J179+P179</f>
        <v>5555.8903132100004</v>
      </c>
      <c r="E179" s="43">
        <f t="shared" ref="E179" si="1010">K179+Q179</f>
        <v>3841.00215927</v>
      </c>
      <c r="F179" s="43">
        <f t="shared" ref="F179" si="1011">L179+R179</f>
        <v>1618.62165886</v>
      </c>
      <c r="G179" s="43">
        <f t="shared" ref="G179" si="1012">M179+S179</f>
        <v>96.266495079999999</v>
      </c>
      <c r="H179" s="43">
        <f t="shared" ref="H179" si="1013">SUM(I179:J179)</f>
        <v>11497.088503530002</v>
      </c>
      <c r="I179" s="43">
        <v>7938.6110080500002</v>
      </c>
      <c r="J179" s="43">
        <f t="shared" ref="J179" si="1014">SUM(K179:M179)</f>
        <v>3558.4774954800005</v>
      </c>
      <c r="K179" s="43">
        <v>2531.2239583400001</v>
      </c>
      <c r="L179" s="43">
        <v>988.18562211000005</v>
      </c>
      <c r="M179" s="43">
        <v>39.067915030000002</v>
      </c>
      <c r="N179" s="43">
        <f t="shared" ref="N179" si="1015">SUM(O179:P179)</f>
        <v>4394.7269616799995</v>
      </c>
      <c r="O179" s="43">
        <v>2397.31414395</v>
      </c>
      <c r="P179" s="43">
        <f t="shared" ref="P179" si="1016">SUM(Q179:S179)</f>
        <v>1997.4128177299997</v>
      </c>
      <c r="Q179" s="43">
        <v>1309.7782009299999</v>
      </c>
      <c r="R179" s="43">
        <v>630.43603674999997</v>
      </c>
      <c r="S179" s="43">
        <v>57.198580049999997</v>
      </c>
      <c r="T179" s="43"/>
      <c r="U179" s="43"/>
      <c r="V179" s="43"/>
      <c r="W179" s="43"/>
      <c r="X179" s="43"/>
      <c r="Y179" s="43"/>
    </row>
    <row r="180" spans="1:25">
      <c r="A180" s="8">
        <v>45689</v>
      </c>
      <c r="B180" s="43">
        <v>15905.652184999999</v>
      </c>
      <c r="C180" s="43">
        <f t="shared" ref="C180" si="1017">I180+O180</f>
        <v>10307.025823030001</v>
      </c>
      <c r="D180" s="43">
        <f t="shared" ref="D180" si="1018">J180+P180</f>
        <v>5598.6263619700003</v>
      </c>
      <c r="E180" s="43">
        <f t="shared" ref="E180" si="1019">K180+Q180</f>
        <v>3878.5629097800002</v>
      </c>
      <c r="F180" s="43">
        <f t="shared" ref="F180" si="1020">L180+R180</f>
        <v>1622.84131505</v>
      </c>
      <c r="G180" s="43">
        <f t="shared" ref="G180" si="1021">M180+S180</f>
        <v>97.222137140000001</v>
      </c>
      <c r="H180" s="43">
        <f t="shared" ref="H180" si="1022">SUM(I180:J180)</f>
        <v>11512.35257304</v>
      </c>
      <c r="I180" s="43">
        <v>7904.2138095099999</v>
      </c>
      <c r="J180" s="43">
        <f t="shared" ref="J180" si="1023">SUM(K180:M180)</f>
        <v>3608.1387635299998</v>
      </c>
      <c r="K180" s="43">
        <v>2575.5107383099999</v>
      </c>
      <c r="L180" s="43">
        <v>994.17424433999997</v>
      </c>
      <c r="M180" s="43">
        <v>38.453780879999997</v>
      </c>
      <c r="N180" s="43">
        <f t="shared" ref="N180" si="1024">SUM(O180:P180)</f>
        <v>4393.2996119600002</v>
      </c>
      <c r="O180" s="43">
        <v>2402.8120135200002</v>
      </c>
      <c r="P180" s="43">
        <f t="shared" ref="P180" si="1025">SUM(Q180:S180)</f>
        <v>1990.4875984400001</v>
      </c>
      <c r="Q180" s="43">
        <v>1303.0521714700001</v>
      </c>
      <c r="R180" s="43">
        <v>628.66707070999996</v>
      </c>
      <c r="S180" s="43">
        <v>58.768356259999997</v>
      </c>
      <c r="T180" s="43"/>
      <c r="U180" s="43"/>
      <c r="V180" s="43"/>
      <c r="W180" s="43"/>
      <c r="X180" s="43"/>
      <c r="Y180" s="43"/>
    </row>
    <row r="181" spans="1:25">
      <c r="A181" s="8">
        <v>45717</v>
      </c>
      <c r="B181" s="43">
        <v>15864.827012200001</v>
      </c>
      <c r="C181" s="43">
        <f t="shared" ref="C181" si="1026">I181+O181</f>
        <v>10216.63443548</v>
      </c>
      <c r="D181" s="43">
        <f t="shared" ref="D181" si="1027">J181+P181</f>
        <v>5648.19257672</v>
      </c>
      <c r="E181" s="43">
        <f t="shared" ref="E181" si="1028">K181+Q181</f>
        <v>3926.1725863000001</v>
      </c>
      <c r="F181" s="43">
        <f t="shared" ref="F181" si="1029">L181+R181</f>
        <v>1629.56581054</v>
      </c>
      <c r="G181" s="43">
        <f t="shared" ref="G181" si="1030">M181+S181</f>
        <v>92.454179879999998</v>
      </c>
      <c r="H181" s="43">
        <f t="shared" ref="H181" si="1031">SUM(I181:J181)</f>
        <v>11436.170497700001</v>
      </c>
      <c r="I181" s="43">
        <v>7782.5336881900002</v>
      </c>
      <c r="J181" s="43">
        <f t="shared" ref="J181" si="1032">SUM(K181:M181)</f>
        <v>3653.6368095100001</v>
      </c>
      <c r="K181" s="43">
        <v>2620.4769170700001</v>
      </c>
      <c r="L181" s="43">
        <v>996.92512662000001</v>
      </c>
      <c r="M181" s="43">
        <v>36.23476582</v>
      </c>
      <c r="N181" s="43">
        <f t="shared" ref="N181" si="1033">SUM(O181:P181)</f>
        <v>4428.6565145000004</v>
      </c>
      <c r="O181" s="43">
        <v>2434.1007472900001</v>
      </c>
      <c r="P181" s="43">
        <f t="shared" ref="P181" si="1034">SUM(Q181:S181)</f>
        <v>1994.5557672099999</v>
      </c>
      <c r="Q181" s="43">
        <v>1305.69566923</v>
      </c>
      <c r="R181" s="43">
        <v>632.64068392000001</v>
      </c>
      <c r="S181" s="43">
        <v>56.219414059999998</v>
      </c>
      <c r="T181" s="43"/>
      <c r="U181" s="43"/>
      <c r="V181" s="43"/>
      <c r="W181" s="43"/>
      <c r="X181" s="43"/>
      <c r="Y181" s="43"/>
    </row>
    <row r="182" spans="1:25">
      <c r="A182" s="8">
        <v>45748</v>
      </c>
      <c r="B182" s="43">
        <v>16362.521404209998</v>
      </c>
      <c r="C182" s="43">
        <f t="shared" ref="C182" si="1035">I182+O182</f>
        <v>10706.50853718</v>
      </c>
      <c r="D182" s="43">
        <f t="shared" ref="D182" si="1036">J182+P182</f>
        <v>5656.0128670300001</v>
      </c>
      <c r="E182" s="43">
        <f t="shared" ref="E182" si="1037">K182+Q182</f>
        <v>3898.9712579699999</v>
      </c>
      <c r="F182" s="43">
        <f t="shared" ref="F182" si="1038">L182+R182</f>
        <v>1667.87718442</v>
      </c>
      <c r="G182" s="43">
        <f t="shared" ref="G182" si="1039">M182+S182</f>
        <v>89.164424639999993</v>
      </c>
      <c r="H182" s="43">
        <f t="shared" ref="H182" si="1040">SUM(I182:J182)</f>
        <v>11905.537593970001</v>
      </c>
      <c r="I182" s="43">
        <v>8217.7797807400002</v>
      </c>
      <c r="J182" s="43">
        <f t="shared" ref="J182" si="1041">SUM(K182:M182)</f>
        <v>3687.75781323</v>
      </c>
      <c r="K182" s="43">
        <v>2624.7602356299999</v>
      </c>
      <c r="L182" s="43">
        <v>1028.2999273600001</v>
      </c>
      <c r="M182" s="43">
        <v>34.697650240000002</v>
      </c>
      <c r="N182" s="43">
        <f t="shared" ref="N182" si="1042">SUM(O182:P182)</f>
        <v>4456.9838102399999</v>
      </c>
      <c r="O182" s="43">
        <v>2488.7287564399999</v>
      </c>
      <c r="P182" s="43">
        <f t="shared" ref="P182" si="1043">SUM(Q182:S182)</f>
        <v>1968.2550538</v>
      </c>
      <c r="Q182" s="43">
        <v>1274.21102234</v>
      </c>
      <c r="R182" s="43">
        <v>639.57725705999997</v>
      </c>
      <c r="S182" s="43">
        <v>54.466774399999998</v>
      </c>
      <c r="T182" s="43"/>
      <c r="U182" s="43"/>
      <c r="V182" s="43"/>
      <c r="W182" s="43"/>
      <c r="X182" s="43"/>
      <c r="Y182" s="43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3" customWidth="1"/>
    <col min="2" max="2" width="8.6640625" style="23" customWidth="1"/>
    <col min="3" max="3" width="12.5546875" style="23" customWidth="1"/>
    <col min="4" max="4" width="12.886718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109375" style="23" customWidth="1"/>
    <col min="11" max="11" width="12.44140625" style="23" customWidth="1"/>
    <col min="12" max="12" width="13.5546875" style="23" customWidth="1"/>
    <col min="13" max="13" width="10.88671875" style="23" customWidth="1"/>
    <col min="14" max="14" width="11.109375" style="23" customWidth="1"/>
    <col min="15" max="15" width="13.6640625" style="23" customWidth="1"/>
    <col min="16" max="16" width="7.109375" style="23" customWidth="1"/>
    <col min="17" max="17" width="10.33203125" style="23" customWidth="1"/>
    <col min="18" max="18" width="10.109375" style="23" customWidth="1"/>
    <col min="19" max="16384" width="9.109375" style="23"/>
  </cols>
  <sheetData>
    <row r="1" spans="1:23">
      <c r="A1" s="17" t="s">
        <v>132</v>
      </c>
      <c r="B1" s="9"/>
      <c r="C1" s="27"/>
    </row>
    <row r="2" spans="1:23" ht="5.25" customHeight="1"/>
    <row r="3" spans="1:23" ht="25.5" customHeight="1">
      <c r="A3" s="214" t="s">
        <v>107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23" ht="12.75" customHeight="1">
      <c r="A4" s="208" t="s">
        <v>131</v>
      </c>
      <c r="B4" s="219"/>
      <c r="C4" s="219"/>
      <c r="D4" s="219"/>
      <c r="E4" s="219"/>
      <c r="F4" s="219"/>
    </row>
    <row r="5" spans="1:23" ht="12.75" customHeight="1">
      <c r="A5" s="25" t="s">
        <v>229</v>
      </c>
    </row>
    <row r="6" spans="1:23" ht="12.75" customHeight="1">
      <c r="A6" s="234" t="s">
        <v>0</v>
      </c>
      <c r="B6" s="238" t="s">
        <v>1</v>
      </c>
      <c r="C6" s="228" t="s">
        <v>51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30"/>
    </row>
    <row r="7" spans="1:23" s="26" customFormat="1" ht="12.75" customHeight="1">
      <c r="A7" s="235"/>
      <c r="B7" s="239"/>
      <c r="C7" s="224" t="s">
        <v>50</v>
      </c>
      <c r="D7" s="224" t="s">
        <v>49</v>
      </c>
      <c r="E7" s="224" t="s">
        <v>48</v>
      </c>
      <c r="F7" s="224" t="s">
        <v>47</v>
      </c>
      <c r="G7" s="224" t="s">
        <v>46</v>
      </c>
      <c r="H7" s="224" t="s">
        <v>45</v>
      </c>
      <c r="I7" s="224" t="s">
        <v>44</v>
      </c>
      <c r="J7" s="224" t="s">
        <v>43</v>
      </c>
      <c r="K7" s="224" t="s">
        <v>42</v>
      </c>
      <c r="L7" s="224" t="s">
        <v>41</v>
      </c>
      <c r="M7" s="227" t="s">
        <v>260</v>
      </c>
      <c r="N7" s="224" t="s">
        <v>40</v>
      </c>
      <c r="O7" s="224" t="s">
        <v>39</v>
      </c>
      <c r="P7" s="224" t="s">
        <v>53</v>
      </c>
      <c r="Q7" s="224" t="s">
        <v>38</v>
      </c>
      <c r="R7" s="224" t="s">
        <v>37</v>
      </c>
      <c r="S7" s="231" t="s">
        <v>36</v>
      </c>
      <c r="T7" s="224" t="s">
        <v>35</v>
      </c>
    </row>
    <row r="8" spans="1:23" s="26" customFormat="1" ht="12.75" customHeight="1">
      <c r="A8" s="236"/>
      <c r="B8" s="240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32"/>
      <c r="T8" s="225"/>
    </row>
    <row r="9" spans="1:23" s="26" customFormat="1" ht="71.25" customHeight="1">
      <c r="A9" s="237"/>
      <c r="B9" s="241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33"/>
      <c r="T9" s="226"/>
    </row>
    <row r="10" spans="1:23" s="26" customFormat="1" collapsed="1">
      <c r="A10" s="139">
        <v>1</v>
      </c>
      <c r="B10" s="131">
        <v>2</v>
      </c>
      <c r="C10" s="132">
        <v>3</v>
      </c>
      <c r="D10" s="131">
        <v>4</v>
      </c>
      <c r="E10" s="132">
        <v>5</v>
      </c>
      <c r="F10" s="131">
        <v>6</v>
      </c>
      <c r="G10" s="132">
        <v>7</v>
      </c>
      <c r="H10" s="131">
        <v>8</v>
      </c>
      <c r="I10" s="132">
        <v>9</v>
      </c>
      <c r="J10" s="131">
        <v>10</v>
      </c>
      <c r="K10" s="132">
        <v>11</v>
      </c>
      <c r="L10" s="131">
        <v>12</v>
      </c>
      <c r="M10" s="132">
        <v>13</v>
      </c>
      <c r="N10" s="131">
        <v>14</v>
      </c>
      <c r="O10" s="132">
        <v>15</v>
      </c>
      <c r="P10" s="131">
        <v>16</v>
      </c>
      <c r="Q10" s="132">
        <v>17</v>
      </c>
      <c r="R10" s="131">
        <v>18</v>
      </c>
      <c r="S10" s="132">
        <v>19</v>
      </c>
      <c r="T10" s="131">
        <v>20</v>
      </c>
      <c r="U10" s="133"/>
      <c r="V10" s="133"/>
      <c r="W10" s="133"/>
    </row>
    <row r="11" spans="1:23" hidden="1" outlineLevel="1">
      <c r="A11" s="8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23" hidden="1" outlineLevel="1">
      <c r="A12" s="8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3" hidden="1" outlineLevel="1">
      <c r="A13" s="8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spans="1:23" hidden="1" outlineLevel="1">
      <c r="A14" s="8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spans="1:23" hidden="1" outlineLevel="1">
      <c r="A15" s="8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pans="1:23" hidden="1" outlineLevel="1">
      <c r="A16" s="8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pans="1:22" hidden="1" outlineLevel="1">
      <c r="A17" s="8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idden="1" outlineLevel="1">
      <c r="A18" s="8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pans="1:22" hidden="1" outlineLevel="1">
      <c r="A19" s="8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spans="1:22" hidden="1" outlineLevel="1">
      <c r="A20" s="8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spans="1:22" hidden="1" outlineLevel="1">
      <c r="A21" s="8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pans="1:22" hidden="1" outlineLevel="1">
      <c r="A22" s="8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spans="1:22" hidden="1" outlineLevel="1">
      <c r="A23" s="8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spans="1:22" hidden="1" outlineLevel="1">
      <c r="A24" s="8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</row>
    <row r="25" spans="1:22" hidden="1" outlineLevel="1">
      <c r="A25" s="8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</row>
    <row r="26" spans="1:22" hidden="1" outlineLevel="1">
      <c r="A26" s="8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</row>
    <row r="27" spans="1:22" hidden="1" outlineLevel="1">
      <c r="A27" s="8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</row>
    <row r="28" spans="1:22" hidden="1" outlineLevel="1">
      <c r="A28" s="8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  <row r="29" spans="1:22" hidden="1" outlineLevel="1">
      <c r="A29" s="8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</row>
    <row r="30" spans="1:22" hidden="1" outlineLevel="1">
      <c r="A30" s="8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</row>
    <row r="31" spans="1:22" hidden="1" outlineLevel="1">
      <c r="A31" s="8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</row>
    <row r="32" spans="1:22" hidden="1" outlineLevel="1">
      <c r="A32" s="8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spans="1:22" hidden="1" outlineLevel="1">
      <c r="A33" s="8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1:22" hidden="1" outlineLevel="1">
      <c r="A34" s="8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spans="1:22" hidden="1" outlineLevel="1">
      <c r="A35" s="8">
        <v>41275</v>
      </c>
      <c r="B35" s="128">
        <v>4940.8423079799995</v>
      </c>
      <c r="C35" s="128">
        <v>888.38619448000009</v>
      </c>
      <c r="D35" s="128">
        <v>2.5909966200000003</v>
      </c>
      <c r="E35" s="128">
        <v>150.12231793999999</v>
      </c>
      <c r="F35" s="128">
        <v>23.532656970000001</v>
      </c>
      <c r="G35" s="128">
        <v>1.85385121</v>
      </c>
      <c r="H35" s="128">
        <v>27.357545989999998</v>
      </c>
      <c r="I35" s="128">
        <v>2818.80121474</v>
      </c>
      <c r="J35" s="128">
        <v>903.71582553999997</v>
      </c>
      <c r="K35" s="128">
        <v>0.54633965999999989</v>
      </c>
      <c r="L35" s="128">
        <v>6.3209642099999996</v>
      </c>
      <c r="M35" s="165" t="s">
        <v>189</v>
      </c>
      <c r="N35" s="128">
        <v>91.719894840000009</v>
      </c>
      <c r="O35" s="128">
        <v>16.078658290000003</v>
      </c>
      <c r="P35" s="128">
        <v>2.5487553200000002</v>
      </c>
      <c r="Q35" s="128">
        <v>2.10837758</v>
      </c>
      <c r="R35" s="128">
        <v>2.0090302900000001</v>
      </c>
      <c r="S35" s="128">
        <v>0.1995934</v>
      </c>
      <c r="T35" s="128">
        <v>2.9500909000000006</v>
      </c>
      <c r="U35" s="128"/>
      <c r="V35" s="128"/>
    </row>
    <row r="36" spans="1:22" hidden="1" outlineLevel="1">
      <c r="A36" s="8">
        <v>41306</v>
      </c>
      <c r="B36" s="128">
        <v>4660.7273138899991</v>
      </c>
      <c r="C36" s="128">
        <v>731.70061069999997</v>
      </c>
      <c r="D36" s="128">
        <v>2.1366367499999996</v>
      </c>
      <c r="E36" s="128">
        <v>192.87829944999999</v>
      </c>
      <c r="F36" s="128">
        <v>33.329111220000009</v>
      </c>
      <c r="G36" s="128">
        <v>2.2453037799999991</v>
      </c>
      <c r="H36" s="128">
        <v>16.623286039999996</v>
      </c>
      <c r="I36" s="128">
        <v>3047.80678248</v>
      </c>
      <c r="J36" s="128">
        <v>592.82114281999998</v>
      </c>
      <c r="K36" s="128">
        <v>0.45409734999999996</v>
      </c>
      <c r="L36" s="128">
        <v>7.9208027100000002</v>
      </c>
      <c r="M36" s="165" t="s">
        <v>189</v>
      </c>
      <c r="N36" s="128">
        <v>9.3107210299999998</v>
      </c>
      <c r="O36" s="128">
        <v>13.522628320000001</v>
      </c>
      <c r="P36" s="128">
        <v>2.42263984</v>
      </c>
      <c r="Q36" s="128">
        <v>2.2682314999999997</v>
      </c>
      <c r="R36" s="128">
        <v>1.54009057</v>
      </c>
      <c r="S36" s="128">
        <v>0.16688248</v>
      </c>
      <c r="T36" s="128">
        <v>3.58004685</v>
      </c>
      <c r="U36" s="128"/>
      <c r="V36" s="128"/>
    </row>
    <row r="37" spans="1:22" hidden="1" outlineLevel="1">
      <c r="A37" s="8">
        <v>41334</v>
      </c>
      <c r="B37" s="128">
        <v>4689.9168430899999</v>
      </c>
      <c r="C37" s="128">
        <v>885.85707029999992</v>
      </c>
      <c r="D37" s="128">
        <v>2.2551001699999995</v>
      </c>
      <c r="E37" s="128">
        <v>141.39497222</v>
      </c>
      <c r="F37" s="128">
        <v>45.495072109999995</v>
      </c>
      <c r="G37" s="128">
        <v>2.2380515399999998</v>
      </c>
      <c r="H37" s="128">
        <v>23.572834700000001</v>
      </c>
      <c r="I37" s="128">
        <v>2914.7985044100001</v>
      </c>
      <c r="J37" s="128">
        <v>471.76678979000002</v>
      </c>
      <c r="K37" s="128">
        <v>0.48528916</v>
      </c>
      <c r="L37" s="128">
        <v>8.3988056100000001</v>
      </c>
      <c r="M37" s="165" t="s">
        <v>189</v>
      </c>
      <c r="N37" s="128">
        <v>19.549754970000002</v>
      </c>
      <c r="O37" s="128">
        <v>166.24205353999997</v>
      </c>
      <c r="P37" s="128">
        <v>2.1526969100000004</v>
      </c>
      <c r="Q37" s="128">
        <v>2.2473147099999999</v>
      </c>
      <c r="R37" s="128">
        <v>1.1230951299999998</v>
      </c>
      <c r="S37" s="128">
        <v>0.19500113000000002</v>
      </c>
      <c r="T37" s="128">
        <v>2.14443669</v>
      </c>
      <c r="U37" s="128"/>
      <c r="V37" s="128"/>
    </row>
    <row r="38" spans="1:22" hidden="1" outlineLevel="1">
      <c r="A38" s="8">
        <v>41365</v>
      </c>
      <c r="B38" s="128">
        <v>5006.5214860399992</v>
      </c>
      <c r="C38" s="128">
        <v>1257.1039353400001</v>
      </c>
      <c r="D38" s="128">
        <v>2.4328042700000001</v>
      </c>
      <c r="E38" s="128">
        <v>134.63786445999997</v>
      </c>
      <c r="F38" s="128">
        <v>45.380045810000006</v>
      </c>
      <c r="G38" s="128">
        <v>2.1816125999999998</v>
      </c>
      <c r="H38" s="128">
        <v>15.848666640000001</v>
      </c>
      <c r="I38" s="128">
        <v>3462.0282290600003</v>
      </c>
      <c r="J38" s="128">
        <v>46.402339499999997</v>
      </c>
      <c r="K38" s="128">
        <v>0.89240384000000006</v>
      </c>
      <c r="L38" s="128">
        <v>7.7584262900000001</v>
      </c>
      <c r="M38" s="165" t="s">
        <v>189</v>
      </c>
      <c r="N38" s="128">
        <v>9.7648943399999997</v>
      </c>
      <c r="O38" s="128">
        <v>13.83478712</v>
      </c>
      <c r="P38" s="128">
        <v>2.5128288600000004</v>
      </c>
      <c r="Q38" s="128">
        <v>1.9620330899999998</v>
      </c>
      <c r="R38" s="128">
        <v>1.53423701</v>
      </c>
      <c r="S38" s="128">
        <v>0.16437493</v>
      </c>
      <c r="T38" s="128">
        <v>2.0820028799999997</v>
      </c>
      <c r="U38" s="128"/>
      <c r="V38" s="128"/>
    </row>
    <row r="39" spans="1:22" hidden="1" outlineLevel="1">
      <c r="A39" s="8">
        <v>41395</v>
      </c>
      <c r="B39" s="128">
        <v>5445.7930996300011</v>
      </c>
      <c r="C39" s="128">
        <v>1200.9265485699998</v>
      </c>
      <c r="D39" s="128">
        <v>2.70574519</v>
      </c>
      <c r="E39" s="128">
        <v>736.07572688000016</v>
      </c>
      <c r="F39" s="128">
        <v>27.942064689999999</v>
      </c>
      <c r="G39" s="128">
        <v>1.9197190499999999</v>
      </c>
      <c r="H39" s="128">
        <v>20.933537739999998</v>
      </c>
      <c r="I39" s="128">
        <v>3066.4066578000002</v>
      </c>
      <c r="J39" s="128">
        <v>95.658147319999998</v>
      </c>
      <c r="K39" s="128">
        <v>0.63113258000000005</v>
      </c>
      <c r="L39" s="128">
        <v>7.7843981399999995</v>
      </c>
      <c r="M39" s="165" t="s">
        <v>189</v>
      </c>
      <c r="N39" s="128">
        <v>9.7122234200000008</v>
      </c>
      <c r="O39" s="128">
        <v>266.03766281000003</v>
      </c>
      <c r="P39" s="128">
        <v>2.5026771699999997</v>
      </c>
      <c r="Q39" s="128">
        <v>2.1538918800000002</v>
      </c>
      <c r="R39" s="128">
        <v>1.4272860100000002</v>
      </c>
      <c r="S39" s="128">
        <v>0.15737872</v>
      </c>
      <c r="T39" s="128">
        <v>2.8183016599999999</v>
      </c>
      <c r="U39" s="128"/>
      <c r="V39" s="128"/>
    </row>
    <row r="40" spans="1:22" hidden="1" outlineLevel="1">
      <c r="A40" s="8">
        <v>41426</v>
      </c>
      <c r="B40" s="128">
        <v>5562.107104390001</v>
      </c>
      <c r="C40" s="128">
        <v>1470.46972166</v>
      </c>
      <c r="D40" s="128">
        <v>3.0837933099999999</v>
      </c>
      <c r="E40" s="128">
        <v>79.575777439999996</v>
      </c>
      <c r="F40" s="128">
        <v>16.599766580000001</v>
      </c>
      <c r="G40" s="128">
        <v>1.8176010599999999</v>
      </c>
      <c r="H40" s="128">
        <v>20.217347919999998</v>
      </c>
      <c r="I40" s="128">
        <v>3521.8782461400001</v>
      </c>
      <c r="J40" s="128">
        <v>39.110609260000011</v>
      </c>
      <c r="K40" s="128">
        <v>0.69252895999999997</v>
      </c>
      <c r="L40" s="128">
        <v>15.864115060000003</v>
      </c>
      <c r="M40" s="165" t="s">
        <v>189</v>
      </c>
      <c r="N40" s="128">
        <v>9.7880615999999989</v>
      </c>
      <c r="O40" s="128">
        <v>372.98197025000002</v>
      </c>
      <c r="P40" s="128">
        <v>3.6304171699999994</v>
      </c>
      <c r="Q40" s="128">
        <v>2.2859884799999999</v>
      </c>
      <c r="R40" s="128">
        <v>1.4280408699999998</v>
      </c>
      <c r="S40" s="128">
        <v>0.35597820000000002</v>
      </c>
      <c r="T40" s="128">
        <v>2.32714043</v>
      </c>
      <c r="U40" s="128"/>
      <c r="V40" s="128"/>
    </row>
    <row r="41" spans="1:22" hidden="1" outlineLevel="1">
      <c r="A41" s="8">
        <v>41456</v>
      </c>
      <c r="B41" s="128">
        <v>5573.7012289699987</v>
      </c>
      <c r="C41" s="128">
        <v>1629.90154517</v>
      </c>
      <c r="D41" s="128">
        <v>5.6216387299999999</v>
      </c>
      <c r="E41" s="128">
        <v>1110.6859079000003</v>
      </c>
      <c r="F41" s="128">
        <v>14.944676149999999</v>
      </c>
      <c r="G41" s="128">
        <v>1.9068473799999999</v>
      </c>
      <c r="H41" s="128">
        <v>24.182875370000001</v>
      </c>
      <c r="I41" s="128">
        <v>2656.34642622</v>
      </c>
      <c r="J41" s="128">
        <v>23.844471969999997</v>
      </c>
      <c r="K41" s="128">
        <v>0.57196874000000009</v>
      </c>
      <c r="L41" s="128">
        <v>13.908492649999999</v>
      </c>
      <c r="M41" s="165" t="s">
        <v>189</v>
      </c>
      <c r="N41" s="128">
        <v>10.254719080000001</v>
      </c>
      <c r="O41" s="128">
        <v>68.920057450000002</v>
      </c>
      <c r="P41" s="128">
        <v>3.94989751</v>
      </c>
      <c r="Q41" s="128">
        <v>2.0204903999999999</v>
      </c>
      <c r="R41" s="128">
        <v>3.16355246</v>
      </c>
      <c r="S41" s="128">
        <v>0.39110435999999998</v>
      </c>
      <c r="T41" s="128">
        <v>3.0865574300000005</v>
      </c>
      <c r="U41" s="128"/>
      <c r="V41" s="128"/>
    </row>
    <row r="42" spans="1:22" hidden="1" outlineLevel="1">
      <c r="A42" s="8">
        <v>41487</v>
      </c>
      <c r="B42" s="128">
        <v>5285.39771225</v>
      </c>
      <c r="C42" s="128">
        <v>1675.4822672599998</v>
      </c>
      <c r="D42" s="128">
        <v>3.0195340200000005</v>
      </c>
      <c r="E42" s="128">
        <v>183.20559211999998</v>
      </c>
      <c r="F42" s="128">
        <v>13.55750995</v>
      </c>
      <c r="G42" s="128">
        <v>1.7639437200000003</v>
      </c>
      <c r="H42" s="128">
        <v>20.878891530000001</v>
      </c>
      <c r="I42" s="128">
        <v>3053.6366590300004</v>
      </c>
      <c r="J42" s="128">
        <v>16.356680389999998</v>
      </c>
      <c r="K42" s="128">
        <v>0.92078067999999991</v>
      </c>
      <c r="L42" s="128">
        <v>6.1417082900000004</v>
      </c>
      <c r="M42" s="165" t="s">
        <v>189</v>
      </c>
      <c r="N42" s="128">
        <v>278.90794419999997</v>
      </c>
      <c r="O42" s="128">
        <v>17.859780799999999</v>
      </c>
      <c r="P42" s="128">
        <v>4.05867091</v>
      </c>
      <c r="Q42" s="128">
        <v>3.2508920900000002</v>
      </c>
      <c r="R42" s="128">
        <v>2.8564988499999999</v>
      </c>
      <c r="S42" s="128">
        <v>0.56676708000000009</v>
      </c>
      <c r="T42" s="128">
        <v>2.9335913300000001</v>
      </c>
      <c r="U42" s="128"/>
      <c r="V42" s="128"/>
    </row>
    <row r="43" spans="1:22" hidden="1" outlineLevel="1">
      <c r="A43" s="8">
        <v>41518</v>
      </c>
      <c r="B43" s="128">
        <v>6472.6392330500003</v>
      </c>
      <c r="C43" s="128">
        <v>1773.8844054000001</v>
      </c>
      <c r="D43" s="128">
        <v>3.02351101</v>
      </c>
      <c r="E43" s="128">
        <v>173.26373548000001</v>
      </c>
      <c r="F43" s="128">
        <v>19.795170120000002</v>
      </c>
      <c r="G43" s="128">
        <v>1.8752231599999998</v>
      </c>
      <c r="H43" s="128">
        <v>28.259644770000001</v>
      </c>
      <c r="I43" s="128">
        <v>3723.6682898900008</v>
      </c>
      <c r="J43" s="128">
        <v>24.945262259999996</v>
      </c>
      <c r="K43" s="128">
        <v>0.71840982000000009</v>
      </c>
      <c r="L43" s="128">
        <v>10.352088720000001</v>
      </c>
      <c r="M43" s="165" t="s">
        <v>189</v>
      </c>
      <c r="N43" s="128">
        <v>673.29606919999992</v>
      </c>
      <c r="O43" s="128">
        <v>23.70972072</v>
      </c>
      <c r="P43" s="128">
        <v>4.6359023500000003</v>
      </c>
      <c r="Q43" s="128">
        <v>4.3842235499999997</v>
      </c>
      <c r="R43" s="128">
        <v>3.3619450899999999</v>
      </c>
      <c r="S43" s="128">
        <v>0.58545579000000003</v>
      </c>
      <c r="T43" s="128">
        <v>2.8801757199999996</v>
      </c>
      <c r="U43" s="128"/>
      <c r="V43" s="128"/>
    </row>
    <row r="44" spans="1:22" hidden="1" outlineLevel="1">
      <c r="A44" s="8">
        <v>41548</v>
      </c>
      <c r="B44" s="128">
        <v>6167.8564435100006</v>
      </c>
      <c r="C44" s="128">
        <v>1746.57029648</v>
      </c>
      <c r="D44" s="128">
        <v>3.5177809100000004</v>
      </c>
      <c r="E44" s="128">
        <v>124.08505597000001</v>
      </c>
      <c r="F44" s="128">
        <v>38.036580390000005</v>
      </c>
      <c r="G44" s="128">
        <v>2.0197549399999999</v>
      </c>
      <c r="H44" s="128">
        <v>22.187149900000001</v>
      </c>
      <c r="I44" s="128">
        <v>3505.0156614999996</v>
      </c>
      <c r="J44" s="128">
        <v>271.53110842999996</v>
      </c>
      <c r="K44" s="128">
        <v>0.97957973999999992</v>
      </c>
      <c r="L44" s="128">
        <v>7.3845948899999998</v>
      </c>
      <c r="M44" s="165" t="s">
        <v>189</v>
      </c>
      <c r="N44" s="128">
        <v>406.09313128000002</v>
      </c>
      <c r="O44" s="128">
        <v>18.52399003</v>
      </c>
      <c r="P44" s="128">
        <v>4.0331015299999997</v>
      </c>
      <c r="Q44" s="128">
        <v>4.7052452899999997</v>
      </c>
      <c r="R44" s="128">
        <v>9.1344291999999996</v>
      </c>
      <c r="S44" s="128">
        <v>0.44011495999999994</v>
      </c>
      <c r="T44" s="128">
        <v>3.59886807</v>
      </c>
      <c r="U44" s="128"/>
      <c r="V44" s="128"/>
    </row>
    <row r="45" spans="1:22" hidden="1" outlineLevel="1">
      <c r="A45" s="8">
        <v>41579</v>
      </c>
      <c r="B45" s="128">
        <v>5357.2115756699995</v>
      </c>
      <c r="C45" s="128">
        <v>1582.2675761800001</v>
      </c>
      <c r="D45" s="128">
        <v>5.1036095000000001</v>
      </c>
      <c r="E45" s="128">
        <v>844.97989017999987</v>
      </c>
      <c r="F45" s="128">
        <v>47.337528070000005</v>
      </c>
      <c r="G45" s="128">
        <v>2.2299695600000002</v>
      </c>
      <c r="H45" s="128">
        <v>26.576295779999999</v>
      </c>
      <c r="I45" s="128">
        <v>2296.7341768800002</v>
      </c>
      <c r="J45" s="128">
        <v>214.08923608999999</v>
      </c>
      <c r="K45" s="128">
        <v>0.75492325999999998</v>
      </c>
      <c r="L45" s="128">
        <v>5.2605871800000008</v>
      </c>
      <c r="M45" s="165" t="s">
        <v>189</v>
      </c>
      <c r="N45" s="128">
        <v>295.50905354000002</v>
      </c>
      <c r="O45" s="128">
        <v>17.969995810000004</v>
      </c>
      <c r="P45" s="128">
        <v>4.4128239700000007</v>
      </c>
      <c r="Q45" s="128">
        <v>4.6158877199999999</v>
      </c>
      <c r="R45" s="128">
        <v>6.7276666900000004</v>
      </c>
      <c r="S45" s="128">
        <v>0.33317803000000001</v>
      </c>
      <c r="T45" s="128">
        <v>2.30917723</v>
      </c>
      <c r="U45" s="128"/>
      <c r="V45" s="128"/>
    </row>
    <row r="46" spans="1:22" hidden="1" outlineLevel="1">
      <c r="A46" s="8">
        <v>41609</v>
      </c>
      <c r="B46" s="128">
        <v>5146.4241680899995</v>
      </c>
      <c r="C46" s="128">
        <v>1523.6611635099998</v>
      </c>
      <c r="D46" s="128">
        <v>5.2434173500000005</v>
      </c>
      <c r="E46" s="128">
        <v>169.35169348000008</v>
      </c>
      <c r="F46" s="128">
        <v>53.440344199999998</v>
      </c>
      <c r="G46" s="128">
        <v>1.4782735100000002</v>
      </c>
      <c r="H46" s="128">
        <v>32.814375040000002</v>
      </c>
      <c r="I46" s="128">
        <v>3025.3244737799992</v>
      </c>
      <c r="J46" s="128">
        <v>134.83548772</v>
      </c>
      <c r="K46" s="128">
        <v>0.87424406999999993</v>
      </c>
      <c r="L46" s="128">
        <v>5.4066090500000001</v>
      </c>
      <c r="M46" s="165" t="s">
        <v>189</v>
      </c>
      <c r="N46" s="128">
        <v>153.36898521999998</v>
      </c>
      <c r="O46" s="128">
        <v>25.656797639999997</v>
      </c>
      <c r="P46" s="128">
        <v>4.0854286499999999</v>
      </c>
      <c r="Q46" s="128">
        <v>4.57907347</v>
      </c>
      <c r="R46" s="128">
        <v>3.4952385799999997</v>
      </c>
      <c r="S46" s="128">
        <v>0.27925928</v>
      </c>
      <c r="T46" s="128">
        <v>2.5293035399999995</v>
      </c>
      <c r="U46" s="128"/>
      <c r="V46" s="128"/>
    </row>
    <row r="47" spans="1:22" hidden="1" outlineLevel="1">
      <c r="A47" s="8">
        <v>41640</v>
      </c>
      <c r="B47" s="128">
        <v>4900.7527924599999</v>
      </c>
      <c r="C47" s="128">
        <v>1261.74180783</v>
      </c>
      <c r="D47" s="128">
        <v>4.29077442</v>
      </c>
      <c r="E47" s="128">
        <v>975.19921981999994</v>
      </c>
      <c r="F47" s="128">
        <v>29.90842988</v>
      </c>
      <c r="G47" s="128">
        <v>2.6231102099999997</v>
      </c>
      <c r="H47" s="128">
        <v>26.608720999999999</v>
      </c>
      <c r="I47" s="128">
        <v>2383.9067760500002</v>
      </c>
      <c r="J47" s="128">
        <v>29.246040640000004</v>
      </c>
      <c r="K47" s="128">
        <v>0.80876242000000009</v>
      </c>
      <c r="L47" s="128">
        <v>5.495612320000002</v>
      </c>
      <c r="M47" s="165" t="s">
        <v>189</v>
      </c>
      <c r="N47" s="128">
        <v>147.82715360000003</v>
      </c>
      <c r="O47" s="128">
        <v>20.231338969999999</v>
      </c>
      <c r="P47" s="128">
        <v>3.9992590999999997</v>
      </c>
      <c r="Q47" s="128">
        <v>4.183021290000001</v>
      </c>
      <c r="R47" s="128">
        <v>1.9663296800000003</v>
      </c>
      <c r="S47" s="128">
        <v>0.42058010000000001</v>
      </c>
      <c r="T47" s="128">
        <v>2.2958551299999996</v>
      </c>
      <c r="U47" s="128"/>
      <c r="V47" s="128"/>
    </row>
    <row r="48" spans="1:22" hidden="1" outlineLevel="1">
      <c r="A48" s="8">
        <v>41671</v>
      </c>
      <c r="B48" s="128">
        <v>5061.4558185299984</v>
      </c>
      <c r="C48" s="128">
        <v>1263.7138116900001</v>
      </c>
      <c r="D48" s="128">
        <v>3.8999789799999998</v>
      </c>
      <c r="E48" s="128">
        <v>964.88534258999982</v>
      </c>
      <c r="F48" s="128">
        <v>54.591989359999992</v>
      </c>
      <c r="G48" s="128">
        <v>1.9564216800000001</v>
      </c>
      <c r="H48" s="128">
        <v>24.238723389999997</v>
      </c>
      <c r="I48" s="128">
        <v>2441.6995899499998</v>
      </c>
      <c r="J48" s="128">
        <v>117.12787607</v>
      </c>
      <c r="K48" s="128">
        <v>0.6254756199999999</v>
      </c>
      <c r="L48" s="128">
        <v>5.6556765899999988</v>
      </c>
      <c r="M48" s="165" t="s">
        <v>189</v>
      </c>
      <c r="N48" s="128">
        <v>150.89002238</v>
      </c>
      <c r="O48" s="128">
        <v>19.210163420000001</v>
      </c>
      <c r="P48" s="128">
        <v>2.8279632899999996</v>
      </c>
      <c r="Q48" s="128">
        <v>4.3722466500000001</v>
      </c>
      <c r="R48" s="128">
        <v>3.14757891</v>
      </c>
      <c r="S48" s="128">
        <v>0.31205469000000002</v>
      </c>
      <c r="T48" s="128">
        <v>2.3009032700000001</v>
      </c>
      <c r="U48" s="128"/>
      <c r="V48" s="128"/>
    </row>
    <row r="49" spans="1:22" hidden="1" outlineLevel="1">
      <c r="A49" s="8">
        <v>41699</v>
      </c>
      <c r="B49" s="128">
        <v>4636.5410493099998</v>
      </c>
      <c r="C49" s="128">
        <v>1295.1989063000001</v>
      </c>
      <c r="D49" s="128">
        <v>3.58141167</v>
      </c>
      <c r="E49" s="128">
        <v>387.87555916000002</v>
      </c>
      <c r="F49" s="128">
        <v>48.088450029999997</v>
      </c>
      <c r="G49" s="128">
        <v>1.5103633700000001</v>
      </c>
      <c r="H49" s="128">
        <v>25.038136690000002</v>
      </c>
      <c r="I49" s="128">
        <v>2575.0478032599999</v>
      </c>
      <c r="J49" s="128">
        <v>113.3176945</v>
      </c>
      <c r="K49" s="128">
        <v>0.68496003000000005</v>
      </c>
      <c r="L49" s="128">
        <v>5.9696151599999991</v>
      </c>
      <c r="M49" s="165" t="s">
        <v>189</v>
      </c>
      <c r="N49" s="128">
        <v>148.51779519999999</v>
      </c>
      <c r="O49" s="128">
        <v>18.418881470000002</v>
      </c>
      <c r="P49" s="128">
        <v>5.3413869300000005</v>
      </c>
      <c r="Q49" s="128">
        <v>3.7634050500000003</v>
      </c>
      <c r="R49" s="128">
        <v>1.5951389200000001</v>
      </c>
      <c r="S49" s="128">
        <v>0.30077323</v>
      </c>
      <c r="T49" s="128">
        <v>2.2907683400000001</v>
      </c>
      <c r="U49" s="128"/>
      <c r="V49" s="128"/>
    </row>
    <row r="50" spans="1:22" hidden="1" outlineLevel="1">
      <c r="A50" s="8">
        <v>41730</v>
      </c>
      <c r="B50" s="128">
        <v>4513.8056923699996</v>
      </c>
      <c r="C50" s="128">
        <v>1180.9241911199999</v>
      </c>
      <c r="D50" s="128">
        <v>3.2351169200000003</v>
      </c>
      <c r="E50" s="128">
        <v>1642.1172653900003</v>
      </c>
      <c r="F50" s="128">
        <v>48.513100380000004</v>
      </c>
      <c r="G50" s="128">
        <v>2.7274186000000005</v>
      </c>
      <c r="H50" s="128">
        <v>40.781978199999998</v>
      </c>
      <c r="I50" s="128">
        <v>1280.0735478800002</v>
      </c>
      <c r="J50" s="128">
        <v>127.28512838999998</v>
      </c>
      <c r="K50" s="128">
        <v>0.57797116000000004</v>
      </c>
      <c r="L50" s="128">
        <v>7.5768906900000008</v>
      </c>
      <c r="M50" s="165" t="s">
        <v>189</v>
      </c>
      <c r="N50" s="128">
        <v>152.09498127000001</v>
      </c>
      <c r="O50" s="128">
        <v>16.767158670000001</v>
      </c>
      <c r="P50" s="128">
        <v>4.2296364999999998</v>
      </c>
      <c r="Q50" s="128">
        <v>3.4339696900000001</v>
      </c>
      <c r="R50" s="128">
        <v>1.3480573399999998</v>
      </c>
      <c r="S50" s="128">
        <v>0.29278873</v>
      </c>
      <c r="T50" s="128">
        <v>1.8264914399999999</v>
      </c>
      <c r="U50" s="128"/>
      <c r="V50" s="128"/>
    </row>
    <row r="51" spans="1:22" hidden="1" outlineLevel="1">
      <c r="A51" s="8">
        <v>41760</v>
      </c>
      <c r="B51" s="128">
        <v>4370.1547023099993</v>
      </c>
      <c r="C51" s="128">
        <v>1115.6691037099997</v>
      </c>
      <c r="D51" s="128">
        <v>5.076598230000001</v>
      </c>
      <c r="E51" s="128">
        <v>1272.2444379500002</v>
      </c>
      <c r="F51" s="128">
        <v>41.051732329999993</v>
      </c>
      <c r="G51" s="128">
        <v>2.6609078199999994</v>
      </c>
      <c r="H51" s="128">
        <v>35.784776130000004</v>
      </c>
      <c r="I51" s="128">
        <v>1378.9907051800001</v>
      </c>
      <c r="J51" s="128">
        <v>125.73364072</v>
      </c>
      <c r="K51" s="128">
        <v>0.77640372000000002</v>
      </c>
      <c r="L51" s="128">
        <v>7.8426884000000001</v>
      </c>
      <c r="M51" s="165" t="s">
        <v>189</v>
      </c>
      <c r="N51" s="128">
        <v>352.10485151</v>
      </c>
      <c r="O51" s="128">
        <v>19.061580710000001</v>
      </c>
      <c r="P51" s="128">
        <v>5.474218679999999</v>
      </c>
      <c r="Q51" s="128">
        <v>3.0060848300000003</v>
      </c>
      <c r="R51" s="128">
        <v>2.63454218</v>
      </c>
      <c r="S51" s="128">
        <v>0.31776009</v>
      </c>
      <c r="T51" s="128">
        <v>1.7246701199999999</v>
      </c>
      <c r="U51" s="128"/>
      <c r="V51" s="128"/>
    </row>
    <row r="52" spans="1:22" hidden="1" outlineLevel="1">
      <c r="A52" s="8">
        <v>41791</v>
      </c>
      <c r="B52" s="128">
        <v>3429.2339869299999</v>
      </c>
      <c r="C52" s="128">
        <v>646.26737989000014</v>
      </c>
      <c r="D52" s="128">
        <v>3.5639004600000002</v>
      </c>
      <c r="E52" s="128">
        <v>183.16973695999997</v>
      </c>
      <c r="F52" s="128">
        <v>33.796647370000002</v>
      </c>
      <c r="G52" s="128">
        <v>2.0410513300000002</v>
      </c>
      <c r="H52" s="128">
        <v>37.675372799999998</v>
      </c>
      <c r="I52" s="128">
        <v>2148.8346648699999</v>
      </c>
      <c r="J52" s="128">
        <v>158.03691998000002</v>
      </c>
      <c r="K52" s="128">
        <v>0.51992494</v>
      </c>
      <c r="L52" s="128">
        <v>7.0625379800000001</v>
      </c>
      <c r="M52" s="165" t="s">
        <v>189</v>
      </c>
      <c r="N52" s="128">
        <v>177.87461870999999</v>
      </c>
      <c r="O52" s="128">
        <v>18.43250287</v>
      </c>
      <c r="P52" s="128">
        <v>5.5221485999999995</v>
      </c>
      <c r="Q52" s="128">
        <v>2.6652414200000001</v>
      </c>
      <c r="R52" s="128">
        <v>1.5355052299999998</v>
      </c>
      <c r="S52" s="128">
        <v>0.40500059999999999</v>
      </c>
      <c r="T52" s="128">
        <v>1.8308329200000002</v>
      </c>
      <c r="U52" s="128"/>
      <c r="V52" s="128"/>
    </row>
    <row r="53" spans="1:22" hidden="1" outlineLevel="1">
      <c r="A53" s="8">
        <v>41821</v>
      </c>
      <c r="B53" s="128">
        <v>3051.58361457</v>
      </c>
      <c r="C53" s="128">
        <v>481.33034660999999</v>
      </c>
      <c r="D53" s="128">
        <v>4.6485161400000008</v>
      </c>
      <c r="E53" s="128">
        <v>1265.1585276200003</v>
      </c>
      <c r="F53" s="128">
        <v>32.900761209999999</v>
      </c>
      <c r="G53" s="128">
        <v>1.9003655499999996</v>
      </c>
      <c r="H53" s="128">
        <v>38.405998629999999</v>
      </c>
      <c r="I53" s="128">
        <v>958.70080089999999</v>
      </c>
      <c r="J53" s="128">
        <v>124.58200973</v>
      </c>
      <c r="K53" s="128">
        <v>0.70878743999999994</v>
      </c>
      <c r="L53" s="128">
        <v>6.4969570400000007</v>
      </c>
      <c r="M53" s="165" t="s">
        <v>189</v>
      </c>
      <c r="N53" s="128">
        <v>84.150748440000001</v>
      </c>
      <c r="O53" s="128">
        <v>19.036082969999999</v>
      </c>
      <c r="P53" s="128">
        <v>23.867587340000004</v>
      </c>
      <c r="Q53" s="128">
        <v>2.4224641500000001</v>
      </c>
      <c r="R53" s="128">
        <v>4.9138748199999993</v>
      </c>
      <c r="S53" s="128">
        <v>0.76164192000000008</v>
      </c>
      <c r="T53" s="128">
        <v>1.5981440600000001</v>
      </c>
      <c r="U53" s="128"/>
      <c r="V53" s="128"/>
    </row>
    <row r="54" spans="1:22" hidden="1" outlineLevel="1">
      <c r="A54" s="8">
        <v>41852</v>
      </c>
      <c r="B54" s="128">
        <v>3199.4762801200004</v>
      </c>
      <c r="C54" s="128">
        <v>548.13818331000004</v>
      </c>
      <c r="D54" s="128">
        <v>6.4654214100000003</v>
      </c>
      <c r="E54" s="128">
        <v>140.80781289999996</v>
      </c>
      <c r="F54" s="128">
        <v>30.549955109999999</v>
      </c>
      <c r="G54" s="128">
        <v>1.9209675400000001</v>
      </c>
      <c r="H54" s="128">
        <v>33.48886778</v>
      </c>
      <c r="I54" s="128">
        <v>2286.3558920599999</v>
      </c>
      <c r="J54" s="128">
        <v>50.329520960000004</v>
      </c>
      <c r="K54" s="128">
        <v>0.60697204999999999</v>
      </c>
      <c r="L54" s="128">
        <v>6.6539025800000013</v>
      </c>
      <c r="M54" s="165" t="s">
        <v>189</v>
      </c>
      <c r="N54" s="128">
        <v>56.665216569999998</v>
      </c>
      <c r="O54" s="128">
        <v>19.400715769999998</v>
      </c>
      <c r="P54" s="128">
        <v>7.5241820199999996</v>
      </c>
      <c r="Q54" s="128">
        <v>3.75088993</v>
      </c>
      <c r="R54" s="128">
        <v>4.5367849199999997</v>
      </c>
      <c r="S54" s="128">
        <v>0.67584654</v>
      </c>
      <c r="T54" s="128">
        <v>1.6051486699999999</v>
      </c>
      <c r="U54" s="128"/>
      <c r="V54" s="134"/>
    </row>
    <row r="55" spans="1:22" hidden="1" outlineLevel="1">
      <c r="A55" s="8">
        <v>41883</v>
      </c>
      <c r="B55" s="128">
        <v>2978.8799456499996</v>
      </c>
      <c r="C55" s="128">
        <v>401.08542787999994</v>
      </c>
      <c r="D55" s="128">
        <v>6.8619478599999999</v>
      </c>
      <c r="E55" s="128">
        <v>129.51101967</v>
      </c>
      <c r="F55" s="128">
        <v>32.937242990000001</v>
      </c>
      <c r="G55" s="128">
        <v>2.0618816499999997</v>
      </c>
      <c r="H55" s="128">
        <v>33.838761869999999</v>
      </c>
      <c r="I55" s="128">
        <v>2249.7524226400001</v>
      </c>
      <c r="J55" s="128">
        <v>47.012048839999999</v>
      </c>
      <c r="K55" s="128">
        <v>0.79109096999999995</v>
      </c>
      <c r="L55" s="128">
        <v>10.040484409999999</v>
      </c>
      <c r="M55" s="165" t="s">
        <v>189</v>
      </c>
      <c r="N55" s="128">
        <v>24.63638963</v>
      </c>
      <c r="O55" s="128">
        <v>21.615313190000002</v>
      </c>
      <c r="P55" s="128">
        <v>7.4685266699999993</v>
      </c>
      <c r="Q55" s="128">
        <v>4.6924957300000001</v>
      </c>
      <c r="R55" s="128">
        <v>4.2569981200000004</v>
      </c>
      <c r="S55" s="128">
        <v>0.63587561999999997</v>
      </c>
      <c r="T55" s="128">
        <v>1.6820179099999999</v>
      </c>
      <c r="U55" s="128"/>
      <c r="V55" s="128"/>
    </row>
    <row r="56" spans="1:22" hidden="1" outlineLevel="1">
      <c r="A56" s="8">
        <v>41913</v>
      </c>
      <c r="B56" s="128">
        <v>2562.4009457499997</v>
      </c>
      <c r="C56" s="128">
        <v>415.98327868000001</v>
      </c>
      <c r="D56" s="128">
        <v>8.5593473000000007</v>
      </c>
      <c r="E56" s="128">
        <v>98.578310039999977</v>
      </c>
      <c r="F56" s="128">
        <v>34.664828450000002</v>
      </c>
      <c r="G56" s="128">
        <v>2.4964892499999998</v>
      </c>
      <c r="H56" s="128">
        <v>52.164560909999992</v>
      </c>
      <c r="I56" s="128">
        <v>1858.5846965699998</v>
      </c>
      <c r="J56" s="128">
        <v>28.413793829999996</v>
      </c>
      <c r="K56" s="128">
        <v>1.0152040499999999</v>
      </c>
      <c r="L56" s="128">
        <v>10.788837599999999</v>
      </c>
      <c r="M56" s="165" t="s">
        <v>189</v>
      </c>
      <c r="N56" s="128">
        <v>11.85433424</v>
      </c>
      <c r="O56" s="128">
        <v>21.336821009999998</v>
      </c>
      <c r="P56" s="128">
        <v>6.7764692200000001</v>
      </c>
      <c r="Q56" s="128">
        <v>5.12799798</v>
      </c>
      <c r="R56" s="128">
        <v>3.7714292899999999</v>
      </c>
      <c r="S56" s="128">
        <v>0.54311040999999993</v>
      </c>
      <c r="T56" s="128">
        <v>1.7414369200000002</v>
      </c>
      <c r="U56" s="128"/>
      <c r="V56" s="128"/>
    </row>
    <row r="57" spans="1:22" hidden="1" outlineLevel="1">
      <c r="A57" s="8">
        <v>41944</v>
      </c>
      <c r="B57" s="128">
        <v>2196.4674086100003</v>
      </c>
      <c r="C57" s="128">
        <v>435.37201700999998</v>
      </c>
      <c r="D57" s="128">
        <v>7.337873720000001</v>
      </c>
      <c r="E57" s="128">
        <v>87.878902349999976</v>
      </c>
      <c r="F57" s="128">
        <v>51.745884949999997</v>
      </c>
      <c r="G57" s="128">
        <v>1.77987732</v>
      </c>
      <c r="H57" s="128">
        <v>82.816542099999992</v>
      </c>
      <c r="I57" s="128">
        <v>1427.2814117300002</v>
      </c>
      <c r="J57" s="128">
        <v>36.2054373</v>
      </c>
      <c r="K57" s="128">
        <v>0.77181583000000009</v>
      </c>
      <c r="L57" s="128">
        <v>8.2470593500000007</v>
      </c>
      <c r="M57" s="165" t="s">
        <v>189</v>
      </c>
      <c r="N57" s="128">
        <v>12.341049439999999</v>
      </c>
      <c r="O57" s="128">
        <v>24.135900120000002</v>
      </c>
      <c r="P57" s="128">
        <v>7.8073972300000003</v>
      </c>
      <c r="Q57" s="128">
        <v>4.8144845199999997</v>
      </c>
      <c r="R57" s="128">
        <v>5.5542713099999999</v>
      </c>
      <c r="S57" s="128">
        <v>0.5998011900000001</v>
      </c>
      <c r="T57" s="128">
        <v>1.7776831399999999</v>
      </c>
      <c r="U57" s="128"/>
      <c r="V57" s="128"/>
    </row>
    <row r="58" spans="1:22" hidden="1" outlineLevel="1">
      <c r="A58" s="8">
        <v>41974</v>
      </c>
      <c r="B58" s="128">
        <v>1497.1296538400002</v>
      </c>
      <c r="C58" s="128">
        <v>152.44799441999999</v>
      </c>
      <c r="D58" s="128">
        <v>8.0557571699999997</v>
      </c>
      <c r="E58" s="128">
        <v>96.851583919999996</v>
      </c>
      <c r="F58" s="128">
        <v>40.422311670000006</v>
      </c>
      <c r="G58" s="128">
        <v>1.24553578</v>
      </c>
      <c r="H58" s="128">
        <v>85.79315394999999</v>
      </c>
      <c r="I58" s="128">
        <v>1013.9123361099998</v>
      </c>
      <c r="J58" s="128">
        <v>37.360299979999994</v>
      </c>
      <c r="K58" s="128">
        <v>0.62786131000000001</v>
      </c>
      <c r="L58" s="128">
        <v>5.1858088600000016</v>
      </c>
      <c r="M58" s="165" t="s">
        <v>189</v>
      </c>
      <c r="N58" s="128">
        <v>10.713434940000001</v>
      </c>
      <c r="O58" s="128">
        <v>23.301201800000001</v>
      </c>
      <c r="P58" s="128">
        <v>7.6919589899999989</v>
      </c>
      <c r="Q58" s="128">
        <v>4.64118999</v>
      </c>
      <c r="R58" s="128">
        <v>7.2515768700000001</v>
      </c>
      <c r="S58" s="128">
        <v>0.41822121000000001</v>
      </c>
      <c r="T58" s="128">
        <v>1.2094268699999999</v>
      </c>
      <c r="U58" s="128"/>
      <c r="V58" s="128"/>
    </row>
    <row r="59" spans="1:22" hidden="1" outlineLevel="1">
      <c r="A59" s="8">
        <v>42005</v>
      </c>
      <c r="B59" s="128">
        <v>1476.48365747</v>
      </c>
      <c r="C59" s="128">
        <v>259.59661231000001</v>
      </c>
      <c r="D59" s="128">
        <v>6.5275917300000001</v>
      </c>
      <c r="E59" s="128">
        <v>102.55097409000001</v>
      </c>
      <c r="F59" s="128">
        <v>40.40251919</v>
      </c>
      <c r="G59" s="128">
        <v>1.5933304900000003</v>
      </c>
      <c r="H59" s="128">
        <v>88.690539579999992</v>
      </c>
      <c r="I59" s="128">
        <v>889.88340247999997</v>
      </c>
      <c r="J59" s="128">
        <v>26.281893359999998</v>
      </c>
      <c r="K59" s="128">
        <v>0.59222579000000009</v>
      </c>
      <c r="L59" s="128">
        <v>7.3893947099999995</v>
      </c>
      <c r="M59" s="165" t="s">
        <v>189</v>
      </c>
      <c r="N59" s="128">
        <v>11.719116329999999</v>
      </c>
      <c r="O59" s="128">
        <v>20.699782689999999</v>
      </c>
      <c r="P59" s="128">
        <v>7.1309582499999991</v>
      </c>
      <c r="Q59" s="128">
        <v>5.6994752100000001</v>
      </c>
      <c r="R59" s="128">
        <v>5.8914640900000004</v>
      </c>
      <c r="S59" s="128">
        <v>0.40474473</v>
      </c>
      <c r="T59" s="128">
        <v>1.4296324400000002</v>
      </c>
      <c r="U59" s="128"/>
      <c r="V59" s="128"/>
    </row>
    <row r="60" spans="1:22" hidden="1" outlineLevel="1">
      <c r="A60" s="8">
        <v>42036</v>
      </c>
      <c r="B60" s="128">
        <v>948.41563636000012</v>
      </c>
      <c r="C60" s="128">
        <v>201.4736164</v>
      </c>
      <c r="D60" s="128">
        <v>5.4978679800000005</v>
      </c>
      <c r="E60" s="128">
        <v>157.76246861000004</v>
      </c>
      <c r="F60" s="128">
        <v>44.672128100000002</v>
      </c>
      <c r="G60" s="128">
        <v>1.3740227700000001</v>
      </c>
      <c r="H60" s="128">
        <v>68.24245311</v>
      </c>
      <c r="I60" s="128">
        <v>377.21763129999999</v>
      </c>
      <c r="J60" s="128">
        <v>28.75591125</v>
      </c>
      <c r="K60" s="128">
        <v>0.61047050999999997</v>
      </c>
      <c r="L60" s="128">
        <v>6.1743844300000008</v>
      </c>
      <c r="M60" s="165" t="s">
        <v>189</v>
      </c>
      <c r="N60" s="128">
        <v>14.714297459999999</v>
      </c>
      <c r="O60" s="128">
        <v>23.30440291</v>
      </c>
      <c r="P60" s="128">
        <v>7.4629843500000002</v>
      </c>
      <c r="Q60" s="128">
        <v>4.71032662</v>
      </c>
      <c r="R60" s="128">
        <v>4.7934653799999998</v>
      </c>
      <c r="S60" s="128">
        <v>0.31604973999999997</v>
      </c>
      <c r="T60" s="128">
        <v>1.3331554399999999</v>
      </c>
      <c r="U60" s="128"/>
      <c r="V60" s="128"/>
    </row>
    <row r="61" spans="1:22" hidden="1" outlineLevel="1">
      <c r="A61" s="8">
        <v>42064</v>
      </c>
      <c r="B61" s="128">
        <v>778.28567593000002</v>
      </c>
      <c r="C61" s="128">
        <v>200.76122990000002</v>
      </c>
      <c r="D61" s="128">
        <v>4.8492732199999997</v>
      </c>
      <c r="E61" s="128">
        <v>160.07695193000001</v>
      </c>
      <c r="F61" s="128">
        <v>49.195595609999998</v>
      </c>
      <c r="G61" s="128">
        <v>19.335478719999998</v>
      </c>
      <c r="H61" s="128">
        <v>56.129361360000004</v>
      </c>
      <c r="I61" s="128">
        <v>188.57014180000002</v>
      </c>
      <c r="J61" s="128">
        <v>32.763982259999999</v>
      </c>
      <c r="K61" s="128">
        <v>1.0156308300000001</v>
      </c>
      <c r="L61" s="128">
        <v>6.9675107499999998</v>
      </c>
      <c r="M61" s="165" t="s">
        <v>189</v>
      </c>
      <c r="N61" s="128">
        <v>20.472383909999998</v>
      </c>
      <c r="O61" s="128">
        <v>19.035417329999998</v>
      </c>
      <c r="P61" s="128">
        <v>6.7852894600000004</v>
      </c>
      <c r="Q61" s="128">
        <v>4.6585747299999998</v>
      </c>
      <c r="R61" s="128">
        <v>5.2149857799999992</v>
      </c>
      <c r="S61" s="128">
        <v>0.34483923</v>
      </c>
      <c r="T61" s="128">
        <v>2.1090291100000003</v>
      </c>
      <c r="U61" s="128"/>
      <c r="V61" s="128"/>
    </row>
    <row r="62" spans="1:22" hidden="1" outlineLevel="1">
      <c r="A62" s="8">
        <v>42095</v>
      </c>
      <c r="B62" s="128">
        <v>708.14286876000017</v>
      </c>
      <c r="C62" s="128">
        <v>196.14312025999999</v>
      </c>
      <c r="D62" s="128">
        <v>7.1430050000000014</v>
      </c>
      <c r="E62" s="128">
        <v>111.81496272999999</v>
      </c>
      <c r="F62" s="128">
        <v>28.101762500000003</v>
      </c>
      <c r="G62" s="128">
        <v>4.6124294299999997</v>
      </c>
      <c r="H62" s="128">
        <v>36.206984460000008</v>
      </c>
      <c r="I62" s="128">
        <v>226.79794935999996</v>
      </c>
      <c r="J62" s="128">
        <v>39.097598980000001</v>
      </c>
      <c r="K62" s="128">
        <v>1.3066869300000001</v>
      </c>
      <c r="L62" s="128">
        <v>6.3478272100000002</v>
      </c>
      <c r="M62" s="165" t="s">
        <v>189</v>
      </c>
      <c r="N62" s="128">
        <v>14.666269669999998</v>
      </c>
      <c r="O62" s="128">
        <v>18.27301611</v>
      </c>
      <c r="P62" s="128">
        <v>6.4729470300000003</v>
      </c>
      <c r="Q62" s="128">
        <v>4.315509800000001</v>
      </c>
      <c r="R62" s="128">
        <v>4.3964902299999995</v>
      </c>
      <c r="S62" s="128">
        <v>0.28893944999999999</v>
      </c>
      <c r="T62" s="128">
        <v>2.1573696099999999</v>
      </c>
      <c r="U62" s="128"/>
      <c r="V62" s="128"/>
    </row>
    <row r="63" spans="1:22" hidden="1" outlineLevel="1">
      <c r="A63" s="8">
        <v>42125</v>
      </c>
      <c r="B63" s="128">
        <v>783.60056518999988</v>
      </c>
      <c r="C63" s="128">
        <v>249.62307028000001</v>
      </c>
      <c r="D63" s="128">
        <v>9.0747648299999994</v>
      </c>
      <c r="E63" s="128">
        <v>153.49082154999999</v>
      </c>
      <c r="F63" s="128">
        <v>25.726168009999999</v>
      </c>
      <c r="G63" s="128">
        <v>12.520286329999999</v>
      </c>
      <c r="H63" s="128">
        <v>28.248603599999999</v>
      </c>
      <c r="I63" s="128">
        <v>204.88683434000001</v>
      </c>
      <c r="J63" s="128">
        <v>41.081762640000001</v>
      </c>
      <c r="K63" s="128">
        <v>1.4159935000000001</v>
      </c>
      <c r="L63" s="128">
        <v>8.4764280200000002</v>
      </c>
      <c r="M63" s="165" t="s">
        <v>189</v>
      </c>
      <c r="N63" s="128">
        <v>14.280874159999998</v>
      </c>
      <c r="O63" s="128">
        <v>18.812593930000002</v>
      </c>
      <c r="P63" s="128">
        <v>7.9486535400000005</v>
      </c>
      <c r="Q63" s="128">
        <v>3.7923278799999998</v>
      </c>
      <c r="R63" s="128">
        <v>2.0124083700000002</v>
      </c>
      <c r="S63" s="128">
        <v>0.26170324999999994</v>
      </c>
      <c r="T63" s="128">
        <v>1.94727096</v>
      </c>
      <c r="U63" s="128"/>
      <c r="V63" s="128"/>
    </row>
    <row r="64" spans="1:22" hidden="1" outlineLevel="1">
      <c r="A64" s="8">
        <v>42156</v>
      </c>
      <c r="B64" s="128">
        <v>1133.1910859899997</v>
      </c>
      <c r="C64" s="128">
        <v>287.11868874999999</v>
      </c>
      <c r="D64" s="128">
        <v>8.8771849599999992</v>
      </c>
      <c r="E64" s="128">
        <v>195.29637045999996</v>
      </c>
      <c r="F64" s="128">
        <v>37.924859589999997</v>
      </c>
      <c r="G64" s="128">
        <v>4.7158515699999999</v>
      </c>
      <c r="H64" s="128">
        <v>28.498657860000002</v>
      </c>
      <c r="I64" s="128">
        <v>478.46075515999991</v>
      </c>
      <c r="J64" s="128">
        <v>32.954895950000001</v>
      </c>
      <c r="K64" s="128">
        <v>2.0836326599999997</v>
      </c>
      <c r="L64" s="128">
        <v>9.2691839400000013</v>
      </c>
      <c r="M64" s="165" t="s">
        <v>189</v>
      </c>
      <c r="N64" s="128">
        <v>11.925826120000002</v>
      </c>
      <c r="O64" s="128">
        <v>17.703668739999998</v>
      </c>
      <c r="P64" s="128">
        <v>8.8742638700000001</v>
      </c>
      <c r="Q64" s="128">
        <v>4.0625136300000007</v>
      </c>
      <c r="R64" s="128">
        <v>3.0899155799999996</v>
      </c>
      <c r="S64" s="128">
        <v>0.32438036000000003</v>
      </c>
      <c r="T64" s="128">
        <v>2.01043679</v>
      </c>
      <c r="U64" s="128"/>
      <c r="V64" s="128"/>
    </row>
    <row r="65" spans="1:22" hidden="1" outlineLevel="1">
      <c r="A65" s="8">
        <v>42186</v>
      </c>
      <c r="B65" s="128">
        <v>1134.8071794799998</v>
      </c>
      <c r="C65" s="128">
        <v>335.00041024999996</v>
      </c>
      <c r="D65" s="128">
        <v>11.062347599999999</v>
      </c>
      <c r="E65" s="128">
        <v>231.55221971999998</v>
      </c>
      <c r="F65" s="128">
        <v>35.588224569999994</v>
      </c>
      <c r="G65" s="128">
        <v>4.645554699999999</v>
      </c>
      <c r="H65" s="128">
        <v>35.801048960000003</v>
      </c>
      <c r="I65" s="128">
        <v>388.97261965000001</v>
      </c>
      <c r="J65" s="128">
        <v>26.281045869999996</v>
      </c>
      <c r="K65" s="128">
        <v>1.3140020200000002</v>
      </c>
      <c r="L65" s="128">
        <v>9.3868103200000004</v>
      </c>
      <c r="M65" s="165" t="s">
        <v>189</v>
      </c>
      <c r="N65" s="128">
        <v>11.486840099999998</v>
      </c>
      <c r="O65" s="128">
        <v>17.165438269999996</v>
      </c>
      <c r="P65" s="128">
        <v>17.11771521</v>
      </c>
      <c r="Q65" s="128">
        <v>3.5168553099999995</v>
      </c>
      <c r="R65" s="128">
        <v>3.0211349499999995</v>
      </c>
      <c r="S65" s="128">
        <v>0.39729741999999996</v>
      </c>
      <c r="T65" s="128">
        <v>2.4976145600000002</v>
      </c>
      <c r="U65" s="128"/>
      <c r="V65" s="128"/>
    </row>
    <row r="66" spans="1:22" hidden="1" outlineLevel="1">
      <c r="A66" s="8">
        <v>42217</v>
      </c>
      <c r="B66" s="128">
        <v>1234.1800308399997</v>
      </c>
      <c r="C66" s="128">
        <v>305.9957488</v>
      </c>
      <c r="D66" s="128">
        <v>12.92635557</v>
      </c>
      <c r="E66" s="128">
        <v>228.05765008999998</v>
      </c>
      <c r="F66" s="128">
        <v>21.97158967</v>
      </c>
      <c r="G66" s="128">
        <v>3.8652526300000001</v>
      </c>
      <c r="H66" s="128">
        <v>35.319023800000004</v>
      </c>
      <c r="I66" s="128">
        <v>528.67947775000005</v>
      </c>
      <c r="J66" s="128">
        <v>28.492160079999994</v>
      </c>
      <c r="K66" s="128">
        <v>1.8406443399999999</v>
      </c>
      <c r="L66" s="128">
        <v>8.7939521999999997</v>
      </c>
      <c r="M66" s="165" t="s">
        <v>189</v>
      </c>
      <c r="N66" s="128">
        <v>11.598232609999998</v>
      </c>
      <c r="O66" s="128">
        <v>17.449647379999995</v>
      </c>
      <c r="P66" s="128">
        <v>17.17414934</v>
      </c>
      <c r="Q66" s="128">
        <v>5.1694354499999999</v>
      </c>
      <c r="R66" s="128">
        <v>3.29620625</v>
      </c>
      <c r="S66" s="128">
        <v>0.57569095000000003</v>
      </c>
      <c r="T66" s="128">
        <v>2.9748139300000003</v>
      </c>
      <c r="U66" s="128"/>
      <c r="V66" s="128"/>
    </row>
    <row r="67" spans="1:22" hidden="1" outlineLevel="1">
      <c r="A67" s="8">
        <v>42248</v>
      </c>
      <c r="B67" s="128">
        <v>1110.2078935700001</v>
      </c>
      <c r="C67" s="128">
        <v>286.52670654999997</v>
      </c>
      <c r="D67" s="128">
        <v>7.7580744800000003</v>
      </c>
      <c r="E67" s="128">
        <v>180.39689621999997</v>
      </c>
      <c r="F67" s="128">
        <v>25.29207697</v>
      </c>
      <c r="G67" s="128">
        <v>8.7099999399999994</v>
      </c>
      <c r="H67" s="128">
        <v>42.25444512</v>
      </c>
      <c r="I67" s="128">
        <v>451.29525106000006</v>
      </c>
      <c r="J67" s="128">
        <v>25.999702679999999</v>
      </c>
      <c r="K67" s="128">
        <v>1.3198579100000001</v>
      </c>
      <c r="L67" s="128">
        <v>17.666212829999999</v>
      </c>
      <c r="M67" s="165" t="s">
        <v>189</v>
      </c>
      <c r="N67" s="128">
        <v>13.741080850000001</v>
      </c>
      <c r="O67" s="128">
        <v>18.653600150000003</v>
      </c>
      <c r="P67" s="128">
        <v>17.944373790000004</v>
      </c>
      <c r="Q67" s="128">
        <v>6.4120443000000007</v>
      </c>
      <c r="R67" s="128">
        <v>3.0839268699999995</v>
      </c>
      <c r="S67" s="128">
        <v>0.62899359999999993</v>
      </c>
      <c r="T67" s="128">
        <v>2.5246502499999997</v>
      </c>
      <c r="U67" s="128"/>
      <c r="V67" s="128"/>
    </row>
    <row r="68" spans="1:22" hidden="1" outlineLevel="1">
      <c r="A68" s="8">
        <v>42278</v>
      </c>
      <c r="B68" s="128">
        <v>1103.1067729100002</v>
      </c>
      <c r="C68" s="128">
        <v>276.97209471000002</v>
      </c>
      <c r="D68" s="128">
        <v>6.8646948199999995</v>
      </c>
      <c r="E68" s="128">
        <v>214.00386754000002</v>
      </c>
      <c r="F68" s="128">
        <v>30.739620639999998</v>
      </c>
      <c r="G68" s="128">
        <v>5.2694254199999992</v>
      </c>
      <c r="H68" s="128">
        <v>35.975477529999999</v>
      </c>
      <c r="I68" s="128">
        <v>435.57791021000003</v>
      </c>
      <c r="J68" s="128">
        <v>24.233386320000001</v>
      </c>
      <c r="K68" s="128">
        <v>1.0750621900000001</v>
      </c>
      <c r="L68" s="128">
        <v>16.006983290000001</v>
      </c>
      <c r="M68" s="165" t="s">
        <v>189</v>
      </c>
      <c r="N68" s="128">
        <v>14.394112340000001</v>
      </c>
      <c r="O68" s="128">
        <v>18.856200999999999</v>
      </c>
      <c r="P68" s="128">
        <v>10.78399945</v>
      </c>
      <c r="Q68" s="128">
        <v>6.2371506699999992</v>
      </c>
      <c r="R68" s="128">
        <v>2.79912845</v>
      </c>
      <c r="S68" s="128">
        <v>0.71404624999999999</v>
      </c>
      <c r="T68" s="128">
        <v>2.60361208</v>
      </c>
      <c r="U68" s="128"/>
      <c r="V68" s="128"/>
    </row>
    <row r="69" spans="1:22" hidden="1" outlineLevel="1">
      <c r="A69" s="8">
        <v>42309</v>
      </c>
      <c r="B69" s="128">
        <v>1263.7111362000001</v>
      </c>
      <c r="C69" s="128">
        <v>287.07782405</v>
      </c>
      <c r="D69" s="128">
        <v>8.8413918699999989</v>
      </c>
      <c r="E69" s="128">
        <v>162.51445486</v>
      </c>
      <c r="F69" s="128">
        <v>43.878857349999997</v>
      </c>
      <c r="G69" s="128">
        <v>5.778603379999999</v>
      </c>
      <c r="H69" s="128">
        <v>93.460737869999988</v>
      </c>
      <c r="I69" s="128">
        <v>554.38281501999995</v>
      </c>
      <c r="J69" s="128">
        <v>30.472770099999998</v>
      </c>
      <c r="K69" s="128">
        <v>0.76729217000000005</v>
      </c>
      <c r="L69" s="128">
        <v>18.830848290000002</v>
      </c>
      <c r="M69" s="165" t="s">
        <v>189</v>
      </c>
      <c r="N69" s="128">
        <v>14.705288749999999</v>
      </c>
      <c r="O69" s="128">
        <v>20.41501006</v>
      </c>
      <c r="P69" s="128">
        <v>10.221841320000001</v>
      </c>
      <c r="Q69" s="128">
        <v>6.1931842699999997</v>
      </c>
      <c r="R69" s="128">
        <v>3.0473062500000001</v>
      </c>
      <c r="S69" s="128">
        <v>0.66027924999999998</v>
      </c>
      <c r="T69" s="128">
        <v>2.4626313399999997</v>
      </c>
      <c r="U69" s="128"/>
      <c r="V69" s="128"/>
    </row>
    <row r="70" spans="1:22" hidden="1" outlineLevel="1">
      <c r="A70" s="8">
        <v>42339</v>
      </c>
      <c r="B70" s="128">
        <v>1334.7596137800001</v>
      </c>
      <c r="C70" s="128">
        <v>381.17785126000001</v>
      </c>
      <c r="D70" s="128">
        <v>8.24541389</v>
      </c>
      <c r="E70" s="128">
        <v>151.65137793999997</v>
      </c>
      <c r="F70" s="128">
        <v>48.982126980000004</v>
      </c>
      <c r="G70" s="128">
        <v>4.0866313900000009</v>
      </c>
      <c r="H70" s="128">
        <v>81.678202400000004</v>
      </c>
      <c r="I70" s="128">
        <v>513.74319802000002</v>
      </c>
      <c r="J70" s="128">
        <v>52.027089709999998</v>
      </c>
      <c r="K70" s="128">
        <v>0.66256086999999997</v>
      </c>
      <c r="L70" s="128">
        <v>17.948891459999999</v>
      </c>
      <c r="M70" s="165" t="s">
        <v>189</v>
      </c>
      <c r="N70" s="128">
        <v>29.928130649999996</v>
      </c>
      <c r="O70" s="128">
        <v>22.97841</v>
      </c>
      <c r="P70" s="128">
        <v>10.40595156</v>
      </c>
      <c r="Q70" s="128">
        <v>5.9880462200000002</v>
      </c>
      <c r="R70" s="128">
        <v>2.9167658000000003</v>
      </c>
      <c r="S70" s="128">
        <v>0.66283495999999997</v>
      </c>
      <c r="T70" s="128">
        <v>1.67613067</v>
      </c>
      <c r="U70" s="128"/>
      <c r="V70" s="128"/>
    </row>
    <row r="71" spans="1:22" hidden="1" outlineLevel="1">
      <c r="A71" s="8">
        <v>42370</v>
      </c>
      <c r="B71" s="128">
        <v>1060.8046197699998</v>
      </c>
      <c r="C71" s="128">
        <v>333.28991327999995</v>
      </c>
      <c r="D71" s="128">
        <v>8.4871814400000005</v>
      </c>
      <c r="E71" s="128">
        <v>144.16077329999999</v>
      </c>
      <c r="F71" s="128">
        <v>46.512174869999996</v>
      </c>
      <c r="G71" s="128">
        <v>19.689328639999999</v>
      </c>
      <c r="H71" s="128">
        <v>79.403702169999988</v>
      </c>
      <c r="I71" s="128">
        <v>308.89056252</v>
      </c>
      <c r="J71" s="128">
        <v>31.178958679999994</v>
      </c>
      <c r="K71" s="128">
        <v>0.60736955000000004</v>
      </c>
      <c r="L71" s="128">
        <v>17.073138760000003</v>
      </c>
      <c r="M71" s="165" t="s">
        <v>189</v>
      </c>
      <c r="N71" s="128">
        <v>26.712152230000001</v>
      </c>
      <c r="O71" s="128">
        <v>21.089913790000001</v>
      </c>
      <c r="P71" s="128">
        <v>12.81756137</v>
      </c>
      <c r="Q71" s="128">
        <v>6.1858786100000005</v>
      </c>
      <c r="R71" s="128">
        <v>2.3870699900000005</v>
      </c>
      <c r="S71" s="128">
        <v>0.58940429999999999</v>
      </c>
      <c r="T71" s="128">
        <v>1.7295362699999999</v>
      </c>
      <c r="U71" s="128"/>
      <c r="V71" s="128"/>
    </row>
    <row r="72" spans="1:22" hidden="1" outlineLevel="1">
      <c r="A72" s="8">
        <v>42401</v>
      </c>
      <c r="B72" s="128">
        <v>1382.94208194</v>
      </c>
      <c r="C72" s="128">
        <v>324.18237475000001</v>
      </c>
      <c r="D72" s="128">
        <v>9.0314787900000013</v>
      </c>
      <c r="E72" s="128">
        <v>177.80775874</v>
      </c>
      <c r="F72" s="128">
        <v>44.885554859999999</v>
      </c>
      <c r="G72" s="128">
        <v>38.576820679999997</v>
      </c>
      <c r="H72" s="128">
        <v>103.77461484999999</v>
      </c>
      <c r="I72" s="128">
        <v>569.71480672999996</v>
      </c>
      <c r="J72" s="128">
        <v>31.064695219999997</v>
      </c>
      <c r="K72" s="128">
        <v>0.65739760000000003</v>
      </c>
      <c r="L72" s="128">
        <v>14.25136972</v>
      </c>
      <c r="M72" s="165" t="s">
        <v>189</v>
      </c>
      <c r="N72" s="128">
        <v>21.922828890000002</v>
      </c>
      <c r="O72" s="128">
        <v>20.25406439</v>
      </c>
      <c r="P72" s="128">
        <v>15.995124389999999</v>
      </c>
      <c r="Q72" s="128">
        <v>6.6244075699999998</v>
      </c>
      <c r="R72" s="128">
        <v>1.9792615000000002</v>
      </c>
      <c r="S72" s="128">
        <v>0.51297287999999996</v>
      </c>
      <c r="T72" s="128">
        <v>1.7065503799999999</v>
      </c>
      <c r="U72" s="128"/>
      <c r="V72" s="128"/>
    </row>
    <row r="73" spans="1:22" hidden="1" outlineLevel="1">
      <c r="A73" s="8">
        <v>42430</v>
      </c>
      <c r="B73" s="128">
        <v>1098.99298853</v>
      </c>
      <c r="C73" s="128">
        <v>335.84370350999995</v>
      </c>
      <c r="D73" s="128">
        <v>7.0070891399999988</v>
      </c>
      <c r="E73" s="128">
        <v>196.55383160000002</v>
      </c>
      <c r="F73" s="128">
        <v>35.103318099999996</v>
      </c>
      <c r="G73" s="128">
        <v>76.062216460000002</v>
      </c>
      <c r="H73" s="128">
        <v>114.48640442</v>
      </c>
      <c r="I73" s="128">
        <v>197.64880024999999</v>
      </c>
      <c r="J73" s="128">
        <v>45.216257650000003</v>
      </c>
      <c r="K73" s="128">
        <v>0.71899141</v>
      </c>
      <c r="L73" s="128">
        <v>11.301248749999997</v>
      </c>
      <c r="M73" s="165" t="s">
        <v>189</v>
      </c>
      <c r="N73" s="128">
        <v>26.318594170000004</v>
      </c>
      <c r="O73" s="128">
        <v>21.492713570000003</v>
      </c>
      <c r="P73" s="128">
        <v>20.32593322</v>
      </c>
      <c r="Q73" s="128">
        <v>6.7604853400000007</v>
      </c>
      <c r="R73" s="128">
        <v>2.2018539600000002</v>
      </c>
      <c r="S73" s="128">
        <v>0.53647981</v>
      </c>
      <c r="T73" s="128">
        <v>1.4150671699999999</v>
      </c>
      <c r="U73" s="128"/>
      <c r="V73" s="128"/>
    </row>
    <row r="74" spans="1:22" hidden="1" outlineLevel="1">
      <c r="A74" s="8">
        <v>42461</v>
      </c>
      <c r="B74" s="128">
        <v>1037.3322468399999</v>
      </c>
      <c r="C74" s="128">
        <v>343.97448164000002</v>
      </c>
      <c r="D74" s="128">
        <v>8.3056346399999992</v>
      </c>
      <c r="E74" s="128">
        <v>191.14186970000003</v>
      </c>
      <c r="F74" s="128">
        <v>27.584436159999999</v>
      </c>
      <c r="G74" s="128">
        <v>33.006116110000001</v>
      </c>
      <c r="H74" s="128">
        <v>99.158871700000006</v>
      </c>
      <c r="I74" s="128">
        <v>195.42867923</v>
      </c>
      <c r="J74" s="128">
        <v>43.250158110000001</v>
      </c>
      <c r="K74" s="128">
        <v>1.1491815300000001</v>
      </c>
      <c r="L74" s="128">
        <v>10.500858839999999</v>
      </c>
      <c r="M74" s="165" t="s">
        <v>189</v>
      </c>
      <c r="N74" s="128">
        <v>31.450956570000002</v>
      </c>
      <c r="O74" s="128">
        <v>21.560987339999997</v>
      </c>
      <c r="P74" s="128">
        <v>18.259260080000001</v>
      </c>
      <c r="Q74" s="128">
        <v>8.0577371200000005</v>
      </c>
      <c r="R74" s="128">
        <v>2.1414236200000003</v>
      </c>
      <c r="S74" s="128">
        <v>0.66942226999999999</v>
      </c>
      <c r="T74" s="128">
        <v>1.69217218</v>
      </c>
      <c r="U74" s="128"/>
      <c r="V74" s="128"/>
    </row>
    <row r="75" spans="1:22" hidden="1" outlineLevel="1">
      <c r="A75" s="8">
        <v>42491</v>
      </c>
      <c r="B75" s="128">
        <v>1160.0891519299998</v>
      </c>
      <c r="C75" s="128">
        <v>387.73237509999996</v>
      </c>
      <c r="D75" s="128">
        <v>13.383287940000001</v>
      </c>
      <c r="E75" s="128">
        <v>228.89851471</v>
      </c>
      <c r="F75" s="128">
        <v>28.77550355</v>
      </c>
      <c r="G75" s="128">
        <v>13.083803769999999</v>
      </c>
      <c r="H75" s="128">
        <v>99.540025150000019</v>
      </c>
      <c r="I75" s="128">
        <v>239.79572335000003</v>
      </c>
      <c r="J75" s="128">
        <v>50.427292850000001</v>
      </c>
      <c r="K75" s="128">
        <v>1.4510641500000001</v>
      </c>
      <c r="L75" s="128">
        <v>13.005868209999999</v>
      </c>
      <c r="M75" s="165" t="s">
        <v>189</v>
      </c>
      <c r="N75" s="128">
        <v>39.243662899999997</v>
      </c>
      <c r="O75" s="128">
        <v>22.733663440000001</v>
      </c>
      <c r="P75" s="128">
        <v>10.130953179999999</v>
      </c>
      <c r="Q75" s="128">
        <v>7.0346285899999996</v>
      </c>
      <c r="R75" s="128">
        <v>2.6775887399999996</v>
      </c>
      <c r="S75" s="128">
        <v>0.65676004999999993</v>
      </c>
      <c r="T75" s="128">
        <v>1.5184362499999999</v>
      </c>
      <c r="U75" s="128"/>
      <c r="V75" s="128"/>
    </row>
    <row r="76" spans="1:22" hidden="1" outlineLevel="1">
      <c r="A76" s="8">
        <v>42522</v>
      </c>
      <c r="B76" s="128">
        <v>1092.0214863399999</v>
      </c>
      <c r="C76" s="128">
        <v>314.16034037000003</v>
      </c>
      <c r="D76" s="128">
        <v>11.911835239999998</v>
      </c>
      <c r="E76" s="128">
        <v>251.15646844000003</v>
      </c>
      <c r="F76" s="128">
        <v>30.447388119999999</v>
      </c>
      <c r="G76" s="128">
        <v>9.7742210399999987</v>
      </c>
      <c r="H76" s="128">
        <v>103.55958971</v>
      </c>
      <c r="I76" s="128">
        <v>215.53785531</v>
      </c>
      <c r="J76" s="128">
        <v>52.811816000000007</v>
      </c>
      <c r="K76" s="128">
        <v>2.0193565299999996</v>
      </c>
      <c r="L76" s="128">
        <v>13.892704799999999</v>
      </c>
      <c r="M76" s="165" t="s">
        <v>189</v>
      </c>
      <c r="N76" s="128">
        <v>43.972631730000003</v>
      </c>
      <c r="O76" s="128">
        <v>22.377472919999999</v>
      </c>
      <c r="P76" s="128">
        <v>9.3479465600000005</v>
      </c>
      <c r="Q76" s="128">
        <v>5.3973938600000002</v>
      </c>
      <c r="R76" s="128">
        <v>2.9741279199999999</v>
      </c>
      <c r="S76" s="128">
        <v>0.86747240000000003</v>
      </c>
      <c r="T76" s="128">
        <v>1.81286539</v>
      </c>
      <c r="U76" s="128"/>
      <c r="V76" s="128"/>
    </row>
    <row r="77" spans="1:22" hidden="1" outlineLevel="1">
      <c r="A77" s="8">
        <v>42552</v>
      </c>
      <c r="B77" s="128">
        <v>1183.6135672199998</v>
      </c>
      <c r="C77" s="128">
        <v>449.94358068000003</v>
      </c>
      <c r="D77" s="128">
        <v>10.29630306</v>
      </c>
      <c r="E77" s="128">
        <v>250.37521061000001</v>
      </c>
      <c r="F77" s="128">
        <v>29.97898812</v>
      </c>
      <c r="G77" s="128">
        <v>7.5625919300000009</v>
      </c>
      <c r="H77" s="128">
        <v>95.295775429999992</v>
      </c>
      <c r="I77" s="128">
        <v>196.90148938000004</v>
      </c>
      <c r="J77" s="128">
        <v>50.730884350000004</v>
      </c>
      <c r="K77" s="128">
        <v>2.5948658500000001</v>
      </c>
      <c r="L77" s="128">
        <v>14.051597959999999</v>
      </c>
      <c r="M77" s="165" t="s">
        <v>189</v>
      </c>
      <c r="N77" s="128">
        <v>29.295989030000001</v>
      </c>
      <c r="O77" s="128">
        <v>24.335904939999999</v>
      </c>
      <c r="P77" s="128">
        <v>12.412734590000001</v>
      </c>
      <c r="Q77" s="128">
        <v>3.74695629</v>
      </c>
      <c r="R77" s="128">
        <v>3.0161279100000002</v>
      </c>
      <c r="S77" s="128">
        <v>1.2246668900000002</v>
      </c>
      <c r="T77" s="128">
        <v>1.8499001999999998</v>
      </c>
      <c r="U77" s="128"/>
      <c r="V77" s="128"/>
    </row>
    <row r="78" spans="1:22" hidden="1" outlineLevel="1">
      <c r="A78" s="8">
        <v>42583</v>
      </c>
      <c r="B78" s="128">
        <v>1082.4100971400001</v>
      </c>
      <c r="C78" s="128">
        <v>312.42874576999992</v>
      </c>
      <c r="D78" s="128">
        <v>10.060712379999998</v>
      </c>
      <c r="E78" s="128">
        <v>238.33202283999998</v>
      </c>
      <c r="F78" s="128">
        <v>38.607005750000006</v>
      </c>
      <c r="G78" s="128">
        <v>10.108087439999998</v>
      </c>
      <c r="H78" s="128">
        <v>100.82581509000001</v>
      </c>
      <c r="I78" s="128">
        <v>207.96040654000001</v>
      </c>
      <c r="J78" s="128">
        <v>53.906608989999995</v>
      </c>
      <c r="K78" s="128">
        <v>2.22614052</v>
      </c>
      <c r="L78" s="128">
        <v>16.654707980000001</v>
      </c>
      <c r="M78" s="165" t="s">
        <v>189</v>
      </c>
      <c r="N78" s="128">
        <v>33.500152700000001</v>
      </c>
      <c r="O78" s="128">
        <v>25.297096609999997</v>
      </c>
      <c r="P78" s="128">
        <v>19.624658039999996</v>
      </c>
      <c r="Q78" s="128">
        <v>5.7113109800000004</v>
      </c>
      <c r="R78" s="128">
        <v>3.9030670999999999</v>
      </c>
      <c r="S78" s="128">
        <v>1.6405892099999999</v>
      </c>
      <c r="T78" s="128">
        <v>1.6229692000000002</v>
      </c>
      <c r="U78" s="128"/>
      <c r="V78" s="128"/>
    </row>
    <row r="79" spans="1:22" hidden="1" outlineLevel="1">
      <c r="A79" s="8">
        <v>42614</v>
      </c>
      <c r="B79" s="128">
        <v>1107.6464050399998</v>
      </c>
      <c r="C79" s="128">
        <v>317.52683797000003</v>
      </c>
      <c r="D79" s="128">
        <v>13.510898990000001</v>
      </c>
      <c r="E79" s="128">
        <v>235.24694236999994</v>
      </c>
      <c r="F79" s="128">
        <v>35.580521269999998</v>
      </c>
      <c r="G79" s="128">
        <v>11.398740720000001</v>
      </c>
      <c r="H79" s="128">
        <v>96.179715759999993</v>
      </c>
      <c r="I79" s="128">
        <v>207.94198435000001</v>
      </c>
      <c r="J79" s="128">
        <v>74.986975830000006</v>
      </c>
      <c r="K79" s="128">
        <v>2.1597609599999998</v>
      </c>
      <c r="L79" s="128">
        <v>24.801094150000001</v>
      </c>
      <c r="M79" s="165" t="s">
        <v>189</v>
      </c>
      <c r="N79" s="128">
        <v>28.70333518</v>
      </c>
      <c r="O79" s="128">
        <v>25.703706630000003</v>
      </c>
      <c r="P79" s="128">
        <v>18.623733859999998</v>
      </c>
      <c r="Q79" s="128">
        <v>7.3896991700000001</v>
      </c>
      <c r="R79" s="128">
        <v>4.4723804600000001</v>
      </c>
      <c r="S79" s="128">
        <v>1.7030173100000001</v>
      </c>
      <c r="T79" s="128">
        <v>1.7170600600000001</v>
      </c>
      <c r="U79" s="128"/>
      <c r="V79" s="128"/>
    </row>
    <row r="80" spans="1:22" hidden="1" outlineLevel="1">
      <c r="A80" s="8">
        <v>42644</v>
      </c>
      <c r="B80" s="128">
        <v>1089.0852159200001</v>
      </c>
      <c r="C80" s="128">
        <v>328.61025447999998</v>
      </c>
      <c r="D80" s="128">
        <v>20.327218629999997</v>
      </c>
      <c r="E80" s="128">
        <v>237.31634635999998</v>
      </c>
      <c r="F80" s="128">
        <v>42.919461649999995</v>
      </c>
      <c r="G80" s="128">
        <v>11.40570662</v>
      </c>
      <c r="H80" s="128">
        <v>85.022344689999997</v>
      </c>
      <c r="I80" s="128">
        <v>211.8287114</v>
      </c>
      <c r="J80" s="128">
        <v>43.359240450000001</v>
      </c>
      <c r="K80" s="128">
        <v>2.0364390399999999</v>
      </c>
      <c r="L80" s="128">
        <v>23.272652180000001</v>
      </c>
      <c r="M80" s="165" t="s">
        <v>189</v>
      </c>
      <c r="N80" s="128">
        <v>25.172689869999999</v>
      </c>
      <c r="O80" s="128">
        <v>26.71208283</v>
      </c>
      <c r="P80" s="128">
        <v>14.542960370000001</v>
      </c>
      <c r="Q80" s="128">
        <v>8.2821291499999994</v>
      </c>
      <c r="R80" s="128">
        <v>4.7929228399999992</v>
      </c>
      <c r="S80" s="128">
        <v>1.78750407</v>
      </c>
      <c r="T80" s="128">
        <v>1.6965512899999999</v>
      </c>
      <c r="U80" s="128"/>
      <c r="V80" s="128"/>
    </row>
    <row r="81" spans="1:22" hidden="1" outlineLevel="1">
      <c r="A81" s="8">
        <v>42675</v>
      </c>
      <c r="B81" s="128">
        <v>1071.4543581799999</v>
      </c>
      <c r="C81" s="128">
        <v>298.30825917999994</v>
      </c>
      <c r="D81" s="128">
        <v>15.343475440000001</v>
      </c>
      <c r="E81" s="128">
        <v>233.64174854999999</v>
      </c>
      <c r="F81" s="128">
        <v>42.420762179999997</v>
      </c>
      <c r="G81" s="128">
        <v>12.386930560000001</v>
      </c>
      <c r="H81" s="128">
        <v>83.986966339999995</v>
      </c>
      <c r="I81" s="128">
        <v>217.72120531999997</v>
      </c>
      <c r="J81" s="128">
        <v>56.940680279999995</v>
      </c>
      <c r="K81" s="128">
        <v>2.0073173500000001</v>
      </c>
      <c r="L81" s="128">
        <v>20.796575140000002</v>
      </c>
      <c r="M81" s="165" t="s">
        <v>189</v>
      </c>
      <c r="N81" s="128">
        <v>28.522063039999999</v>
      </c>
      <c r="O81" s="128">
        <v>30.266112829999997</v>
      </c>
      <c r="P81" s="128">
        <v>14.173711839999999</v>
      </c>
      <c r="Q81" s="128">
        <v>7.5525988499999999</v>
      </c>
      <c r="R81" s="128">
        <v>3.9896038200000001</v>
      </c>
      <c r="S81" s="128">
        <v>1.7209031699999999</v>
      </c>
      <c r="T81" s="128">
        <v>1.6754442900000002</v>
      </c>
      <c r="U81" s="128"/>
      <c r="V81" s="128"/>
    </row>
    <row r="82" spans="1:22" hidden="1" outlineLevel="1">
      <c r="A82" s="8">
        <v>42705</v>
      </c>
      <c r="B82" s="128">
        <v>1280.9838714699999</v>
      </c>
      <c r="C82" s="128">
        <v>362.61964783999997</v>
      </c>
      <c r="D82" s="128">
        <v>11.393691159999999</v>
      </c>
      <c r="E82" s="128">
        <v>249.19871106999997</v>
      </c>
      <c r="F82" s="128">
        <v>65.139125319999991</v>
      </c>
      <c r="G82" s="128">
        <v>16.418035240000002</v>
      </c>
      <c r="H82" s="128">
        <v>120.42176239000003</v>
      </c>
      <c r="I82" s="128">
        <v>256.09681438999996</v>
      </c>
      <c r="J82" s="128">
        <v>62.564183360000001</v>
      </c>
      <c r="K82" s="128">
        <v>1.91316365</v>
      </c>
      <c r="L82" s="128">
        <v>20.636543500000002</v>
      </c>
      <c r="M82" s="165" t="s">
        <v>189</v>
      </c>
      <c r="N82" s="128">
        <v>53.826981510000003</v>
      </c>
      <c r="O82" s="128">
        <v>31.833207850000001</v>
      </c>
      <c r="P82" s="128">
        <v>16.0663494</v>
      </c>
      <c r="Q82" s="128">
        <v>6.2925105000000006</v>
      </c>
      <c r="R82" s="128">
        <v>3.9991103000000003</v>
      </c>
      <c r="S82" s="128">
        <v>1.2725259800000002</v>
      </c>
      <c r="T82" s="128">
        <v>1.2915080100000003</v>
      </c>
      <c r="U82" s="128"/>
      <c r="V82" s="128"/>
    </row>
    <row r="83" spans="1:22" hidden="1" outlineLevel="1">
      <c r="A83" s="8">
        <v>42736</v>
      </c>
      <c r="B83" s="128">
        <v>1152.1584967099998</v>
      </c>
      <c r="C83" s="128">
        <v>297.42043832000002</v>
      </c>
      <c r="D83" s="128">
        <v>8.9424275499999997</v>
      </c>
      <c r="E83" s="128">
        <v>230.52735250999996</v>
      </c>
      <c r="F83" s="128">
        <v>91.935862250000014</v>
      </c>
      <c r="G83" s="128">
        <v>16.916943940000003</v>
      </c>
      <c r="H83" s="128">
        <v>93.462902789999987</v>
      </c>
      <c r="I83" s="128">
        <v>223.40730787000001</v>
      </c>
      <c r="J83" s="128">
        <v>49.737229020000001</v>
      </c>
      <c r="K83" s="128">
        <v>1.5039837800000002</v>
      </c>
      <c r="L83" s="128">
        <v>20.414177049999996</v>
      </c>
      <c r="M83" s="165" t="s">
        <v>189</v>
      </c>
      <c r="N83" s="128">
        <v>55.823806590000004</v>
      </c>
      <c r="O83" s="128">
        <v>29.625716710000003</v>
      </c>
      <c r="P83" s="128">
        <v>16.165156</v>
      </c>
      <c r="Q83" s="128">
        <v>7.0313792500000005</v>
      </c>
      <c r="R83" s="128">
        <v>4.8804284000000004</v>
      </c>
      <c r="S83" s="128">
        <v>0.98228201000000004</v>
      </c>
      <c r="T83" s="128">
        <v>3.3811026700000002</v>
      </c>
      <c r="U83" s="128"/>
      <c r="V83" s="128"/>
    </row>
    <row r="84" spans="1:22" hidden="1" outlineLevel="1">
      <c r="A84" s="8">
        <v>42767</v>
      </c>
      <c r="B84" s="128">
        <v>1204.0524350799999</v>
      </c>
      <c r="C84" s="128">
        <v>334.82230948000006</v>
      </c>
      <c r="D84" s="128">
        <v>8.7236973899999999</v>
      </c>
      <c r="E84" s="128">
        <v>213.64538389999998</v>
      </c>
      <c r="F84" s="128">
        <v>118.16548950000001</v>
      </c>
      <c r="G84" s="128">
        <v>16.530637710000001</v>
      </c>
      <c r="H84" s="128">
        <v>69.118226090000007</v>
      </c>
      <c r="I84" s="128">
        <v>246.64776106999997</v>
      </c>
      <c r="J84" s="128">
        <v>62.236889670000004</v>
      </c>
      <c r="K84" s="128">
        <v>1.19382967</v>
      </c>
      <c r="L84" s="128">
        <v>18.829055629999999</v>
      </c>
      <c r="M84" s="165" t="s">
        <v>189</v>
      </c>
      <c r="N84" s="128">
        <v>48.675970370000002</v>
      </c>
      <c r="O84" s="128">
        <v>29.301165260000001</v>
      </c>
      <c r="P84" s="128">
        <v>19.837107739999997</v>
      </c>
      <c r="Q84" s="128">
        <v>8.0547134400000004</v>
      </c>
      <c r="R84" s="128">
        <v>4.1181302799999999</v>
      </c>
      <c r="S84" s="128">
        <v>0.95877705999999996</v>
      </c>
      <c r="T84" s="128">
        <v>3.1932908200000001</v>
      </c>
      <c r="U84" s="128"/>
      <c r="V84" s="128"/>
    </row>
    <row r="85" spans="1:22" hidden="1" outlineLevel="1">
      <c r="A85" s="8">
        <v>42795</v>
      </c>
      <c r="B85" s="128">
        <v>1166.8171740099999</v>
      </c>
      <c r="C85" s="128">
        <v>360.04800569999992</v>
      </c>
      <c r="D85" s="128">
        <v>12.851055789999998</v>
      </c>
      <c r="E85" s="128">
        <v>221.33934404999999</v>
      </c>
      <c r="F85" s="128">
        <v>107.9675986</v>
      </c>
      <c r="G85" s="128">
        <v>15.664889109999999</v>
      </c>
      <c r="H85" s="128">
        <v>54.658825930000006</v>
      </c>
      <c r="I85" s="128">
        <v>232.28065115999999</v>
      </c>
      <c r="J85" s="128">
        <v>47.856080029999994</v>
      </c>
      <c r="K85" s="128">
        <v>1.53561799</v>
      </c>
      <c r="L85" s="128">
        <v>14.905003090000001</v>
      </c>
      <c r="M85" s="165" t="s">
        <v>189</v>
      </c>
      <c r="N85" s="128">
        <v>29.919388659999999</v>
      </c>
      <c r="O85" s="128">
        <v>29.072728729999998</v>
      </c>
      <c r="P85" s="128">
        <v>23.625142940000003</v>
      </c>
      <c r="Q85" s="128">
        <v>7.8544203900000005</v>
      </c>
      <c r="R85" s="128">
        <v>3.5740781400000001</v>
      </c>
      <c r="S85" s="128">
        <v>0.88464429</v>
      </c>
      <c r="T85" s="128">
        <v>2.7796994100000001</v>
      </c>
      <c r="U85" s="128"/>
      <c r="V85" s="128"/>
    </row>
    <row r="86" spans="1:22" hidden="1" outlineLevel="1">
      <c r="A86" s="8">
        <v>42826</v>
      </c>
      <c r="B86" s="128">
        <v>1124.3455974199996</v>
      </c>
      <c r="C86" s="128">
        <v>346.19514416999999</v>
      </c>
      <c r="D86" s="128">
        <v>15.961475780000001</v>
      </c>
      <c r="E86" s="128">
        <v>214.5320207</v>
      </c>
      <c r="F86" s="128">
        <v>117.12825409</v>
      </c>
      <c r="G86" s="128">
        <v>10.551710979999999</v>
      </c>
      <c r="H86" s="128">
        <v>49.198981939999996</v>
      </c>
      <c r="I86" s="128">
        <v>213.54447529999999</v>
      </c>
      <c r="J86" s="128">
        <v>45.874650129999999</v>
      </c>
      <c r="K86" s="128">
        <v>1.7518950200000001</v>
      </c>
      <c r="L86" s="128">
        <v>15.065403309999999</v>
      </c>
      <c r="M86" s="165" t="s">
        <v>189</v>
      </c>
      <c r="N86" s="128">
        <v>26.785583849999998</v>
      </c>
      <c r="O86" s="128">
        <v>28.749096310000002</v>
      </c>
      <c r="P86" s="128">
        <v>27.018380260000001</v>
      </c>
      <c r="Q86" s="128">
        <v>6.6541560199999994</v>
      </c>
      <c r="R86" s="128">
        <v>2.8583533300000004</v>
      </c>
      <c r="S86" s="128">
        <v>0.76746511999999989</v>
      </c>
      <c r="T86" s="128">
        <v>1.7085511100000002</v>
      </c>
      <c r="U86" s="128"/>
      <c r="V86" s="128"/>
    </row>
    <row r="87" spans="1:22" hidden="1" outlineLevel="1">
      <c r="A87" s="8">
        <v>42856</v>
      </c>
      <c r="B87" s="128">
        <v>1208.9515315799999</v>
      </c>
      <c r="C87" s="128">
        <v>364.13689029</v>
      </c>
      <c r="D87" s="128">
        <v>19.42174172</v>
      </c>
      <c r="E87" s="128">
        <v>256.14581366000004</v>
      </c>
      <c r="F87" s="128">
        <v>117.80549013</v>
      </c>
      <c r="G87" s="128">
        <v>17.921533560000004</v>
      </c>
      <c r="H87" s="128">
        <v>53.97640827</v>
      </c>
      <c r="I87" s="128">
        <v>222.60818881</v>
      </c>
      <c r="J87" s="128">
        <v>44.555239530000001</v>
      </c>
      <c r="K87" s="128">
        <v>1.92183123</v>
      </c>
      <c r="L87" s="128">
        <v>17.515473319999998</v>
      </c>
      <c r="M87" s="165" t="s">
        <v>189</v>
      </c>
      <c r="N87" s="128">
        <v>28.417819670000004</v>
      </c>
      <c r="O87" s="128">
        <v>29.967942260000001</v>
      </c>
      <c r="P87" s="128">
        <v>21.9501086</v>
      </c>
      <c r="Q87" s="128">
        <v>6.2097213199999999</v>
      </c>
      <c r="R87" s="128">
        <v>3.1934083699999998</v>
      </c>
      <c r="S87" s="128">
        <v>1.21791889</v>
      </c>
      <c r="T87" s="128">
        <v>1.9860019500000001</v>
      </c>
      <c r="U87" s="128"/>
      <c r="V87" s="128"/>
    </row>
    <row r="88" spans="1:22" hidden="1" outlineLevel="1">
      <c r="A88" s="8">
        <v>42887</v>
      </c>
      <c r="B88" s="128">
        <v>1304.2081815899999</v>
      </c>
      <c r="C88" s="128">
        <v>345.74247855999994</v>
      </c>
      <c r="D88" s="128">
        <v>20.486076520000001</v>
      </c>
      <c r="E88" s="128">
        <v>307.38867193999999</v>
      </c>
      <c r="F88" s="128">
        <v>131.94694981000001</v>
      </c>
      <c r="G88" s="128">
        <v>11.430500850000001</v>
      </c>
      <c r="H88" s="128">
        <v>50.660588489999995</v>
      </c>
      <c r="I88" s="128">
        <v>250.07401526000001</v>
      </c>
      <c r="J88" s="128">
        <v>50.15099498</v>
      </c>
      <c r="K88" s="128">
        <v>1.7929432000000001</v>
      </c>
      <c r="L88" s="128">
        <v>23.247202799999997</v>
      </c>
      <c r="M88" s="165" t="s">
        <v>189</v>
      </c>
      <c r="N88" s="128">
        <v>27.622066180000004</v>
      </c>
      <c r="O88" s="128">
        <v>30.644537949999997</v>
      </c>
      <c r="P88" s="128">
        <v>40.544941439999995</v>
      </c>
      <c r="Q88" s="128">
        <v>4.9205979200000005</v>
      </c>
      <c r="R88" s="128">
        <v>4.0397791099999996</v>
      </c>
      <c r="S88" s="128">
        <v>1.3929229400000001</v>
      </c>
      <c r="T88" s="128">
        <v>2.1229136400000002</v>
      </c>
      <c r="U88" s="128"/>
      <c r="V88" s="128"/>
    </row>
    <row r="89" spans="1:22" hidden="1" outlineLevel="1">
      <c r="A89" s="8">
        <v>42917</v>
      </c>
      <c r="B89" s="128">
        <v>1301.88263557</v>
      </c>
      <c r="C89" s="128">
        <v>345.63106667</v>
      </c>
      <c r="D89" s="128">
        <v>23.56007121</v>
      </c>
      <c r="E89" s="128">
        <v>291.89869105999998</v>
      </c>
      <c r="F89" s="128">
        <v>126.99892587000002</v>
      </c>
      <c r="G89" s="128">
        <v>14.99906041</v>
      </c>
      <c r="H89" s="128">
        <v>47.484223799999995</v>
      </c>
      <c r="I89" s="128">
        <v>259.88340131999996</v>
      </c>
      <c r="J89" s="128">
        <v>66.000105539999993</v>
      </c>
      <c r="K89" s="128">
        <v>2.1937402499999998</v>
      </c>
      <c r="L89" s="128">
        <v>21.433389419999997</v>
      </c>
      <c r="M89" s="165" t="s">
        <v>189</v>
      </c>
      <c r="N89" s="128">
        <v>27.022576480000001</v>
      </c>
      <c r="O89" s="128">
        <v>34.776774210000006</v>
      </c>
      <c r="P89" s="128">
        <v>27.055102909999995</v>
      </c>
      <c r="Q89" s="128">
        <v>4.8893261600000004</v>
      </c>
      <c r="R89" s="128">
        <v>4.8564787399999991</v>
      </c>
      <c r="S89" s="128">
        <v>1.1160451199999999</v>
      </c>
      <c r="T89" s="128">
        <v>2.0836564000000002</v>
      </c>
      <c r="U89" s="128"/>
      <c r="V89" s="128"/>
    </row>
    <row r="90" spans="1:22" hidden="1" outlineLevel="1">
      <c r="A90" s="8">
        <v>42948</v>
      </c>
      <c r="B90" s="128">
        <v>1206.5965812300001</v>
      </c>
      <c r="C90" s="128">
        <v>351.64422273999998</v>
      </c>
      <c r="D90" s="128">
        <v>15.421791239999999</v>
      </c>
      <c r="E90" s="128">
        <v>271.98209609000003</v>
      </c>
      <c r="F90" s="128">
        <v>39.909610700000002</v>
      </c>
      <c r="G90" s="128">
        <v>11.91135482</v>
      </c>
      <c r="H90" s="128">
        <v>57.778380530000007</v>
      </c>
      <c r="I90" s="128">
        <v>282.01858249999998</v>
      </c>
      <c r="J90" s="128">
        <v>46.75684944999999</v>
      </c>
      <c r="K90" s="128">
        <v>2.2936593799999998</v>
      </c>
      <c r="L90" s="128">
        <v>23.492431720000003</v>
      </c>
      <c r="M90" s="165" t="s">
        <v>189</v>
      </c>
      <c r="N90" s="128">
        <v>28.073298370000003</v>
      </c>
      <c r="O90" s="128">
        <v>35.429388350000004</v>
      </c>
      <c r="P90" s="128">
        <v>22.293681009999997</v>
      </c>
      <c r="Q90" s="128">
        <v>7.1834249199999993</v>
      </c>
      <c r="R90" s="128">
        <v>6.4679097099999989</v>
      </c>
      <c r="S90" s="128">
        <v>1.8002972699999999</v>
      </c>
      <c r="T90" s="128">
        <v>2.1396024299999996</v>
      </c>
      <c r="U90" s="128"/>
      <c r="V90" s="128"/>
    </row>
    <row r="91" spans="1:22" hidden="1" outlineLevel="1">
      <c r="A91" s="8">
        <v>42979</v>
      </c>
      <c r="B91" s="128">
        <v>1232.30599519</v>
      </c>
      <c r="C91" s="128">
        <v>371.61064539</v>
      </c>
      <c r="D91" s="128">
        <v>14.504771320000001</v>
      </c>
      <c r="E91" s="128">
        <v>280.79664385000001</v>
      </c>
      <c r="F91" s="128">
        <v>42.190053450000001</v>
      </c>
      <c r="G91" s="128">
        <v>9.3149233700000007</v>
      </c>
      <c r="H91" s="128">
        <v>52.989839549999999</v>
      </c>
      <c r="I91" s="128">
        <v>284.38597579999998</v>
      </c>
      <c r="J91" s="128">
        <v>44.479108799999999</v>
      </c>
      <c r="K91" s="128">
        <v>2.5790867700000004</v>
      </c>
      <c r="L91" s="128">
        <v>34.059783549999999</v>
      </c>
      <c r="M91" s="165" t="s">
        <v>189</v>
      </c>
      <c r="N91" s="128">
        <v>25.297921399999996</v>
      </c>
      <c r="O91" s="128">
        <v>33.445695349999994</v>
      </c>
      <c r="P91" s="128">
        <v>19.11347301</v>
      </c>
      <c r="Q91" s="128">
        <v>8.1378001599999994</v>
      </c>
      <c r="R91" s="128">
        <v>5.9498570900000001</v>
      </c>
      <c r="S91" s="128">
        <v>1.28125712</v>
      </c>
      <c r="T91" s="128">
        <v>2.1691592099999997</v>
      </c>
      <c r="U91" s="128"/>
      <c r="V91" s="128"/>
    </row>
    <row r="92" spans="1:22" hidden="1" outlineLevel="1">
      <c r="A92" s="8">
        <v>43009</v>
      </c>
      <c r="B92" s="128">
        <v>1226.9380899799999</v>
      </c>
      <c r="C92" s="128">
        <v>341.89040397000002</v>
      </c>
      <c r="D92" s="128">
        <v>18.670368010000001</v>
      </c>
      <c r="E92" s="128">
        <v>302.19930197999997</v>
      </c>
      <c r="F92" s="128">
        <v>41.282215909999998</v>
      </c>
      <c r="G92" s="128">
        <v>10.395294830000001</v>
      </c>
      <c r="H92" s="128">
        <v>50.11497095</v>
      </c>
      <c r="I92" s="128">
        <v>290.82239149999998</v>
      </c>
      <c r="J92" s="128">
        <v>48.387214389999997</v>
      </c>
      <c r="K92" s="128">
        <v>2.4481607300000001</v>
      </c>
      <c r="L92" s="128">
        <v>27.320941710000003</v>
      </c>
      <c r="M92" s="165" t="s">
        <v>189</v>
      </c>
      <c r="N92" s="128">
        <v>25.702028639999998</v>
      </c>
      <c r="O92" s="128">
        <v>32.382573459999996</v>
      </c>
      <c r="P92" s="128">
        <v>18.157031979999996</v>
      </c>
      <c r="Q92" s="128">
        <v>8.3804151499999993</v>
      </c>
      <c r="R92" s="128">
        <v>5.1482962799999985</v>
      </c>
      <c r="S92" s="128">
        <v>1.4210207500000001</v>
      </c>
      <c r="T92" s="128">
        <v>2.21545974</v>
      </c>
      <c r="U92" s="128"/>
      <c r="V92" s="128"/>
    </row>
    <row r="93" spans="1:22" hidden="1" outlineLevel="1">
      <c r="A93" s="8">
        <v>43040</v>
      </c>
      <c r="B93" s="128">
        <v>1209.6121355400001</v>
      </c>
      <c r="C93" s="128">
        <v>361.97375489000001</v>
      </c>
      <c r="D93" s="128">
        <v>15.409321319999998</v>
      </c>
      <c r="E93" s="128">
        <v>260.38804904000006</v>
      </c>
      <c r="F93" s="128">
        <v>72.186168680000009</v>
      </c>
      <c r="G93" s="128">
        <v>9.527368860000001</v>
      </c>
      <c r="H93" s="128">
        <v>49.549464890000003</v>
      </c>
      <c r="I93" s="128">
        <v>261.79351169</v>
      </c>
      <c r="J93" s="128">
        <v>44.236122699999996</v>
      </c>
      <c r="K93" s="128">
        <v>2.4679696799999999</v>
      </c>
      <c r="L93" s="128">
        <v>21.571902080000001</v>
      </c>
      <c r="M93" s="165" t="s">
        <v>189</v>
      </c>
      <c r="N93" s="128">
        <v>33.731274970000001</v>
      </c>
      <c r="O93" s="128">
        <v>34.65556479</v>
      </c>
      <c r="P93" s="128">
        <v>22.969093019999999</v>
      </c>
      <c r="Q93" s="128">
        <v>8.9714148599999994</v>
      </c>
      <c r="R93" s="128">
        <v>6.4801316299999998</v>
      </c>
      <c r="S93" s="128">
        <v>1.23063631</v>
      </c>
      <c r="T93" s="128">
        <v>2.4703861300000001</v>
      </c>
      <c r="U93" s="128"/>
      <c r="V93" s="128"/>
    </row>
    <row r="94" spans="1:22" hidden="1" outlineLevel="1">
      <c r="A94" s="8">
        <v>43070</v>
      </c>
      <c r="B94" s="128">
        <v>1506.5318858099999</v>
      </c>
      <c r="C94" s="128">
        <v>341.65917654000003</v>
      </c>
      <c r="D94" s="128">
        <v>13.5029568</v>
      </c>
      <c r="E94" s="128">
        <v>365.43463162</v>
      </c>
      <c r="F94" s="128">
        <v>80.097310529999987</v>
      </c>
      <c r="G94" s="128">
        <v>10.40205892</v>
      </c>
      <c r="H94" s="128">
        <v>131.90421081</v>
      </c>
      <c r="I94" s="128">
        <v>300.96978362999999</v>
      </c>
      <c r="J94" s="128">
        <v>42.849689310000002</v>
      </c>
      <c r="K94" s="128">
        <v>3.8818745299999997</v>
      </c>
      <c r="L94" s="128">
        <v>20.125806790000006</v>
      </c>
      <c r="M94" s="165" t="s">
        <v>189</v>
      </c>
      <c r="N94" s="128">
        <v>67.818053730000003</v>
      </c>
      <c r="O94" s="128">
        <v>38.914917850000002</v>
      </c>
      <c r="P94" s="128">
        <v>68.682293420000008</v>
      </c>
      <c r="Q94" s="128">
        <v>6.9569109600000001</v>
      </c>
      <c r="R94" s="128">
        <v>5.74437731</v>
      </c>
      <c r="S94" s="128">
        <v>1.1170236000000002</v>
      </c>
      <c r="T94" s="128">
        <v>6.4708094599999999</v>
      </c>
      <c r="U94" s="128"/>
      <c r="V94" s="128"/>
    </row>
    <row r="95" spans="1:22" hidden="1" outlineLevel="1">
      <c r="A95" s="8">
        <v>43101</v>
      </c>
      <c r="B95" s="128">
        <v>1340.38536649</v>
      </c>
      <c r="C95" s="128">
        <v>371.25897244000004</v>
      </c>
      <c r="D95" s="128">
        <v>11.228404569999999</v>
      </c>
      <c r="E95" s="128">
        <v>323.40998311999999</v>
      </c>
      <c r="F95" s="128">
        <v>70.209700859999998</v>
      </c>
      <c r="G95" s="128">
        <v>10.378797519999999</v>
      </c>
      <c r="H95" s="128">
        <v>99.389248269999996</v>
      </c>
      <c r="I95" s="128">
        <v>260.69313125999997</v>
      </c>
      <c r="J95" s="128">
        <v>36.029088780000002</v>
      </c>
      <c r="K95" s="128">
        <v>2.0760318500000001</v>
      </c>
      <c r="L95" s="128">
        <v>19.147098530000001</v>
      </c>
      <c r="M95" s="165" t="s">
        <v>189</v>
      </c>
      <c r="N95" s="128">
        <v>50.559428419999996</v>
      </c>
      <c r="O95" s="128">
        <v>34.490429239999997</v>
      </c>
      <c r="P95" s="128">
        <v>29.470560609999996</v>
      </c>
      <c r="Q95" s="128">
        <v>8.5509428399999994</v>
      </c>
      <c r="R95" s="128">
        <v>6.0822868499999982</v>
      </c>
      <c r="S95" s="128">
        <v>1.1073105500000002</v>
      </c>
      <c r="T95" s="128">
        <v>6.3039507800000001</v>
      </c>
      <c r="U95" s="128"/>
      <c r="V95" s="128"/>
    </row>
    <row r="96" spans="1:22" hidden="1" outlineLevel="1">
      <c r="A96" s="8">
        <v>43132</v>
      </c>
      <c r="B96" s="128">
        <v>1367.28007897</v>
      </c>
      <c r="C96" s="128">
        <v>428.00566175000006</v>
      </c>
      <c r="D96" s="128">
        <v>11.832872079999998</v>
      </c>
      <c r="E96" s="128">
        <v>259.2961603</v>
      </c>
      <c r="F96" s="128">
        <v>117.39251118999999</v>
      </c>
      <c r="G96" s="128">
        <v>9.9639925399999996</v>
      </c>
      <c r="H96" s="128">
        <v>83.719428990000011</v>
      </c>
      <c r="I96" s="128">
        <v>281.97126858000001</v>
      </c>
      <c r="J96" s="128">
        <v>26.13168155</v>
      </c>
      <c r="K96" s="128">
        <v>2.6989269300000003</v>
      </c>
      <c r="L96" s="128">
        <v>15.043348019999998</v>
      </c>
      <c r="M96" s="165" t="s">
        <v>189</v>
      </c>
      <c r="N96" s="128">
        <v>40.31851623</v>
      </c>
      <c r="O96" s="128">
        <v>34.43651552</v>
      </c>
      <c r="P96" s="128">
        <v>28.713708839999999</v>
      </c>
      <c r="Q96" s="128">
        <v>12.382556080000002</v>
      </c>
      <c r="R96" s="128">
        <v>6.7350447700000009</v>
      </c>
      <c r="S96" s="128">
        <v>0.96533597999999998</v>
      </c>
      <c r="T96" s="128">
        <v>7.6725496199999998</v>
      </c>
      <c r="U96" s="128"/>
      <c r="V96" s="128"/>
    </row>
    <row r="97" spans="1:22" hidden="1" outlineLevel="1">
      <c r="A97" s="8">
        <v>43160</v>
      </c>
      <c r="B97" s="128">
        <v>1413.7003273700002</v>
      </c>
      <c r="C97" s="128">
        <v>499.25914878000003</v>
      </c>
      <c r="D97" s="128">
        <v>14.612469840000001</v>
      </c>
      <c r="E97" s="128">
        <v>179.13614853000001</v>
      </c>
      <c r="F97" s="128">
        <v>116.29133949</v>
      </c>
      <c r="G97" s="128">
        <v>10.4347694</v>
      </c>
      <c r="H97" s="128">
        <v>69.865361960000001</v>
      </c>
      <c r="I97" s="128">
        <v>348.85858809000001</v>
      </c>
      <c r="J97" s="128">
        <v>37.690876409999994</v>
      </c>
      <c r="K97" s="128">
        <v>2.1024134300000004</v>
      </c>
      <c r="L97" s="128">
        <v>15.701859850000002</v>
      </c>
      <c r="M97" s="165" t="s">
        <v>189</v>
      </c>
      <c r="N97" s="128">
        <v>41.884073309999998</v>
      </c>
      <c r="O97" s="128">
        <v>33.092514929999993</v>
      </c>
      <c r="P97" s="128">
        <v>18.606715839999996</v>
      </c>
      <c r="Q97" s="128">
        <v>10.086865299999999</v>
      </c>
      <c r="R97" s="128">
        <v>7.8918181799999996</v>
      </c>
      <c r="S97" s="128">
        <v>1.89526197</v>
      </c>
      <c r="T97" s="128">
        <v>6.2901020599999988</v>
      </c>
      <c r="U97" s="128"/>
      <c r="V97" s="128"/>
    </row>
    <row r="98" spans="1:22" hidden="1" outlineLevel="1">
      <c r="A98" s="8">
        <v>43191</v>
      </c>
      <c r="B98" s="128">
        <v>1364.8898255100003</v>
      </c>
      <c r="C98" s="128">
        <v>398.72992768999995</v>
      </c>
      <c r="D98" s="128">
        <v>14.035339159999999</v>
      </c>
      <c r="E98" s="128">
        <v>177.42576710999998</v>
      </c>
      <c r="F98" s="128">
        <v>144.71181813999999</v>
      </c>
      <c r="G98" s="128">
        <v>11.135407110000001</v>
      </c>
      <c r="H98" s="128">
        <v>74.772273750000011</v>
      </c>
      <c r="I98" s="128">
        <v>315.85084993999999</v>
      </c>
      <c r="J98" s="128">
        <v>79.591858739999992</v>
      </c>
      <c r="K98" s="128">
        <v>1.92806514</v>
      </c>
      <c r="L98" s="128">
        <v>18.40475782</v>
      </c>
      <c r="M98" s="165" t="s">
        <v>189</v>
      </c>
      <c r="N98" s="128">
        <v>47.224206700000003</v>
      </c>
      <c r="O98" s="128">
        <v>33.675776630000001</v>
      </c>
      <c r="P98" s="128">
        <v>19.845168479999998</v>
      </c>
      <c r="Q98" s="128">
        <v>8.274521889999999</v>
      </c>
      <c r="R98" s="128">
        <v>9.6270128499999998</v>
      </c>
      <c r="S98" s="128">
        <v>3.0049081799999997</v>
      </c>
      <c r="T98" s="128">
        <v>6.6521661799999992</v>
      </c>
      <c r="U98" s="128"/>
      <c r="V98" s="128"/>
    </row>
    <row r="99" spans="1:22" hidden="1" outlineLevel="1">
      <c r="A99" s="8">
        <v>43221</v>
      </c>
      <c r="B99" s="128">
        <v>1405.7395897400002</v>
      </c>
      <c r="C99" s="128">
        <v>350.39305674000002</v>
      </c>
      <c r="D99" s="128">
        <v>16.854011160000002</v>
      </c>
      <c r="E99" s="128">
        <v>229.08216089999999</v>
      </c>
      <c r="F99" s="128">
        <v>146.95012512</v>
      </c>
      <c r="G99" s="128">
        <v>11.720484669999999</v>
      </c>
      <c r="H99" s="128">
        <v>53.980281340000005</v>
      </c>
      <c r="I99" s="128">
        <v>332.17159124</v>
      </c>
      <c r="J99" s="128">
        <v>109.60536690000001</v>
      </c>
      <c r="K99" s="128">
        <v>2.5700888499999999</v>
      </c>
      <c r="L99" s="128">
        <v>20.298529710000004</v>
      </c>
      <c r="M99" s="165" t="s">
        <v>189</v>
      </c>
      <c r="N99" s="128">
        <v>54.954987910000007</v>
      </c>
      <c r="O99" s="128">
        <v>32.090747390000004</v>
      </c>
      <c r="P99" s="128">
        <v>20.034110219999999</v>
      </c>
      <c r="Q99" s="128">
        <v>7.9116189700000001</v>
      </c>
      <c r="R99" s="128">
        <v>7.7961538199999998</v>
      </c>
      <c r="S99" s="128">
        <v>2.7631637699999994</v>
      </c>
      <c r="T99" s="128">
        <v>6.56311103</v>
      </c>
      <c r="U99" s="128"/>
      <c r="V99" s="128"/>
    </row>
    <row r="100" spans="1:22" hidden="1" outlineLevel="1">
      <c r="A100" s="8">
        <v>43252</v>
      </c>
      <c r="B100" s="128">
        <v>1342.37826006</v>
      </c>
      <c r="C100" s="128">
        <v>295.05663996999999</v>
      </c>
      <c r="D100" s="128">
        <v>15.085039479999999</v>
      </c>
      <c r="E100" s="128">
        <v>189.80890125000002</v>
      </c>
      <c r="F100" s="128">
        <v>145.02477507999998</v>
      </c>
      <c r="G100" s="128">
        <v>12.01428445</v>
      </c>
      <c r="H100" s="128">
        <v>45.446377980000001</v>
      </c>
      <c r="I100" s="128">
        <v>344.89649093000003</v>
      </c>
      <c r="J100" s="128">
        <v>144.72540164999998</v>
      </c>
      <c r="K100" s="128">
        <v>3.6654304299999998</v>
      </c>
      <c r="L100" s="128">
        <v>19.800402360000003</v>
      </c>
      <c r="M100" s="165" t="s">
        <v>189</v>
      </c>
      <c r="N100" s="128">
        <v>50.355790619999993</v>
      </c>
      <c r="O100" s="128">
        <v>32.072496720000004</v>
      </c>
      <c r="P100" s="128">
        <v>19.49646289</v>
      </c>
      <c r="Q100" s="128">
        <v>5.4598297299999992</v>
      </c>
      <c r="R100" s="128">
        <v>9.621098159999999</v>
      </c>
      <c r="S100" s="128">
        <v>2.8231391499999998</v>
      </c>
      <c r="T100" s="128">
        <v>7.0256992100000009</v>
      </c>
      <c r="U100" s="128"/>
      <c r="V100" s="128"/>
    </row>
    <row r="101" spans="1:22" hidden="1" outlineLevel="1">
      <c r="A101" s="8">
        <v>43282</v>
      </c>
      <c r="B101" s="128">
        <v>1414.6004967200001</v>
      </c>
      <c r="C101" s="128">
        <v>452.13984836999992</v>
      </c>
      <c r="D101" s="128">
        <v>18.670335110000003</v>
      </c>
      <c r="E101" s="128">
        <v>225.57846189999998</v>
      </c>
      <c r="F101" s="128">
        <v>131.63232429000001</v>
      </c>
      <c r="G101" s="128">
        <v>11.10350403</v>
      </c>
      <c r="H101" s="128">
        <v>54.40351067000001</v>
      </c>
      <c r="I101" s="128">
        <v>306.59462314000001</v>
      </c>
      <c r="J101" s="128">
        <v>56.443313080000003</v>
      </c>
      <c r="K101" s="128">
        <v>4.1535912400000008</v>
      </c>
      <c r="L101" s="128">
        <v>20.215374789999998</v>
      </c>
      <c r="M101" s="165" t="s">
        <v>189</v>
      </c>
      <c r="N101" s="128">
        <v>50.825410270000006</v>
      </c>
      <c r="O101" s="128">
        <v>37.20414564</v>
      </c>
      <c r="P101" s="128">
        <v>19.835439910000002</v>
      </c>
      <c r="Q101" s="128">
        <v>5.9010517999999994</v>
      </c>
      <c r="R101" s="128">
        <v>10.067023200000001</v>
      </c>
      <c r="S101" s="128">
        <v>2.8680649899999997</v>
      </c>
      <c r="T101" s="128">
        <v>6.9644742899999992</v>
      </c>
      <c r="U101" s="128"/>
      <c r="V101" s="128"/>
    </row>
    <row r="102" spans="1:22" hidden="1" outlineLevel="1">
      <c r="A102" s="8">
        <v>43313</v>
      </c>
      <c r="B102" s="128">
        <v>1437.6527289000003</v>
      </c>
      <c r="C102" s="128">
        <v>456.07761617999995</v>
      </c>
      <c r="D102" s="128">
        <v>19.715579659999996</v>
      </c>
      <c r="E102" s="128">
        <v>254.32955078999998</v>
      </c>
      <c r="F102" s="128">
        <v>48.516692869999993</v>
      </c>
      <c r="G102" s="128">
        <v>11.88776315</v>
      </c>
      <c r="H102" s="128">
        <v>64.073309530000003</v>
      </c>
      <c r="I102" s="128">
        <v>278.17047366999998</v>
      </c>
      <c r="J102" s="128">
        <v>158.51701859999997</v>
      </c>
      <c r="K102" s="128">
        <v>3.3280369699999999</v>
      </c>
      <c r="L102" s="128">
        <v>18.841053859999999</v>
      </c>
      <c r="M102" s="165" t="s">
        <v>189</v>
      </c>
      <c r="N102" s="128">
        <v>41.988832740000014</v>
      </c>
      <c r="O102" s="128">
        <v>32.972242690000002</v>
      </c>
      <c r="P102" s="128">
        <v>22.699758060000001</v>
      </c>
      <c r="Q102" s="128">
        <v>7.2715321800000003</v>
      </c>
      <c r="R102" s="128">
        <v>9.2767500599999995</v>
      </c>
      <c r="S102" s="128">
        <v>2.8523272500000001</v>
      </c>
      <c r="T102" s="128">
        <v>7.1341906399999999</v>
      </c>
      <c r="U102" s="128"/>
      <c r="V102" s="128"/>
    </row>
    <row r="103" spans="1:22" hidden="1" outlineLevel="1">
      <c r="A103" s="8">
        <v>43344</v>
      </c>
      <c r="B103" s="128">
        <v>1486.0477455799996</v>
      </c>
      <c r="C103" s="128">
        <v>430.04429957000002</v>
      </c>
      <c r="D103" s="128">
        <v>21.529188660000003</v>
      </c>
      <c r="E103" s="128">
        <v>263.22909118000001</v>
      </c>
      <c r="F103" s="128">
        <v>172.88488562000001</v>
      </c>
      <c r="G103" s="128">
        <v>11.473512339999999</v>
      </c>
      <c r="H103" s="128">
        <v>61.276781700000001</v>
      </c>
      <c r="I103" s="128">
        <v>266.00349681</v>
      </c>
      <c r="J103" s="128">
        <v>92.489183010000005</v>
      </c>
      <c r="K103" s="128">
        <v>2.7501596899999998</v>
      </c>
      <c r="L103" s="128">
        <v>30.299939229999996</v>
      </c>
      <c r="M103" s="165" t="s">
        <v>189</v>
      </c>
      <c r="N103" s="128">
        <v>42.710994990000003</v>
      </c>
      <c r="O103" s="128">
        <v>36.122669070000001</v>
      </c>
      <c r="P103" s="128">
        <v>26.063150740000001</v>
      </c>
      <c r="Q103" s="128">
        <v>9.2418999599999996</v>
      </c>
      <c r="R103" s="128">
        <v>9.9439457100000013</v>
      </c>
      <c r="S103" s="128">
        <v>2.7558059999999998</v>
      </c>
      <c r="T103" s="128">
        <v>7.2287412999999994</v>
      </c>
      <c r="U103" s="128"/>
      <c r="V103" s="128"/>
    </row>
    <row r="104" spans="1:22" hidden="1" outlineLevel="1">
      <c r="A104" s="8">
        <v>43374</v>
      </c>
      <c r="B104" s="128">
        <v>1371.3887099499998</v>
      </c>
      <c r="C104" s="128">
        <v>369.74088491999998</v>
      </c>
      <c r="D104" s="128">
        <v>25.058565519999998</v>
      </c>
      <c r="E104" s="128">
        <v>241.42910310999997</v>
      </c>
      <c r="F104" s="128">
        <v>95.465564090000001</v>
      </c>
      <c r="G104" s="128">
        <v>11.685268629999999</v>
      </c>
      <c r="H104" s="128">
        <v>56.295034080000001</v>
      </c>
      <c r="I104" s="128">
        <v>272.66650176000002</v>
      </c>
      <c r="J104" s="128">
        <v>125.18088191000001</v>
      </c>
      <c r="K104" s="128">
        <v>3.25054357</v>
      </c>
      <c r="L104" s="128">
        <v>26.477864239999999</v>
      </c>
      <c r="M104" s="165" t="s">
        <v>189</v>
      </c>
      <c r="N104" s="128">
        <v>39.203301400000001</v>
      </c>
      <c r="O104" s="128">
        <v>37.264544630000003</v>
      </c>
      <c r="P104" s="128">
        <v>28.841319840000001</v>
      </c>
      <c r="Q104" s="128">
        <v>11.598346299999999</v>
      </c>
      <c r="R104" s="128">
        <v>17.53708013</v>
      </c>
      <c r="S104" s="128">
        <v>2.5589113300000004</v>
      </c>
      <c r="T104" s="128">
        <v>7.1349944899999995</v>
      </c>
      <c r="U104" s="128"/>
      <c r="V104" s="128"/>
    </row>
    <row r="105" spans="1:22" hidden="1" outlineLevel="1">
      <c r="A105" s="8">
        <v>43405</v>
      </c>
      <c r="B105" s="128">
        <v>1336.8863458999999</v>
      </c>
      <c r="C105" s="128">
        <v>322.82373673000001</v>
      </c>
      <c r="D105" s="128">
        <v>20.172185499999998</v>
      </c>
      <c r="E105" s="128">
        <v>198.23139572000002</v>
      </c>
      <c r="F105" s="128">
        <v>158.94294374</v>
      </c>
      <c r="G105" s="128">
        <v>12.139450459999999</v>
      </c>
      <c r="H105" s="128">
        <v>61.637099840000005</v>
      </c>
      <c r="I105" s="128">
        <v>191.98423677999997</v>
      </c>
      <c r="J105" s="128">
        <v>203.00698327000001</v>
      </c>
      <c r="K105" s="128">
        <v>3.4602227999999999</v>
      </c>
      <c r="L105" s="128">
        <v>27.304557959999997</v>
      </c>
      <c r="M105" s="165" t="s">
        <v>189</v>
      </c>
      <c r="N105" s="128">
        <v>37.174806610000005</v>
      </c>
      <c r="O105" s="128">
        <v>36.407422080000003</v>
      </c>
      <c r="P105" s="128">
        <v>21.92089687</v>
      </c>
      <c r="Q105" s="128">
        <v>9.6084252699999997</v>
      </c>
      <c r="R105" s="128">
        <v>22.602506380000001</v>
      </c>
      <c r="S105" s="128">
        <v>2.2370010300000001</v>
      </c>
      <c r="T105" s="128">
        <v>7.2324748599999999</v>
      </c>
      <c r="U105" s="128"/>
      <c r="V105" s="128"/>
    </row>
    <row r="106" spans="1:22" hidden="1" outlineLevel="1">
      <c r="A106" s="8">
        <v>43435</v>
      </c>
      <c r="B106" s="128">
        <v>1558.1195443700001</v>
      </c>
      <c r="C106" s="128">
        <v>356.50108031000002</v>
      </c>
      <c r="D106" s="128">
        <v>7.7377566399999997</v>
      </c>
      <c r="E106" s="128">
        <v>260.66987343</v>
      </c>
      <c r="F106" s="128">
        <v>204.04036112</v>
      </c>
      <c r="G106" s="128">
        <v>17.30126409</v>
      </c>
      <c r="H106" s="128">
        <v>86.327620920000001</v>
      </c>
      <c r="I106" s="128">
        <v>244.22554356000001</v>
      </c>
      <c r="J106" s="128">
        <v>175.96587411000002</v>
      </c>
      <c r="K106" s="128">
        <v>15.333914420000001</v>
      </c>
      <c r="L106" s="128">
        <v>37.053332079999997</v>
      </c>
      <c r="M106" s="165" t="s">
        <v>189</v>
      </c>
      <c r="N106" s="128">
        <v>56.482139389999993</v>
      </c>
      <c r="O106" s="128">
        <v>38.210099379999996</v>
      </c>
      <c r="P106" s="128">
        <v>23.062568720000002</v>
      </c>
      <c r="Q106" s="128">
        <v>8.6142306600000005</v>
      </c>
      <c r="R106" s="128">
        <v>19.09170224</v>
      </c>
      <c r="S106" s="128">
        <v>1.0001158199999998</v>
      </c>
      <c r="T106" s="128">
        <v>6.5020674800000009</v>
      </c>
      <c r="U106" s="128"/>
      <c r="V106" s="128"/>
    </row>
    <row r="107" spans="1:22" hidden="1" outlineLevel="1">
      <c r="A107" s="8">
        <v>43466</v>
      </c>
      <c r="B107" s="128">
        <v>1567.82574092</v>
      </c>
      <c r="C107" s="128">
        <v>385.03797989999998</v>
      </c>
      <c r="D107" s="128">
        <v>7.9276992599999998</v>
      </c>
      <c r="E107" s="128">
        <v>247.42699826</v>
      </c>
      <c r="F107" s="128">
        <v>280.44926470999997</v>
      </c>
      <c r="G107" s="128">
        <v>14.573088850000001</v>
      </c>
      <c r="H107" s="128">
        <v>84.00411459</v>
      </c>
      <c r="I107" s="128">
        <v>240.68763838000001</v>
      </c>
      <c r="J107" s="128">
        <v>117.89539923</v>
      </c>
      <c r="K107" s="128">
        <v>1.8652315499999998</v>
      </c>
      <c r="L107" s="128">
        <v>35.95879094</v>
      </c>
      <c r="M107" s="165" t="s">
        <v>189</v>
      </c>
      <c r="N107" s="128">
        <v>48.766971940000005</v>
      </c>
      <c r="O107" s="128">
        <v>34.157734609999999</v>
      </c>
      <c r="P107" s="128">
        <v>21.034834700000001</v>
      </c>
      <c r="Q107" s="128">
        <v>10.276079360000001</v>
      </c>
      <c r="R107" s="128">
        <v>30.490243670000002</v>
      </c>
      <c r="S107" s="128">
        <v>1.15740618</v>
      </c>
      <c r="T107" s="128">
        <v>6.1162647900000007</v>
      </c>
      <c r="U107" s="128"/>
      <c r="V107" s="128"/>
    </row>
    <row r="108" spans="1:22" hidden="1" outlineLevel="1">
      <c r="A108" s="8">
        <v>43497</v>
      </c>
      <c r="B108" s="128">
        <v>1599.7498879299999</v>
      </c>
      <c r="C108" s="128">
        <v>389.52483396000002</v>
      </c>
      <c r="D108" s="128">
        <v>10.017757470000001</v>
      </c>
      <c r="E108" s="128">
        <v>225.67228091999999</v>
      </c>
      <c r="F108" s="128">
        <v>353.05386060000001</v>
      </c>
      <c r="G108" s="128">
        <v>13.13989842</v>
      </c>
      <c r="H108" s="128">
        <v>86.684713819999985</v>
      </c>
      <c r="I108" s="128">
        <v>201.67509288999997</v>
      </c>
      <c r="J108" s="128">
        <v>129.57927834</v>
      </c>
      <c r="K108" s="128">
        <v>1.95152123</v>
      </c>
      <c r="L108" s="128">
        <v>30.840454189999999</v>
      </c>
      <c r="M108" s="165" t="s">
        <v>189</v>
      </c>
      <c r="N108" s="128">
        <v>49.075187809999996</v>
      </c>
      <c r="O108" s="128">
        <v>32.666292299999995</v>
      </c>
      <c r="P108" s="128">
        <v>24.825957009999996</v>
      </c>
      <c r="Q108" s="128">
        <v>11.386059679999999</v>
      </c>
      <c r="R108" s="128">
        <v>30.966164080000002</v>
      </c>
      <c r="S108" s="128">
        <v>1.9148931899999999</v>
      </c>
      <c r="T108" s="128">
        <v>6.7756420200000003</v>
      </c>
      <c r="U108" s="128"/>
      <c r="V108" s="128"/>
    </row>
    <row r="109" spans="1:22" hidden="1" outlineLevel="1">
      <c r="A109" s="8">
        <v>43525</v>
      </c>
      <c r="B109" s="128">
        <v>1397.2470172799999</v>
      </c>
      <c r="C109" s="128">
        <v>372.73423765999996</v>
      </c>
      <c r="D109" s="128">
        <v>9.0968457799999989</v>
      </c>
      <c r="E109" s="128">
        <v>207.51029399000004</v>
      </c>
      <c r="F109" s="128">
        <v>223.53382712000001</v>
      </c>
      <c r="G109" s="128">
        <v>11.572009189999999</v>
      </c>
      <c r="H109" s="128">
        <v>65.585396000000003</v>
      </c>
      <c r="I109" s="128">
        <v>193.74339158000001</v>
      </c>
      <c r="J109" s="128">
        <v>123.74380247000001</v>
      </c>
      <c r="K109" s="128">
        <v>2.2587837799999999</v>
      </c>
      <c r="L109" s="128">
        <v>25.613866380000001</v>
      </c>
      <c r="M109" s="165" t="s">
        <v>189</v>
      </c>
      <c r="N109" s="128">
        <v>48.547749180000004</v>
      </c>
      <c r="O109" s="128">
        <v>33.791870700000004</v>
      </c>
      <c r="P109" s="128">
        <v>24.873878210000001</v>
      </c>
      <c r="Q109" s="128">
        <v>11.961652560000001</v>
      </c>
      <c r="R109" s="128">
        <v>33.387543279999996</v>
      </c>
      <c r="S109" s="128">
        <v>1.8973467099999999</v>
      </c>
      <c r="T109" s="128">
        <v>7.3945226899999996</v>
      </c>
      <c r="U109" s="128"/>
      <c r="V109" s="128"/>
    </row>
    <row r="110" spans="1:22" hidden="1" outlineLevel="1">
      <c r="A110" s="8">
        <v>43556</v>
      </c>
      <c r="B110" s="128">
        <v>1436.0693049400002</v>
      </c>
      <c r="C110" s="128">
        <v>398.08955404</v>
      </c>
      <c r="D110" s="128">
        <v>11.750244840000001</v>
      </c>
      <c r="E110" s="128">
        <v>209.26922857</v>
      </c>
      <c r="F110" s="128">
        <v>225.27213613999999</v>
      </c>
      <c r="G110" s="128">
        <v>11.19203171</v>
      </c>
      <c r="H110" s="128">
        <v>53.250037849999998</v>
      </c>
      <c r="I110" s="128">
        <v>185.57376505999997</v>
      </c>
      <c r="J110" s="128">
        <v>121.84994784</v>
      </c>
      <c r="K110" s="128">
        <v>2.05625174</v>
      </c>
      <c r="L110" s="128">
        <v>25.364193410000006</v>
      </c>
      <c r="M110" s="165" t="s">
        <v>189</v>
      </c>
      <c r="N110" s="128">
        <v>70.21484027000001</v>
      </c>
      <c r="O110" s="128">
        <v>33.503385529999996</v>
      </c>
      <c r="P110" s="128">
        <v>32.773679659999999</v>
      </c>
      <c r="Q110" s="128">
        <v>10.519428359999999</v>
      </c>
      <c r="R110" s="128">
        <v>34.109358009999994</v>
      </c>
      <c r="S110" s="128">
        <v>2.1871036499999996</v>
      </c>
      <c r="T110" s="128">
        <v>9.0941182600000001</v>
      </c>
      <c r="U110" s="128"/>
      <c r="V110" s="128"/>
    </row>
    <row r="111" spans="1:22" hidden="1" outlineLevel="1">
      <c r="A111" s="8">
        <v>43586</v>
      </c>
      <c r="B111" s="128">
        <v>1331.7564531799999</v>
      </c>
      <c r="C111" s="128">
        <v>370.93590986000004</v>
      </c>
      <c r="D111" s="128">
        <v>14.838723530000001</v>
      </c>
      <c r="E111" s="128">
        <v>223.00265651000007</v>
      </c>
      <c r="F111" s="128">
        <v>146.02994086000001</v>
      </c>
      <c r="G111" s="128">
        <v>15.064680919999999</v>
      </c>
      <c r="H111" s="128">
        <v>43.574053059999997</v>
      </c>
      <c r="I111" s="128">
        <v>169.65540597</v>
      </c>
      <c r="J111" s="128">
        <v>129.80404655999999</v>
      </c>
      <c r="K111" s="128">
        <v>2.3147236100000002</v>
      </c>
      <c r="L111" s="128">
        <v>30.029607110000001</v>
      </c>
      <c r="M111" s="165" t="s">
        <v>189</v>
      </c>
      <c r="N111" s="128">
        <v>69.368216790000005</v>
      </c>
      <c r="O111" s="128">
        <v>36.655116060000005</v>
      </c>
      <c r="P111" s="128">
        <v>24.900909970000001</v>
      </c>
      <c r="Q111" s="128">
        <v>9.8141894199999999</v>
      </c>
      <c r="R111" s="128">
        <v>35.073316170000005</v>
      </c>
      <c r="S111" s="128">
        <v>2.2094762700000001</v>
      </c>
      <c r="T111" s="128">
        <v>8.4854805100000004</v>
      </c>
      <c r="U111" s="128"/>
      <c r="V111" s="128"/>
    </row>
    <row r="112" spans="1:22" hidden="1" outlineLevel="1">
      <c r="A112" s="8">
        <v>43617</v>
      </c>
      <c r="B112" s="128">
        <v>1489.5777220499999</v>
      </c>
      <c r="C112" s="128">
        <v>337.17321195</v>
      </c>
      <c r="D112" s="128">
        <v>14.960221790000002</v>
      </c>
      <c r="E112" s="128">
        <v>280.21480363000001</v>
      </c>
      <c r="F112" s="128">
        <v>201.7258334</v>
      </c>
      <c r="G112" s="128">
        <v>11.55600175</v>
      </c>
      <c r="H112" s="128">
        <v>81.028268659999995</v>
      </c>
      <c r="I112" s="128">
        <v>184.97048587999998</v>
      </c>
      <c r="J112" s="128">
        <v>162.50758451000002</v>
      </c>
      <c r="K112" s="128">
        <v>2.5716953199999999</v>
      </c>
      <c r="L112" s="128">
        <v>34.685461750000002</v>
      </c>
      <c r="M112" s="165" t="s">
        <v>189</v>
      </c>
      <c r="N112" s="128">
        <v>63.371524430000008</v>
      </c>
      <c r="O112" s="128">
        <v>36.381631350000006</v>
      </c>
      <c r="P112" s="128">
        <v>25.205612350000003</v>
      </c>
      <c r="Q112" s="128">
        <v>7.43417906</v>
      </c>
      <c r="R112" s="128">
        <v>35.70196996</v>
      </c>
      <c r="S112" s="128">
        <v>2.5390696300000002</v>
      </c>
      <c r="T112" s="128">
        <v>7.5501666299999997</v>
      </c>
      <c r="U112" s="128"/>
      <c r="V112" s="128"/>
    </row>
    <row r="113" spans="1:22" hidden="1" outlineLevel="1">
      <c r="A113" s="8">
        <v>43647</v>
      </c>
      <c r="B113" s="128">
        <v>1510.7951779399998</v>
      </c>
      <c r="C113" s="128">
        <v>407.21581059999994</v>
      </c>
      <c r="D113" s="128">
        <v>20.898495759999999</v>
      </c>
      <c r="E113" s="128">
        <v>285.30276193999998</v>
      </c>
      <c r="F113" s="128">
        <v>152.88274261000001</v>
      </c>
      <c r="G113" s="128">
        <v>13.905046519999999</v>
      </c>
      <c r="H113" s="128">
        <v>58.981603850000006</v>
      </c>
      <c r="I113" s="128">
        <v>204.70177278000003</v>
      </c>
      <c r="J113" s="128">
        <v>156.29357762000001</v>
      </c>
      <c r="K113" s="128">
        <v>2.8820485800000002</v>
      </c>
      <c r="L113" s="128">
        <v>36.447238120000002</v>
      </c>
      <c r="M113" s="165" t="s">
        <v>189</v>
      </c>
      <c r="N113" s="128">
        <v>48.952313889999999</v>
      </c>
      <c r="O113" s="128">
        <v>40.036955570000003</v>
      </c>
      <c r="P113" s="128">
        <v>29.351197939999995</v>
      </c>
      <c r="Q113" s="128">
        <v>7.3640624799999994</v>
      </c>
      <c r="R113" s="128">
        <v>35.434466430000008</v>
      </c>
      <c r="S113" s="128">
        <v>2.1891518900000002</v>
      </c>
      <c r="T113" s="128">
        <v>7.9559313599999992</v>
      </c>
      <c r="U113" s="128"/>
      <c r="V113" s="128"/>
    </row>
    <row r="114" spans="1:22" hidden="1" outlineLevel="1">
      <c r="A114" s="8">
        <v>43678</v>
      </c>
      <c r="B114" s="128">
        <v>1623.9932160999999</v>
      </c>
      <c r="C114" s="128">
        <v>421.48537933999995</v>
      </c>
      <c r="D114" s="128">
        <v>12.72058474</v>
      </c>
      <c r="E114" s="128">
        <v>348.26739848000005</v>
      </c>
      <c r="F114" s="128">
        <v>162.90317412999997</v>
      </c>
      <c r="G114" s="128">
        <v>15.846036470000001</v>
      </c>
      <c r="H114" s="128">
        <v>58.670071</v>
      </c>
      <c r="I114" s="128">
        <v>257.65574802999998</v>
      </c>
      <c r="J114" s="128">
        <v>126.25289047999999</v>
      </c>
      <c r="K114" s="128">
        <v>4.4510718499999999</v>
      </c>
      <c r="L114" s="128">
        <v>33.776318859999996</v>
      </c>
      <c r="M114" s="165" t="s">
        <v>189</v>
      </c>
      <c r="N114" s="128">
        <v>49.357667259999999</v>
      </c>
      <c r="O114" s="128">
        <v>44.81285789999999</v>
      </c>
      <c r="P114" s="128">
        <v>31.017870359999996</v>
      </c>
      <c r="Q114" s="128">
        <v>8.8920550299999999</v>
      </c>
      <c r="R114" s="128">
        <v>37.403737100000001</v>
      </c>
      <c r="S114" s="128">
        <v>2.1023979599999998</v>
      </c>
      <c r="T114" s="128">
        <v>8.3779571100000005</v>
      </c>
      <c r="U114" s="128"/>
      <c r="V114" s="128"/>
    </row>
    <row r="115" spans="1:22" hidden="1" outlineLevel="1">
      <c r="A115" s="8">
        <v>43709</v>
      </c>
      <c r="B115" s="128">
        <v>1593.0946681300002</v>
      </c>
      <c r="C115" s="128">
        <v>439.48400098000002</v>
      </c>
      <c r="D115" s="128">
        <v>15.79343175</v>
      </c>
      <c r="E115" s="128">
        <v>289.47007484</v>
      </c>
      <c r="F115" s="128">
        <v>121.92713051999999</v>
      </c>
      <c r="G115" s="128">
        <v>14.004823249999999</v>
      </c>
      <c r="H115" s="128">
        <v>76.27863699000001</v>
      </c>
      <c r="I115" s="128">
        <v>281.93783772999996</v>
      </c>
      <c r="J115" s="128">
        <v>121.9316077</v>
      </c>
      <c r="K115" s="128">
        <v>3.8594789899999999</v>
      </c>
      <c r="L115" s="128">
        <v>43.083381880000005</v>
      </c>
      <c r="M115" s="165" t="s">
        <v>189</v>
      </c>
      <c r="N115" s="128">
        <v>49.058273079999999</v>
      </c>
      <c r="O115" s="128">
        <v>44.711478200000002</v>
      </c>
      <c r="P115" s="128">
        <v>27.570825310000004</v>
      </c>
      <c r="Q115" s="128">
        <v>11.436255749999999</v>
      </c>
      <c r="R115" s="128">
        <v>41.8426592</v>
      </c>
      <c r="S115" s="128">
        <v>2.4539638500000001</v>
      </c>
      <c r="T115" s="128">
        <v>8.2508081100000012</v>
      </c>
      <c r="U115" s="128"/>
      <c r="V115" s="128"/>
    </row>
    <row r="116" spans="1:22" hidden="1" outlineLevel="1">
      <c r="A116" s="8">
        <v>43739</v>
      </c>
      <c r="B116" s="128">
        <v>1607.3089369900001</v>
      </c>
      <c r="C116" s="128">
        <v>507.61724705999995</v>
      </c>
      <c r="D116" s="128">
        <v>18.365522080000002</v>
      </c>
      <c r="E116" s="128">
        <v>272.53782707000005</v>
      </c>
      <c r="F116" s="128">
        <v>123.85212405999999</v>
      </c>
      <c r="G116" s="128">
        <v>14.81171866</v>
      </c>
      <c r="H116" s="128">
        <v>55.371241660000003</v>
      </c>
      <c r="I116" s="128">
        <v>253.27831637000003</v>
      </c>
      <c r="J116" s="128">
        <v>118.12343576000001</v>
      </c>
      <c r="K116" s="128">
        <v>3.1557072700000002</v>
      </c>
      <c r="L116" s="128">
        <v>51.920852710000005</v>
      </c>
      <c r="M116" s="165" t="s">
        <v>189</v>
      </c>
      <c r="N116" s="128">
        <v>50.478698319999999</v>
      </c>
      <c r="O116" s="128">
        <v>48.194802979999999</v>
      </c>
      <c r="P116" s="128">
        <v>25.625411759999999</v>
      </c>
      <c r="Q116" s="128">
        <v>12.041338339999999</v>
      </c>
      <c r="R116" s="128">
        <v>40.937517870000008</v>
      </c>
      <c r="S116" s="128">
        <v>2.1526416800000003</v>
      </c>
      <c r="T116" s="128">
        <v>8.8445333399999999</v>
      </c>
      <c r="U116" s="128"/>
      <c r="V116" s="128"/>
    </row>
    <row r="117" spans="1:22" hidden="1" outlineLevel="1">
      <c r="A117" s="8">
        <v>43770</v>
      </c>
      <c r="B117" s="128">
        <v>1477.9610739399998</v>
      </c>
      <c r="C117" s="128">
        <v>361.78014881000001</v>
      </c>
      <c r="D117" s="128">
        <v>21.596245019999998</v>
      </c>
      <c r="E117" s="128">
        <v>244.41352733000002</v>
      </c>
      <c r="F117" s="128">
        <v>100.83272799</v>
      </c>
      <c r="G117" s="128">
        <v>12.842511270000001</v>
      </c>
      <c r="H117" s="128">
        <v>79.62631974</v>
      </c>
      <c r="I117" s="128">
        <v>309.62644435999999</v>
      </c>
      <c r="J117" s="128">
        <v>113.73766814999999</v>
      </c>
      <c r="K117" s="128">
        <v>2.80834363</v>
      </c>
      <c r="L117" s="128">
        <v>37.646842939999999</v>
      </c>
      <c r="M117" s="165" t="s">
        <v>189</v>
      </c>
      <c r="N117" s="128">
        <v>47.565586629999991</v>
      </c>
      <c r="O117" s="128">
        <v>54.468367390000004</v>
      </c>
      <c r="P117" s="128">
        <v>23.830550909999999</v>
      </c>
      <c r="Q117" s="128">
        <v>10.608060009999999</v>
      </c>
      <c r="R117" s="128">
        <v>43.17478526</v>
      </c>
      <c r="S117" s="128">
        <v>4.6435416399999996</v>
      </c>
      <c r="T117" s="128">
        <v>8.7594028600000016</v>
      </c>
      <c r="U117" s="128"/>
      <c r="V117" s="128"/>
    </row>
    <row r="118" spans="1:22" hidden="1" outlineLevel="1">
      <c r="A118" s="8">
        <v>43800</v>
      </c>
      <c r="B118" s="128">
        <v>1794.4257084800001</v>
      </c>
      <c r="C118" s="128">
        <v>450.63120533000006</v>
      </c>
      <c r="D118" s="128">
        <v>17.326479549999998</v>
      </c>
      <c r="E118" s="128">
        <v>264.03963824000004</v>
      </c>
      <c r="F118" s="128">
        <v>99.684177430000005</v>
      </c>
      <c r="G118" s="128">
        <v>14.000844219999999</v>
      </c>
      <c r="H118" s="128">
        <v>139.94041521999998</v>
      </c>
      <c r="I118" s="128">
        <v>365.54012412000003</v>
      </c>
      <c r="J118" s="128">
        <v>200.12423686</v>
      </c>
      <c r="K118" s="128">
        <v>4.6576248199999997</v>
      </c>
      <c r="L118" s="128">
        <v>51.391867580000003</v>
      </c>
      <c r="M118" s="165" t="s">
        <v>189</v>
      </c>
      <c r="N118" s="128">
        <v>51.2270398</v>
      </c>
      <c r="O118" s="128">
        <v>52.676066900000002</v>
      </c>
      <c r="P118" s="128">
        <v>28.298071199999999</v>
      </c>
      <c r="Q118" s="128">
        <v>8.9294974099999997</v>
      </c>
      <c r="R118" s="128">
        <v>34.242542560000004</v>
      </c>
      <c r="S118" s="128">
        <v>4.0379753000000003</v>
      </c>
      <c r="T118" s="128">
        <v>7.677901939999999</v>
      </c>
      <c r="U118" s="128"/>
      <c r="V118" s="128"/>
    </row>
    <row r="119" spans="1:22" hidden="1" outlineLevel="1">
      <c r="A119" s="8">
        <v>43831</v>
      </c>
      <c r="B119" s="128">
        <v>1564.0207926699998</v>
      </c>
      <c r="C119" s="128">
        <v>360.57776187000002</v>
      </c>
      <c r="D119" s="128">
        <v>15.44287097</v>
      </c>
      <c r="E119" s="128">
        <v>226.43302970000002</v>
      </c>
      <c r="F119" s="128">
        <v>132.98008383000001</v>
      </c>
      <c r="G119" s="128">
        <v>15.669554810000001</v>
      </c>
      <c r="H119" s="128">
        <v>71.225752260000007</v>
      </c>
      <c r="I119" s="128">
        <v>316.35383243000001</v>
      </c>
      <c r="J119" s="128">
        <v>182.29646443000001</v>
      </c>
      <c r="K119" s="128">
        <v>3.7296882599999996</v>
      </c>
      <c r="L119" s="128">
        <v>49.928338229999994</v>
      </c>
      <c r="M119" s="128">
        <v>2.4255100000000001E-3</v>
      </c>
      <c r="N119" s="128">
        <v>50.517618309999996</v>
      </c>
      <c r="O119" s="128">
        <v>50.144478340000006</v>
      </c>
      <c r="P119" s="128">
        <v>28.641119529999997</v>
      </c>
      <c r="Q119" s="128">
        <v>8.8323568000000012</v>
      </c>
      <c r="R119" s="128">
        <v>38.912381910000001</v>
      </c>
      <c r="S119" s="128">
        <v>1.9359118499999999</v>
      </c>
      <c r="T119" s="128">
        <v>10.397123629999999</v>
      </c>
      <c r="U119" s="128"/>
      <c r="V119" s="128"/>
    </row>
    <row r="120" spans="1:22" hidden="1" outlineLevel="1">
      <c r="A120" s="8">
        <v>43862</v>
      </c>
      <c r="B120" s="128">
        <v>1622.0017457999998</v>
      </c>
      <c r="C120" s="128">
        <v>420.70619749000002</v>
      </c>
      <c r="D120" s="128">
        <v>15.556459129999999</v>
      </c>
      <c r="E120" s="128">
        <v>236.47289137000001</v>
      </c>
      <c r="F120" s="128">
        <v>147.81785477</v>
      </c>
      <c r="G120" s="128">
        <v>16.1526444</v>
      </c>
      <c r="H120" s="128">
        <v>66.504578800000004</v>
      </c>
      <c r="I120" s="128">
        <v>364.96804447999989</v>
      </c>
      <c r="J120" s="128">
        <v>107.90267086999998</v>
      </c>
      <c r="K120" s="128">
        <v>7.2625166500000002</v>
      </c>
      <c r="L120" s="128">
        <v>33.341997039999995</v>
      </c>
      <c r="M120" s="128">
        <v>1.1834519999999999E-2</v>
      </c>
      <c r="N120" s="128">
        <v>56.590186840000001</v>
      </c>
      <c r="O120" s="128">
        <v>48.982874549999998</v>
      </c>
      <c r="P120" s="128">
        <v>30.456549769999999</v>
      </c>
      <c r="Q120" s="128">
        <v>10.709466690000001</v>
      </c>
      <c r="R120" s="128">
        <v>39.223784339999995</v>
      </c>
      <c r="S120" s="128">
        <v>7.4330566200000003</v>
      </c>
      <c r="T120" s="128">
        <v>11.90813747</v>
      </c>
      <c r="U120" s="128"/>
      <c r="V120" s="128"/>
    </row>
    <row r="121" spans="1:22" hidden="1" outlineLevel="1">
      <c r="A121" s="8">
        <v>43891</v>
      </c>
      <c r="B121" s="128">
        <v>1617.4059508299997</v>
      </c>
      <c r="C121" s="128">
        <v>422.66579073999992</v>
      </c>
      <c r="D121" s="128">
        <v>13.123377530000001</v>
      </c>
      <c r="E121" s="128">
        <v>254.97040336999999</v>
      </c>
      <c r="F121" s="128">
        <v>124.65019481000002</v>
      </c>
      <c r="G121" s="128">
        <v>17.765201540000003</v>
      </c>
      <c r="H121" s="128">
        <v>76.192637530000013</v>
      </c>
      <c r="I121" s="128">
        <v>372.10449850999998</v>
      </c>
      <c r="J121" s="128">
        <v>109.91572600000001</v>
      </c>
      <c r="K121" s="128">
        <v>3.9493806399999998</v>
      </c>
      <c r="L121" s="128">
        <v>30.11854336</v>
      </c>
      <c r="M121" s="128">
        <v>1.08775E-3</v>
      </c>
      <c r="N121" s="128">
        <v>53.847359510000011</v>
      </c>
      <c r="O121" s="128">
        <v>47.802311780000004</v>
      </c>
      <c r="P121" s="128">
        <v>28.404667320000001</v>
      </c>
      <c r="Q121" s="128">
        <v>8.6490553999999999</v>
      </c>
      <c r="R121" s="128">
        <v>35.305373490000001</v>
      </c>
      <c r="S121" s="128">
        <v>7.3322485400000001</v>
      </c>
      <c r="T121" s="128">
        <v>10.608093010000001</v>
      </c>
      <c r="U121" s="128"/>
      <c r="V121" s="128"/>
    </row>
    <row r="122" spans="1:22" hidden="1" outlineLevel="1">
      <c r="A122" s="8">
        <v>43922</v>
      </c>
      <c r="B122" s="128">
        <v>1701.7189385299998</v>
      </c>
      <c r="C122" s="128">
        <v>434.06853460000002</v>
      </c>
      <c r="D122" s="128">
        <v>16.351786710000003</v>
      </c>
      <c r="E122" s="128">
        <v>253.09333103000006</v>
      </c>
      <c r="F122" s="128">
        <v>109.42634219</v>
      </c>
      <c r="G122" s="128">
        <v>16.703939860000002</v>
      </c>
      <c r="H122" s="128">
        <v>92.679707050000005</v>
      </c>
      <c r="I122" s="128">
        <v>402.30088318000003</v>
      </c>
      <c r="J122" s="128">
        <v>135.92991018999999</v>
      </c>
      <c r="K122" s="128">
        <v>3.5975861500000001</v>
      </c>
      <c r="L122" s="128">
        <v>31.13801505</v>
      </c>
      <c r="M122" s="128">
        <v>2.8673500000000003E-3</v>
      </c>
      <c r="N122" s="128">
        <v>43.569996099999997</v>
      </c>
      <c r="O122" s="128">
        <v>43.699611580000003</v>
      </c>
      <c r="P122" s="128">
        <v>29.18024277</v>
      </c>
      <c r="Q122" s="128">
        <v>7.9042543599999995</v>
      </c>
      <c r="R122" s="128">
        <v>67.714986539999998</v>
      </c>
      <c r="S122" s="128">
        <v>4.4797759399999997</v>
      </c>
      <c r="T122" s="128">
        <v>9.8771678799999982</v>
      </c>
      <c r="U122" s="128"/>
      <c r="V122" s="128"/>
    </row>
    <row r="123" spans="1:22" hidden="1" outlineLevel="1">
      <c r="A123" s="8">
        <v>43952</v>
      </c>
      <c r="B123" s="128">
        <v>1879.3319809499999</v>
      </c>
      <c r="C123" s="128">
        <v>482.43690086999993</v>
      </c>
      <c r="D123" s="128">
        <v>16.151940919999998</v>
      </c>
      <c r="E123" s="128">
        <v>326.94143531999998</v>
      </c>
      <c r="F123" s="128">
        <v>92.633630609999997</v>
      </c>
      <c r="G123" s="128">
        <v>20.276718259999999</v>
      </c>
      <c r="H123" s="128">
        <v>155.07190263000001</v>
      </c>
      <c r="I123" s="128">
        <v>422.97017052000001</v>
      </c>
      <c r="J123" s="128">
        <v>49.534285919999995</v>
      </c>
      <c r="K123" s="128">
        <v>2.9378308</v>
      </c>
      <c r="L123" s="128">
        <v>33.916751720000001</v>
      </c>
      <c r="M123" s="128">
        <v>6.2707200000000005E-3</v>
      </c>
      <c r="N123" s="128">
        <v>46.976097750000001</v>
      </c>
      <c r="O123" s="128">
        <v>46.39078288999999</v>
      </c>
      <c r="P123" s="128">
        <v>30.306668949999995</v>
      </c>
      <c r="Q123" s="128">
        <v>8.1005158599999998</v>
      </c>
      <c r="R123" s="128">
        <v>129.72960602999999</v>
      </c>
      <c r="S123" s="128">
        <v>4.0696891899999992</v>
      </c>
      <c r="T123" s="128">
        <v>10.880781989999999</v>
      </c>
      <c r="U123" s="128"/>
      <c r="V123" s="128"/>
    </row>
    <row r="124" spans="1:22" hidden="1" outlineLevel="1">
      <c r="A124" s="8">
        <v>43983</v>
      </c>
      <c r="B124" s="128">
        <v>2093.29175962</v>
      </c>
      <c r="C124" s="128">
        <v>511.80586783000001</v>
      </c>
      <c r="D124" s="128">
        <v>16.855696510000001</v>
      </c>
      <c r="E124" s="128">
        <v>369.53082492999994</v>
      </c>
      <c r="F124" s="128">
        <v>191.02442280000002</v>
      </c>
      <c r="G124" s="128">
        <v>18.708011750000001</v>
      </c>
      <c r="H124" s="128">
        <v>129.00593886999999</v>
      </c>
      <c r="I124" s="128">
        <v>405.79724893000002</v>
      </c>
      <c r="J124" s="128">
        <v>100.48540985</v>
      </c>
      <c r="K124" s="128">
        <v>4.9081230799999993</v>
      </c>
      <c r="L124" s="128">
        <v>33.73775389</v>
      </c>
      <c r="M124" s="128">
        <v>4.8421699999999998E-3</v>
      </c>
      <c r="N124" s="128">
        <v>47.244411830000004</v>
      </c>
      <c r="O124" s="128">
        <v>47.228270690000002</v>
      </c>
      <c r="P124" s="128">
        <v>31.802264110000003</v>
      </c>
      <c r="Q124" s="128">
        <v>6.5238850500000005</v>
      </c>
      <c r="R124" s="128">
        <v>163.99373605000002</v>
      </c>
      <c r="S124" s="128">
        <v>4.2085411499999994</v>
      </c>
      <c r="T124" s="128">
        <v>10.426510129999999</v>
      </c>
      <c r="U124" s="128"/>
      <c r="V124" s="128"/>
    </row>
    <row r="125" spans="1:22" hidden="1" outlineLevel="1">
      <c r="A125" s="8">
        <v>44013</v>
      </c>
      <c r="B125" s="128">
        <v>2205.7520057400002</v>
      </c>
      <c r="C125" s="128">
        <v>556.27239998000005</v>
      </c>
      <c r="D125" s="128">
        <v>21.123049739999999</v>
      </c>
      <c r="E125" s="128">
        <v>322.48517373999999</v>
      </c>
      <c r="F125" s="128">
        <v>170.15594207999999</v>
      </c>
      <c r="G125" s="128">
        <v>22.525812989999999</v>
      </c>
      <c r="H125" s="128">
        <v>264.97680864000006</v>
      </c>
      <c r="I125" s="128">
        <v>353.87207505000003</v>
      </c>
      <c r="J125" s="128">
        <v>117.78554270000001</v>
      </c>
      <c r="K125" s="128">
        <v>4.04147269</v>
      </c>
      <c r="L125" s="128">
        <v>30.430807690000002</v>
      </c>
      <c r="M125" s="128">
        <v>9.2211500000000009E-3</v>
      </c>
      <c r="N125" s="128">
        <v>44.370906020000007</v>
      </c>
      <c r="O125" s="128">
        <v>48.177041519999996</v>
      </c>
      <c r="P125" s="128">
        <v>36.961776310000005</v>
      </c>
      <c r="Q125" s="128">
        <v>8.0313661100000004</v>
      </c>
      <c r="R125" s="128">
        <v>189.13139486999998</v>
      </c>
      <c r="S125" s="128">
        <v>4.0776424000000002</v>
      </c>
      <c r="T125" s="128">
        <v>11.323572060000002</v>
      </c>
      <c r="U125" s="128"/>
      <c r="V125" s="128"/>
    </row>
    <row r="126" spans="1:22" hidden="1" outlineLevel="1">
      <c r="A126" s="8">
        <v>44044</v>
      </c>
      <c r="B126" s="128">
        <v>2563.0821644700004</v>
      </c>
      <c r="C126" s="128">
        <v>655.68888142000003</v>
      </c>
      <c r="D126" s="128">
        <v>25.102085950000003</v>
      </c>
      <c r="E126" s="128">
        <v>299.83179768000002</v>
      </c>
      <c r="F126" s="128">
        <v>195.02799390000001</v>
      </c>
      <c r="G126" s="128">
        <v>26.157442679999999</v>
      </c>
      <c r="H126" s="128">
        <v>300.19443522</v>
      </c>
      <c r="I126" s="128">
        <v>426.7324777</v>
      </c>
      <c r="J126" s="128">
        <v>189.63440039</v>
      </c>
      <c r="K126" s="128">
        <v>3.8706655899999998</v>
      </c>
      <c r="L126" s="128">
        <v>38.950497520000006</v>
      </c>
      <c r="M126" s="128">
        <v>2.4738619999999999E-2</v>
      </c>
      <c r="N126" s="128">
        <v>50.431916090000001</v>
      </c>
      <c r="O126" s="128">
        <v>50.487616179999996</v>
      </c>
      <c r="P126" s="128">
        <v>35.046666730000005</v>
      </c>
      <c r="Q126" s="128">
        <v>9.2997520199999997</v>
      </c>
      <c r="R126" s="128">
        <v>241.20597795999998</v>
      </c>
      <c r="S126" s="128">
        <v>4.1458445600000005</v>
      </c>
      <c r="T126" s="128">
        <v>11.248974259999999</v>
      </c>
      <c r="U126" s="128"/>
      <c r="V126" s="128"/>
    </row>
    <row r="127" spans="1:22" hidden="1" outlineLevel="1">
      <c r="A127" s="8">
        <v>44075</v>
      </c>
      <c r="B127" s="128">
        <v>2787.7679053499996</v>
      </c>
      <c r="C127" s="128">
        <v>768.54152128999999</v>
      </c>
      <c r="D127" s="128">
        <v>20.871397360000003</v>
      </c>
      <c r="E127" s="128">
        <v>352.54194920999998</v>
      </c>
      <c r="F127" s="128">
        <v>185.96700213999998</v>
      </c>
      <c r="G127" s="128">
        <v>32.752101529999997</v>
      </c>
      <c r="H127" s="128">
        <v>255.76095031</v>
      </c>
      <c r="I127" s="128">
        <v>491.10375235999999</v>
      </c>
      <c r="J127" s="128">
        <v>161.83612513999998</v>
      </c>
      <c r="K127" s="128">
        <v>2.4970593200000004</v>
      </c>
      <c r="L127" s="128">
        <v>51.034369900000002</v>
      </c>
      <c r="M127" s="128">
        <v>1.423249E-2</v>
      </c>
      <c r="N127" s="128">
        <v>50.393996429999994</v>
      </c>
      <c r="O127" s="128">
        <v>54.634404700000005</v>
      </c>
      <c r="P127" s="128">
        <v>48.645140489999996</v>
      </c>
      <c r="Q127" s="128">
        <v>12.926623429999999</v>
      </c>
      <c r="R127" s="128">
        <v>283.24628247999999</v>
      </c>
      <c r="S127" s="128">
        <v>3.3924210600000002</v>
      </c>
      <c r="T127" s="128">
        <v>11.608575710000002</v>
      </c>
      <c r="U127" s="128"/>
      <c r="V127" s="128"/>
    </row>
    <row r="128" spans="1:22" hidden="1" outlineLevel="1">
      <c r="A128" s="8">
        <v>44105</v>
      </c>
      <c r="B128" s="128">
        <v>2702.9916922300004</v>
      </c>
      <c r="C128" s="128">
        <v>655.73832536999998</v>
      </c>
      <c r="D128" s="128">
        <v>25.0191932</v>
      </c>
      <c r="E128" s="128">
        <v>316.78214157000002</v>
      </c>
      <c r="F128" s="128">
        <v>130.02526087000001</v>
      </c>
      <c r="G128" s="128">
        <v>33.122916000000004</v>
      </c>
      <c r="H128" s="128">
        <v>282.32767647000003</v>
      </c>
      <c r="I128" s="128">
        <v>476.86542952000002</v>
      </c>
      <c r="J128" s="128">
        <v>176.18312945000002</v>
      </c>
      <c r="K128" s="128">
        <v>2.2436637400000001</v>
      </c>
      <c r="L128" s="128">
        <v>69.543855069999978</v>
      </c>
      <c r="M128" s="128">
        <v>1.6824079999999998E-2</v>
      </c>
      <c r="N128" s="128">
        <v>59.307062840000007</v>
      </c>
      <c r="O128" s="128">
        <v>52.979290949999985</v>
      </c>
      <c r="P128" s="128">
        <v>43.700167969999995</v>
      </c>
      <c r="Q128" s="128">
        <v>12.347282879999998</v>
      </c>
      <c r="R128" s="128">
        <v>352.58270386999999</v>
      </c>
      <c r="S128" s="128">
        <v>2.3906470299999998</v>
      </c>
      <c r="T128" s="128">
        <v>11.81612135</v>
      </c>
      <c r="U128" s="128"/>
      <c r="V128" s="128"/>
    </row>
    <row r="129" spans="1:22" hidden="1" outlineLevel="1">
      <c r="A129" s="8">
        <v>44136</v>
      </c>
      <c r="B129" s="128">
        <v>2735.6493067500001</v>
      </c>
      <c r="C129" s="128">
        <v>812.68377662</v>
      </c>
      <c r="D129" s="128">
        <v>22.043130679999997</v>
      </c>
      <c r="E129" s="128">
        <v>283.26906496999999</v>
      </c>
      <c r="F129" s="128">
        <v>117.70178594000001</v>
      </c>
      <c r="G129" s="128">
        <v>36.3265849</v>
      </c>
      <c r="H129" s="128">
        <v>231.71827254999999</v>
      </c>
      <c r="I129" s="128">
        <v>494.77570953999998</v>
      </c>
      <c r="J129" s="128">
        <v>151.77398096000002</v>
      </c>
      <c r="K129" s="128">
        <v>2.0238917500000002</v>
      </c>
      <c r="L129" s="128">
        <v>66.924943439999993</v>
      </c>
      <c r="M129" s="128">
        <v>0.12578441000000001</v>
      </c>
      <c r="N129" s="128">
        <v>64.41722089000001</v>
      </c>
      <c r="O129" s="128">
        <v>55.989933310000005</v>
      </c>
      <c r="P129" s="128">
        <v>39.539114390000002</v>
      </c>
      <c r="Q129" s="128">
        <v>11.347319519999999</v>
      </c>
      <c r="R129" s="128">
        <v>328.65550919999998</v>
      </c>
      <c r="S129" s="128">
        <v>3.9717267800000005</v>
      </c>
      <c r="T129" s="128">
        <v>12.361556900000002</v>
      </c>
      <c r="U129" s="128"/>
      <c r="V129" s="128"/>
    </row>
    <row r="130" spans="1:22" hidden="1" outlineLevel="1">
      <c r="A130" s="8">
        <v>44166</v>
      </c>
      <c r="B130" s="128">
        <v>3095.5995200499992</v>
      </c>
      <c r="C130" s="128">
        <v>737.29152721000003</v>
      </c>
      <c r="D130" s="128">
        <v>24.362547850000002</v>
      </c>
      <c r="E130" s="128">
        <v>363.04400660000005</v>
      </c>
      <c r="F130" s="128">
        <v>129.21673673999999</v>
      </c>
      <c r="G130" s="128">
        <v>25.707317059999998</v>
      </c>
      <c r="H130" s="128">
        <v>359.62910177000003</v>
      </c>
      <c r="I130" s="128">
        <v>523.80112502000009</v>
      </c>
      <c r="J130" s="128">
        <v>245.33719487000002</v>
      </c>
      <c r="K130" s="128">
        <v>4.4105124099999999</v>
      </c>
      <c r="L130" s="128">
        <v>75.397193700000003</v>
      </c>
      <c r="M130" s="128">
        <v>5.5822400000000005E-3</v>
      </c>
      <c r="N130" s="128">
        <v>72.642121219999993</v>
      </c>
      <c r="O130" s="128">
        <v>63.523636660000001</v>
      </c>
      <c r="P130" s="128">
        <v>39.240472380000007</v>
      </c>
      <c r="Q130" s="128">
        <v>10.209823310000001</v>
      </c>
      <c r="R130" s="128">
        <v>410.10934755</v>
      </c>
      <c r="S130" s="128">
        <v>1.2959873900000003</v>
      </c>
      <c r="T130" s="128">
        <v>10.37528607</v>
      </c>
      <c r="U130" s="128"/>
      <c r="V130" s="128"/>
    </row>
    <row r="131" spans="1:22" hidden="1" outlineLevel="1">
      <c r="A131" s="8">
        <v>44197</v>
      </c>
      <c r="B131" s="128">
        <v>2888.4082606200004</v>
      </c>
      <c r="C131" s="128">
        <v>814.44681922999996</v>
      </c>
      <c r="D131" s="128">
        <v>23.494668280000003</v>
      </c>
      <c r="E131" s="128">
        <v>340.39964657000002</v>
      </c>
      <c r="F131" s="128">
        <v>141.05769135</v>
      </c>
      <c r="G131" s="128">
        <v>30.189989239999999</v>
      </c>
      <c r="H131" s="128">
        <v>278.78214700999996</v>
      </c>
      <c r="I131" s="128">
        <v>461.39608280000004</v>
      </c>
      <c r="J131" s="128">
        <v>155.09536532000001</v>
      </c>
      <c r="K131" s="128">
        <v>2.7117860400000002</v>
      </c>
      <c r="L131" s="128">
        <v>72.519845900000007</v>
      </c>
      <c r="M131" s="128">
        <v>8.4257209999999999E-2</v>
      </c>
      <c r="N131" s="128">
        <v>73.909513900000007</v>
      </c>
      <c r="O131" s="128">
        <v>58.455037529999998</v>
      </c>
      <c r="P131" s="128">
        <v>42.821391019999993</v>
      </c>
      <c r="Q131" s="128">
        <v>11.00174749</v>
      </c>
      <c r="R131" s="128">
        <v>369.19658013000003</v>
      </c>
      <c r="S131" s="128">
        <v>1.6087973300000002</v>
      </c>
      <c r="T131" s="128">
        <v>11.236894269999999</v>
      </c>
      <c r="U131" s="128"/>
      <c r="V131" s="128"/>
    </row>
    <row r="132" spans="1:22" hidden="1" outlineLevel="1">
      <c r="A132" s="8">
        <v>44228</v>
      </c>
      <c r="B132" s="128">
        <v>3279.3273199100004</v>
      </c>
      <c r="C132" s="128">
        <v>936.17419115999996</v>
      </c>
      <c r="D132" s="128">
        <v>16.634711429999999</v>
      </c>
      <c r="E132" s="128">
        <v>319.10464843000005</v>
      </c>
      <c r="F132" s="128">
        <v>184.44235019999999</v>
      </c>
      <c r="G132" s="128">
        <v>39.685218140000003</v>
      </c>
      <c r="H132" s="128">
        <v>446.01121531999996</v>
      </c>
      <c r="I132" s="128">
        <v>469.85019934000002</v>
      </c>
      <c r="J132" s="128">
        <v>142.82306935999998</v>
      </c>
      <c r="K132" s="128">
        <v>3.3331733700000004</v>
      </c>
      <c r="L132" s="128">
        <v>56.663398060000006</v>
      </c>
      <c r="M132" s="128">
        <v>8.8236819999999994E-2</v>
      </c>
      <c r="N132" s="128">
        <v>70.77457253</v>
      </c>
      <c r="O132" s="128">
        <v>54.77121941</v>
      </c>
      <c r="P132" s="128">
        <v>48.193185160000006</v>
      </c>
      <c r="Q132" s="128">
        <v>13.010923499999999</v>
      </c>
      <c r="R132" s="128">
        <v>454.14406430000003</v>
      </c>
      <c r="S132" s="128">
        <v>2.6475942100000003</v>
      </c>
      <c r="T132" s="128">
        <v>20.975349170000001</v>
      </c>
      <c r="U132" s="128"/>
      <c r="V132" s="128"/>
    </row>
    <row r="133" spans="1:22" hidden="1" outlineLevel="1">
      <c r="A133" s="8">
        <v>44256</v>
      </c>
      <c r="B133" s="128">
        <v>3252.7084360999997</v>
      </c>
      <c r="C133" s="128">
        <v>1030.6626498200001</v>
      </c>
      <c r="D133" s="128">
        <v>20.080785709999997</v>
      </c>
      <c r="E133" s="128">
        <v>345.47062355000008</v>
      </c>
      <c r="F133" s="128">
        <v>218.09948033999999</v>
      </c>
      <c r="G133" s="128">
        <v>45.268091380000001</v>
      </c>
      <c r="H133" s="128">
        <v>346.04406528999999</v>
      </c>
      <c r="I133" s="128">
        <v>449.09792865999998</v>
      </c>
      <c r="J133" s="128">
        <v>140.96494633</v>
      </c>
      <c r="K133" s="128">
        <v>2.8526712299999999</v>
      </c>
      <c r="L133" s="128">
        <v>45.918899769999996</v>
      </c>
      <c r="M133" s="128">
        <v>0.11447288</v>
      </c>
      <c r="N133" s="128">
        <v>85.257208500000004</v>
      </c>
      <c r="O133" s="128">
        <v>51.593542569999997</v>
      </c>
      <c r="P133" s="128">
        <v>44.87123527</v>
      </c>
      <c r="Q133" s="128">
        <v>12.297441160000002</v>
      </c>
      <c r="R133" s="128">
        <v>389.88946417000005</v>
      </c>
      <c r="S133" s="128">
        <v>2.5455571300000002</v>
      </c>
      <c r="T133" s="128">
        <v>21.67937234</v>
      </c>
      <c r="U133" s="128"/>
      <c r="V133" s="128"/>
    </row>
    <row r="134" spans="1:22" hidden="1" outlineLevel="1">
      <c r="A134" s="8">
        <v>44287</v>
      </c>
      <c r="B134" s="128">
        <v>3020.9296591600005</v>
      </c>
      <c r="C134" s="128">
        <v>1109.0624917</v>
      </c>
      <c r="D134" s="128">
        <v>23.95815859</v>
      </c>
      <c r="E134" s="128">
        <v>335.43393942</v>
      </c>
      <c r="F134" s="128">
        <v>229.39167839999999</v>
      </c>
      <c r="G134" s="128">
        <v>42.628321730000003</v>
      </c>
      <c r="H134" s="128">
        <v>222.15703717</v>
      </c>
      <c r="I134" s="128">
        <v>363.60833159999999</v>
      </c>
      <c r="J134" s="128">
        <v>165.32889491</v>
      </c>
      <c r="K134" s="128">
        <v>3.0901989799999998</v>
      </c>
      <c r="L134" s="128">
        <v>42.866976940000001</v>
      </c>
      <c r="M134" s="128">
        <v>7.358271999999999E-2</v>
      </c>
      <c r="N134" s="128">
        <v>91.789963450000002</v>
      </c>
      <c r="O134" s="128">
        <v>47.009728719999998</v>
      </c>
      <c r="P134" s="128">
        <v>45.733627540000001</v>
      </c>
      <c r="Q134" s="128">
        <v>9.0393027099999994</v>
      </c>
      <c r="R134" s="128">
        <v>264.65295294000003</v>
      </c>
      <c r="S134" s="128">
        <v>3.0362639200000001</v>
      </c>
      <c r="T134" s="128">
        <v>22.06820772</v>
      </c>
      <c r="U134" s="128"/>
      <c r="V134" s="128"/>
    </row>
    <row r="135" spans="1:22" hidden="1" outlineLevel="1">
      <c r="A135" s="8">
        <v>44317</v>
      </c>
      <c r="B135" s="128">
        <v>2971.2824484800003</v>
      </c>
      <c r="C135" s="128">
        <v>1016.93925556</v>
      </c>
      <c r="D135" s="128">
        <v>16.965949559999999</v>
      </c>
      <c r="E135" s="128">
        <v>376.54274554</v>
      </c>
      <c r="F135" s="128">
        <v>223.93200523000002</v>
      </c>
      <c r="G135" s="128">
        <v>50.112325869999992</v>
      </c>
      <c r="H135" s="128">
        <v>189.46744416000001</v>
      </c>
      <c r="I135" s="128">
        <v>384.73003779999999</v>
      </c>
      <c r="J135" s="128">
        <v>144.18762570999999</v>
      </c>
      <c r="K135" s="128">
        <v>3.6963339499999996</v>
      </c>
      <c r="L135" s="128">
        <v>43.300688640000004</v>
      </c>
      <c r="M135" s="128">
        <v>0.19381081</v>
      </c>
      <c r="N135" s="128">
        <v>91.308292609999995</v>
      </c>
      <c r="O135" s="128">
        <v>52.184751539999986</v>
      </c>
      <c r="P135" s="128">
        <v>42.651091349999994</v>
      </c>
      <c r="Q135" s="128">
        <v>8.8558140500000011</v>
      </c>
      <c r="R135" s="128">
        <v>302.32841990999998</v>
      </c>
      <c r="S135" s="128">
        <v>2.1908382700000004</v>
      </c>
      <c r="T135" s="128">
        <v>21.695017920000002</v>
      </c>
      <c r="U135" s="128"/>
      <c r="V135" s="128"/>
    </row>
    <row r="136" spans="1:22" hidden="1" outlineLevel="1">
      <c r="A136" s="8">
        <v>44348</v>
      </c>
      <c r="B136" s="128">
        <v>2926.9175117100003</v>
      </c>
      <c r="C136" s="128">
        <v>994.3146555400001</v>
      </c>
      <c r="D136" s="128">
        <v>24.201282250000002</v>
      </c>
      <c r="E136" s="128">
        <v>357.82323557000001</v>
      </c>
      <c r="F136" s="128">
        <v>260.30295640000003</v>
      </c>
      <c r="G136" s="128">
        <v>43.144782429999992</v>
      </c>
      <c r="H136" s="128">
        <v>168.69551681000002</v>
      </c>
      <c r="I136" s="128">
        <v>388.58095548000006</v>
      </c>
      <c r="J136" s="128">
        <v>134.55678311</v>
      </c>
      <c r="K136" s="128">
        <v>3.5997777499999999</v>
      </c>
      <c r="L136" s="128">
        <v>57.047009859999996</v>
      </c>
      <c r="M136" s="128">
        <v>0.15110171999999999</v>
      </c>
      <c r="N136" s="128">
        <v>94.948186140000004</v>
      </c>
      <c r="O136" s="128">
        <v>52.646488039999994</v>
      </c>
      <c r="P136" s="128">
        <v>40.888169099999992</v>
      </c>
      <c r="Q136" s="128">
        <v>8.0424159</v>
      </c>
      <c r="R136" s="128">
        <v>273.04405398</v>
      </c>
      <c r="S136" s="128">
        <v>2.5785173700000001</v>
      </c>
      <c r="T136" s="128">
        <v>22.351624259999994</v>
      </c>
      <c r="U136" s="128"/>
      <c r="V136" s="128"/>
    </row>
    <row r="137" spans="1:22" hidden="1" outlineLevel="1">
      <c r="A137" s="8">
        <v>44378</v>
      </c>
      <c r="B137" s="128">
        <v>3355.87876327</v>
      </c>
      <c r="C137" s="128">
        <v>1040.1587102799999</v>
      </c>
      <c r="D137" s="128">
        <v>22.465937159999999</v>
      </c>
      <c r="E137" s="128">
        <v>471.49793856000008</v>
      </c>
      <c r="F137" s="128">
        <v>314.27384302000002</v>
      </c>
      <c r="G137" s="128">
        <v>48.367216639999995</v>
      </c>
      <c r="H137" s="128">
        <v>471.43237484000002</v>
      </c>
      <c r="I137" s="128">
        <v>333.01670189000004</v>
      </c>
      <c r="J137" s="128">
        <v>133.85893149999998</v>
      </c>
      <c r="K137" s="128">
        <v>5.4538005099999998</v>
      </c>
      <c r="L137" s="128">
        <v>59.531944660000008</v>
      </c>
      <c r="M137" s="128">
        <v>5.5285929999999997E-2</v>
      </c>
      <c r="N137" s="128">
        <v>87.005529329999987</v>
      </c>
      <c r="O137" s="128">
        <v>52.857204639999999</v>
      </c>
      <c r="P137" s="128">
        <v>51.985564280000006</v>
      </c>
      <c r="Q137" s="128">
        <v>8.632846429999999</v>
      </c>
      <c r="R137" s="128">
        <v>231.93302627</v>
      </c>
      <c r="S137" s="128">
        <v>2.2573334700000003</v>
      </c>
      <c r="T137" s="128">
        <v>21.094573859999993</v>
      </c>
      <c r="U137" s="128"/>
      <c r="V137" s="128"/>
    </row>
    <row r="138" spans="1:22" hidden="1" outlineLevel="1">
      <c r="A138" s="8">
        <v>44409</v>
      </c>
      <c r="B138" s="128">
        <v>3281.2222984899995</v>
      </c>
      <c r="C138" s="128">
        <v>1155.07735284</v>
      </c>
      <c r="D138" s="128">
        <v>24.639461349999998</v>
      </c>
      <c r="E138" s="128">
        <v>471.06924734000006</v>
      </c>
      <c r="F138" s="128">
        <v>284.18796272999998</v>
      </c>
      <c r="G138" s="128">
        <v>54.996159989999995</v>
      </c>
      <c r="H138" s="128">
        <v>227.69084739000002</v>
      </c>
      <c r="I138" s="128">
        <v>353.57014858000002</v>
      </c>
      <c r="J138" s="128">
        <v>163.97769070999999</v>
      </c>
      <c r="K138" s="128">
        <v>6.4077722899999996</v>
      </c>
      <c r="L138" s="128">
        <v>59.624002709999999</v>
      </c>
      <c r="M138" s="128">
        <v>5.8223399999999995E-2</v>
      </c>
      <c r="N138" s="128">
        <v>88.818766549999992</v>
      </c>
      <c r="O138" s="128">
        <v>54.944343070000002</v>
      </c>
      <c r="P138" s="128">
        <v>51.757676310000001</v>
      </c>
      <c r="Q138" s="128">
        <v>12.0036991</v>
      </c>
      <c r="R138" s="128">
        <v>248.54971537000003</v>
      </c>
      <c r="S138" s="128">
        <v>2.7961584899999998</v>
      </c>
      <c r="T138" s="128">
        <v>21.053070269999999</v>
      </c>
      <c r="U138" s="128"/>
      <c r="V138" s="128"/>
    </row>
    <row r="139" spans="1:22" hidden="1" outlineLevel="1">
      <c r="A139" s="8">
        <v>44440</v>
      </c>
      <c r="B139" s="128">
        <v>3619.0414855999993</v>
      </c>
      <c r="C139" s="128">
        <v>1204.6866893700001</v>
      </c>
      <c r="D139" s="128">
        <v>27.874622250000002</v>
      </c>
      <c r="E139" s="128">
        <v>490.7257120700001</v>
      </c>
      <c r="F139" s="128">
        <v>281.59102264000001</v>
      </c>
      <c r="G139" s="128">
        <v>64.155927349999999</v>
      </c>
      <c r="H139" s="128">
        <v>330.52744482999998</v>
      </c>
      <c r="I139" s="128">
        <v>463.67875385000002</v>
      </c>
      <c r="J139" s="128">
        <v>209.50310536000001</v>
      </c>
      <c r="K139" s="128">
        <v>5.5752629300000001</v>
      </c>
      <c r="L139" s="128">
        <v>70.598697420000008</v>
      </c>
      <c r="M139" s="128">
        <v>7.2141430000000006E-2</v>
      </c>
      <c r="N139" s="128">
        <v>83.404869240000011</v>
      </c>
      <c r="O139" s="128">
        <v>59.197325550000002</v>
      </c>
      <c r="P139" s="128">
        <v>63.577444339999978</v>
      </c>
      <c r="Q139" s="128">
        <v>13.958099730000001</v>
      </c>
      <c r="R139" s="128">
        <v>222.79406356999999</v>
      </c>
      <c r="S139" s="128">
        <v>3.0379795400000007</v>
      </c>
      <c r="T139" s="128">
        <v>24.082324129999996</v>
      </c>
      <c r="U139" s="128"/>
      <c r="V139" s="128"/>
    </row>
    <row r="140" spans="1:22" hidden="1" outlineLevel="1">
      <c r="A140" s="8">
        <v>44470</v>
      </c>
      <c r="B140" s="128">
        <v>3696.6912327099999</v>
      </c>
      <c r="C140" s="128">
        <v>1148.85726475</v>
      </c>
      <c r="D140" s="128">
        <v>34.331799549999999</v>
      </c>
      <c r="E140" s="128">
        <v>502.14731792000003</v>
      </c>
      <c r="F140" s="128">
        <v>391.76389043</v>
      </c>
      <c r="G140" s="128">
        <v>67.846821810000009</v>
      </c>
      <c r="H140" s="128">
        <v>258.29685665</v>
      </c>
      <c r="I140" s="128">
        <v>491.06742587999997</v>
      </c>
      <c r="J140" s="128">
        <v>234.28607162</v>
      </c>
      <c r="K140" s="128">
        <v>6.2803008799999986</v>
      </c>
      <c r="L140" s="128">
        <v>84.429316270000001</v>
      </c>
      <c r="M140" s="128">
        <v>0.15269921</v>
      </c>
      <c r="N140" s="128">
        <v>82.131666259999989</v>
      </c>
      <c r="O140" s="128">
        <v>62.050384620000003</v>
      </c>
      <c r="P140" s="128">
        <v>62.696380560000001</v>
      </c>
      <c r="Q140" s="128">
        <v>13.993088799999999</v>
      </c>
      <c r="R140" s="128">
        <v>227.39696917999999</v>
      </c>
      <c r="S140" s="128">
        <v>2.17869804</v>
      </c>
      <c r="T140" s="128">
        <v>26.784280279999997</v>
      </c>
      <c r="U140" s="128"/>
      <c r="V140" s="128"/>
    </row>
    <row r="141" spans="1:22" hidden="1" outlineLevel="1">
      <c r="A141" s="8">
        <v>44501</v>
      </c>
      <c r="B141" s="128">
        <v>3569.5752169800007</v>
      </c>
      <c r="C141" s="128">
        <v>1116.9621123300001</v>
      </c>
      <c r="D141" s="128">
        <v>26.113919799999998</v>
      </c>
      <c r="E141" s="128">
        <v>459.66778199999999</v>
      </c>
      <c r="F141" s="128">
        <v>381.26136277000006</v>
      </c>
      <c r="G141" s="128">
        <v>67.529694090000007</v>
      </c>
      <c r="H141" s="128">
        <v>302.02180243999999</v>
      </c>
      <c r="I141" s="128">
        <v>425.76973220999997</v>
      </c>
      <c r="J141" s="128">
        <v>240.4862971</v>
      </c>
      <c r="K141" s="128">
        <v>8.7431740799999975</v>
      </c>
      <c r="L141" s="128">
        <v>62.910497480000004</v>
      </c>
      <c r="M141" s="128">
        <v>0.15007598</v>
      </c>
      <c r="N141" s="128">
        <v>77.537492699999987</v>
      </c>
      <c r="O141" s="128">
        <v>61.383033340000004</v>
      </c>
      <c r="P141" s="128">
        <v>61.862315209999998</v>
      </c>
      <c r="Q141" s="128">
        <v>13.71582926</v>
      </c>
      <c r="R141" s="128">
        <v>235.05015521000001</v>
      </c>
      <c r="S141" s="128">
        <v>2.3240966999999997</v>
      </c>
      <c r="T141" s="128">
        <v>26.085844279999996</v>
      </c>
      <c r="U141" s="128"/>
      <c r="V141" s="128"/>
    </row>
    <row r="142" spans="1:22" hidden="1" outlineLevel="1">
      <c r="A142" s="8">
        <v>44531</v>
      </c>
      <c r="B142" s="128">
        <v>3914.2044257099997</v>
      </c>
      <c r="C142" s="128">
        <v>943.80709728000011</v>
      </c>
      <c r="D142" s="128">
        <v>27.859346850000001</v>
      </c>
      <c r="E142" s="128">
        <v>554.06485856000006</v>
      </c>
      <c r="F142" s="128">
        <v>365.21860692000001</v>
      </c>
      <c r="G142" s="128">
        <v>39.996816480000007</v>
      </c>
      <c r="H142" s="128">
        <v>468.74942395999994</v>
      </c>
      <c r="I142" s="128">
        <v>523.46306467000011</v>
      </c>
      <c r="J142" s="128">
        <v>345.35843722999999</v>
      </c>
      <c r="K142" s="128">
        <v>8.6274125300000009</v>
      </c>
      <c r="L142" s="128">
        <v>84.905760270000002</v>
      </c>
      <c r="M142" s="128">
        <v>3.1200787399999999</v>
      </c>
      <c r="N142" s="128">
        <v>85.192420949999999</v>
      </c>
      <c r="O142" s="128">
        <v>73.731304710000018</v>
      </c>
      <c r="P142" s="128">
        <v>75.910836440000011</v>
      </c>
      <c r="Q142" s="128">
        <v>13.51472579</v>
      </c>
      <c r="R142" s="128">
        <v>275.38548233</v>
      </c>
      <c r="S142" s="128">
        <v>2.1009449399999998</v>
      </c>
      <c r="T142" s="128">
        <v>23.197807060000002</v>
      </c>
      <c r="U142" s="128"/>
      <c r="V142" s="128"/>
    </row>
    <row r="143" spans="1:22" hidden="1" outlineLevel="1">
      <c r="A143" s="8">
        <v>44562</v>
      </c>
      <c r="B143" s="128">
        <v>3616.0937111500002</v>
      </c>
      <c r="C143" s="128">
        <v>979.30769755999995</v>
      </c>
      <c r="D143" s="128">
        <v>23.167337629999999</v>
      </c>
      <c r="E143" s="128">
        <v>571.48416119000012</v>
      </c>
      <c r="F143" s="128">
        <v>372.03350921999998</v>
      </c>
      <c r="G143" s="128">
        <v>33.101977810000001</v>
      </c>
      <c r="H143" s="128">
        <v>318.14277300000003</v>
      </c>
      <c r="I143" s="128">
        <v>535.60242509</v>
      </c>
      <c r="J143" s="128">
        <v>245.75035095999999</v>
      </c>
      <c r="K143" s="128">
        <v>9.4610912499999991</v>
      </c>
      <c r="L143" s="128">
        <v>98.974466020000008</v>
      </c>
      <c r="M143" s="128">
        <v>3.3195428599999999</v>
      </c>
      <c r="N143" s="128">
        <v>83.758203269999996</v>
      </c>
      <c r="O143" s="128">
        <v>67.691124259999995</v>
      </c>
      <c r="P143" s="128">
        <v>74.850418310000009</v>
      </c>
      <c r="Q143" s="128">
        <v>13.925324809999999</v>
      </c>
      <c r="R143" s="128">
        <v>162.64097219000001</v>
      </c>
      <c r="S143" s="128">
        <v>2.2186607300000003</v>
      </c>
      <c r="T143" s="128">
        <v>20.663674990000001</v>
      </c>
      <c r="U143" s="128"/>
      <c r="V143" s="128"/>
    </row>
    <row r="144" spans="1:22" hidden="1" outlineLevel="1">
      <c r="A144" s="8">
        <v>44593</v>
      </c>
      <c r="B144" s="128">
        <v>4067.7676874399995</v>
      </c>
      <c r="C144" s="128">
        <v>1109.2134181700001</v>
      </c>
      <c r="D144" s="128">
        <v>19.31365907</v>
      </c>
      <c r="E144" s="128">
        <v>495.67165554999997</v>
      </c>
      <c r="F144" s="128">
        <v>450.70795000999999</v>
      </c>
      <c r="G144" s="128">
        <v>34.03703393</v>
      </c>
      <c r="H144" s="128">
        <v>237.67719835000005</v>
      </c>
      <c r="I144" s="128">
        <v>861.87488068999994</v>
      </c>
      <c r="J144" s="128">
        <v>236.38561693999998</v>
      </c>
      <c r="K144" s="128">
        <v>9.2731818400000012</v>
      </c>
      <c r="L144" s="128">
        <v>73.11650392</v>
      </c>
      <c r="M144" s="128">
        <v>0.11983046</v>
      </c>
      <c r="N144" s="128">
        <v>69.720575940000003</v>
      </c>
      <c r="O144" s="128">
        <v>61.381600200000008</v>
      </c>
      <c r="P144" s="128">
        <v>57.018987719999998</v>
      </c>
      <c r="Q144" s="128">
        <v>14.876911840000002</v>
      </c>
      <c r="R144" s="128">
        <v>310.60690159000001</v>
      </c>
      <c r="S144" s="128">
        <v>2.56720119</v>
      </c>
      <c r="T144" s="128">
        <v>24.204580029999999</v>
      </c>
      <c r="U144" s="128"/>
      <c r="V144" s="128"/>
    </row>
    <row r="145" spans="1:22" hidden="1" outlineLevel="1">
      <c r="A145" s="8">
        <v>44621</v>
      </c>
      <c r="B145" s="128">
        <v>4166.15724916</v>
      </c>
      <c r="C145" s="128">
        <v>1005.4348308599999</v>
      </c>
      <c r="D145" s="128">
        <v>27.23003967</v>
      </c>
      <c r="E145" s="128">
        <v>532.12477896000007</v>
      </c>
      <c r="F145" s="128">
        <v>374.34876458000002</v>
      </c>
      <c r="G145" s="128">
        <v>41.940187900000005</v>
      </c>
      <c r="H145" s="128">
        <v>160.50717032000003</v>
      </c>
      <c r="I145" s="128">
        <v>854.31394698999998</v>
      </c>
      <c r="J145" s="128">
        <v>239.53482871999998</v>
      </c>
      <c r="K145" s="128">
        <v>9.6916993300000005</v>
      </c>
      <c r="L145" s="128">
        <v>60.071067830000004</v>
      </c>
      <c r="M145" s="128">
        <v>0.21745266000000002</v>
      </c>
      <c r="N145" s="128">
        <v>370.99847396000001</v>
      </c>
      <c r="O145" s="128">
        <v>66.649202779999996</v>
      </c>
      <c r="P145" s="128">
        <v>47.089502559999993</v>
      </c>
      <c r="Q145" s="128">
        <v>12.224635359999999</v>
      </c>
      <c r="R145" s="128">
        <v>338.84288862</v>
      </c>
      <c r="S145" s="128">
        <v>2.1031370200000001</v>
      </c>
      <c r="T145" s="128">
        <v>22.834641040000001</v>
      </c>
      <c r="U145" s="128"/>
      <c r="V145" s="128"/>
    </row>
    <row r="146" spans="1:22" hidden="1" outlineLevel="1">
      <c r="A146" s="8">
        <v>44652</v>
      </c>
      <c r="B146" s="128">
        <v>4308.2453300500001</v>
      </c>
      <c r="C146" s="128">
        <v>1124.61210237</v>
      </c>
      <c r="D146" s="128">
        <v>27.97527019</v>
      </c>
      <c r="E146" s="128">
        <v>519.77562104999993</v>
      </c>
      <c r="F146" s="128">
        <v>404.05544996000003</v>
      </c>
      <c r="G146" s="128">
        <v>48.50016814</v>
      </c>
      <c r="H146" s="128">
        <v>109.41049946000001</v>
      </c>
      <c r="I146" s="128">
        <v>832.73209019000001</v>
      </c>
      <c r="J146" s="128">
        <v>236.56387578000002</v>
      </c>
      <c r="K146" s="128">
        <v>10.68642921</v>
      </c>
      <c r="L146" s="128">
        <v>63.053201150000007</v>
      </c>
      <c r="M146" s="128">
        <v>0.19449144999999998</v>
      </c>
      <c r="N146" s="128">
        <v>401.11373007999998</v>
      </c>
      <c r="O146" s="128">
        <v>79.764948320000002</v>
      </c>
      <c r="P146" s="128">
        <v>44.646766499999984</v>
      </c>
      <c r="Q146" s="128">
        <v>10.711582100000001</v>
      </c>
      <c r="R146" s="128">
        <v>372.68529074999998</v>
      </c>
      <c r="S146" s="128">
        <v>1.4100140700000001</v>
      </c>
      <c r="T146" s="128">
        <v>20.35379928</v>
      </c>
      <c r="U146" s="128"/>
      <c r="V146" s="128"/>
    </row>
    <row r="147" spans="1:22" hidden="1" outlineLevel="1">
      <c r="A147" s="8">
        <v>44682</v>
      </c>
      <c r="B147" s="128">
        <v>4433.9373846500002</v>
      </c>
      <c r="C147" s="128">
        <v>1209.05898641</v>
      </c>
      <c r="D147" s="128">
        <v>32.824930840000007</v>
      </c>
      <c r="E147" s="128">
        <v>601.29640299999994</v>
      </c>
      <c r="F147" s="128">
        <v>387.73607880999998</v>
      </c>
      <c r="G147" s="128">
        <v>42.542072099999999</v>
      </c>
      <c r="H147" s="128">
        <v>93.455496300000007</v>
      </c>
      <c r="I147" s="128">
        <v>795.43456441000012</v>
      </c>
      <c r="J147" s="128">
        <v>258.97331071999997</v>
      </c>
      <c r="K147" s="128">
        <v>15.505213609999998</v>
      </c>
      <c r="L147" s="128">
        <v>59.481917459999991</v>
      </c>
      <c r="M147" s="128">
        <v>0.29455596000000001</v>
      </c>
      <c r="N147" s="128">
        <v>404.00409644000001</v>
      </c>
      <c r="O147" s="128">
        <v>88.20352136999999</v>
      </c>
      <c r="P147" s="128">
        <v>41.26543667</v>
      </c>
      <c r="Q147" s="128">
        <v>10.49787783</v>
      </c>
      <c r="R147" s="128">
        <v>366.30544564000002</v>
      </c>
      <c r="S147" s="128">
        <v>1.3139717</v>
      </c>
      <c r="T147" s="128">
        <v>25.743505380000002</v>
      </c>
      <c r="U147" s="128"/>
      <c r="V147" s="128"/>
    </row>
    <row r="148" spans="1:22" hidden="1" outlineLevel="1">
      <c r="A148" s="8">
        <v>44713</v>
      </c>
      <c r="B148" s="128">
        <v>3850.8470097299996</v>
      </c>
      <c r="C148" s="128">
        <v>1033.4799362700001</v>
      </c>
      <c r="D148" s="128">
        <v>30.730057849999994</v>
      </c>
      <c r="E148" s="128">
        <v>604.7050714400001</v>
      </c>
      <c r="F148" s="128">
        <v>362.66941128000008</v>
      </c>
      <c r="G148" s="128">
        <v>38.409298630000002</v>
      </c>
      <c r="H148" s="128">
        <v>114.03293446999999</v>
      </c>
      <c r="I148" s="128">
        <v>439.14102768999999</v>
      </c>
      <c r="J148" s="128">
        <v>292.37855478</v>
      </c>
      <c r="K148" s="128">
        <v>8.9247016300000013</v>
      </c>
      <c r="L148" s="128">
        <v>64.693026590000002</v>
      </c>
      <c r="M148" s="128">
        <v>0.46394101000000004</v>
      </c>
      <c r="N148" s="128">
        <v>363.10969110999997</v>
      </c>
      <c r="O148" s="128">
        <v>66.385246450000011</v>
      </c>
      <c r="P148" s="128">
        <v>39.624907039999997</v>
      </c>
      <c r="Q148" s="128">
        <v>10.278148020000001</v>
      </c>
      <c r="R148" s="128">
        <v>358.98470303999994</v>
      </c>
      <c r="S148" s="128">
        <v>1.2624956000000001</v>
      </c>
      <c r="T148" s="128">
        <v>21.57385683</v>
      </c>
      <c r="U148" s="128"/>
      <c r="V148" s="128"/>
    </row>
    <row r="149" spans="1:22" hidden="1" outlineLevel="1">
      <c r="A149" s="8">
        <v>44743</v>
      </c>
      <c r="B149" s="128">
        <v>3875.3549048499999</v>
      </c>
      <c r="C149" s="128">
        <v>1017.4643400600002</v>
      </c>
      <c r="D149" s="128">
        <v>36.521019379999998</v>
      </c>
      <c r="E149" s="128">
        <v>647.46610129999999</v>
      </c>
      <c r="F149" s="128">
        <v>373.21987613000005</v>
      </c>
      <c r="G149" s="128">
        <v>44.817557010000002</v>
      </c>
      <c r="H149" s="128">
        <v>110.09334719</v>
      </c>
      <c r="I149" s="128">
        <v>578.1924346400001</v>
      </c>
      <c r="J149" s="128">
        <v>383.35000946000002</v>
      </c>
      <c r="K149" s="128">
        <v>4.81343678</v>
      </c>
      <c r="L149" s="128">
        <v>73.764138790000004</v>
      </c>
      <c r="M149" s="128">
        <v>0.39762025999999995</v>
      </c>
      <c r="N149" s="128">
        <v>132.90338462</v>
      </c>
      <c r="O149" s="128">
        <v>67.776775729999997</v>
      </c>
      <c r="P149" s="128">
        <v>41.396487380000003</v>
      </c>
      <c r="Q149" s="128">
        <v>10.121753250000001</v>
      </c>
      <c r="R149" s="128">
        <v>330.36507971000003</v>
      </c>
      <c r="S149" s="128">
        <v>1.5173113600000001</v>
      </c>
      <c r="T149" s="128">
        <v>21.174231800000001</v>
      </c>
      <c r="U149" s="128"/>
      <c r="V149" s="128"/>
    </row>
    <row r="150" spans="1:22" hidden="1" outlineLevel="1">
      <c r="A150" s="8">
        <v>44774</v>
      </c>
      <c r="B150" s="128">
        <v>4102.4512470200007</v>
      </c>
      <c r="C150" s="128">
        <v>1184.2390579299999</v>
      </c>
      <c r="D150" s="128">
        <v>31.228473269999999</v>
      </c>
      <c r="E150" s="128">
        <v>685.92329882000013</v>
      </c>
      <c r="F150" s="128">
        <v>386.08195609000001</v>
      </c>
      <c r="G150" s="128">
        <v>48.724121860000011</v>
      </c>
      <c r="H150" s="128">
        <v>115.96512518999998</v>
      </c>
      <c r="I150" s="128">
        <v>495.53307477000004</v>
      </c>
      <c r="J150" s="128">
        <v>436.63054281999996</v>
      </c>
      <c r="K150" s="128">
        <v>4.7296224200000001</v>
      </c>
      <c r="L150" s="128">
        <v>84.312192409999994</v>
      </c>
      <c r="M150" s="128">
        <v>0.51818580000000003</v>
      </c>
      <c r="N150" s="128">
        <v>141.02941662000001</v>
      </c>
      <c r="O150" s="128">
        <v>67.192330860000013</v>
      </c>
      <c r="P150" s="128">
        <v>42.668482699999998</v>
      </c>
      <c r="Q150" s="128">
        <v>12.510606400000002</v>
      </c>
      <c r="R150" s="128">
        <v>328.91936654999995</v>
      </c>
      <c r="S150" s="128">
        <v>1.2657080000000001</v>
      </c>
      <c r="T150" s="128">
        <v>34.979684510000006</v>
      </c>
      <c r="U150" s="128"/>
      <c r="V150" s="128"/>
    </row>
    <row r="151" spans="1:22" hidden="1" outlineLevel="1">
      <c r="A151" s="8">
        <v>44805</v>
      </c>
      <c r="B151" s="128">
        <v>4277.3772693399997</v>
      </c>
      <c r="C151" s="128">
        <v>1241.5437152699999</v>
      </c>
      <c r="D151" s="128">
        <v>27.009178179999999</v>
      </c>
      <c r="E151" s="128">
        <v>698.81094802000007</v>
      </c>
      <c r="F151" s="128">
        <v>369.51658275</v>
      </c>
      <c r="G151" s="128">
        <v>54.749862600000007</v>
      </c>
      <c r="H151" s="128">
        <v>136.17442406000001</v>
      </c>
      <c r="I151" s="128">
        <v>491.83632334000004</v>
      </c>
      <c r="J151" s="128">
        <v>500.15192129000002</v>
      </c>
      <c r="K151" s="128">
        <v>5.9418908700000008</v>
      </c>
      <c r="L151" s="128">
        <v>98.87171721</v>
      </c>
      <c r="M151" s="128">
        <v>0.85243324000000009</v>
      </c>
      <c r="N151" s="128">
        <v>143.80520135999998</v>
      </c>
      <c r="O151" s="128">
        <v>68.682861849999995</v>
      </c>
      <c r="P151" s="128">
        <v>51.637763500000005</v>
      </c>
      <c r="Q151" s="128">
        <v>14.100034310000002</v>
      </c>
      <c r="R151" s="128">
        <v>343.09910029000002</v>
      </c>
      <c r="S151" s="128">
        <v>1.6015100599999998</v>
      </c>
      <c r="T151" s="128">
        <v>28.99180114</v>
      </c>
      <c r="U151" s="128"/>
      <c r="V151" s="128"/>
    </row>
    <row r="152" spans="1:22" hidden="1" outlineLevel="1">
      <c r="A152" s="8">
        <v>44835</v>
      </c>
      <c r="B152" s="128">
        <v>4556.0205533499993</v>
      </c>
      <c r="C152" s="128">
        <v>1274.15366376</v>
      </c>
      <c r="D152" s="128">
        <v>27.835504090000001</v>
      </c>
      <c r="E152" s="128">
        <v>689.85862098000007</v>
      </c>
      <c r="F152" s="128">
        <v>365.76461618000002</v>
      </c>
      <c r="G152" s="128">
        <v>59.508890620000003</v>
      </c>
      <c r="H152" s="128">
        <v>101.39818117999999</v>
      </c>
      <c r="I152" s="128">
        <v>752.06673217000002</v>
      </c>
      <c r="J152" s="128">
        <v>502.30660151000001</v>
      </c>
      <c r="K152" s="128">
        <v>6.1903459600000001</v>
      </c>
      <c r="L152" s="128">
        <v>98.269832390000005</v>
      </c>
      <c r="M152" s="128">
        <v>0.49870723999999994</v>
      </c>
      <c r="N152" s="128">
        <v>136.78884313999998</v>
      </c>
      <c r="O152" s="128">
        <v>78.170866329999996</v>
      </c>
      <c r="P152" s="128">
        <v>55.350269090000005</v>
      </c>
      <c r="Q152" s="128">
        <v>14.750239629999998</v>
      </c>
      <c r="R152" s="128">
        <v>364.34950364000002</v>
      </c>
      <c r="S152" s="128">
        <v>1.7407150400000002</v>
      </c>
      <c r="T152" s="128">
        <v>27.018420399999997</v>
      </c>
      <c r="U152" s="128"/>
      <c r="V152" s="128"/>
    </row>
    <row r="153" spans="1:22" hidden="1" outlineLevel="1">
      <c r="A153" s="8">
        <v>44866</v>
      </c>
      <c r="B153" s="128">
        <v>4242.5049285300001</v>
      </c>
      <c r="C153" s="128">
        <v>997.70476545999998</v>
      </c>
      <c r="D153" s="128">
        <v>26.215225119999999</v>
      </c>
      <c r="E153" s="128">
        <v>749.36487309999984</v>
      </c>
      <c r="F153" s="128">
        <v>336.59914191999997</v>
      </c>
      <c r="G153" s="128">
        <v>31.465230030000004</v>
      </c>
      <c r="H153" s="128">
        <v>181.84632909000001</v>
      </c>
      <c r="I153" s="128">
        <v>737.06340636999994</v>
      </c>
      <c r="J153" s="128">
        <v>490.35160966000001</v>
      </c>
      <c r="K153" s="128">
        <v>5.6064353000000002</v>
      </c>
      <c r="L153" s="128">
        <v>108.86141767999999</v>
      </c>
      <c r="M153" s="128">
        <v>0.55848968999999993</v>
      </c>
      <c r="N153" s="128">
        <v>100.94408729</v>
      </c>
      <c r="O153" s="128">
        <v>77.549548090000002</v>
      </c>
      <c r="P153" s="128">
        <v>61.163038019999988</v>
      </c>
      <c r="Q153" s="128">
        <v>14.598010689999999</v>
      </c>
      <c r="R153" s="128">
        <v>299.70887425999996</v>
      </c>
      <c r="S153" s="128">
        <v>1.63429851</v>
      </c>
      <c r="T153" s="128">
        <v>21.270148249999998</v>
      </c>
      <c r="U153" s="128"/>
      <c r="V153" s="128"/>
    </row>
    <row r="154" spans="1:22" hidden="1" outlineLevel="1">
      <c r="A154" s="8">
        <v>44896</v>
      </c>
      <c r="B154" s="128">
        <v>4742.6283787399989</v>
      </c>
      <c r="C154" s="128">
        <v>1012.8318474800001</v>
      </c>
      <c r="D154" s="128">
        <v>19.313661230000001</v>
      </c>
      <c r="E154" s="128">
        <v>861.43279233000021</v>
      </c>
      <c r="F154" s="128">
        <v>371.20584122000002</v>
      </c>
      <c r="G154" s="128">
        <v>30.996561960000001</v>
      </c>
      <c r="H154" s="128">
        <v>294.69277619000002</v>
      </c>
      <c r="I154" s="128">
        <v>769.43182131999993</v>
      </c>
      <c r="J154" s="128">
        <v>524.73262849000002</v>
      </c>
      <c r="K154" s="128">
        <v>4.8643175200000002</v>
      </c>
      <c r="L154" s="128">
        <v>128.01461703000001</v>
      </c>
      <c r="M154" s="128">
        <v>0.40701662</v>
      </c>
      <c r="N154" s="128">
        <v>161.18964939999998</v>
      </c>
      <c r="O154" s="128">
        <v>80.241241059999993</v>
      </c>
      <c r="P154" s="128">
        <v>56.340877260000006</v>
      </c>
      <c r="Q154" s="128">
        <v>12.03773028</v>
      </c>
      <c r="R154" s="128">
        <v>390.56932039999998</v>
      </c>
      <c r="S154" s="128">
        <v>2.3023241899999998</v>
      </c>
      <c r="T154" s="128">
        <v>22.023354759999997</v>
      </c>
      <c r="U154" s="128"/>
      <c r="V154" s="128"/>
    </row>
    <row r="155" spans="1:22" hidden="1" outlineLevel="1">
      <c r="A155" s="8">
        <v>44927</v>
      </c>
      <c r="B155" s="128">
        <v>4559.5240614199993</v>
      </c>
      <c r="C155" s="128">
        <v>1115.4092941700001</v>
      </c>
      <c r="D155" s="128">
        <v>21.300558890000001</v>
      </c>
      <c r="E155" s="128">
        <v>857.18926841999996</v>
      </c>
      <c r="F155" s="128">
        <v>345.39515701000005</v>
      </c>
      <c r="G155" s="128">
        <v>38.233238299999996</v>
      </c>
      <c r="H155" s="128">
        <v>192.36309248000003</v>
      </c>
      <c r="I155" s="128">
        <v>719.74164244999997</v>
      </c>
      <c r="J155" s="128">
        <v>498.16812229000004</v>
      </c>
      <c r="K155" s="128">
        <v>4.4675198399999996</v>
      </c>
      <c r="L155" s="128">
        <v>128.07620932</v>
      </c>
      <c r="M155" s="128">
        <v>0.28378369999999997</v>
      </c>
      <c r="N155" s="128">
        <v>137.74050133999998</v>
      </c>
      <c r="O155" s="128">
        <v>72.671306009999995</v>
      </c>
      <c r="P155" s="128">
        <v>60.83832477</v>
      </c>
      <c r="Q155" s="128">
        <v>13.664308179999999</v>
      </c>
      <c r="R155" s="128">
        <v>326.04245864999996</v>
      </c>
      <c r="S155" s="128">
        <v>2.3433568199999999</v>
      </c>
      <c r="T155" s="128">
        <v>25.595918780000002</v>
      </c>
      <c r="U155" s="128"/>
      <c r="V155" s="128"/>
    </row>
    <row r="156" spans="1:22" hidden="1" outlineLevel="1">
      <c r="A156" s="8">
        <v>44958</v>
      </c>
      <c r="B156" s="128">
        <v>4810.5203850300004</v>
      </c>
      <c r="C156" s="128">
        <v>1265.1657948299999</v>
      </c>
      <c r="D156" s="128">
        <v>21.43663201</v>
      </c>
      <c r="E156" s="128">
        <v>772.43705459000012</v>
      </c>
      <c r="F156" s="128">
        <v>418.56040249</v>
      </c>
      <c r="G156" s="128">
        <v>39.278985210000009</v>
      </c>
      <c r="H156" s="128">
        <v>177.45909422000003</v>
      </c>
      <c r="I156" s="128">
        <v>691.21989133000011</v>
      </c>
      <c r="J156" s="128">
        <v>496.90311165000003</v>
      </c>
      <c r="K156" s="128">
        <v>2.8087190899999999</v>
      </c>
      <c r="L156" s="128">
        <v>119.43214388999999</v>
      </c>
      <c r="M156" s="128">
        <v>0.25563908000000002</v>
      </c>
      <c r="N156" s="128">
        <v>147.37879303999998</v>
      </c>
      <c r="O156" s="128">
        <v>72.95336300999999</v>
      </c>
      <c r="P156" s="128">
        <v>59.531428339999991</v>
      </c>
      <c r="Q156" s="128">
        <v>15.369218870000001</v>
      </c>
      <c r="R156" s="128">
        <v>482.28451576000003</v>
      </c>
      <c r="S156" s="128">
        <v>3.4696917000000003</v>
      </c>
      <c r="T156" s="128">
        <v>24.575905919999997</v>
      </c>
      <c r="U156" s="128"/>
      <c r="V156" s="128"/>
    </row>
    <row r="157" spans="1:22" hidden="1" outlineLevel="1">
      <c r="A157" s="8">
        <v>44986</v>
      </c>
      <c r="B157" s="128">
        <v>4891.5535183799993</v>
      </c>
      <c r="C157" s="128">
        <v>1331.0898586399999</v>
      </c>
      <c r="D157" s="128">
        <v>28.077962070000002</v>
      </c>
      <c r="E157" s="128">
        <v>778.23841365999988</v>
      </c>
      <c r="F157" s="128">
        <v>450.95821422</v>
      </c>
      <c r="G157" s="128">
        <v>53.330513440000004</v>
      </c>
      <c r="H157" s="128">
        <v>126.57476430000001</v>
      </c>
      <c r="I157" s="128">
        <v>745.41198379999992</v>
      </c>
      <c r="J157" s="128">
        <v>489.80193301999992</v>
      </c>
      <c r="K157" s="128">
        <v>2.8943019300000006</v>
      </c>
      <c r="L157" s="128">
        <v>113.09586858</v>
      </c>
      <c r="M157" s="128">
        <v>0.34044513999999998</v>
      </c>
      <c r="N157" s="128">
        <v>123.71424037999999</v>
      </c>
      <c r="O157" s="128">
        <v>77.759985049999997</v>
      </c>
      <c r="P157" s="128">
        <v>58.376649780000001</v>
      </c>
      <c r="Q157" s="128">
        <v>16.822593390000002</v>
      </c>
      <c r="R157" s="128">
        <v>465.18779598000003</v>
      </c>
      <c r="S157" s="128">
        <v>2.3550694500000002</v>
      </c>
      <c r="T157" s="128">
        <v>27.522925550000004</v>
      </c>
      <c r="U157" s="128"/>
      <c r="V157" s="128"/>
    </row>
    <row r="158" spans="1:22" hidden="1" outlineLevel="1">
      <c r="A158" s="8">
        <v>45017</v>
      </c>
      <c r="B158" s="128">
        <v>5323.8701157000005</v>
      </c>
      <c r="C158" s="128">
        <v>1365.79787964</v>
      </c>
      <c r="D158" s="128">
        <v>30.569875940000003</v>
      </c>
      <c r="E158" s="128">
        <v>972.0546275800001</v>
      </c>
      <c r="F158" s="128">
        <v>430.55202596999999</v>
      </c>
      <c r="G158" s="128">
        <v>54.981296639999997</v>
      </c>
      <c r="H158" s="128">
        <v>289.03816408999995</v>
      </c>
      <c r="I158" s="128">
        <v>748.32804892000013</v>
      </c>
      <c r="J158" s="128">
        <v>512.16090677</v>
      </c>
      <c r="K158" s="128">
        <v>4.0727374500000009</v>
      </c>
      <c r="L158" s="128">
        <v>116.82522920000001</v>
      </c>
      <c r="M158" s="128">
        <v>0.29045301000000001</v>
      </c>
      <c r="N158" s="128">
        <v>121.18870028000001</v>
      </c>
      <c r="O158" s="128">
        <v>76.159413520000001</v>
      </c>
      <c r="P158" s="128">
        <v>51.978369879999995</v>
      </c>
      <c r="Q158" s="128">
        <v>17.947278320000002</v>
      </c>
      <c r="R158" s="128">
        <v>498.30809178999993</v>
      </c>
      <c r="S158" s="128">
        <v>2.2661422900000003</v>
      </c>
      <c r="T158" s="128">
        <v>31.350874409999999</v>
      </c>
      <c r="U158" s="128"/>
      <c r="V158" s="128"/>
    </row>
    <row r="159" spans="1:22" hidden="1" outlineLevel="1">
      <c r="A159" s="8">
        <v>45047</v>
      </c>
      <c r="B159" s="128">
        <v>5436.8221690300015</v>
      </c>
      <c r="C159" s="128">
        <v>1345.3563639500001</v>
      </c>
      <c r="D159" s="128">
        <v>37.657972700000002</v>
      </c>
      <c r="E159" s="128">
        <v>901.96612459000016</v>
      </c>
      <c r="F159" s="128">
        <v>593.44728691</v>
      </c>
      <c r="G159" s="128">
        <v>68.755471020000002</v>
      </c>
      <c r="H159" s="128">
        <v>227.54022000999998</v>
      </c>
      <c r="I159" s="128">
        <v>796.45863328999985</v>
      </c>
      <c r="J159" s="128">
        <v>534.87631428999998</v>
      </c>
      <c r="K159" s="128">
        <v>4.33141117</v>
      </c>
      <c r="L159" s="128">
        <v>122.85749682000001</v>
      </c>
      <c r="M159" s="128">
        <v>0.34945230999999999</v>
      </c>
      <c r="N159" s="128">
        <v>125.58171462999999</v>
      </c>
      <c r="O159" s="128">
        <v>84.652039569999999</v>
      </c>
      <c r="P159" s="128">
        <v>54.441565440000005</v>
      </c>
      <c r="Q159" s="128">
        <v>17.291935000000002</v>
      </c>
      <c r="R159" s="128">
        <v>474.32101388000007</v>
      </c>
      <c r="S159" s="128">
        <v>2.23349778</v>
      </c>
      <c r="T159" s="128">
        <v>44.703655669999996</v>
      </c>
      <c r="U159" s="128"/>
      <c r="V159" s="128"/>
    </row>
    <row r="160" spans="1:22" hidden="1" outlineLevel="1">
      <c r="A160" s="8">
        <v>45078</v>
      </c>
      <c r="B160" s="128">
        <v>5598.4928703799997</v>
      </c>
      <c r="C160" s="128">
        <v>1348.50011346</v>
      </c>
      <c r="D160" s="128">
        <v>20.4951422</v>
      </c>
      <c r="E160" s="128">
        <v>1050.1252259700002</v>
      </c>
      <c r="F160" s="128">
        <v>547.69953786999986</v>
      </c>
      <c r="G160" s="128">
        <v>33.58755085</v>
      </c>
      <c r="H160" s="128">
        <v>276.52165417000003</v>
      </c>
      <c r="I160" s="128">
        <v>897.55055988000004</v>
      </c>
      <c r="J160" s="128">
        <v>535.44246249000003</v>
      </c>
      <c r="K160" s="128">
        <v>3.9304804899999994</v>
      </c>
      <c r="L160" s="128">
        <v>121.25341599999999</v>
      </c>
      <c r="M160" s="128">
        <v>0.38705815999999998</v>
      </c>
      <c r="N160" s="128">
        <v>139.16325029999999</v>
      </c>
      <c r="O160" s="128">
        <v>77.447215089999986</v>
      </c>
      <c r="P160" s="128">
        <v>57.020773979999994</v>
      </c>
      <c r="Q160" s="128">
        <v>17.0675454</v>
      </c>
      <c r="R160" s="128">
        <v>421.31749421999996</v>
      </c>
      <c r="S160" s="128">
        <v>3.6992529900000002</v>
      </c>
      <c r="T160" s="128">
        <v>47.284136860000004</v>
      </c>
      <c r="U160" s="128"/>
      <c r="V160" s="128"/>
    </row>
    <row r="161" spans="1:22" hidden="1" outlineLevel="1">
      <c r="A161" s="8">
        <v>45108</v>
      </c>
      <c r="B161" s="128">
        <v>5835.5833852200012</v>
      </c>
      <c r="C161" s="128">
        <v>1437.65979062</v>
      </c>
      <c r="D161" s="128">
        <v>32.106809770000005</v>
      </c>
      <c r="E161" s="128">
        <v>1116.6835219099999</v>
      </c>
      <c r="F161" s="128">
        <v>624.56844775000002</v>
      </c>
      <c r="G161" s="128">
        <v>37.845594480000003</v>
      </c>
      <c r="H161" s="128">
        <v>397.09805418999997</v>
      </c>
      <c r="I161" s="128">
        <v>829.34641222000005</v>
      </c>
      <c r="J161" s="128">
        <v>479.45221581999999</v>
      </c>
      <c r="K161" s="128">
        <v>9.0172607200000012</v>
      </c>
      <c r="L161" s="128">
        <v>107.06550688999999</v>
      </c>
      <c r="M161" s="128">
        <v>0.53607639000000007</v>
      </c>
      <c r="N161" s="128">
        <v>153.59849334</v>
      </c>
      <c r="O161" s="128">
        <v>79.392982569999987</v>
      </c>
      <c r="P161" s="128">
        <v>62.84795793</v>
      </c>
      <c r="Q161" s="128">
        <v>17.910312390000001</v>
      </c>
      <c r="R161" s="128">
        <v>407.36410107999995</v>
      </c>
      <c r="S161" s="128">
        <v>4.9821499100000004</v>
      </c>
      <c r="T161" s="128">
        <v>38.107697240000007</v>
      </c>
      <c r="U161" s="128"/>
      <c r="V161" s="128"/>
    </row>
    <row r="162" spans="1:22" hidden="1" outlineLevel="1">
      <c r="A162" s="8">
        <v>45139</v>
      </c>
      <c r="B162" s="128">
        <v>5922.5555382600005</v>
      </c>
      <c r="C162" s="128">
        <v>1446.49381558</v>
      </c>
      <c r="D162" s="128">
        <v>33.672279870000004</v>
      </c>
      <c r="E162" s="128">
        <v>1094.9083628100002</v>
      </c>
      <c r="F162" s="128">
        <v>640.61009883999998</v>
      </c>
      <c r="G162" s="128">
        <v>49.169697419999999</v>
      </c>
      <c r="H162" s="128">
        <v>309.50157464</v>
      </c>
      <c r="I162" s="128">
        <v>972.09568589000003</v>
      </c>
      <c r="J162" s="128">
        <v>463.20817556999998</v>
      </c>
      <c r="K162" s="128">
        <v>8.1167902900000009</v>
      </c>
      <c r="L162" s="128">
        <v>131.54347465999999</v>
      </c>
      <c r="M162" s="128">
        <v>1.0995138100000001</v>
      </c>
      <c r="N162" s="128">
        <v>148.69304190999998</v>
      </c>
      <c r="O162" s="128">
        <v>83.199540290000002</v>
      </c>
      <c r="P162" s="128">
        <v>69.433980810000008</v>
      </c>
      <c r="Q162" s="128">
        <v>25.607660429999999</v>
      </c>
      <c r="R162" s="128">
        <v>400.60855070999997</v>
      </c>
      <c r="S162" s="128">
        <v>4.7186205299999999</v>
      </c>
      <c r="T162" s="128">
        <v>39.874674200000001</v>
      </c>
      <c r="U162" s="128"/>
      <c r="V162" s="128"/>
    </row>
    <row r="163" spans="1:22" hidden="1" outlineLevel="1">
      <c r="A163" s="8">
        <v>45170</v>
      </c>
      <c r="B163" s="128">
        <v>6038.5290726900012</v>
      </c>
      <c r="C163" s="128">
        <v>1302.9314814699999</v>
      </c>
      <c r="D163" s="128">
        <v>24.230583039999999</v>
      </c>
      <c r="E163" s="128">
        <v>1202.2957106999997</v>
      </c>
      <c r="F163" s="128">
        <v>597.93501509999999</v>
      </c>
      <c r="G163" s="128">
        <v>43.853771860000002</v>
      </c>
      <c r="H163" s="128">
        <v>363.00111558000003</v>
      </c>
      <c r="I163" s="128">
        <v>1037.9051930000001</v>
      </c>
      <c r="J163" s="128">
        <v>489.79778672000003</v>
      </c>
      <c r="K163" s="128">
        <v>6.500088400000001</v>
      </c>
      <c r="L163" s="128">
        <v>150.91330284999998</v>
      </c>
      <c r="M163" s="128">
        <v>0.22913617</v>
      </c>
      <c r="N163" s="128">
        <v>171.49850699000001</v>
      </c>
      <c r="O163" s="128">
        <v>90.921985409999991</v>
      </c>
      <c r="P163" s="128">
        <v>76.054085719999989</v>
      </c>
      <c r="Q163" s="128">
        <v>27.958404129999998</v>
      </c>
      <c r="R163" s="128">
        <v>408.09080936999999</v>
      </c>
      <c r="S163" s="128">
        <v>5.0459379800000006</v>
      </c>
      <c r="T163" s="128">
        <v>39.366158200000001</v>
      </c>
      <c r="U163" s="128"/>
      <c r="V163" s="128"/>
    </row>
    <row r="164" spans="1:22" hidden="1" outlineLevel="1">
      <c r="A164" s="8">
        <v>45200</v>
      </c>
      <c r="B164" s="128">
        <v>6099.335976729998</v>
      </c>
      <c r="C164" s="128">
        <v>1306.6617812699999</v>
      </c>
      <c r="D164" s="128">
        <v>33.67169183</v>
      </c>
      <c r="E164" s="128">
        <v>935.19741864999992</v>
      </c>
      <c r="F164" s="128">
        <v>585.16296788</v>
      </c>
      <c r="G164" s="128">
        <v>60.353493280000002</v>
      </c>
      <c r="H164" s="128">
        <v>539.02960769000003</v>
      </c>
      <c r="I164" s="128">
        <v>1140.3459398499999</v>
      </c>
      <c r="J164" s="128">
        <v>503.24207695999996</v>
      </c>
      <c r="K164" s="128">
        <v>5.3576959100000003</v>
      </c>
      <c r="L164" s="128">
        <v>151.72132393000001</v>
      </c>
      <c r="M164" s="128">
        <v>0.43130071999999997</v>
      </c>
      <c r="N164" s="128">
        <v>165.45578541999998</v>
      </c>
      <c r="O164" s="128">
        <v>93.69646711</v>
      </c>
      <c r="P164" s="128">
        <v>62.696456339999997</v>
      </c>
      <c r="Q164" s="128">
        <v>28.117397019999999</v>
      </c>
      <c r="R164" s="128">
        <v>447.16966650000001</v>
      </c>
      <c r="S164" s="128">
        <v>3.5385500699999999</v>
      </c>
      <c r="T164" s="128">
        <v>37.486356299999997</v>
      </c>
      <c r="U164" s="128"/>
      <c r="V164" s="128"/>
    </row>
    <row r="165" spans="1:22" hidden="1" outlineLevel="1">
      <c r="A165" s="8">
        <v>45231</v>
      </c>
      <c r="B165" s="128">
        <v>6404.7455396000005</v>
      </c>
      <c r="C165" s="128">
        <v>1384.4406869099998</v>
      </c>
      <c r="D165" s="128">
        <v>52.950623920000005</v>
      </c>
      <c r="E165" s="128">
        <v>949.08666012000003</v>
      </c>
      <c r="F165" s="128">
        <v>593.12732308</v>
      </c>
      <c r="G165" s="128">
        <v>60.227554040000001</v>
      </c>
      <c r="H165" s="128">
        <v>509.15875225999997</v>
      </c>
      <c r="I165" s="128">
        <v>1212.1992567299999</v>
      </c>
      <c r="J165" s="128">
        <v>541.31220860999997</v>
      </c>
      <c r="K165" s="128">
        <v>3.0735577799999998</v>
      </c>
      <c r="L165" s="128">
        <v>188.38537321000001</v>
      </c>
      <c r="M165" s="128">
        <v>0.46735018</v>
      </c>
      <c r="N165" s="128">
        <v>177.91876833999996</v>
      </c>
      <c r="O165" s="128">
        <v>88.26473833</v>
      </c>
      <c r="P165" s="128">
        <v>57.717925519999994</v>
      </c>
      <c r="Q165" s="128">
        <v>23.869229779999998</v>
      </c>
      <c r="R165" s="128">
        <v>527.15238147999992</v>
      </c>
      <c r="S165" s="128">
        <v>2.0265037700000001</v>
      </c>
      <c r="T165" s="128">
        <v>33.36664554</v>
      </c>
      <c r="U165" s="128"/>
      <c r="V165" s="128"/>
    </row>
    <row r="166" spans="1:22" hidden="1" outlineLevel="1">
      <c r="A166" s="8">
        <v>45261</v>
      </c>
      <c r="B166" s="128">
        <v>6820.3627894299989</v>
      </c>
      <c r="C166" s="128">
        <v>1333.1575761499998</v>
      </c>
      <c r="D166" s="128">
        <v>52.263460670000001</v>
      </c>
      <c r="E166" s="128">
        <v>1189.0298925200004</v>
      </c>
      <c r="F166" s="128">
        <v>569.92309296000008</v>
      </c>
      <c r="G166" s="128">
        <v>43.118608110000004</v>
      </c>
      <c r="H166" s="128">
        <v>646.26738757999988</v>
      </c>
      <c r="I166" s="128">
        <v>1350.3710507800001</v>
      </c>
      <c r="J166" s="128">
        <v>666.76332653999998</v>
      </c>
      <c r="K166" s="128">
        <v>3.1421048799999998</v>
      </c>
      <c r="L166" s="128">
        <v>188.51417335000002</v>
      </c>
      <c r="M166" s="128">
        <v>0.92136531999999993</v>
      </c>
      <c r="N166" s="128">
        <v>205.03960120000002</v>
      </c>
      <c r="O166" s="128">
        <v>106.55336466000003</v>
      </c>
      <c r="P166" s="128">
        <v>59.232343589999999</v>
      </c>
      <c r="Q166" s="128">
        <v>19.375064080000001</v>
      </c>
      <c r="R166" s="128">
        <v>353.66629827999998</v>
      </c>
      <c r="S166" s="128">
        <v>3.5279969900000001</v>
      </c>
      <c r="T166" s="128">
        <v>29.496081769999996</v>
      </c>
      <c r="U166" s="128"/>
      <c r="V166" s="128"/>
    </row>
    <row r="167" spans="1:22" hidden="1" outlineLevel="1">
      <c r="A167" s="8">
        <v>45292</v>
      </c>
      <c r="B167" s="128">
        <v>6690.86702539</v>
      </c>
      <c r="C167" s="128">
        <v>1596.4823649200002</v>
      </c>
      <c r="D167" s="128">
        <v>35.455755430000004</v>
      </c>
      <c r="E167" s="128">
        <v>1146.8429310500001</v>
      </c>
      <c r="F167" s="128">
        <v>567.01193324999997</v>
      </c>
      <c r="G167" s="128">
        <v>48.050617969999998</v>
      </c>
      <c r="H167" s="128">
        <v>346.89024352000007</v>
      </c>
      <c r="I167" s="128">
        <v>1461.3953096499999</v>
      </c>
      <c r="J167" s="128">
        <v>643.38585289000002</v>
      </c>
      <c r="K167" s="128">
        <v>4.0662232400000002</v>
      </c>
      <c r="L167" s="128">
        <v>179.94333232999998</v>
      </c>
      <c r="M167" s="128">
        <v>0.98351891999999996</v>
      </c>
      <c r="N167" s="128">
        <v>192.42500407</v>
      </c>
      <c r="O167" s="128">
        <v>93.730308269999995</v>
      </c>
      <c r="P167" s="128">
        <v>64.292419470000013</v>
      </c>
      <c r="Q167" s="128">
        <v>20.788318280000002</v>
      </c>
      <c r="R167" s="128">
        <v>254.27279237999997</v>
      </c>
      <c r="S167" s="128">
        <v>1.94598391</v>
      </c>
      <c r="T167" s="128">
        <v>32.904115839999996</v>
      </c>
      <c r="U167" s="128"/>
      <c r="V167" s="128"/>
    </row>
    <row r="168" spans="1:22" hidden="1" outlineLevel="1">
      <c r="A168" s="8">
        <v>45323</v>
      </c>
      <c r="B168" s="128">
        <v>6609.7190893300003</v>
      </c>
      <c r="C168" s="128">
        <v>1768.0911181699998</v>
      </c>
      <c r="D168" s="128">
        <v>35.50788481</v>
      </c>
      <c r="E168" s="128">
        <v>1012.9382871500001</v>
      </c>
      <c r="F168" s="128">
        <v>598.19750245</v>
      </c>
      <c r="G168" s="128">
        <v>44.133266840000005</v>
      </c>
      <c r="H168" s="128">
        <v>337.07907310999997</v>
      </c>
      <c r="I168" s="128">
        <v>1163.0009212</v>
      </c>
      <c r="J168" s="128">
        <v>699.25840758000004</v>
      </c>
      <c r="K168" s="128">
        <v>3.7500829800000002</v>
      </c>
      <c r="L168" s="128">
        <v>164.90160351999998</v>
      </c>
      <c r="M168" s="128">
        <v>1.1823429299999999</v>
      </c>
      <c r="N168" s="128">
        <v>187.03478772000003</v>
      </c>
      <c r="O168" s="128">
        <v>92.263816209999987</v>
      </c>
      <c r="P168" s="128">
        <v>56.859892240000001</v>
      </c>
      <c r="Q168" s="128">
        <v>23.010164330000002</v>
      </c>
      <c r="R168" s="128">
        <v>388.23650004999996</v>
      </c>
      <c r="S168" s="128">
        <v>1.5919207</v>
      </c>
      <c r="T168" s="128">
        <v>32.681517339999999</v>
      </c>
      <c r="U168" s="128"/>
      <c r="V168" s="128"/>
    </row>
    <row r="169" spans="1:22" hidden="1" outlineLevel="1">
      <c r="A169" s="8">
        <v>45352</v>
      </c>
      <c r="B169" s="128">
        <v>6809.0392621100018</v>
      </c>
      <c r="C169" s="128">
        <v>1849.4312494200001</v>
      </c>
      <c r="D169" s="128">
        <v>43.674033350000002</v>
      </c>
      <c r="E169" s="128">
        <v>1022.2406847</v>
      </c>
      <c r="F169" s="128">
        <v>607.47221786</v>
      </c>
      <c r="G169" s="128">
        <v>50.428775620000003</v>
      </c>
      <c r="H169" s="128">
        <v>277.49868280000004</v>
      </c>
      <c r="I169" s="128">
        <v>1363.9234764800001</v>
      </c>
      <c r="J169" s="128">
        <v>624.20665597999994</v>
      </c>
      <c r="K169" s="128">
        <v>3.7620204500000001</v>
      </c>
      <c r="L169" s="128">
        <v>157.43872377000002</v>
      </c>
      <c r="M169" s="128">
        <v>0.33675917</v>
      </c>
      <c r="N169" s="128">
        <v>191.6472268</v>
      </c>
      <c r="O169" s="128">
        <v>98.423107080000008</v>
      </c>
      <c r="P169" s="128">
        <v>66.11440162000001</v>
      </c>
      <c r="Q169" s="128">
        <v>18.482058809999998</v>
      </c>
      <c r="R169" s="128">
        <v>391.91813315000002</v>
      </c>
      <c r="S169" s="128">
        <v>1.9023497600000001</v>
      </c>
      <c r="T169" s="128">
        <v>40.138705289999997</v>
      </c>
      <c r="U169" s="128"/>
      <c r="V169" s="128"/>
    </row>
    <row r="170" spans="1:22">
      <c r="A170" s="8">
        <v>45383</v>
      </c>
      <c r="B170" s="128">
        <v>6895.1415130699988</v>
      </c>
      <c r="C170" s="128">
        <v>2056.62667285</v>
      </c>
      <c r="D170" s="128">
        <v>30.16635316</v>
      </c>
      <c r="E170" s="128">
        <v>972.01653994000003</v>
      </c>
      <c r="F170" s="128">
        <v>698.93029697999998</v>
      </c>
      <c r="G170" s="128">
        <v>44.819555000000001</v>
      </c>
      <c r="H170" s="128">
        <v>274.53504561000005</v>
      </c>
      <c r="I170" s="128">
        <v>1292.3281208200001</v>
      </c>
      <c r="J170" s="128">
        <v>568.71172967000007</v>
      </c>
      <c r="K170" s="128">
        <v>3.2322120200000004</v>
      </c>
      <c r="L170" s="128">
        <v>149.0365931</v>
      </c>
      <c r="M170" s="128">
        <v>0.58725041999999994</v>
      </c>
      <c r="N170" s="128">
        <v>193.74375628000001</v>
      </c>
      <c r="O170" s="128">
        <v>95.854557419999992</v>
      </c>
      <c r="P170" s="128">
        <v>69.848035419999988</v>
      </c>
      <c r="Q170" s="128">
        <v>18.664808000000001</v>
      </c>
      <c r="R170" s="128">
        <v>383.74263192000006</v>
      </c>
      <c r="S170" s="128">
        <v>2.0762238499999999</v>
      </c>
      <c r="T170" s="128">
        <v>40.221130610000003</v>
      </c>
      <c r="U170" s="128"/>
      <c r="V170" s="128"/>
    </row>
    <row r="171" spans="1:22">
      <c r="A171" s="8">
        <v>45413</v>
      </c>
      <c r="B171" s="128">
        <v>7217.3712712799997</v>
      </c>
      <c r="C171" s="128">
        <v>1963.12698968</v>
      </c>
      <c r="D171" s="128">
        <v>42.920438019999999</v>
      </c>
      <c r="E171" s="128">
        <v>939.48228372000017</v>
      </c>
      <c r="F171" s="128">
        <v>618.73155480999992</v>
      </c>
      <c r="G171" s="128">
        <v>42.86409668999999</v>
      </c>
      <c r="H171" s="128">
        <v>367.21528918999996</v>
      </c>
      <c r="I171" s="128">
        <v>1579.5228903299999</v>
      </c>
      <c r="J171" s="128">
        <v>626.52194339000005</v>
      </c>
      <c r="K171" s="128">
        <v>5.3900581099999991</v>
      </c>
      <c r="L171" s="128">
        <v>156.93187641</v>
      </c>
      <c r="M171" s="128">
        <v>1.12124366</v>
      </c>
      <c r="N171" s="128">
        <v>210.40563389000002</v>
      </c>
      <c r="O171" s="128">
        <v>111.75136812000001</v>
      </c>
      <c r="P171" s="128">
        <v>51.840651480000005</v>
      </c>
      <c r="Q171" s="128">
        <v>17.166420909999999</v>
      </c>
      <c r="R171" s="128">
        <v>439.02563478000002</v>
      </c>
      <c r="S171" s="128">
        <v>3.9273128700000002</v>
      </c>
      <c r="T171" s="128">
        <v>39.425585220000002</v>
      </c>
      <c r="U171" s="128"/>
      <c r="V171" s="128"/>
    </row>
    <row r="172" spans="1:22">
      <c r="A172" s="8">
        <v>45444</v>
      </c>
      <c r="B172" s="128">
        <v>7246.4023151299998</v>
      </c>
      <c r="C172" s="128">
        <v>1954.9993126099998</v>
      </c>
      <c r="D172" s="128">
        <v>40.52795313</v>
      </c>
      <c r="E172" s="128">
        <v>1057.0598067599999</v>
      </c>
      <c r="F172" s="128">
        <v>748.4052379499999</v>
      </c>
      <c r="G172" s="128">
        <v>39.378209009999999</v>
      </c>
      <c r="H172" s="128">
        <v>336.18586838000004</v>
      </c>
      <c r="I172" s="128">
        <v>1442.2911836299998</v>
      </c>
      <c r="J172" s="128">
        <v>565.21541708000007</v>
      </c>
      <c r="K172" s="128">
        <v>6.8373504999999994</v>
      </c>
      <c r="L172" s="128">
        <v>190.73851875</v>
      </c>
      <c r="M172" s="128">
        <v>1.1973502499999997</v>
      </c>
      <c r="N172" s="128">
        <v>202.46590974</v>
      </c>
      <c r="O172" s="128">
        <v>104.57221565</v>
      </c>
      <c r="P172" s="128">
        <v>60.677413389999998</v>
      </c>
      <c r="Q172" s="128">
        <v>15.588333560000002</v>
      </c>
      <c r="R172" s="128">
        <v>435.67081245000003</v>
      </c>
      <c r="S172" s="128">
        <v>3.8503763499999999</v>
      </c>
      <c r="T172" s="128">
        <v>40.741045939999999</v>
      </c>
      <c r="U172" s="128"/>
      <c r="V172" s="128"/>
    </row>
    <row r="173" spans="1:22">
      <c r="A173" s="8">
        <v>45474</v>
      </c>
      <c r="B173" s="128">
        <v>7898.9887624999992</v>
      </c>
      <c r="C173" s="128">
        <v>2218.2248558899996</v>
      </c>
      <c r="D173" s="128">
        <v>43.605447490000003</v>
      </c>
      <c r="E173" s="128">
        <v>1286.0308999399999</v>
      </c>
      <c r="F173" s="128">
        <v>686.05478782</v>
      </c>
      <c r="G173" s="128">
        <v>40.908170380000001</v>
      </c>
      <c r="H173" s="128">
        <v>366.91350738999995</v>
      </c>
      <c r="I173" s="128">
        <v>1759.6523960600002</v>
      </c>
      <c r="J173" s="128">
        <v>485.46349330000004</v>
      </c>
      <c r="K173" s="128">
        <v>6.5219114999999999</v>
      </c>
      <c r="L173" s="128">
        <v>185.19051253999999</v>
      </c>
      <c r="M173" s="128">
        <v>0.91908056999999999</v>
      </c>
      <c r="N173" s="128">
        <v>185.67321952999995</v>
      </c>
      <c r="O173" s="128">
        <v>92.937455080000007</v>
      </c>
      <c r="P173" s="128">
        <v>66.907867019999998</v>
      </c>
      <c r="Q173" s="128">
        <v>17.692134489999997</v>
      </c>
      <c r="R173" s="128">
        <v>413.18617925000007</v>
      </c>
      <c r="S173" s="128">
        <v>4.0250478599999999</v>
      </c>
      <c r="T173" s="128">
        <v>39.081796390000001</v>
      </c>
      <c r="U173" s="128"/>
      <c r="V173" s="128"/>
    </row>
    <row r="174" spans="1:22">
      <c r="A174" s="8">
        <v>45505</v>
      </c>
      <c r="B174" s="128">
        <v>7797.8184207000004</v>
      </c>
      <c r="C174" s="128">
        <v>2157.5326095099999</v>
      </c>
      <c r="D174" s="128">
        <v>70.150905279999989</v>
      </c>
      <c r="E174" s="128">
        <v>1354.82920782</v>
      </c>
      <c r="F174" s="128">
        <v>646.94853200999989</v>
      </c>
      <c r="G174" s="128">
        <v>40.010777950000005</v>
      </c>
      <c r="H174" s="128">
        <v>474.88146769999997</v>
      </c>
      <c r="I174" s="128">
        <v>1601.2081310500002</v>
      </c>
      <c r="J174" s="128">
        <v>367.90829582999999</v>
      </c>
      <c r="K174" s="128">
        <v>5.7763370999999992</v>
      </c>
      <c r="L174" s="128">
        <v>184.08336712000002</v>
      </c>
      <c r="M174" s="128">
        <v>0.78847183999999992</v>
      </c>
      <c r="N174" s="128">
        <v>206.72956435999998</v>
      </c>
      <c r="O174" s="128">
        <v>85.325771089999989</v>
      </c>
      <c r="P174" s="128">
        <v>69.84139639</v>
      </c>
      <c r="Q174" s="128">
        <v>20.625760339999996</v>
      </c>
      <c r="R174" s="128">
        <v>439.17251191999998</v>
      </c>
      <c r="S174" s="128">
        <v>32.283988300000004</v>
      </c>
      <c r="T174" s="128">
        <v>39.721325089999993</v>
      </c>
      <c r="U174" s="128"/>
      <c r="V174" s="128"/>
    </row>
    <row r="175" spans="1:22">
      <c r="A175" s="8">
        <v>45536</v>
      </c>
      <c r="B175" s="128">
        <v>7698.8081475699992</v>
      </c>
      <c r="C175" s="128">
        <v>2369.3291444900001</v>
      </c>
      <c r="D175" s="128">
        <v>52.219527699999993</v>
      </c>
      <c r="E175" s="128">
        <v>1314.0526897699997</v>
      </c>
      <c r="F175" s="128">
        <v>631.93701241999997</v>
      </c>
      <c r="G175" s="128">
        <v>40.939242740000005</v>
      </c>
      <c r="H175" s="128">
        <v>370.75301043000002</v>
      </c>
      <c r="I175" s="128">
        <v>1555.2289966999999</v>
      </c>
      <c r="J175" s="128">
        <v>287.23702431000004</v>
      </c>
      <c r="K175" s="128">
        <v>6.5165417799999998</v>
      </c>
      <c r="L175" s="128">
        <v>200.95984439</v>
      </c>
      <c r="M175" s="128">
        <v>0.82069791999999997</v>
      </c>
      <c r="N175" s="128">
        <v>205.55600541000001</v>
      </c>
      <c r="O175" s="128">
        <v>89.761619880000012</v>
      </c>
      <c r="P175" s="128">
        <v>60.48072883999999</v>
      </c>
      <c r="Q175" s="128">
        <v>22.656381360000001</v>
      </c>
      <c r="R175" s="128">
        <v>420.79917616999995</v>
      </c>
      <c r="S175" s="128">
        <v>31.545220299999997</v>
      </c>
      <c r="T175" s="128">
        <v>38.015282959999993</v>
      </c>
      <c r="U175" s="128"/>
      <c r="V175" s="128"/>
    </row>
    <row r="176" spans="1:22">
      <c r="A176" s="8">
        <v>45566</v>
      </c>
      <c r="B176" s="128">
        <v>8013.1694114299989</v>
      </c>
      <c r="C176" s="128">
        <v>2443.1940589400001</v>
      </c>
      <c r="D176" s="128">
        <v>54.180892289999996</v>
      </c>
      <c r="E176" s="128">
        <v>1217.49114805</v>
      </c>
      <c r="F176" s="128">
        <v>612.49112376000005</v>
      </c>
      <c r="G176" s="128">
        <v>45.664094950000013</v>
      </c>
      <c r="H176" s="128">
        <v>424.83881773000002</v>
      </c>
      <c r="I176" s="128">
        <v>1821.1657583000001</v>
      </c>
      <c r="J176" s="128">
        <v>367.34609877000003</v>
      </c>
      <c r="K176" s="128">
        <v>9.70484656</v>
      </c>
      <c r="L176" s="128">
        <v>183.78056777</v>
      </c>
      <c r="M176" s="128">
        <v>0.52972151000000001</v>
      </c>
      <c r="N176" s="128">
        <v>178.97705015</v>
      </c>
      <c r="O176" s="128">
        <v>97.068320569999997</v>
      </c>
      <c r="P176" s="128">
        <v>70.96102651999999</v>
      </c>
      <c r="Q176" s="128">
        <v>21.043640439999997</v>
      </c>
      <c r="R176" s="128">
        <v>412.60909768000005</v>
      </c>
      <c r="S176" s="128">
        <v>13.94769559</v>
      </c>
      <c r="T176" s="128">
        <v>38.175451850000002</v>
      </c>
      <c r="U176" s="128"/>
      <c r="V176" s="128"/>
    </row>
    <row r="177" spans="1:22">
      <c r="A177" s="8">
        <v>45597</v>
      </c>
      <c r="B177" s="128">
        <v>7374.7080595900006</v>
      </c>
      <c r="C177" s="128">
        <v>2159.6788059300002</v>
      </c>
      <c r="D177" s="128">
        <v>64.048659650000005</v>
      </c>
      <c r="E177" s="128">
        <v>1171.1597398700001</v>
      </c>
      <c r="F177" s="128">
        <v>671.56419758999994</v>
      </c>
      <c r="G177" s="128">
        <v>51.601276080000005</v>
      </c>
      <c r="H177" s="128">
        <v>459.57557460999999</v>
      </c>
      <c r="I177" s="128">
        <v>1369.8592085099999</v>
      </c>
      <c r="J177" s="128">
        <v>416.51885484000002</v>
      </c>
      <c r="K177" s="128">
        <v>7.5760371399999995</v>
      </c>
      <c r="L177" s="128">
        <v>189.36732709</v>
      </c>
      <c r="M177" s="128">
        <v>0.58213711000000001</v>
      </c>
      <c r="N177" s="128">
        <v>180.86810286999997</v>
      </c>
      <c r="O177" s="128">
        <v>80.166810089999998</v>
      </c>
      <c r="P177" s="128">
        <v>75.835585539999983</v>
      </c>
      <c r="Q177" s="128">
        <v>18.330976640000003</v>
      </c>
      <c r="R177" s="128">
        <v>416.05872904000006</v>
      </c>
      <c r="S177" s="128">
        <v>13.631038240000001</v>
      </c>
      <c r="T177" s="128">
        <v>28.284998749999996</v>
      </c>
      <c r="U177" s="128"/>
      <c r="V177" s="128"/>
    </row>
    <row r="178" spans="1:22">
      <c r="A178" s="8">
        <v>45627</v>
      </c>
      <c r="B178" s="128">
        <v>8016.2891827499998</v>
      </c>
      <c r="C178" s="128">
        <v>2001.3183524199997</v>
      </c>
      <c r="D178" s="128">
        <v>77.897617280000006</v>
      </c>
      <c r="E178" s="128">
        <v>1472.6071419300004</v>
      </c>
      <c r="F178" s="128">
        <v>664.73544237999999</v>
      </c>
      <c r="G178" s="128">
        <v>55.601330480000001</v>
      </c>
      <c r="H178" s="128">
        <v>749.68093054000008</v>
      </c>
      <c r="I178" s="128">
        <v>1498.7619812999999</v>
      </c>
      <c r="J178" s="128">
        <v>433.49616832000004</v>
      </c>
      <c r="K178" s="128">
        <v>8.3716400400000008</v>
      </c>
      <c r="L178" s="128">
        <v>200.12830423999998</v>
      </c>
      <c r="M178" s="128">
        <v>0.35659376999999998</v>
      </c>
      <c r="N178" s="128">
        <v>203.87553060000002</v>
      </c>
      <c r="O178" s="128">
        <v>98.466527659999997</v>
      </c>
      <c r="P178" s="128">
        <v>111.12164290999998</v>
      </c>
      <c r="Q178" s="128">
        <v>15.729063120000001</v>
      </c>
      <c r="R178" s="128">
        <v>366.26309278000008</v>
      </c>
      <c r="S178" s="128">
        <v>26.061498710000002</v>
      </c>
      <c r="T178" s="128">
        <v>31.816324270000003</v>
      </c>
      <c r="U178" s="128"/>
      <c r="V178" s="128"/>
    </row>
    <row r="179" spans="1:22">
      <c r="A179" s="8">
        <v>45658</v>
      </c>
      <c r="B179" s="128">
        <v>7335.1711974199989</v>
      </c>
      <c r="C179" s="128">
        <v>2108.1961166400006</v>
      </c>
      <c r="D179" s="128">
        <v>71.934298810000001</v>
      </c>
      <c r="E179" s="128">
        <v>1264.2712752299999</v>
      </c>
      <c r="F179" s="128">
        <v>624.53458485999988</v>
      </c>
      <c r="G179" s="128">
        <v>58.092875829999997</v>
      </c>
      <c r="H179" s="128">
        <v>577.05676669000002</v>
      </c>
      <c r="I179" s="128">
        <v>1324.8816924499997</v>
      </c>
      <c r="J179" s="128">
        <v>432.34808482000005</v>
      </c>
      <c r="K179" s="128">
        <v>8.1954113999999993</v>
      </c>
      <c r="L179" s="128">
        <v>195.83552596000001</v>
      </c>
      <c r="M179" s="128">
        <v>0.25378651000000002</v>
      </c>
      <c r="N179" s="128">
        <v>192.42175312000001</v>
      </c>
      <c r="O179" s="128">
        <v>95.661692689999995</v>
      </c>
      <c r="P179" s="128">
        <v>105.94120428000001</v>
      </c>
      <c r="Q179" s="128">
        <v>20.46450463</v>
      </c>
      <c r="R179" s="128">
        <v>207.87310939</v>
      </c>
      <c r="S179" s="128">
        <v>16.340551350000002</v>
      </c>
      <c r="T179" s="128">
        <v>30.867962759999998</v>
      </c>
      <c r="U179" s="128"/>
      <c r="V179" s="128"/>
    </row>
    <row r="180" spans="1:22">
      <c r="A180" s="8">
        <v>45689</v>
      </c>
      <c r="B180" s="128">
        <v>7748.8023962400002</v>
      </c>
      <c r="C180" s="128">
        <v>2339.1913367900002</v>
      </c>
      <c r="D180" s="128">
        <v>61.747308890000006</v>
      </c>
      <c r="E180" s="128">
        <v>1105.8508050299999</v>
      </c>
      <c r="F180" s="128">
        <v>676.06556927000008</v>
      </c>
      <c r="G180" s="128">
        <v>70.198562049999992</v>
      </c>
      <c r="H180" s="128">
        <v>586.84002828000007</v>
      </c>
      <c r="I180" s="128">
        <v>1347.8395023600001</v>
      </c>
      <c r="J180" s="128">
        <v>467.84874547000004</v>
      </c>
      <c r="K180" s="128">
        <v>6.3567003999999994</v>
      </c>
      <c r="L180" s="128">
        <v>216.14624834</v>
      </c>
      <c r="M180" s="128">
        <v>0.29505266000000002</v>
      </c>
      <c r="N180" s="128">
        <v>204.23949383999999</v>
      </c>
      <c r="O180" s="128">
        <v>89.696206939999982</v>
      </c>
      <c r="P180" s="128">
        <v>94.371467969999983</v>
      </c>
      <c r="Q180" s="128">
        <v>22.043397880000001</v>
      </c>
      <c r="R180" s="128">
        <v>403.79196963999988</v>
      </c>
      <c r="S180" s="128">
        <v>14.75505686</v>
      </c>
      <c r="T180" s="128">
        <v>41.524943569999998</v>
      </c>
      <c r="U180" s="128"/>
      <c r="V180" s="128"/>
    </row>
    <row r="181" spans="1:22">
      <c r="A181" s="8">
        <v>45717</v>
      </c>
      <c r="B181" s="128">
        <v>8424.8181156800001</v>
      </c>
      <c r="C181" s="128">
        <v>2657.62574236</v>
      </c>
      <c r="D181" s="128">
        <v>80.890496430000013</v>
      </c>
      <c r="E181" s="128">
        <v>1299.2368663900002</v>
      </c>
      <c r="F181" s="128">
        <v>821.30825464000009</v>
      </c>
      <c r="G181" s="128">
        <v>64.015590669999995</v>
      </c>
      <c r="H181" s="128">
        <v>561.69667183000001</v>
      </c>
      <c r="I181" s="128">
        <v>1393.6803983999998</v>
      </c>
      <c r="J181" s="128">
        <v>496.87870889999999</v>
      </c>
      <c r="K181" s="128">
        <v>6.1479390999999994</v>
      </c>
      <c r="L181" s="128">
        <v>193.6509135</v>
      </c>
      <c r="M181" s="128">
        <v>10.309006669999999</v>
      </c>
      <c r="N181" s="128">
        <v>196.59434961000002</v>
      </c>
      <c r="O181" s="128">
        <v>103.99634167000001</v>
      </c>
      <c r="P181" s="128">
        <v>94.560424519999998</v>
      </c>
      <c r="Q181" s="128">
        <v>23.709564249999996</v>
      </c>
      <c r="R181" s="128">
        <v>341.79978378999999</v>
      </c>
      <c r="S181" s="128">
        <v>13.973902970000001</v>
      </c>
      <c r="T181" s="128">
        <v>64.743159980000001</v>
      </c>
      <c r="U181" s="128"/>
      <c r="V181" s="128"/>
    </row>
    <row r="182" spans="1:22">
      <c r="A182" s="8">
        <v>45748</v>
      </c>
      <c r="B182" s="128">
        <v>8502.4010693199998</v>
      </c>
      <c r="C182" s="128">
        <v>2755.9718666299996</v>
      </c>
      <c r="D182" s="128">
        <v>50.863363939999992</v>
      </c>
      <c r="E182" s="128">
        <v>1196.3287638299998</v>
      </c>
      <c r="F182" s="128">
        <v>915.60520358000008</v>
      </c>
      <c r="G182" s="128">
        <v>63.771543539999996</v>
      </c>
      <c r="H182" s="128">
        <v>530.75776480999991</v>
      </c>
      <c r="I182" s="128">
        <v>1432.44842767</v>
      </c>
      <c r="J182" s="128">
        <v>458.94973783</v>
      </c>
      <c r="K182" s="128">
        <v>3.8739873100000004</v>
      </c>
      <c r="L182" s="128">
        <v>214.50672287</v>
      </c>
      <c r="M182" s="128">
        <v>5.0635846399999993</v>
      </c>
      <c r="N182" s="128">
        <v>207.38174157</v>
      </c>
      <c r="O182" s="128">
        <v>92.383778290000009</v>
      </c>
      <c r="P182" s="128">
        <v>97.260773470000004</v>
      </c>
      <c r="Q182" s="128">
        <v>20.950876050000002</v>
      </c>
      <c r="R182" s="128">
        <v>386.81311138999996</v>
      </c>
      <c r="S182" s="128">
        <v>13.887232570000002</v>
      </c>
      <c r="T182" s="128">
        <v>55.582589330000005</v>
      </c>
      <c r="U182" s="128"/>
      <c r="V182" s="128"/>
    </row>
  </sheetData>
  <mergeCells count="23"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  <mergeCell ref="K7:K9"/>
    <mergeCell ref="L7:L9"/>
    <mergeCell ref="F7:F9"/>
    <mergeCell ref="G7:G9"/>
    <mergeCell ref="H7:H9"/>
    <mergeCell ref="I7:I9"/>
    <mergeCell ref="J7:J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2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31" width="6.5546875" style="151" customWidth="1"/>
    <col min="32" max="16384" width="9.109375" style="19"/>
  </cols>
  <sheetData>
    <row r="1" spans="1:31">
      <c r="A1" s="17" t="s">
        <v>132</v>
      </c>
      <c r="B1" s="9"/>
    </row>
    <row r="2" spans="1:31" ht="5.25" customHeight="1"/>
    <row r="3" spans="1:31" ht="27.75" customHeight="1">
      <c r="A3" s="214" t="s">
        <v>108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31" ht="12.75" customHeight="1">
      <c r="A4" s="208" t="s">
        <v>131</v>
      </c>
      <c r="B4" s="219"/>
      <c r="C4" s="219"/>
      <c r="D4" s="219"/>
      <c r="E4" s="219"/>
      <c r="F4" s="219"/>
    </row>
    <row r="5" spans="1:31" ht="12.75" customHeight="1">
      <c r="A5" s="13" t="s">
        <v>54</v>
      </c>
    </row>
    <row r="6" spans="1:31" s="20" customFormat="1" ht="12.75" customHeight="1">
      <c r="A6" s="191" t="s">
        <v>0</v>
      </c>
      <c r="B6" s="180" t="s">
        <v>15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8"/>
    </row>
    <row r="7" spans="1:31" s="20" customFormat="1" ht="12.75" customHeight="1">
      <c r="A7" s="192"/>
      <c r="B7" s="180"/>
      <c r="C7" s="243" t="s">
        <v>70</v>
      </c>
      <c r="D7" s="243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  <c r="T7" s="194" t="s">
        <v>196</v>
      </c>
      <c r="U7" s="194"/>
      <c r="V7" s="194"/>
      <c r="W7" s="242"/>
      <c r="X7" s="242"/>
      <c r="Y7" s="242"/>
      <c r="Z7" s="194" t="s">
        <v>197</v>
      </c>
      <c r="AA7" s="194"/>
      <c r="AB7" s="194"/>
      <c r="AC7" s="242"/>
      <c r="AD7" s="242"/>
      <c r="AE7" s="242"/>
    </row>
    <row r="8" spans="1:31" s="20" customFormat="1" ht="88.5" customHeight="1">
      <c r="A8" s="193"/>
      <c r="B8" s="180"/>
      <c r="C8" s="243"/>
      <c r="D8" s="243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70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70</v>
      </c>
      <c r="P8" s="21" t="s">
        <v>6</v>
      </c>
      <c r="Q8" s="21" t="s">
        <v>10</v>
      </c>
      <c r="R8" s="21" t="s">
        <v>11</v>
      </c>
      <c r="S8" s="21" t="s">
        <v>12</v>
      </c>
      <c r="T8" s="149" t="s">
        <v>13</v>
      </c>
      <c r="U8" s="149" t="s">
        <v>70</v>
      </c>
      <c r="V8" s="149" t="s">
        <v>6</v>
      </c>
      <c r="W8" s="149" t="s">
        <v>10</v>
      </c>
      <c r="X8" s="149" t="s">
        <v>11</v>
      </c>
      <c r="Y8" s="149" t="s">
        <v>12</v>
      </c>
      <c r="Z8" s="149" t="s">
        <v>13</v>
      </c>
      <c r="AA8" s="149" t="s">
        <v>70</v>
      </c>
      <c r="AB8" s="149" t="s">
        <v>6</v>
      </c>
      <c r="AC8" s="149" t="s">
        <v>10</v>
      </c>
      <c r="AD8" s="149" t="s">
        <v>11</v>
      </c>
      <c r="AE8" s="149" t="s">
        <v>12</v>
      </c>
    </row>
    <row r="9" spans="1:31" s="20" customFormat="1" hidden="1">
      <c r="A9" s="114"/>
      <c r="B9" s="113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</row>
    <row r="10" spans="1:31" s="20" customFormat="1" ht="14.2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  <c r="T10" s="148">
        <v>20</v>
      </c>
      <c r="U10" s="150">
        <v>21</v>
      </c>
      <c r="V10" s="148">
        <v>22</v>
      </c>
      <c r="W10" s="150">
        <v>23</v>
      </c>
      <c r="X10" s="148">
        <v>24</v>
      </c>
      <c r="Y10" s="150">
        <v>25</v>
      </c>
      <c r="Z10" s="148">
        <v>20</v>
      </c>
      <c r="AA10" s="150">
        <v>21</v>
      </c>
      <c r="AB10" s="148">
        <v>22</v>
      </c>
      <c r="AC10" s="150">
        <v>23</v>
      </c>
      <c r="AD10" s="148">
        <v>24</v>
      </c>
      <c r="AE10" s="150">
        <v>25</v>
      </c>
    </row>
    <row r="11" spans="1:31" ht="15" hidden="1" customHeight="1" outlineLevel="1">
      <c r="A11" s="8">
        <v>40544</v>
      </c>
      <c r="B11" s="45">
        <v>13.024900000000001</v>
      </c>
      <c r="C11" s="45">
        <v>20.714600000000001</v>
      </c>
      <c r="D11" s="45">
        <v>10.8345</v>
      </c>
      <c r="E11" s="45">
        <v>22.9453</v>
      </c>
      <c r="F11" s="45">
        <v>17.640699999999999</v>
      </c>
      <c r="G11" s="45">
        <v>4.2519999999999998</v>
      </c>
      <c r="H11" s="45">
        <v>20.2486</v>
      </c>
      <c r="I11" s="45">
        <v>20.714600000000001</v>
      </c>
      <c r="J11" s="45">
        <v>19.9312</v>
      </c>
      <c r="K11" s="45">
        <v>22.9453</v>
      </c>
      <c r="L11" s="45">
        <v>19.282699999999998</v>
      </c>
      <c r="M11" s="45">
        <v>4.3174999999999999</v>
      </c>
      <c r="N11" s="45">
        <v>4.2988999999999997</v>
      </c>
      <c r="O11" s="45">
        <v>0</v>
      </c>
      <c r="P11" s="45">
        <v>4.2988999999999997</v>
      </c>
      <c r="Q11" s="45">
        <v>0</v>
      </c>
      <c r="R11" s="45">
        <v>5.2908999999999997</v>
      </c>
      <c r="S11" s="45">
        <v>4.2488999999999999</v>
      </c>
      <c r="T11" s="153" t="s">
        <v>189</v>
      </c>
      <c r="U11" s="153" t="s">
        <v>189</v>
      </c>
      <c r="V11" s="153" t="s">
        <v>189</v>
      </c>
      <c r="W11" s="153" t="s">
        <v>189</v>
      </c>
      <c r="X11" s="153" t="s">
        <v>189</v>
      </c>
      <c r="Y11" s="153" t="s">
        <v>189</v>
      </c>
      <c r="Z11" s="153" t="s">
        <v>189</v>
      </c>
      <c r="AA11" s="153" t="s">
        <v>189</v>
      </c>
      <c r="AB11" s="153" t="s">
        <v>189</v>
      </c>
      <c r="AC11" s="153" t="s">
        <v>189</v>
      </c>
      <c r="AD11" s="153" t="s">
        <v>189</v>
      </c>
      <c r="AE11" s="153" t="s">
        <v>189</v>
      </c>
    </row>
    <row r="12" spans="1:31" hidden="1" outlineLevel="1">
      <c r="A12" s="8">
        <v>40575</v>
      </c>
      <c r="B12" s="45">
        <v>18.196300000000001</v>
      </c>
      <c r="C12" s="45">
        <v>20.170300000000001</v>
      </c>
      <c r="D12" s="45">
        <v>17.2438</v>
      </c>
      <c r="E12" s="45">
        <v>18.632999999999999</v>
      </c>
      <c r="F12" s="45">
        <v>16.250599999999999</v>
      </c>
      <c r="G12" s="45">
        <v>13.14</v>
      </c>
      <c r="H12" s="45">
        <v>19.266999999999999</v>
      </c>
      <c r="I12" s="45">
        <v>20.170300000000001</v>
      </c>
      <c r="J12" s="45">
        <v>18.748000000000001</v>
      </c>
      <c r="K12" s="45">
        <v>18.763300000000001</v>
      </c>
      <c r="L12" s="45">
        <v>18.736000000000001</v>
      </c>
      <c r="M12" s="45">
        <v>18</v>
      </c>
      <c r="N12" s="45">
        <v>9.3529</v>
      </c>
      <c r="O12" s="45">
        <v>0</v>
      </c>
      <c r="P12" s="45">
        <v>9.3529</v>
      </c>
      <c r="Q12" s="45">
        <v>9.1171000000000006</v>
      </c>
      <c r="R12" s="45">
        <v>8.8760999999999992</v>
      </c>
      <c r="S12" s="45">
        <v>12.5</v>
      </c>
      <c r="T12" s="153" t="s">
        <v>189</v>
      </c>
      <c r="U12" s="153" t="s">
        <v>189</v>
      </c>
      <c r="V12" s="153" t="s">
        <v>189</v>
      </c>
      <c r="W12" s="153" t="s">
        <v>189</v>
      </c>
      <c r="X12" s="153" t="s">
        <v>189</v>
      </c>
      <c r="Y12" s="153" t="s">
        <v>189</v>
      </c>
      <c r="Z12" s="153" t="s">
        <v>189</v>
      </c>
      <c r="AA12" s="153" t="s">
        <v>189</v>
      </c>
      <c r="AB12" s="153" t="s">
        <v>189</v>
      </c>
      <c r="AC12" s="153" t="s">
        <v>189</v>
      </c>
      <c r="AD12" s="153" t="s">
        <v>189</v>
      </c>
      <c r="AE12" s="153" t="s">
        <v>189</v>
      </c>
    </row>
    <row r="13" spans="1:31" hidden="1" outlineLevel="1">
      <c r="A13" s="8">
        <v>40603</v>
      </c>
      <c r="B13" s="45">
        <v>18.7286</v>
      </c>
      <c r="C13" s="45">
        <v>21.1129</v>
      </c>
      <c r="D13" s="45">
        <v>17.9163</v>
      </c>
      <c r="E13" s="45">
        <v>18.459</v>
      </c>
      <c r="F13" s="45">
        <v>17.855799999999999</v>
      </c>
      <c r="G13" s="45">
        <v>12.3124</v>
      </c>
      <c r="H13" s="45">
        <v>19.212599999999998</v>
      </c>
      <c r="I13" s="45">
        <v>21.1129</v>
      </c>
      <c r="J13" s="45">
        <v>18.495799999999999</v>
      </c>
      <c r="K13" s="45">
        <v>18.4968</v>
      </c>
      <c r="L13" s="45">
        <v>18.492100000000001</v>
      </c>
      <c r="M13" s="45">
        <v>0</v>
      </c>
      <c r="N13" s="45">
        <v>12.509499999999999</v>
      </c>
      <c r="O13" s="45">
        <v>0</v>
      </c>
      <c r="P13" s="45">
        <v>12.509499999999999</v>
      </c>
      <c r="Q13" s="45">
        <v>9.1999999999999993</v>
      </c>
      <c r="R13" s="45">
        <v>13.4147</v>
      </c>
      <c r="S13" s="45">
        <v>12.3124</v>
      </c>
      <c r="T13" s="153" t="s">
        <v>189</v>
      </c>
      <c r="U13" s="153" t="s">
        <v>189</v>
      </c>
      <c r="V13" s="153" t="s">
        <v>189</v>
      </c>
      <c r="W13" s="153" t="s">
        <v>189</v>
      </c>
      <c r="X13" s="153" t="s">
        <v>189</v>
      </c>
      <c r="Y13" s="153" t="s">
        <v>189</v>
      </c>
      <c r="Z13" s="153" t="s">
        <v>189</v>
      </c>
      <c r="AA13" s="153" t="s">
        <v>189</v>
      </c>
      <c r="AB13" s="153" t="s">
        <v>189</v>
      </c>
      <c r="AC13" s="153" t="s">
        <v>189</v>
      </c>
      <c r="AD13" s="153" t="s">
        <v>189</v>
      </c>
      <c r="AE13" s="153" t="s">
        <v>189</v>
      </c>
    </row>
    <row r="14" spans="1:31" hidden="1" outlineLevel="1">
      <c r="A14" s="8">
        <v>40634</v>
      </c>
      <c r="B14" s="45">
        <v>18.280999999999999</v>
      </c>
      <c r="C14" s="45">
        <v>18.962700000000002</v>
      </c>
      <c r="D14" s="45">
        <v>18.025300000000001</v>
      </c>
      <c r="E14" s="45">
        <v>17.852699999999999</v>
      </c>
      <c r="F14" s="45">
        <v>18.5045</v>
      </c>
      <c r="G14" s="45">
        <v>0</v>
      </c>
      <c r="H14" s="45">
        <v>18.3035</v>
      </c>
      <c r="I14" s="45">
        <v>18.962700000000002</v>
      </c>
      <c r="J14" s="45">
        <v>18.0549</v>
      </c>
      <c r="K14" s="45">
        <v>17.852699999999999</v>
      </c>
      <c r="L14" s="45">
        <v>18.628799999999998</v>
      </c>
      <c r="M14" s="45">
        <v>0</v>
      </c>
      <c r="N14" s="45">
        <v>13.030799999999999</v>
      </c>
      <c r="O14" s="45">
        <v>0</v>
      </c>
      <c r="P14" s="45">
        <v>13.030799999999999</v>
      </c>
      <c r="Q14" s="45" t="s">
        <v>268</v>
      </c>
      <c r="R14" s="45">
        <v>13.030799999999999</v>
      </c>
      <c r="S14" s="45">
        <v>0</v>
      </c>
      <c r="T14" s="153" t="s">
        <v>189</v>
      </c>
      <c r="U14" s="153" t="s">
        <v>189</v>
      </c>
      <c r="V14" s="153" t="s">
        <v>189</v>
      </c>
      <c r="W14" s="153" t="s">
        <v>189</v>
      </c>
      <c r="X14" s="153" t="s">
        <v>189</v>
      </c>
      <c r="Y14" s="153" t="s">
        <v>189</v>
      </c>
      <c r="Z14" s="153" t="s">
        <v>189</v>
      </c>
      <c r="AA14" s="153" t="s">
        <v>189</v>
      </c>
      <c r="AB14" s="153" t="s">
        <v>189</v>
      </c>
      <c r="AC14" s="153" t="s">
        <v>189</v>
      </c>
      <c r="AD14" s="153" t="s">
        <v>189</v>
      </c>
      <c r="AE14" s="153" t="s">
        <v>189</v>
      </c>
    </row>
    <row r="15" spans="1:31" hidden="1" outlineLevel="1">
      <c r="A15" s="8">
        <v>40664</v>
      </c>
      <c r="B15" s="45">
        <v>9.5079999999999991</v>
      </c>
      <c r="C15" s="45">
        <v>19.895399999999999</v>
      </c>
      <c r="D15" s="45">
        <v>8.6271000000000004</v>
      </c>
      <c r="E15" s="45">
        <v>9.2723999999999993</v>
      </c>
      <c r="F15" s="45">
        <v>15.821400000000001</v>
      </c>
      <c r="G15" s="45">
        <v>5.7012999999999998</v>
      </c>
      <c r="H15" s="45">
        <v>11.233700000000001</v>
      </c>
      <c r="I15" s="45">
        <v>19.895399999999999</v>
      </c>
      <c r="J15" s="45">
        <v>10.151999999999999</v>
      </c>
      <c r="K15" s="45">
        <v>9.2723999999999993</v>
      </c>
      <c r="L15" s="45">
        <v>17.369800000000001</v>
      </c>
      <c r="M15" s="45">
        <v>9.0052000000000003</v>
      </c>
      <c r="N15" s="45">
        <v>5.4009</v>
      </c>
      <c r="O15" s="45">
        <v>0</v>
      </c>
      <c r="P15" s="45">
        <v>5.4009</v>
      </c>
      <c r="Q15" s="45" t="s">
        <v>268</v>
      </c>
      <c r="R15" s="45">
        <v>9.5488</v>
      </c>
      <c r="S15" s="45">
        <v>5.1454000000000004</v>
      </c>
      <c r="T15" s="153" t="s">
        <v>189</v>
      </c>
      <c r="U15" s="153" t="s">
        <v>189</v>
      </c>
      <c r="V15" s="153" t="s">
        <v>189</v>
      </c>
      <c r="W15" s="153" t="s">
        <v>189</v>
      </c>
      <c r="X15" s="153" t="s">
        <v>189</v>
      </c>
      <c r="Y15" s="153" t="s">
        <v>189</v>
      </c>
      <c r="Z15" s="153" t="s">
        <v>189</v>
      </c>
      <c r="AA15" s="153" t="s">
        <v>189</v>
      </c>
      <c r="AB15" s="153" t="s">
        <v>189</v>
      </c>
      <c r="AC15" s="153" t="s">
        <v>189</v>
      </c>
      <c r="AD15" s="153" t="s">
        <v>189</v>
      </c>
      <c r="AE15" s="153" t="s">
        <v>189</v>
      </c>
    </row>
    <row r="16" spans="1:31" hidden="1" outlineLevel="1">
      <c r="A16" s="8">
        <v>40695</v>
      </c>
      <c r="B16" s="45">
        <v>13.2559</v>
      </c>
      <c r="C16" s="45">
        <v>19.650400000000001</v>
      </c>
      <c r="D16" s="45">
        <v>12.0792</v>
      </c>
      <c r="E16" s="45">
        <v>10.554399999999999</v>
      </c>
      <c r="F16" s="45">
        <v>18.331900000000001</v>
      </c>
      <c r="G16" s="45">
        <v>0</v>
      </c>
      <c r="H16" s="45">
        <v>13.2575</v>
      </c>
      <c r="I16" s="45">
        <v>19.650400000000001</v>
      </c>
      <c r="J16" s="45">
        <v>12.079499999999999</v>
      </c>
      <c r="K16" s="45">
        <v>10.554399999999999</v>
      </c>
      <c r="L16" s="45">
        <v>18.378699999999998</v>
      </c>
      <c r="M16" s="45">
        <v>0</v>
      </c>
      <c r="N16" s="45">
        <v>11.866300000000001</v>
      </c>
      <c r="O16" s="45">
        <v>0</v>
      </c>
      <c r="P16" s="45">
        <v>11.866300000000001</v>
      </c>
      <c r="Q16" s="45" t="s">
        <v>268</v>
      </c>
      <c r="R16" s="45">
        <v>11.866300000000001</v>
      </c>
      <c r="S16" s="45">
        <v>0</v>
      </c>
      <c r="T16" s="153" t="s">
        <v>189</v>
      </c>
      <c r="U16" s="153" t="s">
        <v>189</v>
      </c>
      <c r="V16" s="153" t="s">
        <v>189</v>
      </c>
      <c r="W16" s="153" t="s">
        <v>189</v>
      </c>
      <c r="X16" s="153" t="s">
        <v>189</v>
      </c>
      <c r="Y16" s="153" t="s">
        <v>189</v>
      </c>
      <c r="Z16" s="153" t="s">
        <v>189</v>
      </c>
      <c r="AA16" s="153" t="s">
        <v>189</v>
      </c>
      <c r="AB16" s="153" t="s">
        <v>189</v>
      </c>
      <c r="AC16" s="153" t="s">
        <v>189</v>
      </c>
      <c r="AD16" s="153" t="s">
        <v>189</v>
      </c>
      <c r="AE16" s="153" t="s">
        <v>189</v>
      </c>
    </row>
    <row r="17" spans="1:31" hidden="1" outlineLevel="1">
      <c r="A17" s="8">
        <v>40725</v>
      </c>
      <c r="B17" s="45">
        <v>9.3925999999999998</v>
      </c>
      <c r="C17" s="45">
        <v>17.281300000000002</v>
      </c>
      <c r="D17" s="45">
        <v>8.4403000000000006</v>
      </c>
      <c r="E17" s="45">
        <v>10.9412</v>
      </c>
      <c r="F17" s="45">
        <v>14.0778</v>
      </c>
      <c r="G17" s="45">
        <v>4.8352000000000004</v>
      </c>
      <c r="H17" s="45">
        <v>13.1555</v>
      </c>
      <c r="I17" s="45">
        <v>17.281300000000002</v>
      </c>
      <c r="J17" s="45">
        <v>12.0892</v>
      </c>
      <c r="K17" s="45">
        <v>10.894299999999999</v>
      </c>
      <c r="L17" s="45">
        <v>15.876099999999999</v>
      </c>
      <c r="M17" s="45">
        <v>6.1204000000000001</v>
      </c>
      <c r="N17" s="45">
        <v>5.2423000000000002</v>
      </c>
      <c r="O17" s="45">
        <v>0</v>
      </c>
      <c r="P17" s="45">
        <v>5.2423000000000002</v>
      </c>
      <c r="Q17" s="45">
        <v>11.766400000000001</v>
      </c>
      <c r="R17" s="45">
        <v>7.9217000000000004</v>
      </c>
      <c r="S17" s="45">
        <v>4.7809999999999997</v>
      </c>
      <c r="T17" s="153" t="s">
        <v>189</v>
      </c>
      <c r="U17" s="153" t="s">
        <v>189</v>
      </c>
      <c r="V17" s="153" t="s">
        <v>189</v>
      </c>
      <c r="W17" s="153" t="s">
        <v>189</v>
      </c>
      <c r="X17" s="153" t="s">
        <v>189</v>
      </c>
      <c r="Y17" s="153" t="s">
        <v>189</v>
      </c>
      <c r="Z17" s="153" t="s">
        <v>189</v>
      </c>
      <c r="AA17" s="153" t="s">
        <v>189</v>
      </c>
      <c r="AB17" s="153" t="s">
        <v>189</v>
      </c>
      <c r="AC17" s="153" t="s">
        <v>189</v>
      </c>
      <c r="AD17" s="153" t="s">
        <v>189</v>
      </c>
      <c r="AE17" s="153" t="s">
        <v>189</v>
      </c>
    </row>
    <row r="18" spans="1:31" hidden="1" outlineLevel="1">
      <c r="A18" s="8">
        <v>40756</v>
      </c>
      <c r="B18" s="45">
        <v>9.9430999999999994</v>
      </c>
      <c r="C18" s="45">
        <v>16.57</v>
      </c>
      <c r="D18" s="45">
        <v>9.1402000000000001</v>
      </c>
      <c r="E18" s="45">
        <v>11.936299999999999</v>
      </c>
      <c r="F18" s="45">
        <v>13.5627</v>
      </c>
      <c r="G18" s="45">
        <v>5.6677999999999997</v>
      </c>
      <c r="H18" s="45">
        <v>13.4892</v>
      </c>
      <c r="I18" s="45">
        <v>16.57</v>
      </c>
      <c r="J18" s="45">
        <v>12.708500000000001</v>
      </c>
      <c r="K18" s="45">
        <v>11.936299999999999</v>
      </c>
      <c r="L18" s="45">
        <v>14.980600000000001</v>
      </c>
      <c r="M18" s="45">
        <v>6.6204000000000001</v>
      </c>
      <c r="N18" s="45">
        <v>5.8712</v>
      </c>
      <c r="O18" s="45">
        <v>0</v>
      </c>
      <c r="P18" s="45">
        <v>5.8712</v>
      </c>
      <c r="Q18" s="45">
        <v>0</v>
      </c>
      <c r="R18" s="45">
        <v>8.5177999999999994</v>
      </c>
      <c r="S18" s="45">
        <v>5.6275000000000004</v>
      </c>
      <c r="T18" s="153" t="s">
        <v>189</v>
      </c>
      <c r="U18" s="153" t="s">
        <v>189</v>
      </c>
      <c r="V18" s="153" t="s">
        <v>189</v>
      </c>
      <c r="W18" s="153" t="s">
        <v>189</v>
      </c>
      <c r="X18" s="153" t="s">
        <v>189</v>
      </c>
      <c r="Y18" s="153" t="s">
        <v>189</v>
      </c>
      <c r="Z18" s="153" t="s">
        <v>189</v>
      </c>
      <c r="AA18" s="153" t="s">
        <v>189</v>
      </c>
      <c r="AB18" s="153" t="s">
        <v>189</v>
      </c>
      <c r="AC18" s="153" t="s">
        <v>189</v>
      </c>
      <c r="AD18" s="153" t="s">
        <v>189</v>
      </c>
      <c r="AE18" s="153" t="s">
        <v>189</v>
      </c>
    </row>
    <row r="19" spans="1:31" hidden="1" outlineLevel="1">
      <c r="A19" s="8">
        <v>40787</v>
      </c>
      <c r="B19" s="45">
        <v>9.1638999999999999</v>
      </c>
      <c r="C19" s="45">
        <v>16.157900000000001</v>
      </c>
      <c r="D19" s="45">
        <v>8.3328000000000007</v>
      </c>
      <c r="E19" s="45">
        <v>9.1905000000000001</v>
      </c>
      <c r="F19" s="45">
        <v>12.792299999999999</v>
      </c>
      <c r="G19" s="45">
        <v>6.3254000000000001</v>
      </c>
      <c r="H19" s="45">
        <v>10.437900000000001</v>
      </c>
      <c r="I19" s="45">
        <v>16.157900000000001</v>
      </c>
      <c r="J19" s="45">
        <v>9.2988999999999997</v>
      </c>
      <c r="K19" s="45">
        <v>8.9450000000000003</v>
      </c>
      <c r="L19" s="45">
        <v>15.0122</v>
      </c>
      <c r="M19" s="45">
        <v>7.1204000000000001</v>
      </c>
      <c r="N19" s="45">
        <v>6.9032999999999998</v>
      </c>
      <c r="O19" s="45">
        <v>0</v>
      </c>
      <c r="P19" s="45">
        <v>6.9032999999999998</v>
      </c>
      <c r="Q19" s="45">
        <v>13.4437</v>
      </c>
      <c r="R19" s="45">
        <v>7.6336000000000004</v>
      </c>
      <c r="S19" s="45">
        <v>6.2918000000000003</v>
      </c>
      <c r="T19" s="153" t="s">
        <v>189</v>
      </c>
      <c r="U19" s="153" t="s">
        <v>189</v>
      </c>
      <c r="V19" s="153" t="s">
        <v>189</v>
      </c>
      <c r="W19" s="153" t="s">
        <v>189</v>
      </c>
      <c r="X19" s="153" t="s">
        <v>189</v>
      </c>
      <c r="Y19" s="153" t="s">
        <v>189</v>
      </c>
      <c r="Z19" s="153" t="s">
        <v>189</v>
      </c>
      <c r="AA19" s="153" t="s">
        <v>189</v>
      </c>
      <c r="AB19" s="153" t="s">
        <v>189</v>
      </c>
      <c r="AC19" s="153" t="s">
        <v>189</v>
      </c>
      <c r="AD19" s="153" t="s">
        <v>189</v>
      </c>
      <c r="AE19" s="153" t="s">
        <v>189</v>
      </c>
    </row>
    <row r="20" spans="1:31" hidden="1" outlineLevel="1">
      <c r="A20" s="8">
        <v>40817</v>
      </c>
      <c r="B20" s="45">
        <v>10.9171</v>
      </c>
      <c r="C20" s="45">
        <v>16.1556</v>
      </c>
      <c r="D20" s="45">
        <v>9.8721999999999994</v>
      </c>
      <c r="E20" s="45">
        <v>11.2003</v>
      </c>
      <c r="F20" s="45">
        <v>15.022500000000001</v>
      </c>
      <c r="G20" s="45">
        <v>7.3254999999999999</v>
      </c>
      <c r="H20" s="45">
        <v>13.2865</v>
      </c>
      <c r="I20" s="45">
        <v>16.1556</v>
      </c>
      <c r="J20" s="45">
        <v>12.183999999999999</v>
      </c>
      <c r="K20" s="45">
        <v>11.2004</v>
      </c>
      <c r="L20" s="45">
        <v>16.622499999999999</v>
      </c>
      <c r="M20" s="45">
        <v>8.1204000000000001</v>
      </c>
      <c r="N20" s="45">
        <v>7.3773999999999997</v>
      </c>
      <c r="O20" s="45">
        <v>0</v>
      </c>
      <c r="P20" s="45">
        <v>7.3773999999999997</v>
      </c>
      <c r="Q20" s="45">
        <v>10.989699999999999</v>
      </c>
      <c r="R20" s="45">
        <v>8.7789000000000001</v>
      </c>
      <c r="S20" s="45">
        <v>7.2915000000000001</v>
      </c>
      <c r="T20" s="153" t="s">
        <v>189</v>
      </c>
      <c r="U20" s="153" t="s">
        <v>189</v>
      </c>
      <c r="V20" s="153" t="s">
        <v>189</v>
      </c>
      <c r="W20" s="153" t="s">
        <v>189</v>
      </c>
      <c r="X20" s="153" t="s">
        <v>189</v>
      </c>
      <c r="Y20" s="153" t="s">
        <v>189</v>
      </c>
      <c r="Z20" s="153" t="s">
        <v>189</v>
      </c>
      <c r="AA20" s="153" t="s">
        <v>189</v>
      </c>
      <c r="AB20" s="153" t="s">
        <v>189</v>
      </c>
      <c r="AC20" s="153" t="s">
        <v>189</v>
      </c>
      <c r="AD20" s="153" t="s">
        <v>189</v>
      </c>
      <c r="AE20" s="153" t="s">
        <v>189</v>
      </c>
    </row>
    <row r="21" spans="1:31" hidden="1" outlineLevel="1">
      <c r="A21" s="8">
        <v>40848</v>
      </c>
      <c r="B21" s="45">
        <v>12.686</v>
      </c>
      <c r="C21" s="45">
        <v>16.351500000000001</v>
      </c>
      <c r="D21" s="45">
        <v>11.914</v>
      </c>
      <c r="E21" s="45">
        <v>14.507</v>
      </c>
      <c r="F21" s="45">
        <v>11.9369</v>
      </c>
      <c r="G21" s="45">
        <v>8.3254000000000001</v>
      </c>
      <c r="H21" s="45">
        <v>14.9147</v>
      </c>
      <c r="I21" s="45">
        <v>16.351500000000001</v>
      </c>
      <c r="J21" s="45">
        <v>14.394299999999999</v>
      </c>
      <c r="K21" s="45">
        <v>14.5197</v>
      </c>
      <c r="L21" s="45">
        <v>14.9312</v>
      </c>
      <c r="M21" s="45">
        <v>9.1204000000000001</v>
      </c>
      <c r="N21" s="45">
        <v>8.4666999999999994</v>
      </c>
      <c r="O21" s="45">
        <v>0</v>
      </c>
      <c r="P21" s="45">
        <v>8.4666999999999994</v>
      </c>
      <c r="Q21" s="45">
        <v>11.746600000000001</v>
      </c>
      <c r="R21" s="45">
        <v>9.7925000000000004</v>
      </c>
      <c r="S21" s="45">
        <v>8.2916000000000007</v>
      </c>
      <c r="T21" s="153" t="s">
        <v>189</v>
      </c>
      <c r="U21" s="153" t="s">
        <v>189</v>
      </c>
      <c r="V21" s="153" t="s">
        <v>189</v>
      </c>
      <c r="W21" s="153" t="s">
        <v>189</v>
      </c>
      <c r="X21" s="153" t="s">
        <v>189</v>
      </c>
      <c r="Y21" s="153" t="s">
        <v>189</v>
      </c>
      <c r="Z21" s="153" t="s">
        <v>189</v>
      </c>
      <c r="AA21" s="153" t="s">
        <v>189</v>
      </c>
      <c r="AB21" s="153" t="s">
        <v>189</v>
      </c>
      <c r="AC21" s="153" t="s">
        <v>189</v>
      </c>
      <c r="AD21" s="153" t="s">
        <v>189</v>
      </c>
      <c r="AE21" s="153" t="s">
        <v>189</v>
      </c>
    </row>
    <row r="22" spans="1:31" hidden="1" outlineLevel="1">
      <c r="A22" s="8">
        <v>40878</v>
      </c>
      <c r="B22" s="45">
        <v>15.904299999999999</v>
      </c>
      <c r="C22" s="45">
        <v>16.6417</v>
      </c>
      <c r="D22" s="45">
        <v>15.824299999999999</v>
      </c>
      <c r="E22" s="45">
        <v>15.8233</v>
      </c>
      <c r="F22" s="45">
        <v>17.186699999999998</v>
      </c>
      <c r="G22" s="45">
        <v>8.8686000000000007</v>
      </c>
      <c r="H22" s="45">
        <v>15.9518</v>
      </c>
      <c r="I22" s="45">
        <v>16.6417</v>
      </c>
      <c r="J22" s="45">
        <v>15.876200000000001</v>
      </c>
      <c r="K22" s="45">
        <v>15.8279</v>
      </c>
      <c r="L22" s="45">
        <v>17.693000000000001</v>
      </c>
      <c r="M22" s="45">
        <v>0</v>
      </c>
      <c r="N22" s="45">
        <v>10.022500000000001</v>
      </c>
      <c r="O22" s="45">
        <v>0</v>
      </c>
      <c r="P22" s="45">
        <v>10.022500000000001</v>
      </c>
      <c r="Q22" s="45">
        <v>11</v>
      </c>
      <c r="R22" s="45">
        <v>12.1105</v>
      </c>
      <c r="S22" s="45">
        <v>8.8686000000000007</v>
      </c>
      <c r="T22" s="153" t="s">
        <v>189</v>
      </c>
      <c r="U22" s="153" t="s">
        <v>189</v>
      </c>
      <c r="V22" s="153" t="s">
        <v>189</v>
      </c>
      <c r="W22" s="153" t="s">
        <v>189</v>
      </c>
      <c r="X22" s="153" t="s">
        <v>189</v>
      </c>
      <c r="Y22" s="153" t="s">
        <v>189</v>
      </c>
      <c r="Z22" s="153" t="s">
        <v>189</v>
      </c>
      <c r="AA22" s="153" t="s">
        <v>189</v>
      </c>
      <c r="AB22" s="153" t="s">
        <v>189</v>
      </c>
      <c r="AC22" s="153" t="s">
        <v>189</v>
      </c>
      <c r="AD22" s="153" t="s">
        <v>189</v>
      </c>
      <c r="AE22" s="153" t="s">
        <v>189</v>
      </c>
    </row>
    <row r="23" spans="1:31" hidden="1" outlineLevel="1">
      <c r="A23" s="8">
        <v>40909</v>
      </c>
      <c r="B23" s="45">
        <v>18.269600000000001</v>
      </c>
      <c r="C23" s="45">
        <v>17.505700000000001</v>
      </c>
      <c r="D23" s="45">
        <v>18.374199999999998</v>
      </c>
      <c r="E23" s="45">
        <v>18.500299999999999</v>
      </c>
      <c r="F23" s="45">
        <v>17.357199999999999</v>
      </c>
      <c r="G23" s="45">
        <v>0</v>
      </c>
      <c r="H23" s="45">
        <v>18.424199999999999</v>
      </c>
      <c r="I23" s="45">
        <v>17.505700000000001</v>
      </c>
      <c r="J23" s="45">
        <v>18.552499999999998</v>
      </c>
      <c r="K23" s="45">
        <v>18.552299999999999</v>
      </c>
      <c r="L23" s="45">
        <v>18.554300000000001</v>
      </c>
      <c r="M23" s="45">
        <v>0</v>
      </c>
      <c r="N23" s="45">
        <v>9.6439000000000004</v>
      </c>
      <c r="O23" s="45">
        <v>0</v>
      </c>
      <c r="P23" s="45">
        <v>9.6439000000000004</v>
      </c>
      <c r="Q23" s="45">
        <v>9.8393999999999995</v>
      </c>
      <c r="R23" s="45">
        <v>9.5732999999999997</v>
      </c>
      <c r="S23" s="45">
        <v>0</v>
      </c>
      <c r="T23" s="153" t="s">
        <v>189</v>
      </c>
      <c r="U23" s="153" t="s">
        <v>189</v>
      </c>
      <c r="V23" s="153" t="s">
        <v>189</v>
      </c>
      <c r="W23" s="153" t="s">
        <v>189</v>
      </c>
      <c r="X23" s="153" t="s">
        <v>189</v>
      </c>
      <c r="Y23" s="153" t="s">
        <v>189</v>
      </c>
      <c r="Z23" s="153" t="s">
        <v>189</v>
      </c>
      <c r="AA23" s="153" t="s">
        <v>189</v>
      </c>
      <c r="AB23" s="153" t="s">
        <v>189</v>
      </c>
      <c r="AC23" s="153" t="s">
        <v>189</v>
      </c>
      <c r="AD23" s="153" t="s">
        <v>189</v>
      </c>
      <c r="AE23" s="153" t="s">
        <v>189</v>
      </c>
    </row>
    <row r="24" spans="1:31" hidden="1" outlineLevel="1">
      <c r="A24" s="8">
        <v>40940</v>
      </c>
      <c r="B24" s="45">
        <v>19.002099999999999</v>
      </c>
      <c r="C24" s="45">
        <v>18.679200000000002</v>
      </c>
      <c r="D24" s="45">
        <v>19.351700000000001</v>
      </c>
      <c r="E24" s="45">
        <v>18.956499999999998</v>
      </c>
      <c r="F24" s="45">
        <v>20.578800000000001</v>
      </c>
      <c r="G24" s="45">
        <v>15</v>
      </c>
      <c r="H24" s="45">
        <v>19.167899999999999</v>
      </c>
      <c r="I24" s="45">
        <v>18.679200000000002</v>
      </c>
      <c r="J24" s="45">
        <v>19.7197</v>
      </c>
      <c r="K24" s="45">
        <v>19.3782</v>
      </c>
      <c r="L24" s="45">
        <v>20.747699999999998</v>
      </c>
      <c r="M24" s="45">
        <v>15</v>
      </c>
      <c r="N24" s="45">
        <v>10.7897</v>
      </c>
      <c r="O24" s="45">
        <v>0</v>
      </c>
      <c r="P24" s="45">
        <v>10.7897</v>
      </c>
      <c r="Q24" s="45">
        <v>10.6823</v>
      </c>
      <c r="R24" s="45">
        <v>11.658799999999999</v>
      </c>
      <c r="S24" s="45">
        <v>0</v>
      </c>
      <c r="T24" s="153" t="s">
        <v>189</v>
      </c>
      <c r="U24" s="153" t="s">
        <v>189</v>
      </c>
      <c r="V24" s="153" t="s">
        <v>189</v>
      </c>
      <c r="W24" s="153" t="s">
        <v>189</v>
      </c>
      <c r="X24" s="153" t="s">
        <v>189</v>
      </c>
      <c r="Y24" s="153" t="s">
        <v>189</v>
      </c>
      <c r="Z24" s="153" t="s">
        <v>189</v>
      </c>
      <c r="AA24" s="153" t="s">
        <v>189</v>
      </c>
      <c r="AB24" s="153" t="s">
        <v>189</v>
      </c>
      <c r="AC24" s="153" t="s">
        <v>189</v>
      </c>
      <c r="AD24" s="153" t="s">
        <v>189</v>
      </c>
      <c r="AE24" s="153" t="s">
        <v>189</v>
      </c>
    </row>
    <row r="25" spans="1:31" hidden="1" outlineLevel="1">
      <c r="A25" s="8">
        <v>40969</v>
      </c>
      <c r="B25" s="45">
        <v>14.158300000000001</v>
      </c>
      <c r="C25" s="45">
        <v>17.6051</v>
      </c>
      <c r="D25" s="45">
        <v>13.3268</v>
      </c>
      <c r="E25" s="45">
        <v>11.6225</v>
      </c>
      <c r="F25" s="45">
        <v>19.1935</v>
      </c>
      <c r="G25" s="45">
        <v>0</v>
      </c>
      <c r="H25" s="45">
        <v>14.2559</v>
      </c>
      <c r="I25" s="45">
        <v>17.6051</v>
      </c>
      <c r="J25" s="45">
        <v>13.411799999999999</v>
      </c>
      <c r="K25" s="45">
        <v>11.623699999999999</v>
      </c>
      <c r="L25" s="45">
        <v>20.9664</v>
      </c>
      <c r="M25" s="45">
        <v>0</v>
      </c>
      <c r="N25" s="45">
        <v>11.4282</v>
      </c>
      <c r="O25" s="45">
        <v>0</v>
      </c>
      <c r="P25" s="45">
        <v>11.4282</v>
      </c>
      <c r="Q25" s="45">
        <v>10.628500000000001</v>
      </c>
      <c r="R25" s="45">
        <v>11.445499999999999</v>
      </c>
      <c r="S25" s="45">
        <v>0</v>
      </c>
      <c r="T25" s="153" t="s">
        <v>189</v>
      </c>
      <c r="U25" s="153" t="s">
        <v>189</v>
      </c>
      <c r="V25" s="153" t="s">
        <v>189</v>
      </c>
      <c r="W25" s="153" t="s">
        <v>189</v>
      </c>
      <c r="X25" s="153" t="s">
        <v>189</v>
      </c>
      <c r="Y25" s="153" t="s">
        <v>189</v>
      </c>
      <c r="Z25" s="153" t="s">
        <v>189</v>
      </c>
      <c r="AA25" s="153" t="s">
        <v>189</v>
      </c>
      <c r="AB25" s="153" t="s">
        <v>189</v>
      </c>
      <c r="AC25" s="153" t="s">
        <v>189</v>
      </c>
      <c r="AD25" s="153" t="s">
        <v>189</v>
      </c>
      <c r="AE25" s="153" t="s">
        <v>189</v>
      </c>
    </row>
    <row r="26" spans="1:31" hidden="1" outlineLevel="1">
      <c r="A26" s="8">
        <v>41000</v>
      </c>
      <c r="B26" s="45">
        <v>18.226099999999999</v>
      </c>
      <c r="C26" s="45">
        <v>18.135100000000001</v>
      </c>
      <c r="D26" s="45">
        <v>18.282900000000001</v>
      </c>
      <c r="E26" s="45">
        <v>18.009799999999998</v>
      </c>
      <c r="F26" s="45">
        <v>18.990500000000001</v>
      </c>
      <c r="G26" s="45">
        <v>0</v>
      </c>
      <c r="H26" s="45">
        <v>18.300799999999999</v>
      </c>
      <c r="I26" s="45">
        <v>18.135100000000001</v>
      </c>
      <c r="J26" s="45">
        <v>18.4057</v>
      </c>
      <c r="K26" s="45">
        <v>18.095099999999999</v>
      </c>
      <c r="L26" s="45">
        <v>19.223800000000001</v>
      </c>
      <c r="M26" s="45">
        <v>0</v>
      </c>
      <c r="N26" s="45">
        <v>9.8363999999999994</v>
      </c>
      <c r="O26" s="45">
        <v>0</v>
      </c>
      <c r="P26" s="45">
        <v>9.8363999999999994</v>
      </c>
      <c r="Q26" s="45">
        <v>9.5</v>
      </c>
      <c r="R26" s="45">
        <v>10.171900000000001</v>
      </c>
      <c r="S26" s="45">
        <v>0</v>
      </c>
      <c r="T26" s="153" t="s">
        <v>189</v>
      </c>
      <c r="U26" s="153" t="s">
        <v>189</v>
      </c>
      <c r="V26" s="153" t="s">
        <v>189</v>
      </c>
      <c r="W26" s="153" t="s">
        <v>189</v>
      </c>
      <c r="X26" s="153" t="s">
        <v>189</v>
      </c>
      <c r="Y26" s="153" t="s">
        <v>189</v>
      </c>
      <c r="Z26" s="153" t="s">
        <v>189</v>
      </c>
      <c r="AA26" s="153" t="s">
        <v>189</v>
      </c>
      <c r="AB26" s="153" t="s">
        <v>189</v>
      </c>
      <c r="AC26" s="153" t="s">
        <v>189</v>
      </c>
      <c r="AD26" s="153" t="s">
        <v>189</v>
      </c>
      <c r="AE26" s="153" t="s">
        <v>189</v>
      </c>
    </row>
    <row r="27" spans="1:31" hidden="1" outlineLevel="1">
      <c r="A27" s="8">
        <v>41030</v>
      </c>
      <c r="B27" s="45">
        <v>10.7638</v>
      </c>
      <c r="C27" s="45">
        <v>19.201499999999999</v>
      </c>
      <c r="D27" s="45">
        <v>9.9131999999999998</v>
      </c>
      <c r="E27" s="45">
        <v>8.8907000000000007</v>
      </c>
      <c r="F27" s="45">
        <v>12.6957</v>
      </c>
      <c r="G27" s="45">
        <v>0</v>
      </c>
      <c r="H27" s="45">
        <v>11.017300000000001</v>
      </c>
      <c r="I27" s="45">
        <v>19.201499999999999</v>
      </c>
      <c r="J27" s="45">
        <v>10.017799999999999</v>
      </c>
      <c r="K27" s="45">
        <v>8.8881999999999994</v>
      </c>
      <c r="L27" s="45">
        <v>18.685400000000001</v>
      </c>
      <c r="M27" s="45">
        <v>0</v>
      </c>
      <c r="N27" s="45">
        <v>9.4185999999999996</v>
      </c>
      <c r="O27" s="45">
        <v>0</v>
      </c>
      <c r="P27" s="45">
        <v>9.4185999999999996</v>
      </c>
      <c r="Q27" s="45">
        <v>10.6877</v>
      </c>
      <c r="R27" s="45">
        <v>9.4111999999999991</v>
      </c>
      <c r="S27" s="45">
        <v>0</v>
      </c>
      <c r="T27" s="153" t="s">
        <v>189</v>
      </c>
      <c r="U27" s="153" t="s">
        <v>189</v>
      </c>
      <c r="V27" s="153" t="s">
        <v>189</v>
      </c>
      <c r="W27" s="153" t="s">
        <v>189</v>
      </c>
      <c r="X27" s="153" t="s">
        <v>189</v>
      </c>
      <c r="Y27" s="153" t="s">
        <v>189</v>
      </c>
      <c r="Z27" s="153" t="s">
        <v>189</v>
      </c>
      <c r="AA27" s="153" t="s">
        <v>189</v>
      </c>
      <c r="AB27" s="153" t="s">
        <v>189</v>
      </c>
      <c r="AC27" s="153" t="s">
        <v>189</v>
      </c>
      <c r="AD27" s="153" t="s">
        <v>189</v>
      </c>
      <c r="AE27" s="153" t="s">
        <v>189</v>
      </c>
    </row>
    <row r="28" spans="1:31" hidden="1" outlineLevel="1">
      <c r="A28" s="8">
        <v>41061</v>
      </c>
      <c r="B28" s="45">
        <v>12.962999999999999</v>
      </c>
      <c r="C28" s="45">
        <v>17.767399999999999</v>
      </c>
      <c r="D28" s="45">
        <v>11.8314</v>
      </c>
      <c r="E28" s="45">
        <v>10.877599999999999</v>
      </c>
      <c r="F28" s="45">
        <v>20.100300000000001</v>
      </c>
      <c r="G28" s="45">
        <v>0</v>
      </c>
      <c r="H28" s="45">
        <v>12.9846</v>
      </c>
      <c r="I28" s="45">
        <v>17.767399999999999</v>
      </c>
      <c r="J28" s="45">
        <v>11.8466</v>
      </c>
      <c r="K28" s="45">
        <v>10.883900000000001</v>
      </c>
      <c r="L28" s="45">
        <v>20.1266</v>
      </c>
      <c r="M28" s="45">
        <v>0</v>
      </c>
      <c r="N28" s="45">
        <v>10.3453</v>
      </c>
      <c r="O28" s="45">
        <v>0</v>
      </c>
      <c r="P28" s="45">
        <v>10.3453</v>
      </c>
      <c r="Q28" s="45">
        <v>10.3055</v>
      </c>
      <c r="R28" s="45">
        <v>11.5677</v>
      </c>
      <c r="S28" s="45">
        <v>0</v>
      </c>
      <c r="T28" s="153" t="s">
        <v>189</v>
      </c>
      <c r="U28" s="153" t="s">
        <v>189</v>
      </c>
      <c r="V28" s="153" t="s">
        <v>189</v>
      </c>
      <c r="W28" s="153" t="s">
        <v>189</v>
      </c>
      <c r="X28" s="153" t="s">
        <v>189</v>
      </c>
      <c r="Y28" s="153" t="s">
        <v>189</v>
      </c>
      <c r="Z28" s="153" t="s">
        <v>189</v>
      </c>
      <c r="AA28" s="153" t="s">
        <v>189</v>
      </c>
      <c r="AB28" s="153" t="s">
        <v>189</v>
      </c>
      <c r="AC28" s="153" t="s">
        <v>189</v>
      </c>
      <c r="AD28" s="153" t="s">
        <v>189</v>
      </c>
      <c r="AE28" s="153" t="s">
        <v>189</v>
      </c>
    </row>
    <row r="29" spans="1:31" hidden="1" outlineLevel="1">
      <c r="A29" s="8">
        <v>41091</v>
      </c>
      <c r="B29" s="45">
        <v>12.5985</v>
      </c>
      <c r="C29" s="45">
        <v>18.313500000000001</v>
      </c>
      <c r="D29" s="45">
        <v>11.177</v>
      </c>
      <c r="E29" s="45">
        <v>10.2362</v>
      </c>
      <c r="F29" s="45">
        <v>19.9435</v>
      </c>
      <c r="G29" s="45">
        <v>0</v>
      </c>
      <c r="H29" s="45">
        <v>12.4918</v>
      </c>
      <c r="I29" s="45">
        <v>18.313500000000001</v>
      </c>
      <c r="J29" s="45">
        <v>10.9285</v>
      </c>
      <c r="K29" s="45">
        <v>9.8748000000000005</v>
      </c>
      <c r="L29" s="45">
        <v>20.9968</v>
      </c>
      <c r="M29" s="45">
        <v>0</v>
      </c>
      <c r="N29" s="45">
        <v>14.2995</v>
      </c>
      <c r="O29" s="45">
        <v>0</v>
      </c>
      <c r="P29" s="45">
        <v>14.2995</v>
      </c>
      <c r="Q29" s="45">
        <v>14.9299</v>
      </c>
      <c r="R29" s="45">
        <v>9.8581000000000003</v>
      </c>
      <c r="S29" s="45">
        <v>0</v>
      </c>
      <c r="T29" s="153" t="s">
        <v>189</v>
      </c>
      <c r="U29" s="153" t="s">
        <v>189</v>
      </c>
      <c r="V29" s="153" t="s">
        <v>189</v>
      </c>
      <c r="W29" s="153" t="s">
        <v>189</v>
      </c>
      <c r="X29" s="153" t="s">
        <v>189</v>
      </c>
      <c r="Y29" s="153" t="s">
        <v>189</v>
      </c>
      <c r="Z29" s="153" t="s">
        <v>189</v>
      </c>
      <c r="AA29" s="153" t="s">
        <v>189</v>
      </c>
      <c r="AB29" s="153" t="s">
        <v>189</v>
      </c>
      <c r="AC29" s="153" t="s">
        <v>189</v>
      </c>
      <c r="AD29" s="153" t="s">
        <v>189</v>
      </c>
      <c r="AE29" s="153" t="s">
        <v>189</v>
      </c>
    </row>
    <row r="30" spans="1:31" hidden="1" outlineLevel="1">
      <c r="A30" s="8">
        <v>41122</v>
      </c>
      <c r="B30" s="45">
        <v>9.1088000000000005</v>
      </c>
      <c r="C30" s="45">
        <v>18.511399999999998</v>
      </c>
      <c r="D30" s="45">
        <v>8.0983999999999998</v>
      </c>
      <c r="E30" s="45">
        <v>7.5848000000000004</v>
      </c>
      <c r="F30" s="45">
        <v>18.656300000000002</v>
      </c>
      <c r="G30" s="45">
        <v>0</v>
      </c>
      <c r="H30" s="45">
        <v>9.1059999999999999</v>
      </c>
      <c r="I30" s="45">
        <v>18.511399999999998</v>
      </c>
      <c r="J30" s="45">
        <v>8.0890000000000004</v>
      </c>
      <c r="K30" s="45">
        <v>7.5804999999999998</v>
      </c>
      <c r="L30" s="45">
        <v>19.263100000000001</v>
      </c>
      <c r="M30" s="45">
        <v>0</v>
      </c>
      <c r="N30" s="45">
        <v>9.6161999999999992</v>
      </c>
      <c r="O30" s="45">
        <v>0</v>
      </c>
      <c r="P30" s="45">
        <v>9.6161999999999992</v>
      </c>
      <c r="Q30" s="45">
        <v>8.9338999999999995</v>
      </c>
      <c r="R30" s="45">
        <v>10.272500000000001</v>
      </c>
      <c r="S30" s="45">
        <v>0</v>
      </c>
      <c r="T30" s="153" t="s">
        <v>189</v>
      </c>
      <c r="U30" s="153" t="s">
        <v>189</v>
      </c>
      <c r="V30" s="153" t="s">
        <v>189</v>
      </c>
      <c r="W30" s="153" t="s">
        <v>189</v>
      </c>
      <c r="X30" s="153" t="s">
        <v>189</v>
      </c>
      <c r="Y30" s="153" t="s">
        <v>189</v>
      </c>
      <c r="Z30" s="153" t="s">
        <v>189</v>
      </c>
      <c r="AA30" s="153" t="s">
        <v>189</v>
      </c>
      <c r="AB30" s="153" t="s">
        <v>189</v>
      </c>
      <c r="AC30" s="153" t="s">
        <v>189</v>
      </c>
      <c r="AD30" s="153" t="s">
        <v>189</v>
      </c>
      <c r="AE30" s="153" t="s">
        <v>189</v>
      </c>
    </row>
    <row r="31" spans="1:31" hidden="1" outlineLevel="1">
      <c r="A31" s="8">
        <v>41153</v>
      </c>
      <c r="B31" s="45">
        <v>6.7965999999999998</v>
      </c>
      <c r="C31" s="45">
        <v>20.109400000000001</v>
      </c>
      <c r="D31" s="45">
        <v>5.9303999999999997</v>
      </c>
      <c r="E31" s="45">
        <v>5.5627000000000004</v>
      </c>
      <c r="F31" s="45">
        <v>20.272099999999998</v>
      </c>
      <c r="G31" s="45">
        <v>0</v>
      </c>
      <c r="H31" s="45">
        <v>6.7862999999999998</v>
      </c>
      <c r="I31" s="45">
        <v>20.109400000000001</v>
      </c>
      <c r="J31" s="45">
        <v>5.9172000000000002</v>
      </c>
      <c r="K31" s="45">
        <v>5.5515999999999996</v>
      </c>
      <c r="L31" s="45">
        <v>20.415299999999998</v>
      </c>
      <c r="M31" s="45">
        <v>0</v>
      </c>
      <c r="N31" s="45">
        <v>11.157</v>
      </c>
      <c r="O31" s="45">
        <v>0</v>
      </c>
      <c r="P31" s="45">
        <v>11.157</v>
      </c>
      <c r="Q31" s="45">
        <v>10.7691</v>
      </c>
      <c r="R31" s="45">
        <v>12.8443</v>
      </c>
      <c r="S31" s="45">
        <v>0</v>
      </c>
      <c r="T31" s="153" t="s">
        <v>189</v>
      </c>
      <c r="U31" s="153" t="s">
        <v>189</v>
      </c>
      <c r="V31" s="153" t="s">
        <v>189</v>
      </c>
      <c r="W31" s="153" t="s">
        <v>189</v>
      </c>
      <c r="X31" s="153" t="s">
        <v>189</v>
      </c>
      <c r="Y31" s="153" t="s">
        <v>189</v>
      </c>
      <c r="Z31" s="153" t="s">
        <v>189</v>
      </c>
      <c r="AA31" s="153" t="s">
        <v>189</v>
      </c>
      <c r="AB31" s="153" t="s">
        <v>189</v>
      </c>
      <c r="AC31" s="153" t="s">
        <v>189</v>
      </c>
      <c r="AD31" s="153" t="s">
        <v>189</v>
      </c>
      <c r="AE31" s="153" t="s">
        <v>189</v>
      </c>
    </row>
    <row r="32" spans="1:31" hidden="1" outlineLevel="1">
      <c r="A32" s="8">
        <v>41183</v>
      </c>
      <c r="B32" s="45">
        <v>13.816599999999999</v>
      </c>
      <c r="C32" s="45">
        <v>20.850899999999999</v>
      </c>
      <c r="D32" s="45">
        <v>11.8847</v>
      </c>
      <c r="E32" s="45">
        <v>10.5038</v>
      </c>
      <c r="F32" s="45">
        <v>18.4069</v>
      </c>
      <c r="G32" s="45">
        <v>0</v>
      </c>
      <c r="H32" s="45">
        <v>13.862</v>
      </c>
      <c r="I32" s="45">
        <v>20.850899999999999</v>
      </c>
      <c r="J32" s="45">
        <v>11.8873</v>
      </c>
      <c r="K32" s="45">
        <v>10.460100000000001</v>
      </c>
      <c r="L32" s="45">
        <v>19.287199999999999</v>
      </c>
      <c r="M32" s="45">
        <v>0</v>
      </c>
      <c r="N32" s="45">
        <v>11.7974</v>
      </c>
      <c r="O32" s="45">
        <v>0</v>
      </c>
      <c r="P32" s="45">
        <v>11.7974</v>
      </c>
      <c r="Q32" s="45">
        <v>13.898999999999999</v>
      </c>
      <c r="R32" s="45">
        <v>10.545500000000001</v>
      </c>
      <c r="S32" s="45">
        <v>0</v>
      </c>
      <c r="T32" s="153" t="s">
        <v>189</v>
      </c>
      <c r="U32" s="153" t="s">
        <v>189</v>
      </c>
      <c r="V32" s="153" t="s">
        <v>189</v>
      </c>
      <c r="W32" s="153" t="s">
        <v>189</v>
      </c>
      <c r="X32" s="153" t="s">
        <v>189</v>
      </c>
      <c r="Y32" s="153" t="s">
        <v>189</v>
      </c>
      <c r="Z32" s="153" t="s">
        <v>189</v>
      </c>
      <c r="AA32" s="153" t="s">
        <v>189</v>
      </c>
      <c r="AB32" s="153" t="s">
        <v>189</v>
      </c>
      <c r="AC32" s="153" t="s">
        <v>189</v>
      </c>
      <c r="AD32" s="153" t="s">
        <v>189</v>
      </c>
      <c r="AE32" s="153" t="s">
        <v>189</v>
      </c>
    </row>
    <row r="33" spans="1:31" hidden="1" outlineLevel="1">
      <c r="A33" s="8">
        <v>41214</v>
      </c>
      <c r="B33" s="45">
        <v>18.921099999999999</v>
      </c>
      <c r="C33" s="45">
        <v>20.912099999999999</v>
      </c>
      <c r="D33" s="45">
        <v>17.750599999999999</v>
      </c>
      <c r="E33" s="45">
        <v>17.468299999999999</v>
      </c>
      <c r="F33" s="45">
        <v>19.520399999999999</v>
      </c>
      <c r="G33" s="45">
        <v>23</v>
      </c>
      <c r="H33" s="45">
        <v>20.561299999999999</v>
      </c>
      <c r="I33" s="45">
        <v>20.912099999999999</v>
      </c>
      <c r="J33" s="45">
        <v>20.296399999999998</v>
      </c>
      <c r="K33" s="45">
        <v>20.2729</v>
      </c>
      <c r="L33" s="45">
        <v>20.4251</v>
      </c>
      <c r="M33" s="45">
        <v>23</v>
      </c>
      <c r="N33" s="45">
        <v>8.7863000000000007</v>
      </c>
      <c r="O33" s="45">
        <v>0</v>
      </c>
      <c r="P33" s="45">
        <v>8.7863000000000007</v>
      </c>
      <c r="Q33" s="45">
        <v>8.4192</v>
      </c>
      <c r="R33" s="45">
        <v>13.158899999999999</v>
      </c>
      <c r="S33" s="45">
        <v>0</v>
      </c>
      <c r="T33" s="153" t="s">
        <v>189</v>
      </c>
      <c r="U33" s="153" t="s">
        <v>189</v>
      </c>
      <c r="V33" s="153" t="s">
        <v>189</v>
      </c>
      <c r="W33" s="153" t="s">
        <v>189</v>
      </c>
      <c r="X33" s="153" t="s">
        <v>189</v>
      </c>
      <c r="Y33" s="153" t="s">
        <v>189</v>
      </c>
      <c r="Z33" s="153" t="s">
        <v>189</v>
      </c>
      <c r="AA33" s="153" t="s">
        <v>189</v>
      </c>
      <c r="AB33" s="153" t="s">
        <v>189</v>
      </c>
      <c r="AC33" s="153" t="s">
        <v>189</v>
      </c>
      <c r="AD33" s="153" t="s">
        <v>189</v>
      </c>
      <c r="AE33" s="153" t="s">
        <v>189</v>
      </c>
    </row>
    <row r="34" spans="1:31" hidden="1" outlineLevel="1">
      <c r="A34" s="8">
        <v>41244</v>
      </c>
      <c r="B34" s="45">
        <v>8.6549999999999994</v>
      </c>
      <c r="C34" s="45">
        <v>20.647099999999998</v>
      </c>
      <c r="D34" s="45">
        <v>7.6231999999999998</v>
      </c>
      <c r="E34" s="45">
        <v>6.7396000000000003</v>
      </c>
      <c r="F34" s="45">
        <v>21.677</v>
      </c>
      <c r="G34" s="45">
        <v>16.5</v>
      </c>
      <c r="H34" s="45">
        <v>8.6453000000000007</v>
      </c>
      <c r="I34" s="45">
        <v>20.647099999999998</v>
      </c>
      <c r="J34" s="45">
        <v>7.6093000000000002</v>
      </c>
      <c r="K34" s="45">
        <v>6.7339000000000002</v>
      </c>
      <c r="L34" s="45">
        <v>22.178799999999999</v>
      </c>
      <c r="M34" s="45">
        <v>16.5</v>
      </c>
      <c r="N34" s="45">
        <v>11.8185</v>
      </c>
      <c r="O34" s="45">
        <v>0</v>
      </c>
      <c r="P34" s="45">
        <v>11.8185</v>
      </c>
      <c r="Q34" s="45">
        <v>14.950699999999999</v>
      </c>
      <c r="R34" s="45">
        <v>11.0406</v>
      </c>
      <c r="S34" s="45">
        <v>0</v>
      </c>
      <c r="T34" s="153" t="s">
        <v>189</v>
      </c>
      <c r="U34" s="153" t="s">
        <v>189</v>
      </c>
      <c r="V34" s="153" t="s">
        <v>189</v>
      </c>
      <c r="W34" s="153" t="s">
        <v>189</v>
      </c>
      <c r="X34" s="153" t="s">
        <v>189</v>
      </c>
      <c r="Y34" s="153" t="s">
        <v>189</v>
      </c>
      <c r="Z34" s="153" t="s">
        <v>189</v>
      </c>
      <c r="AA34" s="153" t="s">
        <v>189</v>
      </c>
      <c r="AB34" s="153" t="s">
        <v>189</v>
      </c>
      <c r="AC34" s="153" t="s">
        <v>189</v>
      </c>
      <c r="AD34" s="153" t="s">
        <v>189</v>
      </c>
      <c r="AE34" s="153" t="s">
        <v>189</v>
      </c>
    </row>
    <row r="35" spans="1:31" ht="13.8" hidden="1" outlineLevel="1">
      <c r="A35" s="8">
        <v>41275</v>
      </c>
      <c r="B35" s="45">
        <v>14.4764</v>
      </c>
      <c r="C35" s="45">
        <v>21.091899999999999</v>
      </c>
      <c r="D35" s="45">
        <v>12.604100000000001</v>
      </c>
      <c r="E35" s="45">
        <v>10.902799999999999</v>
      </c>
      <c r="F35" s="45">
        <v>22.175999999999998</v>
      </c>
      <c r="G35" s="45">
        <v>0</v>
      </c>
      <c r="H35" s="45">
        <v>14.455</v>
      </c>
      <c r="I35" s="45">
        <v>21.091899999999999</v>
      </c>
      <c r="J35" s="45">
        <v>12.557700000000001</v>
      </c>
      <c r="K35" s="45">
        <v>10.8263</v>
      </c>
      <c r="L35" s="45">
        <v>22.332000000000001</v>
      </c>
      <c r="M35" s="45">
        <v>0</v>
      </c>
      <c r="N35" s="45">
        <v>17.189499999999999</v>
      </c>
      <c r="O35" s="45">
        <v>0</v>
      </c>
      <c r="P35" s="45">
        <v>17.189499999999999</v>
      </c>
      <c r="Q35" s="45">
        <v>18.862200000000001</v>
      </c>
      <c r="R35" s="45">
        <v>10.251200000000001</v>
      </c>
      <c r="S35" s="45">
        <v>0</v>
      </c>
      <c r="T35" s="45">
        <v>17.189499999999999</v>
      </c>
      <c r="U35" s="45">
        <v>0</v>
      </c>
      <c r="V35" s="45">
        <v>17.189499999999999</v>
      </c>
      <c r="W35" s="45">
        <v>18.862200000000001</v>
      </c>
      <c r="X35" s="45">
        <v>10.251200000000001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</row>
    <row r="36" spans="1:31" ht="13.8" hidden="1" outlineLevel="1">
      <c r="A36" s="8">
        <v>41306</v>
      </c>
      <c r="B36" s="45">
        <v>12.0191</v>
      </c>
      <c r="C36" s="45">
        <v>21.199300000000001</v>
      </c>
      <c r="D36" s="45">
        <v>10.8833</v>
      </c>
      <c r="E36" s="45">
        <v>9.9669000000000008</v>
      </c>
      <c r="F36" s="45">
        <v>13.222099999999999</v>
      </c>
      <c r="G36" s="45">
        <v>0</v>
      </c>
      <c r="H36" s="45">
        <v>13.9015</v>
      </c>
      <c r="I36" s="45">
        <v>21.199300000000001</v>
      </c>
      <c r="J36" s="45">
        <v>12.207000000000001</v>
      </c>
      <c r="K36" s="45">
        <v>10.2248</v>
      </c>
      <c r="L36" s="45">
        <v>21.1281</v>
      </c>
      <c r="M36" s="45">
        <v>0</v>
      </c>
      <c r="N36" s="45">
        <v>9.3731000000000009</v>
      </c>
      <c r="O36" s="45">
        <v>0</v>
      </c>
      <c r="P36" s="45">
        <v>9.3731000000000009</v>
      </c>
      <c r="Q36" s="45">
        <v>9.5688999999999993</v>
      </c>
      <c r="R36" s="45">
        <v>9.0736000000000008</v>
      </c>
      <c r="S36" s="45">
        <v>0</v>
      </c>
      <c r="T36" s="45">
        <v>9.3701000000000008</v>
      </c>
      <c r="U36" s="45">
        <v>0</v>
      </c>
      <c r="V36" s="45">
        <v>9.3701000000000008</v>
      </c>
      <c r="W36" s="45">
        <v>9.5640999999999998</v>
      </c>
      <c r="X36" s="45">
        <v>9.0736000000000008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</row>
    <row r="37" spans="1:31" ht="13.8" hidden="1" outlineLevel="1">
      <c r="A37" s="8">
        <v>41334</v>
      </c>
      <c r="B37" s="45">
        <v>11.7889</v>
      </c>
      <c r="C37" s="45">
        <v>21.546500000000002</v>
      </c>
      <c r="D37" s="45">
        <v>10.2881</v>
      </c>
      <c r="E37" s="45">
        <v>9.0432000000000006</v>
      </c>
      <c r="F37" s="45">
        <v>14.3962</v>
      </c>
      <c r="G37" s="45">
        <v>0</v>
      </c>
      <c r="H37" s="45">
        <v>11.4757</v>
      </c>
      <c r="I37" s="45">
        <v>21.546500000000002</v>
      </c>
      <c r="J37" s="45">
        <v>9.7494999999999994</v>
      </c>
      <c r="K37" s="45">
        <v>8.1239000000000008</v>
      </c>
      <c r="L37" s="45">
        <v>14.3962</v>
      </c>
      <c r="M37" s="45">
        <v>0</v>
      </c>
      <c r="N37" s="45">
        <v>14.995799999999999</v>
      </c>
      <c r="O37" s="45">
        <v>0</v>
      </c>
      <c r="P37" s="45">
        <v>14.995799999999999</v>
      </c>
      <c r="Q37" s="45">
        <v>14.995799999999999</v>
      </c>
      <c r="R37" s="45">
        <v>0</v>
      </c>
      <c r="S37" s="45">
        <v>0</v>
      </c>
      <c r="T37" s="45">
        <v>14.9941</v>
      </c>
      <c r="U37" s="45">
        <v>0</v>
      </c>
      <c r="V37" s="45">
        <v>14.9941</v>
      </c>
      <c r="W37" s="45">
        <v>14.9941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</row>
    <row r="38" spans="1:31" ht="13.8" hidden="1" outlineLevel="1">
      <c r="A38" s="8">
        <v>41365</v>
      </c>
      <c r="B38" s="45">
        <v>14.207599999999999</v>
      </c>
      <c r="C38" s="45">
        <v>20.942</v>
      </c>
      <c r="D38" s="45">
        <v>12.5505</v>
      </c>
      <c r="E38" s="45">
        <v>10.9558</v>
      </c>
      <c r="F38" s="45">
        <v>19.491900000000001</v>
      </c>
      <c r="G38" s="45">
        <v>14.218500000000001</v>
      </c>
      <c r="H38" s="45">
        <v>14.4802</v>
      </c>
      <c r="I38" s="45">
        <v>20.942</v>
      </c>
      <c r="J38" s="45">
        <v>12.7906</v>
      </c>
      <c r="K38" s="45">
        <v>11.1639</v>
      </c>
      <c r="L38" s="45">
        <v>19.540800000000001</v>
      </c>
      <c r="M38" s="45">
        <v>0</v>
      </c>
      <c r="N38" s="45">
        <v>8.7141000000000002</v>
      </c>
      <c r="O38" s="45">
        <v>0</v>
      </c>
      <c r="P38" s="45">
        <v>8.7141000000000002</v>
      </c>
      <c r="Q38" s="45">
        <v>7.9010999999999996</v>
      </c>
      <c r="R38" s="45">
        <v>15.25</v>
      </c>
      <c r="S38" s="45">
        <v>14.218500000000001</v>
      </c>
      <c r="T38" s="45">
        <v>14.3804</v>
      </c>
      <c r="U38" s="45">
        <v>0</v>
      </c>
      <c r="V38" s="45">
        <v>14.3804</v>
      </c>
      <c r="W38" s="45">
        <v>10</v>
      </c>
      <c r="X38" s="45">
        <v>15.25</v>
      </c>
      <c r="Y38" s="45">
        <v>14.218500000000001</v>
      </c>
      <c r="Z38" s="45">
        <v>7.8917999999999999</v>
      </c>
      <c r="AA38" s="45">
        <v>0</v>
      </c>
      <c r="AB38" s="45">
        <v>7.8917999999999999</v>
      </c>
      <c r="AC38" s="45">
        <v>7.8917999999999999</v>
      </c>
      <c r="AD38" s="45">
        <v>0</v>
      </c>
      <c r="AE38" s="45">
        <v>0</v>
      </c>
    </row>
    <row r="39" spans="1:31" ht="13.8" hidden="1" outlineLevel="1">
      <c r="A39" s="8">
        <v>41395</v>
      </c>
      <c r="B39" s="45">
        <v>11.9443</v>
      </c>
      <c r="C39" s="45">
        <v>21.8489</v>
      </c>
      <c r="D39" s="45">
        <v>10.707000000000001</v>
      </c>
      <c r="E39" s="45">
        <v>10.154</v>
      </c>
      <c r="F39" s="45">
        <v>16.850899999999999</v>
      </c>
      <c r="G39" s="45">
        <v>0</v>
      </c>
      <c r="H39" s="45">
        <v>11.991300000000001</v>
      </c>
      <c r="I39" s="45">
        <v>21.8489</v>
      </c>
      <c r="J39" s="45">
        <v>10.7302</v>
      </c>
      <c r="K39" s="45">
        <v>10.155200000000001</v>
      </c>
      <c r="L39" s="45">
        <v>19.277699999999999</v>
      </c>
      <c r="M39" s="45">
        <v>0</v>
      </c>
      <c r="N39" s="45">
        <v>9.7368000000000006</v>
      </c>
      <c r="O39" s="45">
        <v>0</v>
      </c>
      <c r="P39" s="45">
        <v>9.7368000000000006</v>
      </c>
      <c r="Q39" s="45">
        <v>9.7226999999999997</v>
      </c>
      <c r="R39" s="45">
        <v>9.7384000000000004</v>
      </c>
      <c r="S39" s="45">
        <v>0</v>
      </c>
      <c r="T39" s="45">
        <v>9.7384000000000004</v>
      </c>
      <c r="U39" s="45">
        <v>0</v>
      </c>
      <c r="V39" s="45">
        <v>9.7384000000000004</v>
      </c>
      <c r="W39" s="45">
        <v>0</v>
      </c>
      <c r="X39" s="45">
        <v>9.7384000000000004</v>
      </c>
      <c r="Y39" s="45">
        <v>0</v>
      </c>
      <c r="Z39" s="45">
        <v>9.2484999999999999</v>
      </c>
      <c r="AA39" s="45">
        <v>0</v>
      </c>
      <c r="AB39" s="45">
        <v>9.2484999999999999</v>
      </c>
      <c r="AC39" s="45">
        <v>9.2484999999999999</v>
      </c>
      <c r="AD39" s="45">
        <v>0</v>
      </c>
      <c r="AE39" s="45">
        <v>0</v>
      </c>
    </row>
    <row r="40" spans="1:31" ht="13.8" hidden="1" outlineLevel="1">
      <c r="A40" s="8">
        <v>41426</v>
      </c>
      <c r="B40" s="45">
        <v>8.9291</v>
      </c>
      <c r="C40" s="45">
        <v>21.714200000000002</v>
      </c>
      <c r="D40" s="45">
        <v>7.8409000000000004</v>
      </c>
      <c r="E40" s="45">
        <v>7.3121999999999998</v>
      </c>
      <c r="F40" s="45">
        <v>16.567599999999999</v>
      </c>
      <c r="G40" s="45">
        <v>0</v>
      </c>
      <c r="H40" s="45">
        <v>8.9091000000000005</v>
      </c>
      <c r="I40" s="45">
        <v>21.714200000000002</v>
      </c>
      <c r="J40" s="45">
        <v>7.8137999999999996</v>
      </c>
      <c r="K40" s="45">
        <v>7.2816000000000001</v>
      </c>
      <c r="L40" s="45">
        <v>16.698499999999999</v>
      </c>
      <c r="M40" s="45">
        <v>0</v>
      </c>
      <c r="N40" s="45">
        <v>13.3691</v>
      </c>
      <c r="O40" s="45">
        <v>0</v>
      </c>
      <c r="P40" s="45">
        <v>13.3691</v>
      </c>
      <c r="Q40" s="45">
        <v>14.5077</v>
      </c>
      <c r="R40" s="45">
        <v>8.1981999999999999</v>
      </c>
      <c r="S40" s="45" t="s">
        <v>268</v>
      </c>
      <c r="T40" s="45">
        <v>15.1624</v>
      </c>
      <c r="U40" s="45">
        <v>0</v>
      </c>
      <c r="V40" s="45">
        <v>15.1624</v>
      </c>
      <c r="W40" s="45">
        <v>15.1624</v>
      </c>
      <c r="X40" s="45">
        <v>0</v>
      </c>
      <c r="Y40" s="45">
        <v>0</v>
      </c>
      <c r="Z40" s="45">
        <v>8.6463999999999999</v>
      </c>
      <c r="AA40" s="45">
        <v>0</v>
      </c>
      <c r="AB40" s="45">
        <v>8.6463999999999999</v>
      </c>
      <c r="AC40" s="45">
        <v>9.5</v>
      </c>
      <c r="AD40" s="45">
        <v>8.1981999999999999</v>
      </c>
      <c r="AE40" s="45">
        <v>0</v>
      </c>
    </row>
    <row r="41" spans="1:31" ht="13.8" hidden="1" outlineLevel="1">
      <c r="A41" s="8">
        <v>41456</v>
      </c>
      <c r="B41" s="45">
        <v>12.2051</v>
      </c>
      <c r="C41" s="45">
        <v>21.4285</v>
      </c>
      <c r="D41" s="45">
        <v>11.162699999999999</v>
      </c>
      <c r="E41" s="45">
        <v>11.270899999999999</v>
      </c>
      <c r="F41" s="45">
        <v>10.863200000000001</v>
      </c>
      <c r="G41" s="45">
        <v>0</v>
      </c>
      <c r="H41" s="45">
        <v>13.975</v>
      </c>
      <c r="I41" s="45">
        <v>21.4285</v>
      </c>
      <c r="J41" s="45">
        <v>12.555099999999999</v>
      </c>
      <c r="K41" s="45">
        <v>11.9681</v>
      </c>
      <c r="L41" s="45">
        <v>20.287600000000001</v>
      </c>
      <c r="M41" s="45">
        <v>0</v>
      </c>
      <c r="N41" s="45">
        <v>9.1317000000000004</v>
      </c>
      <c r="O41" s="45">
        <v>0</v>
      </c>
      <c r="P41" s="45">
        <v>9.1317000000000004</v>
      </c>
      <c r="Q41" s="45">
        <v>9.1720000000000006</v>
      </c>
      <c r="R41" s="45">
        <v>9.0986999999999991</v>
      </c>
      <c r="S41" s="45">
        <v>0</v>
      </c>
      <c r="T41" s="45">
        <v>9.0838999999999999</v>
      </c>
      <c r="U41" s="45">
        <v>0</v>
      </c>
      <c r="V41" s="45">
        <v>9.0838999999999999</v>
      </c>
      <c r="W41" s="45">
        <v>9.1720000000000006</v>
      </c>
      <c r="X41" s="45">
        <v>9.0084999999999997</v>
      </c>
      <c r="Y41" s="45">
        <v>0</v>
      </c>
      <c r="Z41" s="45">
        <v>11.170299999999999</v>
      </c>
      <c r="AA41" s="45">
        <v>0</v>
      </c>
      <c r="AB41" s="45">
        <v>11.170299999999999</v>
      </c>
      <c r="AC41" s="45">
        <v>0</v>
      </c>
      <c r="AD41" s="45">
        <v>11.170299999999999</v>
      </c>
      <c r="AE41" s="45">
        <v>0</v>
      </c>
    </row>
    <row r="42" spans="1:31" ht="13.8" hidden="1" outlineLevel="1">
      <c r="A42" s="8">
        <v>41487</v>
      </c>
      <c r="B42" s="45">
        <v>12.391400000000001</v>
      </c>
      <c r="C42" s="45">
        <v>21.872800000000002</v>
      </c>
      <c r="D42" s="45">
        <v>11.559699999999999</v>
      </c>
      <c r="E42" s="45">
        <v>11.105600000000001</v>
      </c>
      <c r="F42" s="45">
        <v>17.053100000000001</v>
      </c>
      <c r="G42" s="45">
        <v>0</v>
      </c>
      <c r="H42" s="45">
        <v>12.4605</v>
      </c>
      <c r="I42" s="45">
        <v>21.872800000000002</v>
      </c>
      <c r="J42" s="45">
        <v>11.6096</v>
      </c>
      <c r="K42" s="45">
        <v>11.1143</v>
      </c>
      <c r="L42" s="45">
        <v>20.1325</v>
      </c>
      <c r="M42" s="45">
        <v>0</v>
      </c>
      <c r="N42" s="45">
        <v>9.9283000000000001</v>
      </c>
      <c r="O42" s="45">
        <v>0</v>
      </c>
      <c r="P42" s="45">
        <v>9.9283000000000001</v>
      </c>
      <c r="Q42" s="45">
        <v>9.9091000000000005</v>
      </c>
      <c r="R42" s="45">
        <v>9.9338999999999995</v>
      </c>
      <c r="S42" s="45">
        <v>0</v>
      </c>
      <c r="T42" s="45">
        <v>9.8018000000000001</v>
      </c>
      <c r="U42" s="45">
        <v>0</v>
      </c>
      <c r="V42" s="45">
        <v>9.8018000000000001</v>
      </c>
      <c r="W42" s="45">
        <v>0</v>
      </c>
      <c r="X42" s="45">
        <v>9.8018000000000001</v>
      </c>
      <c r="Y42" s="45">
        <v>0</v>
      </c>
      <c r="Z42" s="45">
        <v>10.1745</v>
      </c>
      <c r="AA42" s="45">
        <v>0</v>
      </c>
      <c r="AB42" s="45">
        <v>10.1745</v>
      </c>
      <c r="AC42" s="45">
        <v>9.9091000000000005</v>
      </c>
      <c r="AD42" s="45">
        <v>10.684200000000001</v>
      </c>
      <c r="AE42" s="45">
        <v>0</v>
      </c>
    </row>
    <row r="43" spans="1:31" ht="13.8" hidden="1" outlineLevel="1">
      <c r="A43" s="8">
        <v>41518</v>
      </c>
      <c r="B43" s="45">
        <v>12.075799999999999</v>
      </c>
      <c r="C43" s="45">
        <v>20.718599999999999</v>
      </c>
      <c r="D43" s="45">
        <v>11.384600000000001</v>
      </c>
      <c r="E43" s="45">
        <v>11.083500000000001</v>
      </c>
      <c r="F43" s="45">
        <v>17.563099999999999</v>
      </c>
      <c r="G43" s="45">
        <v>0</v>
      </c>
      <c r="H43" s="45">
        <v>12.1218</v>
      </c>
      <c r="I43" s="45">
        <v>20.718599999999999</v>
      </c>
      <c r="J43" s="45">
        <v>11.410500000000001</v>
      </c>
      <c r="K43" s="45">
        <v>11.106199999999999</v>
      </c>
      <c r="L43" s="45">
        <v>19.578600000000002</v>
      </c>
      <c r="M43" s="45">
        <v>0</v>
      </c>
      <c r="N43" s="45">
        <v>10.6319</v>
      </c>
      <c r="O43" s="45">
        <v>0</v>
      </c>
      <c r="P43" s="45">
        <v>10.6319</v>
      </c>
      <c r="Q43" s="45">
        <v>10.103400000000001</v>
      </c>
      <c r="R43" s="45">
        <v>11.603899999999999</v>
      </c>
      <c r="S43" s="45" t="s">
        <v>268</v>
      </c>
      <c r="T43" s="45">
        <v>11.696099999999999</v>
      </c>
      <c r="U43" s="45">
        <v>0</v>
      </c>
      <c r="V43" s="45">
        <v>11.696099999999999</v>
      </c>
      <c r="W43" s="45">
        <v>12.419</v>
      </c>
      <c r="X43" s="45">
        <v>11.5587</v>
      </c>
      <c r="Y43" s="45">
        <v>0</v>
      </c>
      <c r="Z43" s="45">
        <v>10.4086</v>
      </c>
      <c r="AA43" s="45">
        <v>0</v>
      </c>
      <c r="AB43" s="45">
        <v>10.4086</v>
      </c>
      <c r="AC43" s="45">
        <v>10</v>
      </c>
      <c r="AD43" s="45">
        <v>11.6358</v>
      </c>
      <c r="AE43" s="45">
        <v>0</v>
      </c>
    </row>
    <row r="44" spans="1:31" ht="13.8" hidden="1" outlineLevel="1">
      <c r="A44" s="8">
        <v>41548</v>
      </c>
      <c r="B44" s="45">
        <v>11.618600000000001</v>
      </c>
      <c r="C44" s="45">
        <v>20.388000000000002</v>
      </c>
      <c r="D44" s="45">
        <v>10.819800000000001</v>
      </c>
      <c r="E44" s="45">
        <v>10.046900000000001</v>
      </c>
      <c r="F44" s="45">
        <v>18.649899999999999</v>
      </c>
      <c r="G44" s="45">
        <v>0</v>
      </c>
      <c r="H44" s="45">
        <v>11.6853</v>
      </c>
      <c r="I44" s="45">
        <v>20.388000000000002</v>
      </c>
      <c r="J44" s="45">
        <v>10.8628</v>
      </c>
      <c r="K44" s="45">
        <v>10.0677</v>
      </c>
      <c r="L44" s="45">
        <v>18.882400000000001</v>
      </c>
      <c r="M44" s="45">
        <v>0</v>
      </c>
      <c r="N44" s="45">
        <v>9.6752000000000002</v>
      </c>
      <c r="O44" s="45">
        <v>0</v>
      </c>
      <c r="P44" s="45">
        <v>9.6752000000000002</v>
      </c>
      <c r="Q44" s="45">
        <v>9.5</v>
      </c>
      <c r="R44" s="45">
        <v>11.6859</v>
      </c>
      <c r="S44" s="45" t="s">
        <v>268</v>
      </c>
      <c r="T44" s="45">
        <v>9.6752000000000002</v>
      </c>
      <c r="U44" s="45">
        <v>0</v>
      </c>
      <c r="V44" s="45">
        <v>9.6752000000000002</v>
      </c>
      <c r="W44" s="45">
        <v>9.5</v>
      </c>
      <c r="X44" s="45">
        <v>11.6859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</row>
    <row r="45" spans="1:31" ht="13.8" hidden="1" outlineLevel="1">
      <c r="A45" s="8">
        <v>41579</v>
      </c>
      <c r="B45" s="45">
        <v>11.332800000000001</v>
      </c>
      <c r="C45" s="45">
        <v>20.361499999999999</v>
      </c>
      <c r="D45" s="45">
        <v>10.325900000000001</v>
      </c>
      <c r="E45" s="45">
        <v>9.7736000000000001</v>
      </c>
      <c r="F45" s="45">
        <v>17.796399999999998</v>
      </c>
      <c r="G45" s="45">
        <v>0</v>
      </c>
      <c r="H45" s="45">
        <v>11.355600000000001</v>
      </c>
      <c r="I45" s="45">
        <v>20.361499999999999</v>
      </c>
      <c r="J45" s="45">
        <v>10.3409</v>
      </c>
      <c r="K45" s="45">
        <v>9.7736000000000001</v>
      </c>
      <c r="L45" s="45">
        <v>19.3369</v>
      </c>
      <c r="M45" s="45">
        <v>0</v>
      </c>
      <c r="N45" s="45">
        <v>8.859</v>
      </c>
      <c r="O45" s="45">
        <v>0</v>
      </c>
      <c r="P45" s="45">
        <v>8.859</v>
      </c>
      <c r="Q45" s="45" t="s">
        <v>268</v>
      </c>
      <c r="R45" s="45">
        <v>8.859</v>
      </c>
      <c r="S45" s="45" t="s">
        <v>268</v>
      </c>
      <c r="T45" s="45">
        <v>8.8382000000000005</v>
      </c>
      <c r="U45" s="45">
        <v>0</v>
      </c>
      <c r="V45" s="45">
        <v>8.8382000000000005</v>
      </c>
      <c r="W45" s="45">
        <v>0</v>
      </c>
      <c r="X45" s="45">
        <v>8.8382000000000005</v>
      </c>
      <c r="Y45" s="45">
        <v>0</v>
      </c>
      <c r="Z45" s="45">
        <v>9.5751000000000008</v>
      </c>
      <c r="AA45" s="45">
        <v>0</v>
      </c>
      <c r="AB45" s="45">
        <v>9.5751000000000008</v>
      </c>
      <c r="AC45" s="45">
        <v>0</v>
      </c>
      <c r="AD45" s="45">
        <v>9.5751000000000008</v>
      </c>
      <c r="AE45" s="45">
        <v>0</v>
      </c>
    </row>
    <row r="46" spans="1:31" ht="13.8" hidden="1" outlineLevel="1">
      <c r="A46" s="8">
        <v>41609</v>
      </c>
      <c r="B46" s="45">
        <v>13.7315</v>
      </c>
      <c r="C46" s="45">
        <v>19.949200000000001</v>
      </c>
      <c r="D46" s="45">
        <v>12.6128</v>
      </c>
      <c r="E46" s="45">
        <v>11.842000000000001</v>
      </c>
      <c r="F46" s="45">
        <v>18.862200000000001</v>
      </c>
      <c r="G46" s="45">
        <v>0</v>
      </c>
      <c r="H46" s="45">
        <v>13.824999999999999</v>
      </c>
      <c r="I46" s="45">
        <v>19.949200000000001</v>
      </c>
      <c r="J46" s="45">
        <v>12.6943</v>
      </c>
      <c r="K46" s="45">
        <v>11.8909</v>
      </c>
      <c r="L46" s="45">
        <v>19.426600000000001</v>
      </c>
      <c r="M46" s="45">
        <v>0</v>
      </c>
      <c r="N46" s="45">
        <v>9.4967000000000006</v>
      </c>
      <c r="O46" s="45">
        <v>0</v>
      </c>
      <c r="P46" s="45">
        <v>9.4967000000000006</v>
      </c>
      <c r="Q46" s="45">
        <v>9.6632999999999996</v>
      </c>
      <c r="R46" s="45">
        <v>8.9454999999999991</v>
      </c>
      <c r="S46" s="45" t="s">
        <v>268</v>
      </c>
      <c r="T46" s="45">
        <v>9.7687000000000008</v>
      </c>
      <c r="U46" s="45">
        <v>0</v>
      </c>
      <c r="V46" s="45">
        <v>9.7687000000000008</v>
      </c>
      <c r="W46" s="45">
        <v>10.053800000000001</v>
      </c>
      <c r="X46" s="45">
        <v>8.9454999999999991</v>
      </c>
      <c r="Y46" s="45">
        <v>0</v>
      </c>
      <c r="Z46" s="45">
        <v>6.9741999999999997</v>
      </c>
      <c r="AA46" s="45">
        <v>0</v>
      </c>
      <c r="AB46" s="45">
        <v>6.9741999999999997</v>
      </c>
      <c r="AC46" s="45">
        <v>6.9741999999999997</v>
      </c>
      <c r="AD46" s="45">
        <v>0</v>
      </c>
      <c r="AE46" s="45">
        <v>0</v>
      </c>
    </row>
    <row r="47" spans="1:31" ht="13.8" hidden="1" outlineLevel="1">
      <c r="A47" s="8">
        <v>41640</v>
      </c>
      <c r="B47" s="45">
        <v>17.611000000000001</v>
      </c>
      <c r="C47" s="45">
        <v>20.206099999999999</v>
      </c>
      <c r="D47" s="45">
        <v>16.546199999999999</v>
      </c>
      <c r="E47" s="45">
        <v>15.9541</v>
      </c>
      <c r="F47" s="45">
        <v>19.686199999999999</v>
      </c>
      <c r="G47" s="45">
        <v>0</v>
      </c>
      <c r="H47" s="45">
        <v>17.611000000000001</v>
      </c>
      <c r="I47" s="45">
        <v>20.206099999999999</v>
      </c>
      <c r="J47" s="45">
        <v>16.546199999999999</v>
      </c>
      <c r="K47" s="45">
        <v>15.9541</v>
      </c>
      <c r="L47" s="45">
        <v>19.686199999999999</v>
      </c>
      <c r="M47" s="45">
        <v>0</v>
      </c>
      <c r="N47" s="45">
        <v>0</v>
      </c>
      <c r="O47" s="45">
        <v>0</v>
      </c>
      <c r="P47" s="45" t="s">
        <v>268</v>
      </c>
      <c r="Q47" s="45" t="s">
        <v>268</v>
      </c>
      <c r="R47" s="45" t="s">
        <v>268</v>
      </c>
      <c r="S47" s="45" t="s">
        <v>268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</row>
    <row r="48" spans="1:31" ht="13.8" hidden="1" outlineLevel="1">
      <c r="A48" s="8">
        <v>41671</v>
      </c>
      <c r="B48" s="45">
        <v>19.874400000000001</v>
      </c>
      <c r="C48" s="45">
        <v>19.857700000000001</v>
      </c>
      <c r="D48" s="45">
        <v>19.880700000000001</v>
      </c>
      <c r="E48" s="45">
        <v>20.3446</v>
      </c>
      <c r="F48" s="45">
        <v>18.3446</v>
      </c>
      <c r="G48" s="45">
        <v>0</v>
      </c>
      <c r="H48" s="45">
        <v>20.057300000000001</v>
      </c>
      <c r="I48" s="45">
        <v>19.857700000000001</v>
      </c>
      <c r="J48" s="45">
        <v>20.1355</v>
      </c>
      <c r="K48" s="45">
        <v>20.353400000000001</v>
      </c>
      <c r="L48" s="45">
        <v>19.316199999999998</v>
      </c>
      <c r="M48" s="45">
        <v>0</v>
      </c>
      <c r="N48" s="45">
        <v>11.1663</v>
      </c>
      <c r="O48" s="45" t="s">
        <v>268</v>
      </c>
      <c r="P48" s="45">
        <v>11.1663</v>
      </c>
      <c r="Q48" s="45">
        <v>7.7864000000000004</v>
      </c>
      <c r="R48" s="45">
        <v>11.2311</v>
      </c>
      <c r="S48" s="45">
        <v>0</v>
      </c>
      <c r="T48" s="45">
        <v>12.124000000000001</v>
      </c>
      <c r="U48" s="45">
        <v>0</v>
      </c>
      <c r="V48" s="45">
        <v>12.124000000000001</v>
      </c>
      <c r="W48" s="45">
        <v>0</v>
      </c>
      <c r="X48" s="45">
        <v>12.124000000000001</v>
      </c>
      <c r="Y48" s="45">
        <v>0</v>
      </c>
      <c r="Z48" s="45">
        <v>10.924300000000001</v>
      </c>
      <c r="AA48" s="45">
        <v>0</v>
      </c>
      <c r="AB48" s="45">
        <v>10.924300000000001</v>
      </c>
      <c r="AC48" s="45">
        <v>7.7864000000000004</v>
      </c>
      <c r="AD48" s="45">
        <v>11</v>
      </c>
      <c r="AE48" s="45">
        <v>0</v>
      </c>
    </row>
    <row r="49" spans="1:31" ht="13.8" hidden="1" outlineLevel="1">
      <c r="A49" s="8">
        <v>41699</v>
      </c>
      <c r="B49" s="45">
        <v>14.2722</v>
      </c>
      <c r="C49" s="45">
        <v>20.64</v>
      </c>
      <c r="D49" s="45">
        <v>12.533799999999999</v>
      </c>
      <c r="E49" s="45">
        <v>11.3325</v>
      </c>
      <c r="F49" s="45">
        <v>19.346699999999998</v>
      </c>
      <c r="G49" s="45">
        <v>0</v>
      </c>
      <c r="H49" s="45">
        <v>14.3193</v>
      </c>
      <c r="I49" s="45">
        <v>20.64</v>
      </c>
      <c r="J49" s="45">
        <v>12.5389</v>
      </c>
      <c r="K49" s="45">
        <v>11.2903</v>
      </c>
      <c r="L49" s="45">
        <v>19.883800000000001</v>
      </c>
      <c r="M49" s="45">
        <v>0</v>
      </c>
      <c r="N49" s="45">
        <v>12.371700000000001</v>
      </c>
      <c r="O49" s="45">
        <v>0</v>
      </c>
      <c r="P49" s="45">
        <v>12.371700000000001</v>
      </c>
      <c r="Q49" s="45">
        <v>12.9442</v>
      </c>
      <c r="R49" s="45">
        <v>11</v>
      </c>
      <c r="S49" s="45">
        <v>0</v>
      </c>
      <c r="T49" s="45">
        <v>13.996600000000001</v>
      </c>
      <c r="U49" s="45">
        <v>0</v>
      </c>
      <c r="V49" s="45">
        <v>13.996600000000001</v>
      </c>
      <c r="W49" s="45">
        <v>13.996600000000001</v>
      </c>
      <c r="X49" s="45">
        <v>0</v>
      </c>
      <c r="Y49" s="45">
        <v>0</v>
      </c>
      <c r="Z49" s="45">
        <v>10.011799999999999</v>
      </c>
      <c r="AA49" s="45">
        <v>0</v>
      </c>
      <c r="AB49" s="45">
        <v>10.011799999999999</v>
      </c>
      <c r="AC49" s="45">
        <v>7.4438000000000004</v>
      </c>
      <c r="AD49" s="45">
        <v>11</v>
      </c>
      <c r="AE49" s="45">
        <v>0</v>
      </c>
    </row>
    <row r="50" spans="1:31" ht="13.8" hidden="1" outlineLevel="1">
      <c r="A50" s="8">
        <v>41730</v>
      </c>
      <c r="B50" s="45">
        <v>15.895300000000001</v>
      </c>
      <c r="C50" s="45">
        <v>20.726600000000001</v>
      </c>
      <c r="D50" s="45">
        <v>14.357200000000001</v>
      </c>
      <c r="E50" s="45">
        <v>13.421200000000001</v>
      </c>
      <c r="F50" s="45">
        <v>20.3978</v>
      </c>
      <c r="G50" s="45">
        <v>0</v>
      </c>
      <c r="H50" s="45">
        <v>15.960100000000001</v>
      </c>
      <c r="I50" s="45">
        <v>20.726600000000001</v>
      </c>
      <c r="J50" s="45">
        <v>14.4177</v>
      </c>
      <c r="K50" s="45">
        <v>13.4475</v>
      </c>
      <c r="L50" s="45">
        <v>20.850200000000001</v>
      </c>
      <c r="M50" s="45">
        <v>0</v>
      </c>
      <c r="N50" s="45">
        <v>10.6623</v>
      </c>
      <c r="O50" s="45">
        <v>0</v>
      </c>
      <c r="P50" s="45">
        <v>10.6623</v>
      </c>
      <c r="Q50" s="45">
        <v>11.3596</v>
      </c>
      <c r="R50" s="45">
        <v>9.2018000000000004</v>
      </c>
      <c r="S50" s="45" t="s">
        <v>268</v>
      </c>
      <c r="T50" s="45">
        <v>8.5128000000000004</v>
      </c>
      <c r="U50" s="45">
        <v>0</v>
      </c>
      <c r="V50" s="45">
        <v>8.5128000000000004</v>
      </c>
      <c r="W50" s="45">
        <v>0</v>
      </c>
      <c r="X50" s="45">
        <v>8.5128000000000004</v>
      </c>
      <c r="Y50" s="45">
        <v>0</v>
      </c>
      <c r="Z50" s="45">
        <v>11.317600000000001</v>
      </c>
      <c r="AA50" s="45">
        <v>0</v>
      </c>
      <c r="AB50" s="45">
        <v>11.317600000000001</v>
      </c>
      <c r="AC50" s="45">
        <v>11.3596</v>
      </c>
      <c r="AD50" s="45">
        <v>11</v>
      </c>
      <c r="AE50" s="45">
        <v>0</v>
      </c>
    </row>
    <row r="51" spans="1:31" ht="13.8" hidden="1" outlineLevel="1">
      <c r="A51" s="8">
        <v>41760</v>
      </c>
      <c r="B51" s="45">
        <v>15.602499999999999</v>
      </c>
      <c r="C51" s="45">
        <v>20.635899999999999</v>
      </c>
      <c r="D51" s="45">
        <v>14.1274</v>
      </c>
      <c r="E51" s="45">
        <v>13.396699999999999</v>
      </c>
      <c r="F51" s="45">
        <v>19.647600000000001</v>
      </c>
      <c r="G51" s="45">
        <v>0</v>
      </c>
      <c r="H51" s="45">
        <v>16.059899999999999</v>
      </c>
      <c r="I51" s="45">
        <v>20.635899999999999</v>
      </c>
      <c r="J51" s="45">
        <v>14.645</v>
      </c>
      <c r="K51" s="45">
        <v>13.914</v>
      </c>
      <c r="L51" s="45">
        <v>20.4861</v>
      </c>
      <c r="M51" s="45">
        <v>0</v>
      </c>
      <c r="N51" s="45">
        <v>4.7317</v>
      </c>
      <c r="O51" s="45">
        <v>0</v>
      </c>
      <c r="P51" s="45">
        <v>4.7317</v>
      </c>
      <c r="Q51" s="45">
        <v>2.6993999999999998</v>
      </c>
      <c r="R51" s="45">
        <v>11.9452</v>
      </c>
      <c r="S51" s="45" t="s">
        <v>268</v>
      </c>
      <c r="T51" s="45">
        <v>4.4996999999999998</v>
      </c>
      <c r="U51" s="45">
        <v>0</v>
      </c>
      <c r="V51" s="45">
        <v>4.4996999999999998</v>
      </c>
      <c r="W51" s="45">
        <v>2.0908000000000002</v>
      </c>
      <c r="X51" s="45">
        <v>11.9452</v>
      </c>
      <c r="Y51" s="45">
        <v>0</v>
      </c>
      <c r="Z51" s="45">
        <v>6.8</v>
      </c>
      <c r="AA51" s="45">
        <v>0</v>
      </c>
      <c r="AB51" s="45">
        <v>6.8</v>
      </c>
      <c r="AC51" s="45">
        <v>6.8</v>
      </c>
      <c r="AD51" s="45">
        <v>0</v>
      </c>
      <c r="AE51" s="45">
        <v>0</v>
      </c>
    </row>
    <row r="52" spans="1:31" ht="13.8" hidden="1" outlineLevel="1">
      <c r="A52" s="8">
        <v>41791</v>
      </c>
      <c r="B52" s="45">
        <v>13.327500000000001</v>
      </c>
      <c r="C52" s="45">
        <v>21.010200000000001</v>
      </c>
      <c r="D52" s="45">
        <v>12.8683</v>
      </c>
      <c r="E52" s="45">
        <v>12.2616</v>
      </c>
      <c r="F52" s="45">
        <v>19.0565</v>
      </c>
      <c r="G52" s="45">
        <v>11.2675</v>
      </c>
      <c r="H52" s="45">
        <v>13.338200000000001</v>
      </c>
      <c r="I52" s="45">
        <v>21.010200000000001</v>
      </c>
      <c r="J52" s="45">
        <v>12.878</v>
      </c>
      <c r="K52" s="45">
        <v>12.265599999999999</v>
      </c>
      <c r="L52" s="45">
        <v>19.2287</v>
      </c>
      <c r="M52" s="45">
        <v>0</v>
      </c>
      <c r="N52" s="45">
        <v>10.4415</v>
      </c>
      <c r="O52" s="45">
        <v>0</v>
      </c>
      <c r="P52" s="45">
        <v>10.4415</v>
      </c>
      <c r="Q52" s="45">
        <v>7.3</v>
      </c>
      <c r="R52" s="45">
        <v>11.0694</v>
      </c>
      <c r="S52" s="45">
        <v>11.2675</v>
      </c>
      <c r="T52" s="45">
        <v>11.151199999999999</v>
      </c>
      <c r="U52" s="45">
        <v>0</v>
      </c>
      <c r="V52" s="45">
        <v>11.151199999999999</v>
      </c>
      <c r="W52" s="45">
        <v>0</v>
      </c>
      <c r="X52" s="45">
        <v>11.0694</v>
      </c>
      <c r="Y52" s="45">
        <v>11.2675</v>
      </c>
      <c r="Z52" s="45">
        <v>7.3</v>
      </c>
      <c r="AA52" s="45">
        <v>0</v>
      </c>
      <c r="AB52" s="45">
        <v>7.3</v>
      </c>
      <c r="AC52" s="45">
        <v>7.3</v>
      </c>
      <c r="AD52" s="45">
        <v>0</v>
      </c>
      <c r="AE52" s="45">
        <v>0</v>
      </c>
    </row>
    <row r="53" spans="1:31" ht="13.8" hidden="1" outlineLevel="1">
      <c r="A53" s="8">
        <v>41821</v>
      </c>
      <c r="B53" s="45">
        <v>16.322900000000001</v>
      </c>
      <c r="C53" s="45">
        <v>20.798999999999999</v>
      </c>
      <c r="D53" s="45">
        <v>15.2791</v>
      </c>
      <c r="E53" s="45">
        <v>14.9907</v>
      </c>
      <c r="F53" s="45">
        <v>19.593399999999999</v>
      </c>
      <c r="G53" s="45">
        <v>0</v>
      </c>
      <c r="H53" s="45">
        <v>17.705300000000001</v>
      </c>
      <c r="I53" s="45">
        <v>20.798999999999999</v>
      </c>
      <c r="J53" s="45">
        <v>16.581800000000001</v>
      </c>
      <c r="K53" s="45">
        <v>16.192699999999999</v>
      </c>
      <c r="L53" s="45">
        <v>20.529499999999999</v>
      </c>
      <c r="M53" s="45">
        <v>0</v>
      </c>
      <c r="N53" s="45">
        <v>12.942399999999999</v>
      </c>
      <c r="O53" s="45">
        <v>0</v>
      </c>
      <c r="P53" s="45">
        <v>12.942399999999999</v>
      </c>
      <c r="Q53" s="45">
        <v>13</v>
      </c>
      <c r="R53" s="45">
        <v>8.9239999999999995</v>
      </c>
      <c r="S53" s="45">
        <v>0</v>
      </c>
      <c r="T53" s="45">
        <v>12.9741</v>
      </c>
      <c r="U53" s="45">
        <v>0</v>
      </c>
      <c r="V53" s="45">
        <v>12.9741</v>
      </c>
      <c r="W53" s="45">
        <v>13</v>
      </c>
      <c r="X53" s="45">
        <v>9.2434999999999992</v>
      </c>
      <c r="Y53" s="45">
        <v>0</v>
      </c>
      <c r="Z53" s="45">
        <v>10.589600000000001</v>
      </c>
      <c r="AA53" s="45">
        <v>0</v>
      </c>
      <c r="AB53" s="45">
        <v>10.589600000000001</v>
      </c>
      <c r="AC53" s="45">
        <v>13</v>
      </c>
      <c r="AD53" s="45">
        <v>8.6274999999999995</v>
      </c>
      <c r="AE53" s="45">
        <v>0</v>
      </c>
    </row>
    <row r="54" spans="1:31" ht="13.8" hidden="1" outlineLevel="1">
      <c r="A54" s="8">
        <v>41852</v>
      </c>
      <c r="B54" s="45">
        <v>15.8279</v>
      </c>
      <c r="C54" s="45">
        <v>20.376799999999999</v>
      </c>
      <c r="D54" s="45">
        <v>14.946099999999999</v>
      </c>
      <c r="E54" s="45">
        <v>14.5206</v>
      </c>
      <c r="F54" s="45">
        <v>20.317399999999999</v>
      </c>
      <c r="G54" s="45">
        <v>0</v>
      </c>
      <c r="H54" s="45">
        <v>15.896800000000001</v>
      </c>
      <c r="I54" s="45">
        <v>20.376799999999999</v>
      </c>
      <c r="J54" s="45">
        <v>15.019399999999999</v>
      </c>
      <c r="K54" s="45">
        <v>14.571899999999999</v>
      </c>
      <c r="L54" s="45">
        <v>20.91</v>
      </c>
      <c r="M54" s="45">
        <v>0</v>
      </c>
      <c r="N54" s="45">
        <v>7.8986000000000001</v>
      </c>
      <c r="O54" s="45">
        <v>0</v>
      </c>
      <c r="P54" s="45">
        <v>7.8986000000000001</v>
      </c>
      <c r="Q54" s="45">
        <v>7.55</v>
      </c>
      <c r="R54" s="45">
        <v>8.5680999999999994</v>
      </c>
      <c r="S54" s="45">
        <v>0</v>
      </c>
      <c r="T54" s="45">
        <v>8.5</v>
      </c>
      <c r="U54" s="45">
        <v>0</v>
      </c>
      <c r="V54" s="45">
        <v>8.5</v>
      </c>
      <c r="W54" s="45">
        <v>0</v>
      </c>
      <c r="X54" s="45">
        <v>8.5</v>
      </c>
      <c r="Y54" s="45">
        <v>0</v>
      </c>
      <c r="Z54" s="45">
        <v>7.7541000000000002</v>
      </c>
      <c r="AA54" s="45">
        <v>0</v>
      </c>
      <c r="AB54" s="45">
        <v>7.7541000000000002</v>
      </c>
      <c r="AC54" s="45">
        <v>7.55</v>
      </c>
      <c r="AD54" s="45">
        <v>8.6568000000000005</v>
      </c>
      <c r="AE54" s="45">
        <v>0</v>
      </c>
    </row>
    <row r="55" spans="1:31" ht="13.8" hidden="1" outlineLevel="1" collapsed="1">
      <c r="A55" s="8">
        <v>41883</v>
      </c>
      <c r="B55" s="45">
        <v>19.616199999999999</v>
      </c>
      <c r="C55" s="45">
        <v>20.067299999999999</v>
      </c>
      <c r="D55" s="45">
        <v>19.496200000000002</v>
      </c>
      <c r="E55" s="45">
        <v>19.5273</v>
      </c>
      <c r="F55" s="45">
        <v>19.089300000000001</v>
      </c>
      <c r="G55" s="45">
        <v>0</v>
      </c>
      <c r="H55" s="45">
        <v>19.637599999999999</v>
      </c>
      <c r="I55" s="45">
        <v>20.067299999999999</v>
      </c>
      <c r="J55" s="45">
        <v>19.523</v>
      </c>
      <c r="K55" s="45">
        <v>19.5273</v>
      </c>
      <c r="L55" s="45">
        <v>19.464300000000001</v>
      </c>
      <c r="M55" s="45">
        <v>0</v>
      </c>
      <c r="N55" s="45">
        <v>8.4990000000000006</v>
      </c>
      <c r="O55" s="45">
        <v>0</v>
      </c>
      <c r="P55" s="45">
        <v>8.4990000000000006</v>
      </c>
      <c r="Q55" s="45" t="s">
        <v>268</v>
      </c>
      <c r="R55" s="45">
        <v>8.4990000000000006</v>
      </c>
      <c r="S55" s="45" t="s">
        <v>268</v>
      </c>
      <c r="T55" s="45">
        <v>8.5</v>
      </c>
      <c r="U55" s="45">
        <v>0</v>
      </c>
      <c r="V55" s="45">
        <v>8.5</v>
      </c>
      <c r="W55" s="45">
        <v>0</v>
      </c>
      <c r="X55" s="45">
        <v>8.5</v>
      </c>
      <c r="Y55" s="45">
        <v>0</v>
      </c>
      <c r="Z55" s="45">
        <v>8.4114000000000004</v>
      </c>
      <c r="AA55" s="45">
        <v>0</v>
      </c>
      <c r="AB55" s="45">
        <v>8.4114000000000004</v>
      </c>
      <c r="AC55" s="45">
        <v>0</v>
      </c>
      <c r="AD55" s="45">
        <v>8.4114000000000004</v>
      </c>
      <c r="AE55" s="45">
        <v>0</v>
      </c>
    </row>
    <row r="56" spans="1:31" ht="13.8" hidden="1" outlineLevel="1" collapsed="1">
      <c r="A56" s="8">
        <v>41913</v>
      </c>
      <c r="B56" s="45">
        <v>20.588999999999999</v>
      </c>
      <c r="C56" s="45">
        <v>20.153600000000001</v>
      </c>
      <c r="D56" s="45">
        <v>20.736000000000001</v>
      </c>
      <c r="E56" s="45">
        <v>20.9316</v>
      </c>
      <c r="F56" s="45">
        <v>18.958500000000001</v>
      </c>
      <c r="G56" s="45">
        <v>19.989999999999998</v>
      </c>
      <c r="H56" s="45">
        <v>20.613</v>
      </c>
      <c r="I56" s="45">
        <v>20.153600000000001</v>
      </c>
      <c r="J56" s="45">
        <v>20.7685</v>
      </c>
      <c r="K56" s="45">
        <v>20.9316</v>
      </c>
      <c r="L56" s="45">
        <v>19.246200000000002</v>
      </c>
      <c r="M56" s="45">
        <v>19.989999999999998</v>
      </c>
      <c r="N56" s="45">
        <v>8.4990000000000006</v>
      </c>
      <c r="O56" s="45">
        <v>0</v>
      </c>
      <c r="P56" s="45">
        <v>8.4990000000000006</v>
      </c>
      <c r="Q56" s="45" t="s">
        <v>268</v>
      </c>
      <c r="R56" s="45">
        <v>8.4990000000000006</v>
      </c>
      <c r="S56" s="45" t="s">
        <v>268</v>
      </c>
      <c r="T56" s="45">
        <v>8.5</v>
      </c>
      <c r="U56" s="45">
        <v>0</v>
      </c>
      <c r="V56" s="45">
        <v>8.5</v>
      </c>
      <c r="W56" s="45">
        <v>0</v>
      </c>
      <c r="X56" s="45">
        <v>8.5</v>
      </c>
      <c r="Y56" s="45">
        <v>0</v>
      </c>
      <c r="Z56" s="45">
        <v>8.4114000000000004</v>
      </c>
      <c r="AA56" s="45">
        <v>0</v>
      </c>
      <c r="AB56" s="45">
        <v>8.4114000000000004</v>
      </c>
      <c r="AC56" s="45">
        <v>0</v>
      </c>
      <c r="AD56" s="45">
        <v>8.4114000000000004</v>
      </c>
      <c r="AE56" s="45">
        <v>0</v>
      </c>
    </row>
    <row r="57" spans="1:31" ht="13.8" hidden="1" outlineLevel="1" collapsed="1">
      <c r="A57" s="8">
        <v>41944</v>
      </c>
      <c r="B57" s="45">
        <v>20.361499999999999</v>
      </c>
      <c r="C57" s="45">
        <v>19.703600000000002</v>
      </c>
      <c r="D57" s="45">
        <v>20.577000000000002</v>
      </c>
      <c r="E57" s="45">
        <v>20.36</v>
      </c>
      <c r="F57" s="45">
        <v>21.796700000000001</v>
      </c>
      <c r="G57" s="45">
        <v>0</v>
      </c>
      <c r="H57" s="45">
        <v>20.393799999999999</v>
      </c>
      <c r="I57" s="45">
        <v>19.703600000000002</v>
      </c>
      <c r="J57" s="45">
        <v>20.6206</v>
      </c>
      <c r="K57" s="45">
        <v>20.377800000000001</v>
      </c>
      <c r="L57" s="45">
        <v>22.0046</v>
      </c>
      <c r="M57" s="45">
        <v>0</v>
      </c>
      <c r="N57" s="45">
        <v>8.7203999999999997</v>
      </c>
      <c r="O57" s="45">
        <v>0</v>
      </c>
      <c r="P57" s="45">
        <v>8.7203999999999997</v>
      </c>
      <c r="Q57" s="45">
        <v>9.1016999999999992</v>
      </c>
      <c r="R57" s="45">
        <v>8.4999000000000002</v>
      </c>
      <c r="S57" s="45">
        <v>0</v>
      </c>
      <c r="T57" s="45">
        <v>8.5</v>
      </c>
      <c r="U57" s="45">
        <v>0</v>
      </c>
      <c r="V57" s="45">
        <v>8.5</v>
      </c>
      <c r="W57" s="45">
        <v>0</v>
      </c>
      <c r="X57" s="45">
        <v>8.5</v>
      </c>
      <c r="Y57" s="45">
        <v>0</v>
      </c>
      <c r="Z57" s="45">
        <v>9.1001999999999992</v>
      </c>
      <c r="AA57" s="45">
        <v>0</v>
      </c>
      <c r="AB57" s="45">
        <v>9.1001999999999992</v>
      </c>
      <c r="AC57" s="45">
        <v>9.1016999999999992</v>
      </c>
      <c r="AD57" s="45">
        <v>8.4114000000000004</v>
      </c>
      <c r="AE57" s="45">
        <v>0</v>
      </c>
    </row>
    <row r="58" spans="1:31" ht="13.8" hidden="1" outlineLevel="1" collapsed="1">
      <c r="A58" s="8">
        <v>41974</v>
      </c>
      <c r="B58" s="45">
        <v>20.318999999999999</v>
      </c>
      <c r="C58" s="45">
        <v>19.768799999999999</v>
      </c>
      <c r="D58" s="45">
        <v>20.6145</v>
      </c>
      <c r="E58" s="45">
        <v>20.533300000000001</v>
      </c>
      <c r="F58" s="45">
        <v>21.336600000000001</v>
      </c>
      <c r="G58" s="45">
        <v>0</v>
      </c>
      <c r="H58" s="45">
        <v>20.439399999999999</v>
      </c>
      <c r="I58" s="45">
        <v>19.768799999999999</v>
      </c>
      <c r="J58" s="45">
        <v>20.809799999999999</v>
      </c>
      <c r="K58" s="45">
        <v>20.661000000000001</v>
      </c>
      <c r="L58" s="45">
        <v>22.222999999999999</v>
      </c>
      <c r="M58" s="45">
        <v>0</v>
      </c>
      <c r="N58" s="45">
        <v>13.766299999999999</v>
      </c>
      <c r="O58" s="45">
        <v>0</v>
      </c>
      <c r="P58" s="45">
        <v>13.766299999999999</v>
      </c>
      <c r="Q58" s="45">
        <v>14.72</v>
      </c>
      <c r="R58" s="45">
        <v>11.5761</v>
      </c>
      <c r="S58" s="45">
        <v>0</v>
      </c>
      <c r="T58" s="45">
        <v>14.555099999999999</v>
      </c>
      <c r="U58" s="45">
        <v>0</v>
      </c>
      <c r="V58" s="45">
        <v>14.555099999999999</v>
      </c>
      <c r="W58" s="45">
        <v>15.4672</v>
      </c>
      <c r="X58" s="45">
        <v>12.032400000000001</v>
      </c>
      <c r="Y58" s="45">
        <v>0</v>
      </c>
      <c r="Z58" s="45">
        <v>9.7103000000000002</v>
      </c>
      <c r="AA58" s="45">
        <v>0</v>
      </c>
      <c r="AB58" s="45">
        <v>9.7103000000000002</v>
      </c>
      <c r="AC58" s="45">
        <v>9.1016999999999992</v>
      </c>
      <c r="AD58" s="45">
        <v>10.324400000000001</v>
      </c>
      <c r="AE58" s="45">
        <v>0</v>
      </c>
    </row>
    <row r="59" spans="1:31" ht="13.8" hidden="1" outlineLevel="1" collapsed="1">
      <c r="A59" s="8">
        <v>42005</v>
      </c>
      <c r="B59" s="45">
        <v>19.863099999999999</v>
      </c>
      <c r="C59" s="45">
        <v>19.863</v>
      </c>
      <c r="D59" s="45">
        <v>19.863199999999999</v>
      </c>
      <c r="E59" s="45">
        <v>19.728300000000001</v>
      </c>
      <c r="F59" s="45">
        <v>20.483599999999999</v>
      </c>
      <c r="G59" s="45">
        <v>0</v>
      </c>
      <c r="H59" s="45">
        <v>19.936699999999998</v>
      </c>
      <c r="I59" s="45">
        <v>19.863</v>
      </c>
      <c r="J59" s="45">
        <v>19.970099999999999</v>
      </c>
      <c r="K59" s="45">
        <v>19.728300000000001</v>
      </c>
      <c r="L59" s="45">
        <v>21.1541</v>
      </c>
      <c r="M59" s="45">
        <v>0</v>
      </c>
      <c r="N59" s="45">
        <v>10.119</v>
      </c>
      <c r="O59" s="45">
        <v>0</v>
      </c>
      <c r="P59" s="45">
        <v>10.119</v>
      </c>
      <c r="Q59" s="45" t="s">
        <v>268</v>
      </c>
      <c r="R59" s="45">
        <v>10.119</v>
      </c>
      <c r="S59" s="45">
        <v>0</v>
      </c>
      <c r="T59" s="45">
        <v>10.055099999999999</v>
      </c>
      <c r="U59" s="45">
        <v>0</v>
      </c>
      <c r="V59" s="45">
        <v>10.055099999999999</v>
      </c>
      <c r="W59" s="45">
        <v>0</v>
      </c>
      <c r="X59" s="45">
        <v>10.055099999999999</v>
      </c>
      <c r="Y59" s="45">
        <v>0</v>
      </c>
      <c r="Z59" s="45">
        <v>10.1303</v>
      </c>
      <c r="AA59" s="45">
        <v>0</v>
      </c>
      <c r="AB59" s="45">
        <v>10.1303</v>
      </c>
      <c r="AC59" s="45">
        <v>0</v>
      </c>
      <c r="AD59" s="45">
        <v>10.1303</v>
      </c>
      <c r="AE59" s="45">
        <v>0</v>
      </c>
    </row>
    <row r="60" spans="1:31" ht="13.8" hidden="1" outlineLevel="1" collapsed="1">
      <c r="A60" s="8">
        <v>42036</v>
      </c>
      <c r="B60" s="45">
        <v>21.652100000000001</v>
      </c>
      <c r="C60" s="45">
        <v>20.3507</v>
      </c>
      <c r="D60" s="45">
        <v>22.194500000000001</v>
      </c>
      <c r="E60" s="45">
        <v>22.2547</v>
      </c>
      <c r="F60" s="45">
        <v>21.993200000000002</v>
      </c>
      <c r="G60" s="45">
        <v>0</v>
      </c>
      <c r="H60" s="45">
        <v>21.7788</v>
      </c>
      <c r="I60" s="45">
        <v>20.3507</v>
      </c>
      <c r="J60" s="45">
        <v>22.3858</v>
      </c>
      <c r="K60" s="45">
        <v>22.401700000000002</v>
      </c>
      <c r="L60" s="45">
        <v>22.3323</v>
      </c>
      <c r="M60" s="45">
        <v>0</v>
      </c>
      <c r="N60" s="45">
        <v>12.509499999999999</v>
      </c>
      <c r="O60" s="45">
        <v>0</v>
      </c>
      <c r="P60" s="45">
        <v>12.509499999999999</v>
      </c>
      <c r="Q60" s="45">
        <v>14.1493</v>
      </c>
      <c r="R60" s="45">
        <v>8.5246999999999993</v>
      </c>
      <c r="S60" s="45">
        <v>0</v>
      </c>
      <c r="T60" s="45">
        <v>13.3255</v>
      </c>
      <c r="U60" s="45">
        <v>0</v>
      </c>
      <c r="V60" s="45">
        <v>13.3255</v>
      </c>
      <c r="W60" s="45">
        <v>16</v>
      </c>
      <c r="X60" s="45">
        <v>8.5</v>
      </c>
      <c r="Y60" s="45">
        <v>0</v>
      </c>
      <c r="Z60" s="45">
        <v>9.1257999999999999</v>
      </c>
      <c r="AA60" s="45">
        <v>0</v>
      </c>
      <c r="AB60" s="45">
        <v>9.1257999999999999</v>
      </c>
      <c r="AC60" s="45">
        <v>9.1016999999999992</v>
      </c>
      <c r="AD60" s="45">
        <v>10.2117</v>
      </c>
      <c r="AE60" s="45">
        <v>0</v>
      </c>
    </row>
    <row r="61" spans="1:31" ht="13.8" hidden="1" outlineLevel="1" collapsed="1">
      <c r="A61" s="8">
        <v>42064</v>
      </c>
      <c r="B61" s="45">
        <v>22.019200000000001</v>
      </c>
      <c r="C61" s="45">
        <v>21.686499999999999</v>
      </c>
      <c r="D61" s="45">
        <v>22.1112</v>
      </c>
      <c r="E61" s="45">
        <v>22.066700000000001</v>
      </c>
      <c r="F61" s="45">
        <v>23.111999999999998</v>
      </c>
      <c r="G61" s="45">
        <v>0</v>
      </c>
      <c r="H61" s="45">
        <v>24.526299999999999</v>
      </c>
      <c r="I61" s="45">
        <v>21.686499999999999</v>
      </c>
      <c r="J61" s="45">
        <v>25.724900000000002</v>
      </c>
      <c r="K61" s="45">
        <v>25.906700000000001</v>
      </c>
      <c r="L61" s="45">
        <v>23.112100000000002</v>
      </c>
      <c r="M61" s="45">
        <v>0</v>
      </c>
      <c r="N61" s="45">
        <v>15.2369</v>
      </c>
      <c r="O61" s="45">
        <v>0</v>
      </c>
      <c r="P61" s="45">
        <v>15.2369</v>
      </c>
      <c r="Q61" s="45">
        <v>15.2369</v>
      </c>
      <c r="R61" s="45">
        <v>8.2117000000000004</v>
      </c>
      <c r="S61" s="45">
        <v>0</v>
      </c>
      <c r="T61" s="45">
        <v>15.2369</v>
      </c>
      <c r="U61" s="45">
        <v>0</v>
      </c>
      <c r="V61" s="45">
        <v>15.2369</v>
      </c>
      <c r="W61" s="45">
        <v>15.2369</v>
      </c>
      <c r="X61" s="45">
        <v>0</v>
      </c>
      <c r="Y61" s="45">
        <v>0</v>
      </c>
      <c r="Z61" s="45">
        <v>8.2117000000000004</v>
      </c>
      <c r="AA61" s="45">
        <v>0</v>
      </c>
      <c r="AB61" s="45">
        <v>8.2117000000000004</v>
      </c>
      <c r="AC61" s="45">
        <v>0</v>
      </c>
      <c r="AD61" s="45">
        <v>8.2117000000000004</v>
      </c>
      <c r="AE61" s="45">
        <v>0</v>
      </c>
    </row>
    <row r="62" spans="1:31" ht="13.8" hidden="1" outlineLevel="1" collapsed="1">
      <c r="A62" s="8">
        <v>42095</v>
      </c>
      <c r="B62" s="45">
        <v>23.923300000000001</v>
      </c>
      <c r="C62" s="45">
        <v>24.284099999999999</v>
      </c>
      <c r="D62" s="45">
        <v>23.842300000000002</v>
      </c>
      <c r="E62" s="45">
        <v>26.417000000000002</v>
      </c>
      <c r="F62" s="45">
        <v>21.795400000000001</v>
      </c>
      <c r="G62" s="45">
        <v>4.0155000000000003</v>
      </c>
      <c r="H62" s="45">
        <v>25.514500000000002</v>
      </c>
      <c r="I62" s="45">
        <v>24.284099999999999</v>
      </c>
      <c r="J62" s="45">
        <v>25.820699999999999</v>
      </c>
      <c r="K62" s="45">
        <v>26.417000000000002</v>
      </c>
      <c r="L62" s="45">
        <v>23.333400000000001</v>
      </c>
      <c r="M62" s="45">
        <v>0</v>
      </c>
      <c r="N62" s="45">
        <v>5.4843000000000002</v>
      </c>
      <c r="O62" s="45">
        <v>0</v>
      </c>
      <c r="P62" s="45">
        <v>5.4843000000000002</v>
      </c>
      <c r="Q62" s="45" t="s">
        <v>268</v>
      </c>
      <c r="R62" s="45">
        <v>10.191599999999999</v>
      </c>
      <c r="S62" s="45">
        <v>4.0155000000000003</v>
      </c>
      <c r="T62" s="45">
        <v>4.1524000000000001</v>
      </c>
      <c r="U62" s="45">
        <v>0</v>
      </c>
      <c r="V62" s="45">
        <v>4.1524000000000001</v>
      </c>
      <c r="W62" s="45">
        <v>0</v>
      </c>
      <c r="X62" s="45">
        <v>8.5</v>
      </c>
      <c r="Y62" s="45">
        <v>4.0155000000000003</v>
      </c>
      <c r="Z62" s="45">
        <v>10.381399999999999</v>
      </c>
      <c r="AA62" s="45">
        <v>0</v>
      </c>
      <c r="AB62" s="45">
        <v>10.381399999999999</v>
      </c>
      <c r="AC62" s="45">
        <v>0</v>
      </c>
      <c r="AD62" s="45">
        <v>10.381399999999999</v>
      </c>
      <c r="AE62" s="45">
        <v>0</v>
      </c>
    </row>
    <row r="63" spans="1:31" ht="13.8" hidden="1" outlineLevel="1" collapsed="1">
      <c r="A63" s="8">
        <v>42125</v>
      </c>
      <c r="B63" s="45">
        <v>25.2836</v>
      </c>
      <c r="C63" s="45">
        <v>24.4529</v>
      </c>
      <c r="D63" s="45">
        <v>25.491</v>
      </c>
      <c r="E63" s="45">
        <v>25.805599999999998</v>
      </c>
      <c r="F63" s="45">
        <v>22.901800000000001</v>
      </c>
      <c r="G63" s="45">
        <v>0</v>
      </c>
      <c r="H63" s="45">
        <v>25.440200000000001</v>
      </c>
      <c r="I63" s="45">
        <v>24.4529</v>
      </c>
      <c r="J63" s="45">
        <v>25.691400000000002</v>
      </c>
      <c r="K63" s="45">
        <v>25.805599999999998</v>
      </c>
      <c r="L63" s="45">
        <v>24.5547</v>
      </c>
      <c r="M63" s="45">
        <v>0</v>
      </c>
      <c r="N63" s="45">
        <v>15.0015</v>
      </c>
      <c r="O63" s="45">
        <v>0</v>
      </c>
      <c r="P63" s="45">
        <v>15.0015</v>
      </c>
      <c r="Q63" s="45" t="s">
        <v>268</v>
      </c>
      <c r="R63" s="45">
        <v>15.0015</v>
      </c>
      <c r="S63" s="45">
        <v>0</v>
      </c>
      <c r="T63" s="45">
        <v>15.022399999999999</v>
      </c>
      <c r="U63" s="45">
        <v>0</v>
      </c>
      <c r="V63" s="45">
        <v>15.022399999999999</v>
      </c>
      <c r="W63" s="45">
        <v>0</v>
      </c>
      <c r="X63" s="45">
        <v>15.022399999999999</v>
      </c>
      <c r="Y63" s="45">
        <v>0</v>
      </c>
      <c r="Z63" s="45">
        <v>8.1445000000000007</v>
      </c>
      <c r="AA63" s="45">
        <v>0</v>
      </c>
      <c r="AB63" s="45">
        <v>8.1445000000000007</v>
      </c>
      <c r="AC63" s="45">
        <v>0</v>
      </c>
      <c r="AD63" s="45">
        <v>8.1445000000000007</v>
      </c>
      <c r="AE63" s="45">
        <v>0</v>
      </c>
    </row>
    <row r="64" spans="1:31" ht="13.8" hidden="1" outlineLevel="1" collapsed="1">
      <c r="A64" s="8">
        <v>42156</v>
      </c>
      <c r="B64" s="45">
        <v>24.465800000000002</v>
      </c>
      <c r="C64" s="45">
        <v>25.623699999999999</v>
      </c>
      <c r="D64" s="45">
        <v>24.014600000000002</v>
      </c>
      <c r="E64" s="45">
        <v>24.838799999999999</v>
      </c>
      <c r="F64" s="45">
        <v>22.130500000000001</v>
      </c>
      <c r="G64" s="45">
        <v>0</v>
      </c>
      <c r="H64" s="45">
        <v>24.8614</v>
      </c>
      <c r="I64" s="45">
        <v>25.623699999999999</v>
      </c>
      <c r="J64" s="45">
        <v>24.5503</v>
      </c>
      <c r="K64" s="45">
        <v>24.838799999999999</v>
      </c>
      <c r="L64" s="45">
        <v>23.777000000000001</v>
      </c>
      <c r="M64" s="45">
        <v>0</v>
      </c>
      <c r="N64" s="45">
        <v>12.5977</v>
      </c>
      <c r="O64" s="45">
        <v>0</v>
      </c>
      <c r="P64" s="45">
        <v>12.5977</v>
      </c>
      <c r="Q64" s="45" t="s">
        <v>268</v>
      </c>
      <c r="R64" s="45">
        <v>12.5977</v>
      </c>
      <c r="S64" s="45">
        <v>0</v>
      </c>
      <c r="T64" s="45">
        <v>12.5977</v>
      </c>
      <c r="U64" s="45">
        <v>0</v>
      </c>
      <c r="V64" s="45">
        <v>12.5977</v>
      </c>
      <c r="W64" s="45">
        <v>0</v>
      </c>
      <c r="X64" s="45">
        <v>12.5977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</row>
    <row r="65" spans="1:31" ht="13.8" hidden="1" outlineLevel="1" collapsed="1">
      <c r="A65" s="8">
        <v>42186</v>
      </c>
      <c r="B65" s="45">
        <v>23.571300000000001</v>
      </c>
      <c r="C65" s="45">
        <v>24.828900000000001</v>
      </c>
      <c r="D65" s="45">
        <v>22.767900000000001</v>
      </c>
      <c r="E65" s="45">
        <v>22.613800000000001</v>
      </c>
      <c r="F65" s="45">
        <v>23.619299999999999</v>
      </c>
      <c r="G65" s="45">
        <v>0</v>
      </c>
      <c r="H65" s="45">
        <v>24.38</v>
      </c>
      <c r="I65" s="45">
        <v>24.828900000000001</v>
      </c>
      <c r="J65" s="45">
        <v>24.0611</v>
      </c>
      <c r="K65" s="45">
        <v>24.004799999999999</v>
      </c>
      <c r="L65" s="45">
        <v>24.351600000000001</v>
      </c>
      <c r="M65" s="45">
        <v>0</v>
      </c>
      <c r="N65" s="45">
        <v>11.2</v>
      </c>
      <c r="O65" s="45">
        <v>0</v>
      </c>
      <c r="P65" s="45">
        <v>11.2</v>
      </c>
      <c r="Q65" s="45">
        <v>11.373200000000001</v>
      </c>
      <c r="R65" s="45">
        <v>8.9885000000000002</v>
      </c>
      <c r="S65" s="45" t="s">
        <v>268</v>
      </c>
      <c r="T65" s="45">
        <v>9</v>
      </c>
      <c r="U65" s="45">
        <v>0</v>
      </c>
      <c r="V65" s="45">
        <v>9</v>
      </c>
      <c r="W65" s="45">
        <v>0</v>
      </c>
      <c r="X65" s="45">
        <v>9</v>
      </c>
      <c r="Y65" s="45">
        <v>0</v>
      </c>
      <c r="Z65" s="45">
        <v>11.3705</v>
      </c>
      <c r="AA65" s="45">
        <v>0</v>
      </c>
      <c r="AB65" s="45">
        <v>11.3705</v>
      </c>
      <c r="AC65" s="45">
        <v>11.373200000000001</v>
      </c>
      <c r="AD65" s="45">
        <v>7.8333000000000004</v>
      </c>
      <c r="AE65" s="45">
        <v>0</v>
      </c>
    </row>
    <row r="66" spans="1:31" ht="13.8" hidden="1" outlineLevel="1" collapsed="1">
      <c r="A66" s="8">
        <v>42217</v>
      </c>
      <c r="B66" s="45">
        <v>24.011099999999999</v>
      </c>
      <c r="C66" s="45">
        <v>25.046800000000001</v>
      </c>
      <c r="D66" s="45">
        <v>23.51</v>
      </c>
      <c r="E66" s="45">
        <v>23.693100000000001</v>
      </c>
      <c r="F66" s="45">
        <v>21.6889</v>
      </c>
      <c r="G66" s="45">
        <v>0</v>
      </c>
      <c r="H66" s="45">
        <v>24.148</v>
      </c>
      <c r="I66" s="45">
        <v>25.046800000000001</v>
      </c>
      <c r="J66" s="45">
        <v>23.706099999999999</v>
      </c>
      <c r="K66" s="45">
        <v>23.911300000000001</v>
      </c>
      <c r="L66" s="45">
        <v>21.699200000000001</v>
      </c>
      <c r="M66" s="45">
        <v>0</v>
      </c>
      <c r="N66" s="45">
        <v>11.3581</v>
      </c>
      <c r="O66" s="45">
        <v>0</v>
      </c>
      <c r="P66" s="45">
        <v>11.3581</v>
      </c>
      <c r="Q66" s="45">
        <v>11.373200000000001</v>
      </c>
      <c r="R66" s="45">
        <v>7.8330000000000002</v>
      </c>
      <c r="S66" s="45" t="s">
        <v>268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11.3581</v>
      </c>
      <c r="AA66" s="45">
        <v>0</v>
      </c>
      <c r="AB66" s="45">
        <v>11.3581</v>
      </c>
      <c r="AC66" s="45">
        <v>11.373200000000001</v>
      </c>
      <c r="AD66" s="45">
        <v>7.8330000000000002</v>
      </c>
      <c r="AE66" s="45">
        <v>0</v>
      </c>
    </row>
    <row r="67" spans="1:31" ht="13.8" hidden="1" outlineLevel="1" collapsed="1">
      <c r="A67" s="8">
        <v>42248</v>
      </c>
      <c r="B67" s="45">
        <v>23.643699999999999</v>
      </c>
      <c r="C67" s="45">
        <v>24.9664</v>
      </c>
      <c r="D67" s="45">
        <v>22.7379</v>
      </c>
      <c r="E67" s="45">
        <v>21.781099999999999</v>
      </c>
      <c r="F67" s="45">
        <v>25.786300000000001</v>
      </c>
      <c r="G67" s="45">
        <v>24</v>
      </c>
      <c r="H67" s="45">
        <v>24.312899999999999</v>
      </c>
      <c r="I67" s="45">
        <v>24.9664</v>
      </c>
      <c r="J67" s="45">
        <v>23.819199999999999</v>
      </c>
      <c r="K67" s="45">
        <v>23.116</v>
      </c>
      <c r="L67" s="45">
        <v>25.7897</v>
      </c>
      <c r="M67" s="45">
        <v>24</v>
      </c>
      <c r="N67" s="45">
        <v>12.2705</v>
      </c>
      <c r="O67" s="45">
        <v>0</v>
      </c>
      <c r="P67" s="45">
        <v>12.2705</v>
      </c>
      <c r="Q67" s="45">
        <v>12.2727</v>
      </c>
      <c r="R67" s="45">
        <v>7.8329000000000004</v>
      </c>
      <c r="S67" s="45" t="s">
        <v>268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12.2705</v>
      </c>
      <c r="AA67" s="45">
        <v>0</v>
      </c>
      <c r="AB67" s="45">
        <v>12.2705</v>
      </c>
      <c r="AC67" s="45">
        <v>12.2727</v>
      </c>
      <c r="AD67" s="45">
        <v>7.8329000000000004</v>
      </c>
      <c r="AE67" s="45">
        <v>0</v>
      </c>
    </row>
    <row r="68" spans="1:31" ht="13.8" hidden="1" outlineLevel="1" collapsed="1">
      <c r="A68" s="8">
        <v>42278</v>
      </c>
      <c r="B68" s="45">
        <v>23.477599999999999</v>
      </c>
      <c r="C68" s="45">
        <v>24.7927</v>
      </c>
      <c r="D68" s="45">
        <v>23.140799999999999</v>
      </c>
      <c r="E68" s="45">
        <v>23.1938</v>
      </c>
      <c r="F68" s="45">
        <v>23.0242</v>
      </c>
      <c r="G68" s="45">
        <v>24</v>
      </c>
      <c r="H68" s="45">
        <v>23.540800000000001</v>
      </c>
      <c r="I68" s="45">
        <v>24.7927</v>
      </c>
      <c r="J68" s="45">
        <v>23.217500000000001</v>
      </c>
      <c r="K68" s="45">
        <v>23.310400000000001</v>
      </c>
      <c r="L68" s="45">
        <v>23.024999999999999</v>
      </c>
      <c r="M68" s="45">
        <v>24</v>
      </c>
      <c r="N68" s="45">
        <v>14.104200000000001</v>
      </c>
      <c r="O68" s="45">
        <v>0</v>
      </c>
      <c r="P68" s="45">
        <v>14.104200000000001</v>
      </c>
      <c r="Q68" s="45">
        <v>14.117000000000001</v>
      </c>
      <c r="R68" s="45">
        <v>7.8327999999999998</v>
      </c>
      <c r="S68" s="45" t="s">
        <v>268</v>
      </c>
      <c r="T68" s="45">
        <v>15</v>
      </c>
      <c r="U68" s="45">
        <v>0</v>
      </c>
      <c r="V68" s="45">
        <v>15</v>
      </c>
      <c r="W68" s="45">
        <v>15</v>
      </c>
      <c r="X68" s="45">
        <v>0</v>
      </c>
      <c r="Y68" s="45">
        <v>0</v>
      </c>
      <c r="Z68" s="45">
        <v>12.1479</v>
      </c>
      <c r="AA68" s="45">
        <v>0</v>
      </c>
      <c r="AB68" s="45">
        <v>12.1479</v>
      </c>
      <c r="AC68" s="45">
        <v>12.1761</v>
      </c>
      <c r="AD68" s="45">
        <v>7.8327999999999998</v>
      </c>
      <c r="AE68" s="45">
        <v>0</v>
      </c>
    </row>
    <row r="69" spans="1:31" ht="13.8" hidden="1" outlineLevel="1" collapsed="1">
      <c r="A69" s="8">
        <v>42309</v>
      </c>
      <c r="B69" s="45">
        <v>23.812100000000001</v>
      </c>
      <c r="C69" s="45">
        <v>25.015999999999998</v>
      </c>
      <c r="D69" s="45">
        <v>23.316400000000002</v>
      </c>
      <c r="E69" s="45">
        <v>23.706900000000001</v>
      </c>
      <c r="F69" s="45">
        <v>22.626000000000001</v>
      </c>
      <c r="G69" s="45">
        <v>24</v>
      </c>
      <c r="H69" s="45">
        <v>24.089400000000001</v>
      </c>
      <c r="I69" s="45">
        <v>25.015999999999998</v>
      </c>
      <c r="J69" s="45">
        <v>23.695499999999999</v>
      </c>
      <c r="K69" s="45">
        <v>24.057099999999998</v>
      </c>
      <c r="L69" s="45">
        <v>23.059799999999999</v>
      </c>
      <c r="M69" s="45">
        <v>24</v>
      </c>
      <c r="N69" s="45">
        <v>11.537800000000001</v>
      </c>
      <c r="O69" s="45">
        <v>0</v>
      </c>
      <c r="P69" s="45">
        <v>11.537800000000001</v>
      </c>
      <c r="Q69" s="45">
        <v>12.138500000000001</v>
      </c>
      <c r="R69" s="45">
        <v>10.6661</v>
      </c>
      <c r="S69" s="45" t="s">
        <v>268</v>
      </c>
      <c r="T69" s="45">
        <v>11.450799999999999</v>
      </c>
      <c r="U69" s="45">
        <v>0</v>
      </c>
      <c r="V69" s="45">
        <v>11.450799999999999</v>
      </c>
      <c r="W69" s="45">
        <v>0</v>
      </c>
      <c r="X69" s="45">
        <v>11.450799999999999</v>
      </c>
      <c r="Y69" s="45">
        <v>0</v>
      </c>
      <c r="Z69" s="45">
        <v>11.569599999999999</v>
      </c>
      <c r="AA69" s="45">
        <v>0</v>
      </c>
      <c r="AB69" s="45">
        <v>11.569599999999999</v>
      </c>
      <c r="AC69" s="45">
        <v>12.138500000000001</v>
      </c>
      <c r="AD69" s="45">
        <v>9.1697000000000006</v>
      </c>
      <c r="AE69" s="45">
        <v>0</v>
      </c>
    </row>
    <row r="70" spans="1:31" ht="13.8" hidden="1" outlineLevel="1" collapsed="1">
      <c r="A70" s="8">
        <v>42339</v>
      </c>
      <c r="B70" s="45">
        <v>23.491499999999998</v>
      </c>
      <c r="C70" s="45">
        <v>25.4862</v>
      </c>
      <c r="D70" s="45">
        <v>22.620799999999999</v>
      </c>
      <c r="E70" s="45">
        <v>22.416</v>
      </c>
      <c r="F70" s="45">
        <v>23.1739</v>
      </c>
      <c r="G70" s="45">
        <v>24.0001</v>
      </c>
      <c r="H70" s="45">
        <v>23.672999999999998</v>
      </c>
      <c r="I70" s="45">
        <v>25.4862</v>
      </c>
      <c r="J70" s="45">
        <v>22.8628</v>
      </c>
      <c r="K70" s="45">
        <v>22.599599999999999</v>
      </c>
      <c r="L70" s="45">
        <v>23.585699999999999</v>
      </c>
      <c r="M70" s="45">
        <v>24.0001</v>
      </c>
      <c r="N70" s="45">
        <v>12.464700000000001</v>
      </c>
      <c r="O70" s="45">
        <v>0</v>
      </c>
      <c r="P70" s="45">
        <v>12.464700000000001</v>
      </c>
      <c r="Q70" s="45">
        <v>13.4963</v>
      </c>
      <c r="R70" s="45">
        <v>10.677</v>
      </c>
      <c r="S70" s="45">
        <v>0</v>
      </c>
      <c r="T70" s="45">
        <v>12.275</v>
      </c>
      <c r="U70" s="45">
        <v>0</v>
      </c>
      <c r="V70" s="45">
        <v>12.275</v>
      </c>
      <c r="W70" s="45">
        <v>15</v>
      </c>
      <c r="X70" s="45">
        <v>10.677</v>
      </c>
      <c r="Y70" s="45">
        <v>0</v>
      </c>
      <c r="Z70" s="45">
        <v>12.7271</v>
      </c>
      <c r="AA70" s="45">
        <v>0</v>
      </c>
      <c r="AB70" s="45">
        <v>12.7271</v>
      </c>
      <c r="AC70" s="45">
        <v>12.7271</v>
      </c>
      <c r="AD70" s="45">
        <v>0</v>
      </c>
      <c r="AE70" s="45">
        <v>0</v>
      </c>
    </row>
    <row r="71" spans="1:31" ht="13.8" hidden="1" outlineLevel="1" collapsed="1">
      <c r="A71" s="8">
        <v>42370</v>
      </c>
      <c r="B71" s="45">
        <v>23.489599999999999</v>
      </c>
      <c r="C71" s="45">
        <v>25.8491</v>
      </c>
      <c r="D71" s="45">
        <v>21.579499999999999</v>
      </c>
      <c r="E71" s="45">
        <v>21.247900000000001</v>
      </c>
      <c r="F71" s="45">
        <v>22.539300000000001</v>
      </c>
      <c r="G71" s="45">
        <v>24</v>
      </c>
      <c r="H71" s="45">
        <v>23.489599999999999</v>
      </c>
      <c r="I71" s="45">
        <v>25.8491</v>
      </c>
      <c r="J71" s="45">
        <v>21.579499999999999</v>
      </c>
      <c r="K71" s="45">
        <v>21.247900000000001</v>
      </c>
      <c r="L71" s="45">
        <v>22.539300000000001</v>
      </c>
      <c r="M71" s="45">
        <v>24</v>
      </c>
      <c r="N71" s="45">
        <v>0</v>
      </c>
      <c r="O71" s="45">
        <v>0</v>
      </c>
      <c r="P71" s="45">
        <v>0</v>
      </c>
      <c r="Q71" s="45" t="s">
        <v>268</v>
      </c>
      <c r="R71" s="45">
        <v>0</v>
      </c>
      <c r="S71" s="45" t="s">
        <v>268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</row>
    <row r="72" spans="1:31" ht="13.8" hidden="1" outlineLevel="1" collapsed="1">
      <c r="A72" s="8">
        <v>42401</v>
      </c>
      <c r="B72" s="45">
        <v>23.61</v>
      </c>
      <c r="C72" s="45">
        <v>25.828900000000001</v>
      </c>
      <c r="D72" s="45">
        <v>22.577000000000002</v>
      </c>
      <c r="E72" s="45">
        <v>22.678100000000001</v>
      </c>
      <c r="F72" s="45">
        <v>22.228300000000001</v>
      </c>
      <c r="G72" s="45">
        <v>24</v>
      </c>
      <c r="H72" s="45">
        <v>23.6709</v>
      </c>
      <c r="I72" s="45">
        <v>25.828900000000001</v>
      </c>
      <c r="J72" s="45">
        <v>22.6587</v>
      </c>
      <c r="K72" s="45">
        <v>22.745799999999999</v>
      </c>
      <c r="L72" s="45">
        <v>22.351600000000001</v>
      </c>
      <c r="M72" s="45">
        <v>24</v>
      </c>
      <c r="N72" s="45">
        <v>11.7898</v>
      </c>
      <c r="O72" s="45">
        <v>0</v>
      </c>
      <c r="P72" s="45">
        <v>11.7898</v>
      </c>
      <c r="Q72" s="45">
        <v>12.7271</v>
      </c>
      <c r="R72" s="45">
        <v>9.9901</v>
      </c>
      <c r="S72" s="45" t="s">
        <v>268</v>
      </c>
      <c r="T72" s="45">
        <v>9.9901</v>
      </c>
      <c r="U72" s="45">
        <v>0</v>
      </c>
      <c r="V72" s="45">
        <v>9.9901</v>
      </c>
      <c r="W72" s="45">
        <v>0</v>
      </c>
      <c r="X72" s="45">
        <v>9.9901</v>
      </c>
      <c r="Y72" s="45">
        <v>0</v>
      </c>
      <c r="Z72" s="45">
        <v>12.7271</v>
      </c>
      <c r="AA72" s="45">
        <v>0</v>
      </c>
      <c r="AB72" s="45">
        <v>12.7271</v>
      </c>
      <c r="AC72" s="45">
        <v>12.7271</v>
      </c>
      <c r="AD72" s="45">
        <v>0</v>
      </c>
      <c r="AE72" s="45">
        <v>0</v>
      </c>
    </row>
    <row r="73" spans="1:31" ht="13.8" hidden="1" outlineLevel="1" collapsed="1">
      <c r="A73" s="8">
        <v>42430</v>
      </c>
      <c r="B73" s="45">
        <v>23.49</v>
      </c>
      <c r="C73" s="45">
        <v>24.838999999999999</v>
      </c>
      <c r="D73" s="45">
        <v>22.5397</v>
      </c>
      <c r="E73" s="45">
        <v>22.0093</v>
      </c>
      <c r="F73" s="45">
        <v>23.591899999999999</v>
      </c>
      <c r="G73" s="45">
        <v>24.0001</v>
      </c>
      <c r="H73" s="45">
        <v>23.518599999999999</v>
      </c>
      <c r="I73" s="45">
        <v>24.838999999999999</v>
      </c>
      <c r="J73" s="45">
        <v>22.584900000000001</v>
      </c>
      <c r="K73" s="45">
        <v>22.031199999999998</v>
      </c>
      <c r="L73" s="45">
        <v>23.6889</v>
      </c>
      <c r="M73" s="45">
        <v>24.0001</v>
      </c>
      <c r="N73" s="45">
        <v>11.0844</v>
      </c>
      <c r="O73" s="45">
        <v>0</v>
      </c>
      <c r="P73" s="45">
        <v>11.0844</v>
      </c>
      <c r="Q73" s="45">
        <v>12.7271</v>
      </c>
      <c r="R73" s="45">
        <v>9.9901</v>
      </c>
      <c r="S73" s="45">
        <v>0</v>
      </c>
      <c r="T73" s="45">
        <v>9.9901</v>
      </c>
      <c r="U73" s="45">
        <v>0</v>
      </c>
      <c r="V73" s="45">
        <v>9.9901</v>
      </c>
      <c r="W73" s="45">
        <v>0</v>
      </c>
      <c r="X73" s="45">
        <v>9.9901</v>
      </c>
      <c r="Y73" s="45">
        <v>0</v>
      </c>
      <c r="Z73" s="45">
        <v>12.7271</v>
      </c>
      <c r="AA73" s="45">
        <v>0</v>
      </c>
      <c r="AB73" s="45">
        <v>12.7271</v>
      </c>
      <c r="AC73" s="45">
        <v>12.7271</v>
      </c>
      <c r="AD73" s="45">
        <v>0</v>
      </c>
      <c r="AE73" s="45">
        <v>0</v>
      </c>
    </row>
    <row r="74" spans="1:31" ht="13.8" hidden="1" outlineLevel="1" collapsed="1">
      <c r="A74" s="8">
        <v>42461</v>
      </c>
      <c r="B74" s="45">
        <v>21.062799999999999</v>
      </c>
      <c r="C74" s="45">
        <v>24.6343</v>
      </c>
      <c r="D74" s="45">
        <v>19.322700000000001</v>
      </c>
      <c r="E74" s="45">
        <v>21.8996</v>
      </c>
      <c r="F74" s="45">
        <v>16.2685</v>
      </c>
      <c r="G74" s="45">
        <v>21.686499999999999</v>
      </c>
      <c r="H74" s="45">
        <v>23.103100000000001</v>
      </c>
      <c r="I74" s="45">
        <v>24.6343</v>
      </c>
      <c r="J74" s="45">
        <v>22.0702</v>
      </c>
      <c r="K74" s="45">
        <v>21.920200000000001</v>
      </c>
      <c r="L74" s="45">
        <v>22.566700000000001</v>
      </c>
      <c r="M74" s="45">
        <v>21.686499999999999</v>
      </c>
      <c r="N74" s="45">
        <v>12.1783</v>
      </c>
      <c r="O74" s="45">
        <v>0</v>
      </c>
      <c r="P74" s="45">
        <v>12.1783</v>
      </c>
      <c r="Q74" s="45">
        <v>12.7103</v>
      </c>
      <c r="R74" s="45">
        <v>12.1761</v>
      </c>
      <c r="S74" s="45">
        <v>0</v>
      </c>
      <c r="T74" s="45">
        <v>12.1761</v>
      </c>
      <c r="U74" s="45">
        <v>0</v>
      </c>
      <c r="V74" s="45">
        <v>12.1761</v>
      </c>
      <c r="W74" s="45">
        <v>0</v>
      </c>
      <c r="X74" s="45">
        <v>12.1761</v>
      </c>
      <c r="Y74" s="45">
        <v>0</v>
      </c>
      <c r="Z74" s="45">
        <v>12.7103</v>
      </c>
      <c r="AA74" s="45">
        <v>0</v>
      </c>
      <c r="AB74" s="45">
        <v>12.7103</v>
      </c>
      <c r="AC74" s="45">
        <v>12.7103</v>
      </c>
      <c r="AD74" s="45">
        <v>0</v>
      </c>
      <c r="AE74" s="45">
        <v>0</v>
      </c>
    </row>
    <row r="75" spans="1:31" ht="13.8" hidden="1" outlineLevel="1" collapsed="1">
      <c r="A75" s="8">
        <v>42491</v>
      </c>
      <c r="B75" s="45">
        <v>21.786200000000001</v>
      </c>
      <c r="C75" s="45">
        <v>24.024799999999999</v>
      </c>
      <c r="D75" s="45">
        <v>20.909099999999999</v>
      </c>
      <c r="E75" s="45">
        <v>21.453399999999998</v>
      </c>
      <c r="F75" s="45">
        <v>20.8368</v>
      </c>
      <c r="G75" s="45">
        <v>19.783200000000001</v>
      </c>
      <c r="H75" s="45">
        <v>22.391500000000001</v>
      </c>
      <c r="I75" s="45">
        <v>24.024799999999999</v>
      </c>
      <c r="J75" s="45">
        <v>21.709299999999999</v>
      </c>
      <c r="K75" s="45">
        <v>21.554200000000002</v>
      </c>
      <c r="L75" s="45">
        <v>22.700399999999998</v>
      </c>
      <c r="M75" s="45">
        <v>20.145</v>
      </c>
      <c r="N75" s="45">
        <v>8.7777999999999992</v>
      </c>
      <c r="O75" s="45">
        <v>0</v>
      </c>
      <c r="P75" s="45">
        <v>8.7777999999999992</v>
      </c>
      <c r="Q75" s="45">
        <v>8.6309000000000005</v>
      </c>
      <c r="R75" s="45">
        <v>8.5911000000000008</v>
      </c>
      <c r="S75" s="45">
        <v>10.308299999999999</v>
      </c>
      <c r="T75" s="45">
        <v>9.8110999999999997</v>
      </c>
      <c r="U75" s="45">
        <v>0</v>
      </c>
      <c r="V75" s="45">
        <v>9.8110999999999997</v>
      </c>
      <c r="W75" s="45">
        <v>0</v>
      </c>
      <c r="X75" s="45">
        <v>9.5305</v>
      </c>
      <c r="Y75" s="45">
        <v>10.308299999999999</v>
      </c>
      <c r="Z75" s="45">
        <v>8.3392999999999997</v>
      </c>
      <c r="AA75" s="45">
        <v>0</v>
      </c>
      <c r="AB75" s="45">
        <v>8.3392999999999997</v>
      </c>
      <c r="AC75" s="45">
        <v>8.6309000000000005</v>
      </c>
      <c r="AD75" s="45">
        <v>8.3150999999999993</v>
      </c>
      <c r="AE75" s="45">
        <v>0</v>
      </c>
    </row>
    <row r="76" spans="1:31" ht="13.8" hidden="1" outlineLevel="1" collapsed="1">
      <c r="A76" s="8">
        <v>42522</v>
      </c>
      <c r="B76" s="45">
        <v>21.645800000000001</v>
      </c>
      <c r="C76" s="45">
        <v>23.902899999999999</v>
      </c>
      <c r="D76" s="45">
        <v>20.843</v>
      </c>
      <c r="E76" s="45">
        <v>21.9084</v>
      </c>
      <c r="F76" s="45">
        <v>20.0885</v>
      </c>
      <c r="G76" s="45">
        <v>15.964600000000001</v>
      </c>
      <c r="H76" s="45">
        <v>22.311199999999999</v>
      </c>
      <c r="I76" s="45">
        <v>23.902899999999999</v>
      </c>
      <c r="J76" s="45">
        <v>21.7103</v>
      </c>
      <c r="K76" s="45">
        <v>22.096499999999999</v>
      </c>
      <c r="L76" s="45">
        <v>20.911000000000001</v>
      </c>
      <c r="M76" s="45">
        <v>23.1036</v>
      </c>
      <c r="N76" s="45">
        <v>6.6902999999999997</v>
      </c>
      <c r="O76" s="45">
        <v>0</v>
      </c>
      <c r="P76" s="45">
        <v>6.6902999999999997</v>
      </c>
      <c r="Q76" s="45">
        <v>8.5658999999999992</v>
      </c>
      <c r="R76" s="45">
        <v>8.3472000000000008</v>
      </c>
      <c r="S76" s="45">
        <v>4.5881999999999996</v>
      </c>
      <c r="T76" s="45">
        <v>5.1291000000000002</v>
      </c>
      <c r="U76" s="45">
        <v>0</v>
      </c>
      <c r="V76" s="45">
        <v>5.1291000000000002</v>
      </c>
      <c r="W76" s="45">
        <v>0</v>
      </c>
      <c r="X76" s="45">
        <v>8.5</v>
      </c>
      <c r="Y76" s="45">
        <v>4.5881999999999996</v>
      </c>
      <c r="Z76" s="45">
        <v>8.3864999999999998</v>
      </c>
      <c r="AA76" s="45">
        <v>0</v>
      </c>
      <c r="AB76" s="45">
        <v>8.3864999999999998</v>
      </c>
      <c r="AC76" s="45">
        <v>8.5658999999999992</v>
      </c>
      <c r="AD76" s="45">
        <v>8.3150999999999993</v>
      </c>
      <c r="AE76" s="45">
        <v>0</v>
      </c>
    </row>
    <row r="77" spans="1:31" ht="13.8" hidden="1" outlineLevel="1" collapsed="1">
      <c r="A77" s="8">
        <v>42552</v>
      </c>
      <c r="B77" s="45">
        <v>22.449100000000001</v>
      </c>
      <c r="C77" s="45">
        <v>23.637599999999999</v>
      </c>
      <c r="D77" s="45">
        <v>22.052299999999999</v>
      </c>
      <c r="E77" s="45">
        <v>22.212399999999999</v>
      </c>
      <c r="F77" s="45">
        <v>21.161799999999999</v>
      </c>
      <c r="G77" s="45">
        <v>23.776199999999999</v>
      </c>
      <c r="H77" s="45">
        <v>22.488800000000001</v>
      </c>
      <c r="I77" s="45">
        <v>23.637599999999999</v>
      </c>
      <c r="J77" s="45">
        <v>22.1038</v>
      </c>
      <c r="K77" s="45">
        <v>22.228999999999999</v>
      </c>
      <c r="L77" s="45">
        <v>21.298200000000001</v>
      </c>
      <c r="M77" s="45">
        <v>23.776199999999999</v>
      </c>
      <c r="N77" s="45">
        <v>8.5086999999999993</v>
      </c>
      <c r="O77" s="45">
        <v>0</v>
      </c>
      <c r="P77" s="45">
        <v>8.5086999999999993</v>
      </c>
      <c r="Q77" s="45">
        <v>8.5432000000000006</v>
      </c>
      <c r="R77" s="45">
        <v>8.5</v>
      </c>
      <c r="S77" s="45" t="s">
        <v>268</v>
      </c>
      <c r="T77" s="45">
        <v>8.5</v>
      </c>
      <c r="U77" s="45">
        <v>0</v>
      </c>
      <c r="V77" s="45">
        <v>8.5</v>
      </c>
      <c r="W77" s="45">
        <v>0</v>
      </c>
      <c r="X77" s="45">
        <v>8.5</v>
      </c>
      <c r="Y77" s="45">
        <v>0</v>
      </c>
      <c r="Z77" s="45">
        <v>8.5432000000000006</v>
      </c>
      <c r="AA77" s="45">
        <v>0</v>
      </c>
      <c r="AB77" s="45">
        <v>8.5432000000000006</v>
      </c>
      <c r="AC77" s="45">
        <v>8.5432000000000006</v>
      </c>
      <c r="AD77" s="45">
        <v>0</v>
      </c>
      <c r="AE77" s="45">
        <v>0</v>
      </c>
    </row>
    <row r="78" spans="1:31" ht="13.8" hidden="1" outlineLevel="1" collapsed="1">
      <c r="A78" s="8">
        <v>42583</v>
      </c>
      <c r="B78" s="45">
        <v>22.0456</v>
      </c>
      <c r="C78" s="45">
        <v>22.859200000000001</v>
      </c>
      <c r="D78" s="45">
        <v>21.7469</v>
      </c>
      <c r="E78" s="45">
        <v>21.973700000000001</v>
      </c>
      <c r="F78" s="45">
        <v>20.955400000000001</v>
      </c>
      <c r="G78" s="45">
        <v>26.650500000000001</v>
      </c>
      <c r="H78" s="45">
        <v>22.180900000000001</v>
      </c>
      <c r="I78" s="45">
        <v>22.859200000000001</v>
      </c>
      <c r="J78" s="45">
        <v>21.9284</v>
      </c>
      <c r="K78" s="45">
        <v>21.973700000000001</v>
      </c>
      <c r="L78" s="45">
        <v>21.507200000000001</v>
      </c>
      <c r="M78" s="45">
        <v>26.650500000000001</v>
      </c>
      <c r="N78" s="45">
        <v>8.6193000000000008</v>
      </c>
      <c r="O78" s="45">
        <v>0</v>
      </c>
      <c r="P78" s="45">
        <v>8.6193000000000008</v>
      </c>
      <c r="Q78" s="45" t="s">
        <v>268</v>
      </c>
      <c r="R78" s="45">
        <v>8.6193000000000008</v>
      </c>
      <c r="S78" s="45" t="s">
        <v>268</v>
      </c>
      <c r="T78" s="45">
        <v>8.5</v>
      </c>
      <c r="U78" s="45">
        <v>0</v>
      </c>
      <c r="V78" s="45">
        <v>8.5</v>
      </c>
      <c r="W78" s="45">
        <v>0</v>
      </c>
      <c r="X78" s="45">
        <v>8.5</v>
      </c>
      <c r="Y78" s="45">
        <v>0</v>
      </c>
      <c r="Z78" s="45">
        <v>8.6555999999999997</v>
      </c>
      <c r="AA78" s="45">
        <v>0</v>
      </c>
      <c r="AB78" s="45">
        <v>8.6555999999999997</v>
      </c>
      <c r="AC78" s="45">
        <v>0</v>
      </c>
      <c r="AD78" s="45">
        <v>8.6555999999999997</v>
      </c>
      <c r="AE78" s="45">
        <v>0</v>
      </c>
    </row>
    <row r="79" spans="1:31" ht="13.8" hidden="1" outlineLevel="1" collapsed="1">
      <c r="A79" s="8">
        <v>42614</v>
      </c>
      <c r="B79" s="45">
        <v>19.578299999999999</v>
      </c>
      <c r="C79" s="45">
        <v>23.125800000000002</v>
      </c>
      <c r="D79" s="45">
        <v>18.706399999999999</v>
      </c>
      <c r="E79" s="45">
        <v>19.081700000000001</v>
      </c>
      <c r="F79" s="45">
        <v>16.222000000000001</v>
      </c>
      <c r="G79" s="45">
        <v>22.562799999999999</v>
      </c>
      <c r="H79" s="45">
        <v>20.037700000000001</v>
      </c>
      <c r="I79" s="45">
        <v>23.125800000000002</v>
      </c>
      <c r="J79" s="45">
        <v>19.241499999999998</v>
      </c>
      <c r="K79" s="45">
        <v>19.081700000000001</v>
      </c>
      <c r="L79" s="45">
        <v>19.014900000000001</v>
      </c>
      <c r="M79" s="45">
        <v>22.562799999999999</v>
      </c>
      <c r="N79" s="45">
        <v>7.7630999999999997</v>
      </c>
      <c r="O79" s="45">
        <v>0</v>
      </c>
      <c r="P79" s="45">
        <v>7.7630999999999997</v>
      </c>
      <c r="Q79" s="45" t="s">
        <v>268</v>
      </c>
      <c r="R79" s="45">
        <v>7.7630999999999997</v>
      </c>
      <c r="S79" s="45" t="s">
        <v>268</v>
      </c>
      <c r="T79" s="45">
        <v>8.5</v>
      </c>
      <c r="U79" s="45">
        <v>0</v>
      </c>
      <c r="V79" s="45">
        <v>8.5</v>
      </c>
      <c r="W79" s="45">
        <v>0</v>
      </c>
      <c r="X79" s="45">
        <v>8.5</v>
      </c>
      <c r="Y79" s="45">
        <v>0</v>
      </c>
      <c r="Z79" s="45">
        <v>7.7028999999999996</v>
      </c>
      <c r="AA79" s="45">
        <v>0</v>
      </c>
      <c r="AB79" s="45">
        <v>7.7028999999999996</v>
      </c>
      <c r="AC79" s="45">
        <v>0</v>
      </c>
      <c r="AD79" s="45">
        <v>7.7028999999999996</v>
      </c>
      <c r="AE79" s="45">
        <v>0</v>
      </c>
    </row>
    <row r="80" spans="1:31" ht="13.8" hidden="1" outlineLevel="1" collapsed="1">
      <c r="A80" s="8">
        <v>42644</v>
      </c>
      <c r="B80" s="45">
        <v>21.5318</v>
      </c>
      <c r="C80" s="45">
        <v>22.775300000000001</v>
      </c>
      <c r="D80" s="45">
        <v>20.757100000000001</v>
      </c>
      <c r="E80" s="45">
        <v>21.594899999999999</v>
      </c>
      <c r="F80" s="45">
        <v>18.278300000000002</v>
      </c>
      <c r="G80" s="45">
        <v>24</v>
      </c>
      <c r="H80" s="45">
        <v>21.5687</v>
      </c>
      <c r="I80" s="45">
        <v>22.775300000000001</v>
      </c>
      <c r="J80" s="45">
        <v>20.813600000000001</v>
      </c>
      <c r="K80" s="45">
        <v>21.594899999999999</v>
      </c>
      <c r="L80" s="45">
        <v>18.4558</v>
      </c>
      <c r="M80" s="45">
        <v>24</v>
      </c>
      <c r="N80" s="45">
        <v>8.5</v>
      </c>
      <c r="O80" s="45">
        <v>0</v>
      </c>
      <c r="P80" s="45">
        <v>8.5</v>
      </c>
      <c r="Q80" s="45" t="s">
        <v>268</v>
      </c>
      <c r="R80" s="45">
        <v>8.5</v>
      </c>
      <c r="S80" s="45" t="s">
        <v>268</v>
      </c>
      <c r="T80" s="45">
        <v>8.5</v>
      </c>
      <c r="U80" s="45">
        <v>0</v>
      </c>
      <c r="V80" s="45">
        <v>8.5</v>
      </c>
      <c r="W80" s="45">
        <v>0</v>
      </c>
      <c r="X80" s="45">
        <v>8.5</v>
      </c>
      <c r="Y80" s="45">
        <v>0</v>
      </c>
      <c r="Z80" s="45">
        <v>0</v>
      </c>
      <c r="AA80" s="45">
        <v>0</v>
      </c>
      <c r="AB80" s="45">
        <v>0</v>
      </c>
      <c r="AC80" s="45">
        <v>0</v>
      </c>
      <c r="AD80" s="45">
        <v>0</v>
      </c>
      <c r="AE80" s="45">
        <v>0</v>
      </c>
    </row>
    <row r="81" spans="1:31" ht="13.8" hidden="1" outlineLevel="1" collapsed="1">
      <c r="A81" s="8">
        <v>42675</v>
      </c>
      <c r="B81" s="45">
        <v>20.2408</v>
      </c>
      <c r="C81" s="45">
        <v>22.4496</v>
      </c>
      <c r="D81" s="45">
        <v>19.2227</v>
      </c>
      <c r="E81" s="45">
        <v>20.097999999999999</v>
      </c>
      <c r="F81" s="45">
        <v>15.7532</v>
      </c>
      <c r="G81" s="45">
        <v>19.069400000000002</v>
      </c>
      <c r="H81" s="45">
        <v>20.625299999999999</v>
      </c>
      <c r="I81" s="45">
        <v>22.4496</v>
      </c>
      <c r="J81" s="45">
        <v>19.745799999999999</v>
      </c>
      <c r="K81" s="45">
        <v>20.148099999999999</v>
      </c>
      <c r="L81" s="45">
        <v>17.615400000000001</v>
      </c>
      <c r="M81" s="45">
        <v>24.522300000000001</v>
      </c>
      <c r="N81" s="45">
        <v>7.8604000000000003</v>
      </c>
      <c r="O81" s="45">
        <v>0</v>
      </c>
      <c r="P81" s="45">
        <v>7.8604000000000003</v>
      </c>
      <c r="Q81" s="45">
        <v>4.5532000000000004</v>
      </c>
      <c r="R81" s="45">
        <v>7.7859999999999996</v>
      </c>
      <c r="S81" s="45">
        <v>10.883900000000001</v>
      </c>
      <c r="T81" s="45">
        <v>7.8117999999999999</v>
      </c>
      <c r="U81" s="45">
        <v>0</v>
      </c>
      <c r="V81" s="45">
        <v>7.8117999999999999</v>
      </c>
      <c r="W81" s="45">
        <v>4.5532000000000004</v>
      </c>
      <c r="X81" s="45">
        <v>7.7188999999999997</v>
      </c>
      <c r="Y81" s="45">
        <v>10.883900000000001</v>
      </c>
      <c r="Z81" s="45">
        <v>8.3150999999999993</v>
      </c>
      <c r="AA81" s="45">
        <v>0</v>
      </c>
      <c r="AB81" s="45">
        <v>8.3150999999999993</v>
      </c>
      <c r="AC81" s="45">
        <v>0</v>
      </c>
      <c r="AD81" s="45">
        <v>8.3150999999999993</v>
      </c>
      <c r="AE81" s="45">
        <v>0</v>
      </c>
    </row>
    <row r="82" spans="1:31" ht="13.8" hidden="1" outlineLevel="1" collapsed="1">
      <c r="A82" s="8">
        <v>42705</v>
      </c>
      <c r="B82" s="45">
        <v>21.306799999999999</v>
      </c>
      <c r="C82" s="45">
        <v>22.907499999999999</v>
      </c>
      <c r="D82" s="45">
        <v>20.713899999999999</v>
      </c>
      <c r="E82" s="45">
        <v>20.9162</v>
      </c>
      <c r="F82" s="45">
        <v>16.160499999999999</v>
      </c>
      <c r="G82" s="45">
        <v>28.162700000000001</v>
      </c>
      <c r="H82" s="45">
        <v>21.659500000000001</v>
      </c>
      <c r="I82" s="45">
        <v>22.907499999999999</v>
      </c>
      <c r="J82" s="45">
        <v>21.180499999999999</v>
      </c>
      <c r="K82" s="45">
        <v>20.9162</v>
      </c>
      <c r="L82" s="45">
        <v>18.1311</v>
      </c>
      <c r="M82" s="45">
        <v>28.162700000000001</v>
      </c>
      <c r="N82" s="45">
        <v>7.8484999999999996</v>
      </c>
      <c r="O82" s="45">
        <v>0</v>
      </c>
      <c r="P82" s="45">
        <v>7.8484999999999996</v>
      </c>
      <c r="Q82" s="45">
        <v>0</v>
      </c>
      <c r="R82" s="45">
        <v>7.8484999999999996</v>
      </c>
      <c r="S82" s="45">
        <v>0</v>
      </c>
      <c r="T82" s="45">
        <v>8.5</v>
      </c>
      <c r="U82" s="45">
        <v>0</v>
      </c>
      <c r="V82" s="45">
        <v>8.5</v>
      </c>
      <c r="W82" s="45">
        <v>0</v>
      </c>
      <c r="X82" s="45">
        <v>8.5</v>
      </c>
      <c r="Y82" s="45">
        <v>0</v>
      </c>
      <c r="Z82" s="45">
        <v>7.7119999999999997</v>
      </c>
      <c r="AA82" s="45">
        <v>0</v>
      </c>
      <c r="AB82" s="45">
        <v>7.7119999999999997</v>
      </c>
      <c r="AC82" s="45">
        <v>0</v>
      </c>
      <c r="AD82" s="45">
        <v>7.7119999999999997</v>
      </c>
      <c r="AE82" s="45">
        <v>0</v>
      </c>
    </row>
    <row r="83" spans="1:31" ht="13.8" hidden="1" outlineLevel="1" collapsed="1">
      <c r="A83" s="8">
        <v>42736</v>
      </c>
      <c r="B83" s="45">
        <v>21.000800000000002</v>
      </c>
      <c r="C83" s="45">
        <v>22.343</v>
      </c>
      <c r="D83" s="45">
        <v>20.592500000000001</v>
      </c>
      <c r="E83" s="45">
        <v>21.427399999999999</v>
      </c>
      <c r="F83" s="45">
        <v>16.821899999999999</v>
      </c>
      <c r="G83" s="45">
        <v>24.0001</v>
      </c>
      <c r="H83" s="45">
        <v>21.084599999999998</v>
      </c>
      <c r="I83" s="45">
        <v>22.343</v>
      </c>
      <c r="J83" s="45">
        <v>20.6982</v>
      </c>
      <c r="K83" s="45">
        <v>21.427399999999999</v>
      </c>
      <c r="L83" s="45">
        <v>17.227799999999998</v>
      </c>
      <c r="M83" s="45">
        <v>24.0001</v>
      </c>
      <c r="N83" s="45">
        <v>8.8526000000000007</v>
      </c>
      <c r="O83" s="45">
        <v>0</v>
      </c>
      <c r="P83" s="45">
        <v>8.8526000000000007</v>
      </c>
      <c r="Q83" s="45" t="s">
        <v>268</v>
      </c>
      <c r="R83" s="45">
        <v>8.8526000000000007</v>
      </c>
      <c r="S83" s="45" t="s">
        <v>268</v>
      </c>
      <c r="T83" s="45">
        <v>10</v>
      </c>
      <c r="U83" s="45">
        <v>0</v>
      </c>
      <c r="V83" s="45">
        <v>10</v>
      </c>
      <c r="W83" s="45">
        <v>0</v>
      </c>
      <c r="X83" s="45">
        <v>10</v>
      </c>
      <c r="Y83" s="45">
        <v>0</v>
      </c>
      <c r="Z83" s="45">
        <v>8.0007000000000001</v>
      </c>
      <c r="AA83" s="45">
        <v>0</v>
      </c>
      <c r="AB83" s="45">
        <v>8.0007000000000001</v>
      </c>
      <c r="AC83" s="45">
        <v>0</v>
      </c>
      <c r="AD83" s="45">
        <v>8.0007000000000001</v>
      </c>
      <c r="AE83" s="45">
        <v>0</v>
      </c>
    </row>
    <row r="84" spans="1:31" ht="13.8" hidden="1" outlineLevel="1" collapsed="1">
      <c r="A84" s="8">
        <v>42767</v>
      </c>
      <c r="B84" s="45">
        <v>20.623999999999999</v>
      </c>
      <c r="C84" s="45">
        <v>21.993400000000001</v>
      </c>
      <c r="D84" s="45">
        <v>20.028700000000001</v>
      </c>
      <c r="E84" s="45">
        <v>20.9633</v>
      </c>
      <c r="F84" s="45">
        <v>17.747299999999999</v>
      </c>
      <c r="G84" s="45">
        <v>24</v>
      </c>
      <c r="H84" s="45">
        <v>20.6708</v>
      </c>
      <c r="I84" s="45">
        <v>21.993400000000001</v>
      </c>
      <c r="J84" s="45">
        <v>20.092199999999998</v>
      </c>
      <c r="K84" s="45">
        <v>20.9633</v>
      </c>
      <c r="L84" s="45">
        <v>17.917899999999999</v>
      </c>
      <c r="M84" s="45">
        <v>24</v>
      </c>
      <c r="N84" s="45">
        <v>9.7021999999999995</v>
      </c>
      <c r="O84" s="45">
        <v>0</v>
      </c>
      <c r="P84" s="45">
        <v>9.7021999999999995</v>
      </c>
      <c r="Q84" s="45" t="s">
        <v>268</v>
      </c>
      <c r="R84" s="45">
        <v>9.7021999999999995</v>
      </c>
      <c r="S84" s="45" t="s">
        <v>268</v>
      </c>
      <c r="T84" s="45">
        <v>9.7021999999999995</v>
      </c>
      <c r="U84" s="45">
        <v>0</v>
      </c>
      <c r="V84" s="45">
        <v>9.7021999999999995</v>
      </c>
      <c r="W84" s="45">
        <v>0</v>
      </c>
      <c r="X84" s="45">
        <v>9.7021999999999995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</row>
    <row r="85" spans="1:31" ht="13.8" hidden="1" outlineLevel="1" collapsed="1">
      <c r="A85" s="8">
        <v>42795</v>
      </c>
      <c r="B85" s="45">
        <v>20.0015</v>
      </c>
      <c r="C85" s="45">
        <v>22.1432</v>
      </c>
      <c r="D85" s="45">
        <v>19.133400000000002</v>
      </c>
      <c r="E85" s="45">
        <v>20.624199999999998</v>
      </c>
      <c r="F85" s="45">
        <v>16.135200000000001</v>
      </c>
      <c r="G85" s="45">
        <v>0</v>
      </c>
      <c r="H85" s="45">
        <v>20.033799999999999</v>
      </c>
      <c r="I85" s="45">
        <v>22.1432</v>
      </c>
      <c r="J85" s="45">
        <v>19.174900000000001</v>
      </c>
      <c r="K85" s="45">
        <v>20.624199999999998</v>
      </c>
      <c r="L85" s="45">
        <v>16.2209</v>
      </c>
      <c r="M85" s="45">
        <v>0</v>
      </c>
      <c r="N85" s="45">
        <v>9.7946000000000009</v>
      </c>
      <c r="O85" s="45">
        <v>0</v>
      </c>
      <c r="P85" s="45">
        <v>9.7946000000000009</v>
      </c>
      <c r="Q85" s="45" t="s">
        <v>268</v>
      </c>
      <c r="R85" s="45">
        <v>9.7946000000000009</v>
      </c>
      <c r="S85" s="45" t="s">
        <v>268</v>
      </c>
      <c r="T85" s="45">
        <v>9.7946000000000009</v>
      </c>
      <c r="U85" s="45">
        <v>0</v>
      </c>
      <c r="V85" s="45">
        <v>9.7946000000000009</v>
      </c>
      <c r="W85" s="45">
        <v>0</v>
      </c>
      <c r="X85" s="45">
        <v>9.7946000000000009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</row>
    <row r="86" spans="1:31" ht="13.8" hidden="1" outlineLevel="1" collapsed="1">
      <c r="A86" s="8">
        <v>42826</v>
      </c>
      <c r="B86" s="45">
        <v>19.062000000000001</v>
      </c>
      <c r="C86" s="45">
        <v>21.484200000000001</v>
      </c>
      <c r="D86" s="45">
        <v>18.187100000000001</v>
      </c>
      <c r="E86" s="45">
        <v>20.105899999999998</v>
      </c>
      <c r="F86" s="45">
        <v>14.991899999999999</v>
      </c>
      <c r="G86" s="45">
        <v>20.744700000000002</v>
      </c>
      <c r="H86" s="45">
        <v>19.3947</v>
      </c>
      <c r="I86" s="45">
        <v>21.484200000000001</v>
      </c>
      <c r="J86" s="45">
        <v>18.608899999999998</v>
      </c>
      <c r="K86" s="45">
        <v>20.105899999999998</v>
      </c>
      <c r="L86" s="45">
        <v>15.8217</v>
      </c>
      <c r="M86" s="45">
        <v>20.744700000000002</v>
      </c>
      <c r="N86" s="45">
        <v>7.9550999999999998</v>
      </c>
      <c r="O86" s="45">
        <v>0</v>
      </c>
      <c r="P86" s="45">
        <v>7.9550999999999998</v>
      </c>
      <c r="Q86" s="45" t="s">
        <v>268</v>
      </c>
      <c r="R86" s="45">
        <v>7.9550999999999998</v>
      </c>
      <c r="S86" s="45" t="s">
        <v>268</v>
      </c>
      <c r="T86" s="45">
        <v>9.9161000000000001</v>
      </c>
      <c r="U86" s="45">
        <v>0</v>
      </c>
      <c r="V86" s="45">
        <v>9.9161000000000001</v>
      </c>
      <c r="W86" s="45">
        <v>0</v>
      </c>
      <c r="X86" s="45">
        <v>9.9161000000000001</v>
      </c>
      <c r="Y86" s="45">
        <v>0</v>
      </c>
      <c r="Z86" s="45">
        <v>7.5</v>
      </c>
      <c r="AA86" s="45">
        <v>0</v>
      </c>
      <c r="AB86" s="45">
        <v>7.5</v>
      </c>
      <c r="AC86" s="45">
        <v>0</v>
      </c>
      <c r="AD86" s="45">
        <v>7.5</v>
      </c>
      <c r="AE86" s="45">
        <v>0</v>
      </c>
    </row>
    <row r="87" spans="1:31" ht="13.8" hidden="1" outlineLevel="1" collapsed="1">
      <c r="A87" s="8">
        <v>42856</v>
      </c>
      <c r="B87" s="45">
        <v>18.655100000000001</v>
      </c>
      <c r="C87" s="45">
        <v>20.954499999999999</v>
      </c>
      <c r="D87" s="45">
        <v>17.772500000000001</v>
      </c>
      <c r="E87" s="45">
        <v>18.451499999999999</v>
      </c>
      <c r="F87" s="45">
        <v>15.9048</v>
      </c>
      <c r="G87" s="45">
        <v>0</v>
      </c>
      <c r="H87" s="45">
        <v>18.795500000000001</v>
      </c>
      <c r="I87" s="45">
        <v>20.954499999999999</v>
      </c>
      <c r="J87" s="45">
        <v>17.951699999999999</v>
      </c>
      <c r="K87" s="45">
        <v>18.456700000000001</v>
      </c>
      <c r="L87" s="45">
        <v>16.465499999999999</v>
      </c>
      <c r="M87" s="45">
        <v>0</v>
      </c>
      <c r="N87" s="45">
        <v>7.9017999999999997</v>
      </c>
      <c r="O87" s="45">
        <v>0</v>
      </c>
      <c r="P87" s="45">
        <v>7.9017999999999997</v>
      </c>
      <c r="Q87" s="45">
        <v>6.5</v>
      </c>
      <c r="R87" s="45">
        <v>7.9276</v>
      </c>
      <c r="S87" s="45" t="s">
        <v>268</v>
      </c>
      <c r="T87" s="45">
        <v>9.6598000000000006</v>
      </c>
      <c r="U87" s="45">
        <v>0</v>
      </c>
      <c r="V87" s="45">
        <v>9.6598000000000006</v>
      </c>
      <c r="W87" s="45">
        <v>6.5</v>
      </c>
      <c r="X87" s="45">
        <v>10</v>
      </c>
      <c r="Y87" s="45">
        <v>0</v>
      </c>
      <c r="Z87" s="45">
        <v>7.5</v>
      </c>
      <c r="AA87" s="45">
        <v>0</v>
      </c>
      <c r="AB87" s="45">
        <v>7.5</v>
      </c>
      <c r="AC87" s="45">
        <v>0</v>
      </c>
      <c r="AD87" s="45">
        <v>7.5</v>
      </c>
      <c r="AE87" s="45">
        <v>0</v>
      </c>
    </row>
    <row r="88" spans="1:31" ht="13.8" hidden="1" outlineLevel="1" collapsed="1">
      <c r="A88" s="8">
        <v>42887</v>
      </c>
      <c r="B88" s="45">
        <v>19.613299999999999</v>
      </c>
      <c r="C88" s="45">
        <v>20.2744</v>
      </c>
      <c r="D88" s="45">
        <v>19.262</v>
      </c>
      <c r="E88" s="45">
        <v>20.532399999999999</v>
      </c>
      <c r="F88" s="45">
        <v>15.5944</v>
      </c>
      <c r="G88" s="45">
        <v>24.177800000000001</v>
      </c>
      <c r="H88" s="45">
        <v>19.807200000000002</v>
      </c>
      <c r="I88" s="45">
        <v>20.2744</v>
      </c>
      <c r="J88" s="45">
        <v>19.553000000000001</v>
      </c>
      <c r="K88" s="45">
        <v>20.674299999999999</v>
      </c>
      <c r="L88" s="45">
        <v>16.103400000000001</v>
      </c>
      <c r="M88" s="45">
        <v>24.177800000000001</v>
      </c>
      <c r="N88" s="45">
        <v>6.8779000000000003</v>
      </c>
      <c r="O88" s="45">
        <v>0</v>
      </c>
      <c r="P88" s="45">
        <v>6.8779000000000003</v>
      </c>
      <c r="Q88" s="45">
        <v>5.2294999999999998</v>
      </c>
      <c r="R88" s="45">
        <v>7.5</v>
      </c>
      <c r="S88" s="45" t="s">
        <v>268</v>
      </c>
      <c r="T88" s="45">
        <v>5.2294999999999998</v>
      </c>
      <c r="U88" s="45">
        <v>0</v>
      </c>
      <c r="V88" s="45">
        <v>5.2294999999999998</v>
      </c>
      <c r="W88" s="45">
        <v>5.2294999999999998</v>
      </c>
      <c r="X88" s="45">
        <v>0</v>
      </c>
      <c r="Y88" s="45">
        <v>0</v>
      </c>
      <c r="Z88" s="45">
        <v>7.5</v>
      </c>
      <c r="AA88" s="45">
        <v>0</v>
      </c>
      <c r="AB88" s="45">
        <v>7.5</v>
      </c>
      <c r="AC88" s="45">
        <v>0</v>
      </c>
      <c r="AD88" s="45">
        <v>7.5</v>
      </c>
      <c r="AE88" s="45">
        <v>0</v>
      </c>
    </row>
    <row r="89" spans="1:31" ht="13.8" hidden="1" outlineLevel="1" collapsed="1">
      <c r="A89" s="8">
        <v>42917</v>
      </c>
      <c r="B89" s="45">
        <v>18.119199999999999</v>
      </c>
      <c r="C89" s="45">
        <v>19.476400000000002</v>
      </c>
      <c r="D89" s="45">
        <v>17.3201</v>
      </c>
      <c r="E89" s="45">
        <v>18.213000000000001</v>
      </c>
      <c r="F89" s="45">
        <v>15.2843</v>
      </c>
      <c r="G89" s="45">
        <v>23.642299999999999</v>
      </c>
      <c r="H89" s="45">
        <v>18.1418</v>
      </c>
      <c r="I89" s="45">
        <v>19.476400000000002</v>
      </c>
      <c r="J89" s="45">
        <v>17.352599999999999</v>
      </c>
      <c r="K89" s="45">
        <v>18.220500000000001</v>
      </c>
      <c r="L89" s="45">
        <v>15.3484</v>
      </c>
      <c r="M89" s="45">
        <v>23.642299999999999</v>
      </c>
      <c r="N89" s="45">
        <v>9.6366999999999994</v>
      </c>
      <c r="O89" s="45">
        <v>0</v>
      </c>
      <c r="P89" s="45">
        <v>9.6366999999999994</v>
      </c>
      <c r="Q89" s="45">
        <v>6.5</v>
      </c>
      <c r="R89" s="45">
        <v>10</v>
      </c>
      <c r="S89" s="45" t="s">
        <v>268</v>
      </c>
      <c r="T89" s="45">
        <v>9.6366999999999994</v>
      </c>
      <c r="U89" s="45">
        <v>0</v>
      </c>
      <c r="V89" s="45">
        <v>9.6366999999999994</v>
      </c>
      <c r="W89" s="45">
        <v>6.5</v>
      </c>
      <c r="X89" s="45">
        <v>10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</row>
    <row r="90" spans="1:31" ht="13.8" hidden="1" outlineLevel="1" collapsed="1">
      <c r="A90" s="8">
        <v>42948</v>
      </c>
      <c r="B90" s="45">
        <v>17.8718</v>
      </c>
      <c r="C90" s="45">
        <v>18.770600000000002</v>
      </c>
      <c r="D90" s="45">
        <v>17.3202</v>
      </c>
      <c r="E90" s="45">
        <v>17.549499999999998</v>
      </c>
      <c r="F90" s="45">
        <v>16.391300000000001</v>
      </c>
      <c r="G90" s="45">
        <v>23.715800000000002</v>
      </c>
      <c r="H90" s="45">
        <v>17.9697</v>
      </c>
      <c r="I90" s="45">
        <v>18.770600000000002</v>
      </c>
      <c r="J90" s="45">
        <v>17.468900000000001</v>
      </c>
      <c r="K90" s="45">
        <v>17.711200000000002</v>
      </c>
      <c r="L90" s="45">
        <v>16.4986</v>
      </c>
      <c r="M90" s="45">
        <v>23.715800000000002</v>
      </c>
      <c r="N90" s="45">
        <v>9.4979999999999993</v>
      </c>
      <c r="O90" s="45">
        <v>0</v>
      </c>
      <c r="P90" s="45">
        <v>9.4979999999999993</v>
      </c>
      <c r="Q90" s="45">
        <v>9.3737999999999992</v>
      </c>
      <c r="R90" s="45">
        <v>10</v>
      </c>
      <c r="S90" s="45" t="s">
        <v>268</v>
      </c>
      <c r="T90" s="45">
        <v>10</v>
      </c>
      <c r="U90" s="45">
        <v>0</v>
      </c>
      <c r="V90" s="45">
        <v>10</v>
      </c>
      <c r="W90" s="45">
        <v>0</v>
      </c>
      <c r="X90" s="45">
        <v>10</v>
      </c>
      <c r="Y90" s="45">
        <v>0</v>
      </c>
      <c r="Z90" s="45">
        <v>9.3737999999999992</v>
      </c>
      <c r="AA90" s="45">
        <v>0</v>
      </c>
      <c r="AB90" s="45">
        <v>9.3737999999999992</v>
      </c>
      <c r="AC90" s="45">
        <v>9.3737999999999992</v>
      </c>
      <c r="AD90" s="45">
        <v>0</v>
      </c>
      <c r="AE90" s="45">
        <v>0</v>
      </c>
    </row>
    <row r="91" spans="1:31" ht="13.8" hidden="1" outlineLevel="1" collapsed="1">
      <c r="A91" s="8">
        <v>42979</v>
      </c>
      <c r="B91" s="45">
        <v>18.228999999999999</v>
      </c>
      <c r="C91" s="45">
        <v>18.766500000000001</v>
      </c>
      <c r="D91" s="45">
        <v>18.019400000000001</v>
      </c>
      <c r="E91" s="45">
        <v>18.328800000000001</v>
      </c>
      <c r="F91" s="45">
        <v>16.714600000000001</v>
      </c>
      <c r="G91" s="45">
        <v>20.391999999999999</v>
      </c>
      <c r="H91" s="45">
        <v>18.2758</v>
      </c>
      <c r="I91" s="45">
        <v>18.766500000000001</v>
      </c>
      <c r="J91" s="45">
        <v>18.082999999999998</v>
      </c>
      <c r="K91" s="45">
        <v>18.359100000000002</v>
      </c>
      <c r="L91" s="45">
        <v>16.8751</v>
      </c>
      <c r="M91" s="45">
        <v>20.391999999999999</v>
      </c>
      <c r="N91" s="45">
        <v>10.181900000000001</v>
      </c>
      <c r="O91" s="45">
        <v>0</v>
      </c>
      <c r="P91" s="45">
        <v>10.181900000000001</v>
      </c>
      <c r="Q91" s="45">
        <v>10.5</v>
      </c>
      <c r="R91" s="45">
        <v>10</v>
      </c>
      <c r="S91" s="45" t="s">
        <v>268</v>
      </c>
      <c r="T91" s="45">
        <v>10</v>
      </c>
      <c r="U91" s="45">
        <v>0</v>
      </c>
      <c r="V91" s="45">
        <v>10</v>
      </c>
      <c r="W91" s="45">
        <v>0</v>
      </c>
      <c r="X91" s="45">
        <v>10</v>
      </c>
      <c r="Y91" s="45">
        <v>0</v>
      </c>
      <c r="Z91" s="45">
        <v>10.5</v>
      </c>
      <c r="AA91" s="45">
        <v>0</v>
      </c>
      <c r="AB91" s="45">
        <v>10.5</v>
      </c>
      <c r="AC91" s="45">
        <v>10.5</v>
      </c>
      <c r="AD91" s="45">
        <v>0</v>
      </c>
      <c r="AE91" s="45">
        <v>0</v>
      </c>
    </row>
    <row r="92" spans="1:31" ht="13.8" hidden="1" outlineLevel="1" collapsed="1">
      <c r="A92" s="8">
        <v>43009</v>
      </c>
      <c r="B92" s="45">
        <v>17.0686</v>
      </c>
      <c r="C92" s="45">
        <v>18.6858</v>
      </c>
      <c r="D92" s="45">
        <v>16.488399999999999</v>
      </c>
      <c r="E92" s="45">
        <v>18.688600000000001</v>
      </c>
      <c r="F92" s="45">
        <v>11.9551</v>
      </c>
      <c r="G92" s="45">
        <v>16.899999999999999</v>
      </c>
      <c r="H92" s="45">
        <v>18.456900000000001</v>
      </c>
      <c r="I92" s="45">
        <v>18.6858</v>
      </c>
      <c r="J92" s="45">
        <v>18.360600000000002</v>
      </c>
      <c r="K92" s="45">
        <v>18.713000000000001</v>
      </c>
      <c r="L92" s="45">
        <v>17.084499999999998</v>
      </c>
      <c r="M92" s="45">
        <v>16.899999999999999</v>
      </c>
      <c r="N92" s="45">
        <v>5.6254999999999997</v>
      </c>
      <c r="O92" s="45">
        <v>0</v>
      </c>
      <c r="P92" s="45">
        <v>5.6254999999999997</v>
      </c>
      <c r="Q92" s="45">
        <v>10.4817</v>
      </c>
      <c r="R92" s="45">
        <v>5.5587999999999997</v>
      </c>
      <c r="S92" s="45" t="s">
        <v>268</v>
      </c>
      <c r="T92" s="45">
        <v>4</v>
      </c>
      <c r="U92" s="45">
        <v>0</v>
      </c>
      <c r="V92" s="45">
        <v>4</v>
      </c>
      <c r="W92" s="45">
        <v>4</v>
      </c>
      <c r="X92" s="45">
        <v>0</v>
      </c>
      <c r="Y92" s="45">
        <v>0</v>
      </c>
      <c r="Z92" s="45">
        <v>5.6256000000000004</v>
      </c>
      <c r="AA92" s="45">
        <v>0</v>
      </c>
      <c r="AB92" s="45">
        <v>5.6256000000000004</v>
      </c>
      <c r="AC92" s="45">
        <v>10.5</v>
      </c>
      <c r="AD92" s="45">
        <v>5.5587999999999997</v>
      </c>
      <c r="AE92" s="45">
        <v>0</v>
      </c>
    </row>
    <row r="93" spans="1:31" ht="13.8" hidden="1" outlineLevel="1" collapsed="1">
      <c r="A93" s="8">
        <v>43040</v>
      </c>
      <c r="B93" s="45">
        <v>18.460999999999999</v>
      </c>
      <c r="C93" s="45">
        <v>18.730399999999999</v>
      </c>
      <c r="D93" s="45">
        <v>18.348400000000002</v>
      </c>
      <c r="E93" s="45">
        <v>18.633400000000002</v>
      </c>
      <c r="F93" s="45">
        <v>16.827200000000001</v>
      </c>
      <c r="G93" s="45">
        <v>10</v>
      </c>
      <c r="H93" s="45">
        <v>18.480399999999999</v>
      </c>
      <c r="I93" s="45">
        <v>18.730399999999999</v>
      </c>
      <c r="J93" s="45">
        <v>18.375599999999999</v>
      </c>
      <c r="K93" s="45">
        <v>18.6661</v>
      </c>
      <c r="L93" s="45">
        <v>16.827200000000001</v>
      </c>
      <c r="M93" s="45">
        <v>10</v>
      </c>
      <c r="N93" s="45">
        <v>3.4613</v>
      </c>
      <c r="O93" s="45">
        <v>0</v>
      </c>
      <c r="P93" s="45">
        <v>3.4613</v>
      </c>
      <c r="Q93" s="45">
        <v>3.4613</v>
      </c>
      <c r="R93" s="45">
        <v>0</v>
      </c>
      <c r="S93" s="45" t="s">
        <v>268</v>
      </c>
      <c r="T93" s="45">
        <v>3.4613</v>
      </c>
      <c r="U93" s="45">
        <v>0</v>
      </c>
      <c r="V93" s="45">
        <v>3.4613</v>
      </c>
      <c r="W93" s="45">
        <v>3.4613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</row>
    <row r="94" spans="1:31" ht="13.8" hidden="1" outlineLevel="1" collapsed="1">
      <c r="A94" s="8">
        <v>43070</v>
      </c>
      <c r="B94" s="45">
        <v>17.831900000000001</v>
      </c>
      <c r="C94" s="45">
        <v>18.517800000000001</v>
      </c>
      <c r="D94" s="45">
        <v>17.497199999999999</v>
      </c>
      <c r="E94" s="45">
        <v>17.857700000000001</v>
      </c>
      <c r="F94" s="45">
        <v>16.336300000000001</v>
      </c>
      <c r="G94" s="45">
        <v>15</v>
      </c>
      <c r="H94" s="45">
        <v>17.938700000000001</v>
      </c>
      <c r="I94" s="45">
        <v>18.517800000000001</v>
      </c>
      <c r="J94" s="45">
        <v>17.651499999999999</v>
      </c>
      <c r="K94" s="45">
        <v>17.979700000000001</v>
      </c>
      <c r="L94" s="45">
        <v>16.570499999999999</v>
      </c>
      <c r="M94" s="45">
        <v>15</v>
      </c>
      <c r="N94" s="45">
        <v>8.2898999999999994</v>
      </c>
      <c r="O94" s="45">
        <v>0</v>
      </c>
      <c r="P94" s="45">
        <v>8.2898999999999994</v>
      </c>
      <c r="Q94" s="45">
        <v>6.5513000000000003</v>
      </c>
      <c r="R94" s="45">
        <v>10</v>
      </c>
      <c r="S94" s="45" t="s">
        <v>268</v>
      </c>
      <c r="T94" s="45">
        <v>9.2859999999999996</v>
      </c>
      <c r="U94" s="45">
        <v>0</v>
      </c>
      <c r="V94" s="45">
        <v>9.2859999999999996</v>
      </c>
      <c r="W94" s="45">
        <v>3.3</v>
      </c>
      <c r="X94" s="45">
        <v>10</v>
      </c>
      <c r="Y94" s="45">
        <v>0</v>
      </c>
      <c r="Z94" s="45">
        <v>7</v>
      </c>
      <c r="AA94" s="45">
        <v>0</v>
      </c>
      <c r="AB94" s="45">
        <v>7</v>
      </c>
      <c r="AC94" s="45">
        <v>7</v>
      </c>
      <c r="AD94" s="45">
        <v>0</v>
      </c>
      <c r="AE94" s="45">
        <v>0</v>
      </c>
    </row>
    <row r="95" spans="1:31" ht="13.8" hidden="1" outlineLevel="1" collapsed="1">
      <c r="A95" s="8">
        <v>43101</v>
      </c>
      <c r="B95" s="45">
        <v>18.669899999999998</v>
      </c>
      <c r="C95" s="45">
        <v>18.351800000000001</v>
      </c>
      <c r="D95" s="45">
        <v>18.787400000000002</v>
      </c>
      <c r="E95" s="45">
        <v>19.7608</v>
      </c>
      <c r="F95" s="45">
        <v>16.476500000000001</v>
      </c>
      <c r="G95" s="45">
        <v>6.8541999999999996</v>
      </c>
      <c r="H95" s="45">
        <v>18.832699999999999</v>
      </c>
      <c r="I95" s="45">
        <v>18.351800000000001</v>
      </c>
      <c r="J95" s="45">
        <v>19.0137</v>
      </c>
      <c r="K95" s="45">
        <v>19.8033</v>
      </c>
      <c r="L95" s="45">
        <v>16.476500000000001</v>
      </c>
      <c r="M95" s="45">
        <v>10</v>
      </c>
      <c r="N95" s="45">
        <v>7.1032000000000002</v>
      </c>
      <c r="O95" s="45">
        <v>0</v>
      </c>
      <c r="P95" s="45">
        <v>7.1032000000000002</v>
      </c>
      <c r="Q95" s="45">
        <v>10</v>
      </c>
      <c r="R95" s="45" t="s">
        <v>268</v>
      </c>
      <c r="S95" s="45">
        <v>6.5</v>
      </c>
      <c r="T95" s="45">
        <v>10</v>
      </c>
      <c r="U95" s="45">
        <v>0</v>
      </c>
      <c r="V95" s="45">
        <v>10</v>
      </c>
      <c r="W95" s="45">
        <v>10</v>
      </c>
      <c r="X95" s="45">
        <v>0</v>
      </c>
      <c r="Y95" s="45">
        <v>0</v>
      </c>
      <c r="Z95" s="45">
        <v>6.5</v>
      </c>
      <c r="AA95" s="45">
        <v>0</v>
      </c>
      <c r="AB95" s="45">
        <v>6.5</v>
      </c>
      <c r="AC95" s="45">
        <v>0</v>
      </c>
      <c r="AD95" s="45">
        <v>0</v>
      </c>
      <c r="AE95" s="45">
        <v>6.5</v>
      </c>
    </row>
    <row r="96" spans="1:31" ht="13.8" hidden="1" outlineLevel="1" collapsed="1">
      <c r="A96" s="8">
        <v>43132</v>
      </c>
      <c r="B96" s="45">
        <v>18.0564</v>
      </c>
      <c r="C96" s="45">
        <v>18.4619</v>
      </c>
      <c r="D96" s="45">
        <v>17.911899999999999</v>
      </c>
      <c r="E96" s="45">
        <v>19.613499999999998</v>
      </c>
      <c r="F96" s="45">
        <v>16.881799999999998</v>
      </c>
      <c r="G96" s="45">
        <v>6.5</v>
      </c>
      <c r="H96" s="45">
        <v>18.666399999999999</v>
      </c>
      <c r="I96" s="45">
        <v>18.4619</v>
      </c>
      <c r="J96" s="45">
        <v>18.745000000000001</v>
      </c>
      <c r="K96" s="45">
        <v>19.674900000000001</v>
      </c>
      <c r="L96" s="45">
        <v>17.110900000000001</v>
      </c>
      <c r="M96" s="45">
        <v>0</v>
      </c>
      <c r="N96" s="45">
        <v>7.3978000000000002</v>
      </c>
      <c r="O96" s="45">
        <v>0</v>
      </c>
      <c r="P96" s="45">
        <v>7.3978000000000002</v>
      </c>
      <c r="Q96" s="45">
        <v>10</v>
      </c>
      <c r="R96" s="45">
        <v>10.7203</v>
      </c>
      <c r="S96" s="45">
        <v>6.5</v>
      </c>
      <c r="T96" s="45">
        <v>10</v>
      </c>
      <c r="U96" s="45">
        <v>0</v>
      </c>
      <c r="V96" s="45">
        <v>10</v>
      </c>
      <c r="W96" s="45">
        <v>10</v>
      </c>
      <c r="X96" s="45">
        <v>0</v>
      </c>
      <c r="Y96" s="45">
        <v>0</v>
      </c>
      <c r="Z96" s="45">
        <v>7.2568999999999999</v>
      </c>
      <c r="AA96" s="45">
        <v>0</v>
      </c>
      <c r="AB96" s="45">
        <v>7.2568999999999999</v>
      </c>
      <c r="AC96" s="45">
        <v>0</v>
      </c>
      <c r="AD96" s="45">
        <v>10.7203</v>
      </c>
      <c r="AE96" s="45">
        <v>6.5</v>
      </c>
    </row>
    <row r="97" spans="1:31" ht="13.8" hidden="1" outlineLevel="1" collapsed="1">
      <c r="A97" s="8">
        <v>43160</v>
      </c>
      <c r="B97" s="45">
        <v>18.0974</v>
      </c>
      <c r="C97" s="45">
        <v>18.613099999999999</v>
      </c>
      <c r="D97" s="45">
        <v>17.872499999999999</v>
      </c>
      <c r="E97" s="45">
        <v>18.858000000000001</v>
      </c>
      <c r="F97" s="45">
        <v>15.9293</v>
      </c>
      <c r="G97" s="45">
        <v>0</v>
      </c>
      <c r="H97" s="45">
        <v>18.436800000000002</v>
      </c>
      <c r="I97" s="45">
        <v>18.613099999999999</v>
      </c>
      <c r="J97" s="45">
        <v>18.356000000000002</v>
      </c>
      <c r="K97" s="45">
        <v>18.9695</v>
      </c>
      <c r="L97" s="45">
        <v>16.988900000000001</v>
      </c>
      <c r="M97" s="45">
        <v>0</v>
      </c>
      <c r="N97" s="45">
        <v>8.2507000000000001</v>
      </c>
      <c r="O97" s="45">
        <v>0</v>
      </c>
      <c r="P97" s="45">
        <v>8.2507000000000001</v>
      </c>
      <c r="Q97" s="45">
        <v>7.1738999999999997</v>
      </c>
      <c r="R97" s="45">
        <v>8.4130000000000003</v>
      </c>
      <c r="S97" s="45" t="s">
        <v>268</v>
      </c>
      <c r="T97" s="45">
        <v>8.5335000000000001</v>
      </c>
      <c r="U97" s="45">
        <v>0</v>
      </c>
      <c r="V97" s="45">
        <v>8.5335000000000001</v>
      </c>
      <c r="W97" s="45">
        <v>7.8243999999999998</v>
      </c>
      <c r="X97" s="45">
        <v>8.6287000000000003</v>
      </c>
      <c r="Y97" s="45">
        <v>0</v>
      </c>
      <c r="Z97" s="45">
        <v>7.5</v>
      </c>
      <c r="AA97" s="45">
        <v>0</v>
      </c>
      <c r="AB97" s="45">
        <v>7.5</v>
      </c>
      <c r="AC97" s="45">
        <v>0</v>
      </c>
      <c r="AD97" s="45">
        <v>7.5</v>
      </c>
      <c r="AE97" s="45">
        <v>0</v>
      </c>
    </row>
    <row r="98" spans="1:31" ht="13.8" hidden="1" outlineLevel="1" collapsed="1">
      <c r="A98" s="8">
        <v>43191</v>
      </c>
      <c r="B98" s="45">
        <v>16.9772</v>
      </c>
      <c r="C98" s="45">
        <v>18.4222</v>
      </c>
      <c r="D98" s="45">
        <v>16.104900000000001</v>
      </c>
      <c r="E98" s="45">
        <v>18.269200000000001</v>
      </c>
      <c r="F98" s="45">
        <v>13.8504</v>
      </c>
      <c r="G98" s="45">
        <v>7.6393000000000004</v>
      </c>
      <c r="H98" s="45">
        <v>17.707599999999999</v>
      </c>
      <c r="I98" s="45">
        <v>18.4222</v>
      </c>
      <c r="J98" s="45">
        <v>17.219000000000001</v>
      </c>
      <c r="K98" s="45">
        <v>18.378499999999999</v>
      </c>
      <c r="L98" s="45">
        <v>15.244199999999999</v>
      </c>
      <c r="M98" s="45">
        <v>0</v>
      </c>
      <c r="N98" s="45">
        <v>7.7126000000000001</v>
      </c>
      <c r="O98" s="45">
        <v>0</v>
      </c>
      <c r="P98" s="45">
        <v>7.7126000000000001</v>
      </c>
      <c r="Q98" s="45">
        <v>9.5051000000000005</v>
      </c>
      <c r="R98" s="45">
        <v>7.5792999999999999</v>
      </c>
      <c r="S98" s="45">
        <v>7.6393000000000004</v>
      </c>
      <c r="T98" s="45">
        <v>8.2066999999999997</v>
      </c>
      <c r="U98" s="45">
        <v>0</v>
      </c>
      <c r="V98" s="45">
        <v>8.2066999999999997</v>
      </c>
      <c r="W98" s="45">
        <v>9.5051000000000005</v>
      </c>
      <c r="X98" s="45">
        <v>9.0419999999999998</v>
      </c>
      <c r="Y98" s="45">
        <v>7.6393000000000004</v>
      </c>
      <c r="Z98" s="45">
        <v>7.2050000000000001</v>
      </c>
      <c r="AA98" s="45">
        <v>0</v>
      </c>
      <c r="AB98" s="45">
        <v>7.2050000000000001</v>
      </c>
      <c r="AC98" s="45">
        <v>0</v>
      </c>
      <c r="AD98" s="45">
        <v>7.2050000000000001</v>
      </c>
      <c r="AE98" s="45">
        <v>0</v>
      </c>
    </row>
    <row r="99" spans="1:31" ht="13.8" hidden="1" outlineLevel="1" collapsed="1">
      <c r="A99" s="8">
        <v>43221</v>
      </c>
      <c r="B99" s="45">
        <v>18.703800000000001</v>
      </c>
      <c r="C99" s="45">
        <v>18.9284</v>
      </c>
      <c r="D99" s="45">
        <v>18.5808</v>
      </c>
      <c r="E99" s="45">
        <v>18.8795</v>
      </c>
      <c r="F99" s="45">
        <v>18.249600000000001</v>
      </c>
      <c r="G99" s="45">
        <v>0</v>
      </c>
      <c r="H99" s="45">
        <v>18.898700000000002</v>
      </c>
      <c r="I99" s="45">
        <v>18.9284</v>
      </c>
      <c r="J99" s="45">
        <v>18.882100000000001</v>
      </c>
      <c r="K99" s="45">
        <v>19.247</v>
      </c>
      <c r="L99" s="45">
        <v>18.479199999999999</v>
      </c>
      <c r="M99" s="45">
        <v>0</v>
      </c>
      <c r="N99" s="45">
        <v>4.2694999999999999</v>
      </c>
      <c r="O99" s="45">
        <v>0</v>
      </c>
      <c r="P99" s="45">
        <v>4.2694999999999999</v>
      </c>
      <c r="Q99" s="45">
        <v>2.9655999999999998</v>
      </c>
      <c r="R99" s="45">
        <v>6.0373000000000001</v>
      </c>
      <c r="S99" s="45">
        <v>0</v>
      </c>
      <c r="T99" s="45">
        <v>2.8925000000000001</v>
      </c>
      <c r="U99" s="45">
        <v>0</v>
      </c>
      <c r="V99" s="45">
        <v>2.8925000000000001</v>
      </c>
      <c r="W99" s="45">
        <v>2.9655999999999998</v>
      </c>
      <c r="X99" s="45">
        <v>1.91</v>
      </c>
      <c r="Y99" s="45">
        <v>0</v>
      </c>
      <c r="Z99" s="45">
        <v>6.5</v>
      </c>
      <c r="AA99" s="45">
        <v>0</v>
      </c>
      <c r="AB99" s="45">
        <v>6.5</v>
      </c>
      <c r="AC99" s="45">
        <v>0</v>
      </c>
      <c r="AD99" s="45">
        <v>6.5</v>
      </c>
      <c r="AE99" s="45">
        <v>0</v>
      </c>
    </row>
    <row r="100" spans="1:31" ht="13.8" hidden="1" outlineLevel="1" collapsed="1">
      <c r="A100" s="8">
        <v>43252</v>
      </c>
      <c r="B100" s="45">
        <v>17.057400000000001</v>
      </c>
      <c r="C100" s="45">
        <v>18.761900000000001</v>
      </c>
      <c r="D100" s="45">
        <v>15.9856</v>
      </c>
      <c r="E100" s="45">
        <v>18.235600000000002</v>
      </c>
      <c r="F100" s="45">
        <v>16.504799999999999</v>
      </c>
      <c r="G100" s="45">
        <v>6.5</v>
      </c>
      <c r="H100" s="45">
        <v>18.299700000000001</v>
      </c>
      <c r="I100" s="45">
        <v>18.761900000000001</v>
      </c>
      <c r="J100" s="45">
        <v>17.951699999999999</v>
      </c>
      <c r="K100" s="45">
        <v>18.507999999999999</v>
      </c>
      <c r="L100" s="45">
        <v>17.2134</v>
      </c>
      <c r="M100" s="45">
        <v>0</v>
      </c>
      <c r="N100" s="45">
        <v>6.0339999999999998</v>
      </c>
      <c r="O100" s="45">
        <v>0</v>
      </c>
      <c r="P100" s="45">
        <v>6.0339999999999998</v>
      </c>
      <c r="Q100" s="45">
        <v>4.6447000000000003</v>
      </c>
      <c r="R100" s="45">
        <v>3.4659</v>
      </c>
      <c r="S100" s="45">
        <v>6.5</v>
      </c>
      <c r="T100" s="45">
        <v>2.2736000000000001</v>
      </c>
      <c r="U100" s="45">
        <v>0</v>
      </c>
      <c r="V100" s="45">
        <v>2.2736000000000001</v>
      </c>
      <c r="W100" s="45">
        <v>5.75</v>
      </c>
      <c r="X100" s="45">
        <v>1.91</v>
      </c>
      <c r="Y100" s="45">
        <v>0</v>
      </c>
      <c r="Z100" s="45">
        <v>6.19</v>
      </c>
      <c r="AA100" s="45">
        <v>0</v>
      </c>
      <c r="AB100" s="45">
        <v>6.19</v>
      </c>
      <c r="AC100" s="45">
        <v>4.5675999999999997</v>
      </c>
      <c r="AD100" s="45">
        <v>4.1490999999999998</v>
      </c>
      <c r="AE100" s="45">
        <v>6.5</v>
      </c>
    </row>
    <row r="101" spans="1:31" ht="13.8" hidden="1" outlineLevel="1" collapsed="1">
      <c r="A101" s="8">
        <v>43282</v>
      </c>
      <c r="B101" s="45">
        <v>17.387899999999998</v>
      </c>
      <c r="C101" s="45">
        <v>18.352799999999998</v>
      </c>
      <c r="D101" s="45">
        <v>16.694900000000001</v>
      </c>
      <c r="E101" s="45">
        <v>17.902000000000001</v>
      </c>
      <c r="F101" s="45">
        <v>17.087299999999999</v>
      </c>
      <c r="G101" s="45">
        <v>6.5</v>
      </c>
      <c r="H101" s="45">
        <v>18.0152</v>
      </c>
      <c r="I101" s="45">
        <v>18.352799999999998</v>
      </c>
      <c r="J101" s="45">
        <v>17.7484</v>
      </c>
      <c r="K101" s="45">
        <v>17.978000000000002</v>
      </c>
      <c r="L101" s="45">
        <v>17.450700000000001</v>
      </c>
      <c r="M101" s="45">
        <v>0</v>
      </c>
      <c r="N101" s="45">
        <v>6.1771000000000003</v>
      </c>
      <c r="O101" s="45">
        <v>0</v>
      </c>
      <c r="P101" s="45">
        <v>6.1771000000000003</v>
      </c>
      <c r="Q101" s="45">
        <v>2.8037999999999998</v>
      </c>
      <c r="R101" s="45">
        <v>4.8057999999999996</v>
      </c>
      <c r="S101" s="45">
        <v>6.5</v>
      </c>
      <c r="T101" s="45">
        <v>2.4163999999999999</v>
      </c>
      <c r="U101" s="45">
        <v>0</v>
      </c>
      <c r="V101" s="45">
        <v>2.4163999999999999</v>
      </c>
      <c r="W101" s="45">
        <v>5.75</v>
      </c>
      <c r="X101" s="45">
        <v>1.91</v>
      </c>
      <c r="Y101" s="45">
        <v>0</v>
      </c>
      <c r="Z101" s="45">
        <v>6.3947000000000003</v>
      </c>
      <c r="AA101" s="45">
        <v>0</v>
      </c>
      <c r="AB101" s="45">
        <v>6.3947000000000003</v>
      </c>
      <c r="AC101" s="45">
        <v>1.8</v>
      </c>
      <c r="AD101" s="45">
        <v>6.5</v>
      </c>
      <c r="AE101" s="45">
        <v>6.5</v>
      </c>
    </row>
    <row r="102" spans="1:31" ht="13.8" hidden="1" outlineLevel="1" collapsed="1">
      <c r="A102" s="8">
        <v>43313</v>
      </c>
      <c r="B102" s="45">
        <v>17.254899999999999</v>
      </c>
      <c r="C102" s="45">
        <v>18.6355</v>
      </c>
      <c r="D102" s="45">
        <v>16.336099999999998</v>
      </c>
      <c r="E102" s="45">
        <v>17.978100000000001</v>
      </c>
      <c r="F102" s="45">
        <v>14.6928</v>
      </c>
      <c r="G102" s="45">
        <v>0</v>
      </c>
      <c r="H102" s="45">
        <v>18.163</v>
      </c>
      <c r="I102" s="45">
        <v>18.6355</v>
      </c>
      <c r="J102" s="45">
        <v>17.79</v>
      </c>
      <c r="K102" s="45">
        <v>18.0045</v>
      </c>
      <c r="L102" s="45">
        <v>17.4785</v>
      </c>
      <c r="M102" s="45">
        <v>0</v>
      </c>
      <c r="N102" s="45">
        <v>8.5275999999999996</v>
      </c>
      <c r="O102" s="45">
        <v>0</v>
      </c>
      <c r="P102" s="45">
        <v>8.5275999999999996</v>
      </c>
      <c r="Q102" s="45">
        <v>3.7342</v>
      </c>
      <c r="R102" s="45">
        <v>8.5559999999999992</v>
      </c>
      <c r="S102" s="45">
        <v>0</v>
      </c>
      <c r="T102" s="45">
        <v>7.1037999999999997</v>
      </c>
      <c r="U102" s="45">
        <v>0</v>
      </c>
      <c r="V102" s="45">
        <v>7.1037999999999997</v>
      </c>
      <c r="W102" s="45">
        <v>4.5</v>
      </c>
      <c r="X102" s="45">
        <v>7.1349</v>
      </c>
      <c r="Y102" s="45">
        <v>0</v>
      </c>
      <c r="Z102" s="45">
        <v>9.2733000000000008</v>
      </c>
      <c r="AA102" s="45">
        <v>0</v>
      </c>
      <c r="AB102" s="45">
        <v>9.2733000000000008</v>
      </c>
      <c r="AC102" s="45">
        <v>2.0499999999999998</v>
      </c>
      <c r="AD102" s="45">
        <v>9.2935999999999996</v>
      </c>
      <c r="AE102" s="45">
        <v>0</v>
      </c>
    </row>
    <row r="103" spans="1:31" ht="13.8" hidden="1" outlineLevel="1" collapsed="1">
      <c r="A103" s="8">
        <v>43344</v>
      </c>
      <c r="B103" s="45">
        <v>16.671099999999999</v>
      </c>
      <c r="C103" s="45">
        <v>18.702200000000001</v>
      </c>
      <c r="D103" s="45">
        <v>15.439</v>
      </c>
      <c r="E103" s="45">
        <v>18.4695</v>
      </c>
      <c r="F103" s="45">
        <v>12.798</v>
      </c>
      <c r="G103" s="45">
        <v>6.5</v>
      </c>
      <c r="H103" s="45">
        <v>18.4481</v>
      </c>
      <c r="I103" s="45">
        <v>18.702200000000001</v>
      </c>
      <c r="J103" s="45">
        <v>18.237200000000001</v>
      </c>
      <c r="K103" s="45">
        <v>18.4695</v>
      </c>
      <c r="L103" s="45">
        <v>17.786799999999999</v>
      </c>
      <c r="M103" s="45">
        <v>0</v>
      </c>
      <c r="N103" s="45">
        <v>7.8399000000000001</v>
      </c>
      <c r="O103" s="45">
        <v>0</v>
      </c>
      <c r="P103" s="45">
        <v>7.8399000000000001</v>
      </c>
      <c r="Q103" s="45" t="s">
        <v>268</v>
      </c>
      <c r="R103" s="45">
        <v>7.9183000000000003</v>
      </c>
      <c r="S103" s="45">
        <v>6.5</v>
      </c>
      <c r="T103" s="45">
        <v>1.91</v>
      </c>
      <c r="U103" s="45">
        <v>0</v>
      </c>
      <c r="V103" s="45">
        <v>1.91</v>
      </c>
      <c r="W103" s="45">
        <v>0</v>
      </c>
      <c r="X103" s="45">
        <v>1.91</v>
      </c>
      <c r="Y103" s="45">
        <v>0</v>
      </c>
      <c r="Z103" s="45">
        <v>7.9832999999999998</v>
      </c>
      <c r="AA103" s="45">
        <v>0</v>
      </c>
      <c r="AB103" s="45">
        <v>7.9832999999999998</v>
      </c>
      <c r="AC103" s="45">
        <v>0</v>
      </c>
      <c r="AD103" s="45">
        <v>8.0723000000000003</v>
      </c>
      <c r="AE103" s="45">
        <v>6.5</v>
      </c>
    </row>
    <row r="104" spans="1:31" ht="13.8" hidden="1" outlineLevel="1" collapsed="1">
      <c r="A104" s="8">
        <v>43374</v>
      </c>
      <c r="B104" s="45">
        <v>17.443200000000001</v>
      </c>
      <c r="C104" s="45">
        <v>19.099</v>
      </c>
      <c r="D104" s="45">
        <v>16.575800000000001</v>
      </c>
      <c r="E104" s="45">
        <v>18.337900000000001</v>
      </c>
      <c r="F104" s="45">
        <v>14.9756</v>
      </c>
      <c r="G104" s="45">
        <v>6.5</v>
      </c>
      <c r="H104" s="45">
        <v>18.612300000000001</v>
      </c>
      <c r="I104" s="45">
        <v>19.099</v>
      </c>
      <c r="J104" s="45">
        <v>18.311299999999999</v>
      </c>
      <c r="K104" s="45">
        <v>18.347100000000001</v>
      </c>
      <c r="L104" s="45">
        <v>18.232800000000001</v>
      </c>
      <c r="M104" s="45">
        <v>0</v>
      </c>
      <c r="N104" s="45">
        <v>6.9622000000000002</v>
      </c>
      <c r="O104" s="45">
        <v>0</v>
      </c>
      <c r="P104" s="45">
        <v>6.9622000000000002</v>
      </c>
      <c r="Q104" s="45">
        <v>2.4500000000000002</v>
      </c>
      <c r="R104" s="45">
        <v>7.1528999999999998</v>
      </c>
      <c r="S104" s="45">
        <v>6.5</v>
      </c>
      <c r="T104" s="45">
        <v>5.8212000000000002</v>
      </c>
      <c r="U104" s="45">
        <v>0</v>
      </c>
      <c r="V104" s="45">
        <v>5.8212000000000002</v>
      </c>
      <c r="W104" s="45">
        <v>0</v>
      </c>
      <c r="X104" s="45">
        <v>5.8212000000000002</v>
      </c>
      <c r="Y104" s="45">
        <v>0</v>
      </c>
      <c r="Z104" s="45">
        <v>7.0502000000000002</v>
      </c>
      <c r="AA104" s="45">
        <v>0</v>
      </c>
      <c r="AB104" s="45">
        <v>7.0502000000000002</v>
      </c>
      <c r="AC104" s="45">
        <v>2.4500000000000002</v>
      </c>
      <c r="AD104" s="45">
        <v>7.2995999999999999</v>
      </c>
      <c r="AE104" s="45">
        <v>6.5</v>
      </c>
    </row>
    <row r="105" spans="1:31" ht="13.8" hidden="1" outlineLevel="1" collapsed="1">
      <c r="A105" s="8">
        <v>43405</v>
      </c>
      <c r="B105" s="45">
        <v>18.585699999999999</v>
      </c>
      <c r="C105" s="45">
        <v>18.9681</v>
      </c>
      <c r="D105" s="45">
        <v>18.282299999999999</v>
      </c>
      <c r="E105" s="45">
        <v>19.1068</v>
      </c>
      <c r="F105" s="45">
        <v>17.5093</v>
      </c>
      <c r="G105" s="45">
        <v>0</v>
      </c>
      <c r="H105" s="45">
        <v>19.124500000000001</v>
      </c>
      <c r="I105" s="45">
        <v>18.9681</v>
      </c>
      <c r="J105" s="45">
        <v>19.258900000000001</v>
      </c>
      <c r="K105" s="45">
        <v>19.800999999999998</v>
      </c>
      <c r="L105" s="45">
        <v>18.731100000000001</v>
      </c>
      <c r="M105" s="45">
        <v>0</v>
      </c>
      <c r="N105" s="45">
        <v>6.5685000000000002</v>
      </c>
      <c r="O105" s="45">
        <v>0</v>
      </c>
      <c r="P105" s="45">
        <v>6.5685000000000002</v>
      </c>
      <c r="Q105" s="45">
        <v>8.0289000000000001</v>
      </c>
      <c r="R105" s="45">
        <v>5.7081</v>
      </c>
      <c r="S105" s="45">
        <v>0</v>
      </c>
      <c r="T105" s="45">
        <v>6.8804999999999996</v>
      </c>
      <c r="U105" s="45">
        <v>0</v>
      </c>
      <c r="V105" s="45">
        <v>6.8804999999999996</v>
      </c>
      <c r="W105" s="45">
        <v>8.5</v>
      </c>
      <c r="X105" s="45">
        <v>3.2753999999999999</v>
      </c>
      <c r="Y105" s="45">
        <v>0</v>
      </c>
      <c r="Z105" s="45">
        <v>6.2942999999999998</v>
      </c>
      <c r="AA105" s="45">
        <v>0</v>
      </c>
      <c r="AB105" s="45">
        <v>6.2942999999999998</v>
      </c>
      <c r="AC105" s="45">
        <v>6.3215000000000003</v>
      </c>
      <c r="AD105" s="45">
        <v>6.2903000000000002</v>
      </c>
      <c r="AE105" s="45">
        <v>0</v>
      </c>
    </row>
    <row r="106" spans="1:31" ht="13.8" hidden="1" outlineLevel="1" collapsed="1">
      <c r="A106" s="8">
        <v>43435</v>
      </c>
      <c r="B106" s="45">
        <v>19.241399999999999</v>
      </c>
      <c r="C106" s="45">
        <v>19.514900000000001</v>
      </c>
      <c r="D106" s="45">
        <v>19.036999999999999</v>
      </c>
      <c r="E106" s="45">
        <v>20.500699999999998</v>
      </c>
      <c r="F106" s="45">
        <v>17.6084</v>
      </c>
      <c r="G106" s="45">
        <v>7.2431999999999999</v>
      </c>
      <c r="H106" s="45">
        <v>19.932200000000002</v>
      </c>
      <c r="I106" s="45">
        <v>19.514900000000001</v>
      </c>
      <c r="J106" s="45">
        <v>20.279</v>
      </c>
      <c r="K106" s="45">
        <v>20.815999999999999</v>
      </c>
      <c r="L106" s="45">
        <v>18.9589</v>
      </c>
      <c r="M106" s="45">
        <v>0</v>
      </c>
      <c r="N106" s="45">
        <v>7.9516999999999998</v>
      </c>
      <c r="O106" s="45">
        <v>0</v>
      </c>
      <c r="P106" s="45">
        <v>7.9516999999999998</v>
      </c>
      <c r="Q106" s="45">
        <v>11.956799999999999</v>
      </c>
      <c r="R106" s="45">
        <v>5.9168000000000003</v>
      </c>
      <c r="S106" s="45">
        <v>7.2431999999999999</v>
      </c>
      <c r="T106" s="45">
        <v>5.1329000000000002</v>
      </c>
      <c r="U106" s="45">
        <v>0</v>
      </c>
      <c r="V106" s="45">
        <v>5.1329000000000002</v>
      </c>
      <c r="W106" s="45">
        <v>5.2127999999999997</v>
      </c>
      <c r="X106" s="45">
        <v>5.1109</v>
      </c>
      <c r="Y106" s="45">
        <v>0</v>
      </c>
      <c r="Z106" s="45">
        <v>8.3656000000000006</v>
      </c>
      <c r="AA106" s="45">
        <v>0</v>
      </c>
      <c r="AB106" s="45">
        <v>8.3656000000000006</v>
      </c>
      <c r="AC106" s="45">
        <v>12.860200000000001</v>
      </c>
      <c r="AD106" s="45">
        <v>6.3258000000000001</v>
      </c>
      <c r="AE106" s="45">
        <v>7.2431999999999999</v>
      </c>
    </row>
    <row r="107" spans="1:31" ht="13.8" hidden="1" outlineLevel="1" collapsed="1">
      <c r="A107" s="8">
        <v>43466</v>
      </c>
      <c r="B107" s="45">
        <v>19.885899999999999</v>
      </c>
      <c r="C107" s="45">
        <v>19.777999999999999</v>
      </c>
      <c r="D107" s="45">
        <v>19.966000000000001</v>
      </c>
      <c r="E107" s="45">
        <v>20.279</v>
      </c>
      <c r="F107" s="45">
        <v>18.745799999999999</v>
      </c>
      <c r="G107" s="45">
        <v>0</v>
      </c>
      <c r="H107" s="45">
        <v>20.217400000000001</v>
      </c>
      <c r="I107" s="45">
        <v>19.777999999999999</v>
      </c>
      <c r="J107" s="45">
        <v>20.557600000000001</v>
      </c>
      <c r="K107" s="45">
        <v>21.0044</v>
      </c>
      <c r="L107" s="45">
        <v>18.883299999999998</v>
      </c>
      <c r="M107" s="45">
        <v>0</v>
      </c>
      <c r="N107" s="45">
        <v>6.2854999999999999</v>
      </c>
      <c r="O107" s="45">
        <v>0</v>
      </c>
      <c r="P107" s="45">
        <v>6.2854999999999999</v>
      </c>
      <c r="Q107" s="45">
        <v>6.2911999999999999</v>
      </c>
      <c r="R107" s="45">
        <v>6.1836000000000002</v>
      </c>
      <c r="S107" s="45" t="s">
        <v>268</v>
      </c>
      <c r="T107" s="45">
        <v>7.3013000000000003</v>
      </c>
      <c r="U107" s="45">
        <v>0</v>
      </c>
      <c r="V107" s="45">
        <v>7.3013000000000003</v>
      </c>
      <c r="W107" s="45">
        <v>7.3003999999999998</v>
      </c>
      <c r="X107" s="45">
        <v>8.5876000000000001</v>
      </c>
      <c r="Y107" s="45">
        <v>0</v>
      </c>
      <c r="Z107" s="45">
        <v>5.2694999999999999</v>
      </c>
      <c r="AA107" s="45">
        <v>0</v>
      </c>
      <c r="AB107" s="45">
        <v>5.2694999999999999</v>
      </c>
      <c r="AC107" s="45">
        <v>5.1628999999999996</v>
      </c>
      <c r="AD107" s="45">
        <v>6.1684000000000001</v>
      </c>
      <c r="AE107" s="45">
        <v>0</v>
      </c>
    </row>
    <row r="108" spans="1:31" ht="13.8" hidden="1" outlineLevel="1" collapsed="1">
      <c r="A108" s="8">
        <v>43497</v>
      </c>
      <c r="B108" s="45">
        <v>19.713799999999999</v>
      </c>
      <c r="C108" s="45">
        <v>19.660799999999998</v>
      </c>
      <c r="D108" s="45">
        <v>19.744499999999999</v>
      </c>
      <c r="E108" s="45">
        <v>20.2334</v>
      </c>
      <c r="F108" s="45">
        <v>18.174299999999999</v>
      </c>
      <c r="G108" s="45">
        <v>9.1683000000000003</v>
      </c>
      <c r="H108" s="45">
        <v>19.9465</v>
      </c>
      <c r="I108" s="45">
        <v>19.660799999999998</v>
      </c>
      <c r="J108" s="45">
        <v>20.1173</v>
      </c>
      <c r="K108" s="45">
        <v>20.270499999999998</v>
      </c>
      <c r="L108" s="45">
        <v>19.535699999999999</v>
      </c>
      <c r="M108" s="45">
        <v>0</v>
      </c>
      <c r="N108" s="45">
        <v>7.4358000000000004</v>
      </c>
      <c r="O108" s="45">
        <v>0</v>
      </c>
      <c r="P108" s="45">
        <v>7.4358000000000004</v>
      </c>
      <c r="Q108" s="45">
        <v>4.5856000000000003</v>
      </c>
      <c r="R108" s="45">
        <v>7.5228999999999999</v>
      </c>
      <c r="S108" s="45">
        <v>9.1683000000000003</v>
      </c>
      <c r="T108" s="45">
        <v>6.9381000000000004</v>
      </c>
      <c r="U108" s="45">
        <v>0</v>
      </c>
      <c r="V108" s="45">
        <v>6.9381000000000004</v>
      </c>
      <c r="W108" s="45">
        <v>4.5856000000000003</v>
      </c>
      <c r="X108" s="45">
        <v>7.2117000000000004</v>
      </c>
      <c r="Y108" s="45">
        <v>0</v>
      </c>
      <c r="Z108" s="45">
        <v>8.1667000000000005</v>
      </c>
      <c r="AA108" s="45">
        <v>0</v>
      </c>
      <c r="AB108" s="45">
        <v>8.1667000000000005</v>
      </c>
      <c r="AC108" s="45">
        <v>0</v>
      </c>
      <c r="AD108" s="45">
        <v>8.0002999999999993</v>
      </c>
      <c r="AE108" s="45">
        <v>9.1683000000000003</v>
      </c>
    </row>
    <row r="109" spans="1:31" ht="13.8" hidden="1" outlineLevel="1" collapsed="1">
      <c r="A109" s="8">
        <v>43525</v>
      </c>
      <c r="B109" s="45">
        <v>18.7803</v>
      </c>
      <c r="C109" s="45">
        <v>19.827500000000001</v>
      </c>
      <c r="D109" s="45">
        <v>18.174600000000002</v>
      </c>
      <c r="E109" s="45">
        <v>18.987200000000001</v>
      </c>
      <c r="F109" s="45">
        <v>15.402699999999999</v>
      </c>
      <c r="G109" s="45">
        <v>0</v>
      </c>
      <c r="H109" s="45">
        <v>19.685600000000001</v>
      </c>
      <c r="I109" s="45">
        <v>19.827500000000001</v>
      </c>
      <c r="J109" s="45">
        <v>19.592400000000001</v>
      </c>
      <c r="K109" s="45">
        <v>19.861599999999999</v>
      </c>
      <c r="L109" s="45">
        <v>18.457100000000001</v>
      </c>
      <c r="M109" s="45">
        <v>0</v>
      </c>
      <c r="N109" s="45">
        <v>7.7365000000000004</v>
      </c>
      <c r="O109" s="45">
        <v>0</v>
      </c>
      <c r="P109" s="45">
        <v>7.7365000000000004</v>
      </c>
      <c r="Q109" s="45">
        <v>8.8940999999999999</v>
      </c>
      <c r="R109" s="45">
        <v>6.5045000000000002</v>
      </c>
      <c r="S109" s="45" t="s">
        <v>268</v>
      </c>
      <c r="T109" s="45">
        <v>6.3802000000000003</v>
      </c>
      <c r="U109" s="45">
        <v>0</v>
      </c>
      <c r="V109" s="45">
        <v>6.3802000000000003</v>
      </c>
      <c r="W109" s="45">
        <v>0</v>
      </c>
      <c r="X109" s="45">
        <v>6.3802000000000003</v>
      </c>
      <c r="Y109" s="45">
        <v>0</v>
      </c>
      <c r="Z109" s="45">
        <v>8.2201000000000004</v>
      </c>
      <c r="AA109" s="45">
        <v>0</v>
      </c>
      <c r="AB109" s="45">
        <v>8.2201000000000004</v>
      </c>
      <c r="AC109" s="45">
        <v>8.8940999999999999</v>
      </c>
      <c r="AD109" s="45">
        <v>6.6519000000000004</v>
      </c>
      <c r="AE109" s="45">
        <v>0</v>
      </c>
    </row>
    <row r="110" spans="1:31" ht="13.8" hidden="1" outlineLevel="1" collapsed="1">
      <c r="A110" s="8">
        <v>43556</v>
      </c>
      <c r="B110" s="45">
        <v>19.79</v>
      </c>
      <c r="C110" s="45">
        <v>19.878299999999999</v>
      </c>
      <c r="D110" s="45">
        <v>19.715599999999998</v>
      </c>
      <c r="E110" s="45">
        <v>20.245799999999999</v>
      </c>
      <c r="F110" s="45">
        <v>18.6309</v>
      </c>
      <c r="G110" s="45">
        <v>0</v>
      </c>
      <c r="H110" s="45">
        <v>20.019200000000001</v>
      </c>
      <c r="I110" s="45">
        <v>19.878299999999999</v>
      </c>
      <c r="J110" s="45">
        <v>20.1417</v>
      </c>
      <c r="K110" s="45">
        <v>20.514299999999999</v>
      </c>
      <c r="L110" s="45">
        <v>19.3506</v>
      </c>
      <c r="M110" s="45">
        <v>0</v>
      </c>
      <c r="N110" s="45">
        <v>6.8531000000000004</v>
      </c>
      <c r="O110" s="45">
        <v>0</v>
      </c>
      <c r="P110" s="45">
        <v>6.8531000000000004</v>
      </c>
      <c r="Q110" s="45">
        <v>7.3348000000000004</v>
      </c>
      <c r="R110" s="45">
        <v>6.4945000000000004</v>
      </c>
      <c r="S110" s="45">
        <v>0</v>
      </c>
      <c r="T110" s="45">
        <v>7.0053999999999998</v>
      </c>
      <c r="U110" s="45">
        <v>0</v>
      </c>
      <c r="V110" s="45">
        <v>7.0053999999999998</v>
      </c>
      <c r="W110" s="45">
        <v>7.3048000000000002</v>
      </c>
      <c r="X110" s="45">
        <v>6.6947000000000001</v>
      </c>
      <c r="Y110" s="45">
        <v>0</v>
      </c>
      <c r="Z110" s="45">
        <v>6.2363999999999997</v>
      </c>
      <c r="AA110" s="45">
        <v>0</v>
      </c>
      <c r="AB110" s="45">
        <v>6.2363999999999997</v>
      </c>
      <c r="AC110" s="45">
        <v>8</v>
      </c>
      <c r="AD110" s="45">
        <v>6.0559000000000003</v>
      </c>
      <c r="AE110" s="45">
        <v>0</v>
      </c>
    </row>
    <row r="111" spans="1:31" ht="13.8" hidden="1" outlineLevel="1" collapsed="1">
      <c r="A111" s="8">
        <v>43586</v>
      </c>
      <c r="B111" s="45">
        <v>19.1629</v>
      </c>
      <c r="C111" s="45">
        <v>19.849699999999999</v>
      </c>
      <c r="D111" s="45">
        <v>18.550999999999998</v>
      </c>
      <c r="E111" s="45">
        <v>18.4376</v>
      </c>
      <c r="F111" s="45">
        <v>18.837199999999999</v>
      </c>
      <c r="G111" s="45">
        <v>0</v>
      </c>
      <c r="H111" s="45">
        <v>19.828900000000001</v>
      </c>
      <c r="I111" s="45">
        <v>19.849699999999999</v>
      </c>
      <c r="J111" s="45">
        <v>19.808199999999999</v>
      </c>
      <c r="K111" s="45">
        <v>19.949000000000002</v>
      </c>
      <c r="L111" s="45">
        <v>19.482800000000001</v>
      </c>
      <c r="M111" s="45">
        <v>0</v>
      </c>
      <c r="N111" s="45">
        <v>7.5903999999999998</v>
      </c>
      <c r="O111" s="45">
        <v>0</v>
      </c>
      <c r="P111" s="45">
        <v>7.5903999999999998</v>
      </c>
      <c r="Q111" s="45">
        <v>7.9321000000000002</v>
      </c>
      <c r="R111" s="45">
        <v>5.1894999999999998</v>
      </c>
      <c r="S111" s="45">
        <v>0</v>
      </c>
      <c r="T111" s="45">
        <v>6.8280000000000003</v>
      </c>
      <c r="U111" s="45">
        <v>0</v>
      </c>
      <c r="V111" s="45">
        <v>6.8280000000000003</v>
      </c>
      <c r="W111" s="45">
        <v>7.5946999999999996</v>
      </c>
      <c r="X111" s="45">
        <v>3.5895000000000001</v>
      </c>
      <c r="Y111" s="45">
        <v>0</v>
      </c>
      <c r="Z111" s="45">
        <v>8.3051999999999992</v>
      </c>
      <c r="AA111" s="45">
        <v>0</v>
      </c>
      <c r="AB111" s="45">
        <v>8.3051999999999992</v>
      </c>
      <c r="AC111" s="45">
        <v>8.2048000000000005</v>
      </c>
      <c r="AD111" s="45">
        <v>9.8249999999999993</v>
      </c>
      <c r="AE111" s="45">
        <v>0</v>
      </c>
    </row>
    <row r="112" spans="1:31" ht="13.8" hidden="1" outlineLevel="1" collapsed="1">
      <c r="A112" s="8">
        <v>43617</v>
      </c>
      <c r="B112" s="45">
        <v>16.6477</v>
      </c>
      <c r="C112" s="45">
        <v>19.639900000000001</v>
      </c>
      <c r="D112" s="45">
        <v>15.0991</v>
      </c>
      <c r="E112" s="45">
        <v>17.480899999999998</v>
      </c>
      <c r="F112" s="45">
        <v>16.900400000000001</v>
      </c>
      <c r="G112" s="45">
        <v>6.68</v>
      </c>
      <c r="H112" s="45">
        <v>19.598199999999999</v>
      </c>
      <c r="I112" s="45">
        <v>19.639900000000001</v>
      </c>
      <c r="J112" s="45">
        <v>19.5641</v>
      </c>
      <c r="K112" s="45">
        <v>19.891400000000001</v>
      </c>
      <c r="L112" s="45">
        <v>19.0441</v>
      </c>
      <c r="M112" s="45">
        <v>0</v>
      </c>
      <c r="N112" s="45">
        <v>7.4386000000000001</v>
      </c>
      <c r="O112" s="45">
        <v>0</v>
      </c>
      <c r="P112" s="45">
        <v>7.4386000000000001</v>
      </c>
      <c r="Q112" s="45">
        <v>8.3099000000000007</v>
      </c>
      <c r="R112" s="45">
        <v>8.4984999999999999</v>
      </c>
      <c r="S112" s="45">
        <v>6.68</v>
      </c>
      <c r="T112" s="45">
        <v>8.3877000000000006</v>
      </c>
      <c r="U112" s="45">
        <v>0</v>
      </c>
      <c r="V112" s="45">
        <v>8.3877000000000006</v>
      </c>
      <c r="W112" s="45">
        <v>7.2023000000000001</v>
      </c>
      <c r="X112" s="45">
        <v>8.5478000000000005</v>
      </c>
      <c r="Y112" s="45">
        <v>0</v>
      </c>
      <c r="Z112" s="45">
        <v>7.3338000000000001</v>
      </c>
      <c r="AA112" s="45">
        <v>0</v>
      </c>
      <c r="AB112" s="45">
        <v>7.3338000000000001</v>
      </c>
      <c r="AC112" s="45">
        <v>8.3581000000000003</v>
      </c>
      <c r="AD112" s="45">
        <v>8.4468999999999994</v>
      </c>
      <c r="AE112" s="45">
        <v>6.68</v>
      </c>
    </row>
    <row r="113" spans="1:31" ht="13.8" hidden="1" outlineLevel="1" collapsed="1">
      <c r="A113" s="8">
        <v>43647</v>
      </c>
      <c r="B113" s="45">
        <v>19.236699999999999</v>
      </c>
      <c r="C113" s="45">
        <v>19.881599999999999</v>
      </c>
      <c r="D113" s="45">
        <v>18.728400000000001</v>
      </c>
      <c r="E113" s="45">
        <v>19.439299999999999</v>
      </c>
      <c r="F113" s="45">
        <v>17.1877</v>
      </c>
      <c r="G113" s="45">
        <v>18.361699999999999</v>
      </c>
      <c r="H113" s="45">
        <v>19.893899999999999</v>
      </c>
      <c r="I113" s="45">
        <v>19.881599999999999</v>
      </c>
      <c r="J113" s="45">
        <v>19.904499999999999</v>
      </c>
      <c r="K113" s="45">
        <v>20.340399999999999</v>
      </c>
      <c r="L113" s="45">
        <v>18.869</v>
      </c>
      <c r="M113" s="45">
        <v>18.361699999999999</v>
      </c>
      <c r="N113" s="45">
        <v>7.0869999999999997</v>
      </c>
      <c r="O113" s="45">
        <v>0</v>
      </c>
      <c r="P113" s="45">
        <v>7.0869999999999997</v>
      </c>
      <c r="Q113" s="45">
        <v>6.3556999999999997</v>
      </c>
      <c r="R113" s="45">
        <v>7.7622999999999998</v>
      </c>
      <c r="S113" s="45" t="s">
        <v>268</v>
      </c>
      <c r="T113" s="45">
        <v>7.7834000000000003</v>
      </c>
      <c r="U113" s="45">
        <v>0</v>
      </c>
      <c r="V113" s="45">
        <v>7.7834000000000003</v>
      </c>
      <c r="W113" s="45">
        <v>7.8520000000000003</v>
      </c>
      <c r="X113" s="45">
        <v>7.7622999999999998</v>
      </c>
      <c r="Y113" s="45">
        <v>0</v>
      </c>
      <c r="Z113" s="45">
        <v>5.5425000000000004</v>
      </c>
      <c r="AA113" s="45">
        <v>0</v>
      </c>
      <c r="AB113" s="45">
        <v>5.5425000000000004</v>
      </c>
      <c r="AC113" s="45">
        <v>5.5425000000000004</v>
      </c>
      <c r="AD113" s="45">
        <v>0</v>
      </c>
      <c r="AE113" s="45">
        <v>0</v>
      </c>
    </row>
    <row r="114" spans="1:31" ht="13.8" hidden="1" outlineLevel="1" collapsed="1">
      <c r="A114" s="8">
        <v>43678</v>
      </c>
      <c r="B114" s="45">
        <v>19.2791</v>
      </c>
      <c r="C114" s="45">
        <v>20.042300000000001</v>
      </c>
      <c r="D114" s="45">
        <v>18.7441</v>
      </c>
      <c r="E114" s="45">
        <v>19.732600000000001</v>
      </c>
      <c r="F114" s="45">
        <v>18.0852</v>
      </c>
      <c r="G114" s="45">
        <v>8.6426999999999996</v>
      </c>
      <c r="H114" s="45">
        <v>19.997299999999999</v>
      </c>
      <c r="I114" s="45">
        <v>20.042300000000001</v>
      </c>
      <c r="J114" s="45">
        <v>19.962</v>
      </c>
      <c r="K114" s="45">
        <v>19.992999999999999</v>
      </c>
      <c r="L114" s="45">
        <v>19.877400000000002</v>
      </c>
      <c r="M114" s="45">
        <v>0</v>
      </c>
      <c r="N114" s="45">
        <v>8.5153999999999996</v>
      </c>
      <c r="O114" s="45">
        <v>0</v>
      </c>
      <c r="P114" s="45">
        <v>8.5153999999999996</v>
      </c>
      <c r="Q114" s="45">
        <v>7.4275000000000002</v>
      </c>
      <c r="R114" s="45">
        <v>8.7140000000000004</v>
      </c>
      <c r="S114" s="45">
        <v>8.6426999999999996</v>
      </c>
      <c r="T114" s="45">
        <v>8.4031000000000002</v>
      </c>
      <c r="U114" s="45">
        <v>0</v>
      </c>
      <c r="V114" s="45">
        <v>8.4031000000000002</v>
      </c>
      <c r="W114" s="45">
        <v>7.5713999999999997</v>
      </c>
      <c r="X114" s="45">
        <v>8.7166999999999994</v>
      </c>
      <c r="Y114" s="45">
        <v>0</v>
      </c>
      <c r="Z114" s="45">
        <v>8.5771999999999995</v>
      </c>
      <c r="AA114" s="45">
        <v>0</v>
      </c>
      <c r="AB114" s="45">
        <v>8.5771999999999995</v>
      </c>
      <c r="AC114" s="45">
        <v>7.0023</v>
      </c>
      <c r="AD114" s="45">
        <v>8.7100000000000009</v>
      </c>
      <c r="AE114" s="45">
        <v>8.6426999999999996</v>
      </c>
    </row>
    <row r="115" spans="1:31" ht="13.8" hidden="1" outlineLevel="1" collapsed="1">
      <c r="A115" s="8">
        <v>43709</v>
      </c>
      <c r="B115" s="45">
        <v>18.304200000000002</v>
      </c>
      <c r="C115" s="45">
        <v>19.956199999999999</v>
      </c>
      <c r="D115" s="45">
        <v>17.4315</v>
      </c>
      <c r="E115" s="45">
        <v>19.585000000000001</v>
      </c>
      <c r="F115" s="45">
        <v>16.0214</v>
      </c>
      <c r="G115" s="45">
        <v>8.6518999999999995</v>
      </c>
      <c r="H115" s="45">
        <v>19.7211</v>
      </c>
      <c r="I115" s="45">
        <v>19.956199999999999</v>
      </c>
      <c r="J115" s="45">
        <v>19.574000000000002</v>
      </c>
      <c r="K115" s="45">
        <v>20.2925</v>
      </c>
      <c r="L115" s="45">
        <v>18.940000000000001</v>
      </c>
      <c r="M115" s="45">
        <v>0</v>
      </c>
      <c r="N115" s="45">
        <v>5.8075000000000001</v>
      </c>
      <c r="O115" s="45">
        <v>0</v>
      </c>
      <c r="P115" s="45">
        <v>5.8075000000000001</v>
      </c>
      <c r="Q115" s="45">
        <v>5.9436</v>
      </c>
      <c r="R115" s="45">
        <v>5.5582000000000003</v>
      </c>
      <c r="S115" s="45">
        <v>8.6518999999999995</v>
      </c>
      <c r="T115" s="45">
        <v>5.1109999999999998</v>
      </c>
      <c r="U115" s="45">
        <v>0</v>
      </c>
      <c r="V115" s="45">
        <v>5.1109999999999998</v>
      </c>
      <c r="W115" s="45">
        <v>6.4089999999999998</v>
      </c>
      <c r="X115" s="45">
        <v>4.3955000000000002</v>
      </c>
      <c r="Y115" s="45">
        <v>0</v>
      </c>
      <c r="Z115" s="45">
        <v>5.8766999999999996</v>
      </c>
      <c r="AA115" s="45">
        <v>0</v>
      </c>
      <c r="AB115" s="45">
        <v>5.8766999999999996</v>
      </c>
      <c r="AC115" s="45">
        <v>5.7938000000000001</v>
      </c>
      <c r="AD115" s="45">
        <v>5.649</v>
      </c>
      <c r="AE115" s="45">
        <v>8.6518999999999995</v>
      </c>
    </row>
    <row r="116" spans="1:31" ht="13.8" hidden="1" outlineLevel="1" collapsed="1">
      <c r="A116" s="8">
        <v>43739</v>
      </c>
      <c r="B116" s="45">
        <v>19.218599999999999</v>
      </c>
      <c r="C116" s="45">
        <v>20.0459</v>
      </c>
      <c r="D116" s="45">
        <v>18.734000000000002</v>
      </c>
      <c r="E116" s="45">
        <v>18.556899999999999</v>
      </c>
      <c r="F116" s="45">
        <v>18.968800000000002</v>
      </c>
      <c r="G116" s="45">
        <v>0</v>
      </c>
      <c r="H116" s="45">
        <v>19.895399999999999</v>
      </c>
      <c r="I116" s="45">
        <v>20.0459</v>
      </c>
      <c r="J116" s="45">
        <v>19.797699999999999</v>
      </c>
      <c r="K116" s="45">
        <v>20.0397</v>
      </c>
      <c r="L116" s="45">
        <v>19.506599999999999</v>
      </c>
      <c r="M116" s="45">
        <v>0</v>
      </c>
      <c r="N116" s="45">
        <v>8.9850999999999992</v>
      </c>
      <c r="O116" s="45">
        <v>0</v>
      </c>
      <c r="P116" s="45">
        <v>8.9850999999999992</v>
      </c>
      <c r="Q116" s="45">
        <v>9.1532999999999998</v>
      </c>
      <c r="R116" s="45">
        <v>8.3552</v>
      </c>
      <c r="S116" s="45">
        <v>0</v>
      </c>
      <c r="T116" s="45">
        <v>6.5660999999999996</v>
      </c>
      <c r="U116" s="45">
        <v>0</v>
      </c>
      <c r="V116" s="45">
        <v>6.5660999999999996</v>
      </c>
      <c r="W116" s="45">
        <v>7.3078000000000003</v>
      </c>
      <c r="X116" s="45">
        <v>5.4688999999999997</v>
      </c>
      <c r="Y116" s="45">
        <v>0</v>
      </c>
      <c r="Z116" s="45">
        <v>9.7045999999999992</v>
      </c>
      <c r="AA116" s="45">
        <v>0</v>
      </c>
      <c r="AB116" s="45">
        <v>9.7045999999999992</v>
      </c>
      <c r="AC116" s="45">
        <v>9.5403000000000002</v>
      </c>
      <c r="AD116" s="45">
        <v>10.61</v>
      </c>
      <c r="AE116" s="45">
        <v>0</v>
      </c>
    </row>
    <row r="117" spans="1:31" ht="13.8" hidden="1" outlineLevel="1" collapsed="1">
      <c r="A117" s="8">
        <v>43770</v>
      </c>
      <c r="B117" s="45">
        <v>19.099</v>
      </c>
      <c r="C117" s="45">
        <v>20.12</v>
      </c>
      <c r="D117" s="45">
        <v>18.3855</v>
      </c>
      <c r="E117" s="45">
        <v>17.999700000000001</v>
      </c>
      <c r="F117" s="45">
        <v>19.065799999999999</v>
      </c>
      <c r="G117" s="45">
        <v>0</v>
      </c>
      <c r="H117" s="45">
        <v>20.4055</v>
      </c>
      <c r="I117" s="45">
        <v>20.12</v>
      </c>
      <c r="J117" s="45">
        <v>20.651199999999999</v>
      </c>
      <c r="K117" s="45">
        <v>21.010300000000001</v>
      </c>
      <c r="L117" s="45">
        <v>20.13</v>
      </c>
      <c r="M117" s="45">
        <v>0</v>
      </c>
      <c r="N117" s="45">
        <v>8.6094000000000008</v>
      </c>
      <c r="O117" s="45">
        <v>0</v>
      </c>
      <c r="P117" s="45">
        <v>8.6094000000000008</v>
      </c>
      <c r="Q117" s="45">
        <v>8.8080999999999996</v>
      </c>
      <c r="R117" s="45">
        <v>7.5904999999999996</v>
      </c>
      <c r="S117" s="45">
        <v>0</v>
      </c>
      <c r="T117" s="45">
        <v>7.0301999999999998</v>
      </c>
      <c r="U117" s="45">
        <v>0</v>
      </c>
      <c r="V117" s="45">
        <v>7.0301999999999998</v>
      </c>
      <c r="W117" s="45">
        <v>7.0301999999999998</v>
      </c>
      <c r="X117" s="45">
        <v>0</v>
      </c>
      <c r="Y117" s="45">
        <v>0</v>
      </c>
      <c r="Z117" s="45">
        <v>8.6702999999999992</v>
      </c>
      <c r="AA117" s="45">
        <v>0</v>
      </c>
      <c r="AB117" s="45">
        <v>8.6702999999999992</v>
      </c>
      <c r="AC117" s="45">
        <v>8.8905999999999992</v>
      </c>
      <c r="AD117" s="45">
        <v>7.5904999999999996</v>
      </c>
      <c r="AE117" s="45">
        <v>0</v>
      </c>
    </row>
    <row r="118" spans="1:31" ht="13.8" hidden="1" outlineLevel="1" collapsed="1">
      <c r="A118" s="8">
        <v>43800</v>
      </c>
      <c r="B118" s="45">
        <v>19.3096</v>
      </c>
      <c r="C118" s="45">
        <v>19.933299999999999</v>
      </c>
      <c r="D118" s="45">
        <v>18.940100000000001</v>
      </c>
      <c r="E118" s="45">
        <v>18.731000000000002</v>
      </c>
      <c r="F118" s="45">
        <v>19.2788</v>
      </c>
      <c r="G118" s="45">
        <v>0</v>
      </c>
      <c r="H118" s="45">
        <v>19.851600000000001</v>
      </c>
      <c r="I118" s="45">
        <v>19.933299999999999</v>
      </c>
      <c r="J118" s="45">
        <v>19.799600000000002</v>
      </c>
      <c r="K118" s="45">
        <v>19.658000000000001</v>
      </c>
      <c r="L118" s="45">
        <v>20.0227</v>
      </c>
      <c r="M118" s="45">
        <v>0</v>
      </c>
      <c r="N118" s="45">
        <v>7.48</v>
      </c>
      <c r="O118" s="45">
        <v>0</v>
      </c>
      <c r="P118" s="45">
        <v>7.48</v>
      </c>
      <c r="Q118" s="45">
        <v>7.9836</v>
      </c>
      <c r="R118" s="45">
        <v>6.2840999999999996</v>
      </c>
      <c r="S118" s="45">
        <v>0</v>
      </c>
      <c r="T118" s="45">
        <v>7.7023000000000001</v>
      </c>
      <c r="U118" s="45">
        <v>0</v>
      </c>
      <c r="V118" s="45">
        <v>7.7023000000000001</v>
      </c>
      <c r="W118" s="45">
        <v>8.4329999999999998</v>
      </c>
      <c r="X118" s="45">
        <v>6.2308000000000003</v>
      </c>
      <c r="Y118" s="45">
        <v>0</v>
      </c>
      <c r="Z118" s="45">
        <v>6.3285999999999998</v>
      </c>
      <c r="AA118" s="45">
        <v>0</v>
      </c>
      <c r="AB118" s="45">
        <v>6.3285999999999998</v>
      </c>
      <c r="AC118" s="45">
        <v>6.2309000000000001</v>
      </c>
      <c r="AD118" s="45">
        <v>7.1</v>
      </c>
      <c r="AE118" s="45">
        <v>0</v>
      </c>
    </row>
    <row r="119" spans="1:31" ht="13.8" hidden="1" outlineLevel="1" collapsed="1">
      <c r="A119" s="8">
        <v>43831</v>
      </c>
      <c r="B119" s="45">
        <v>18.737400000000001</v>
      </c>
      <c r="C119" s="45">
        <v>19.8261</v>
      </c>
      <c r="D119" s="45">
        <v>17.790400000000002</v>
      </c>
      <c r="E119" s="45">
        <v>17.888000000000002</v>
      </c>
      <c r="F119" s="45">
        <v>17.467500000000001</v>
      </c>
      <c r="G119" s="45">
        <v>0</v>
      </c>
      <c r="H119" s="45">
        <v>19.436900000000001</v>
      </c>
      <c r="I119" s="45">
        <v>19.8261</v>
      </c>
      <c r="J119" s="45">
        <v>19.037400000000002</v>
      </c>
      <c r="K119" s="45">
        <v>19.407900000000001</v>
      </c>
      <c r="L119" s="45">
        <v>18.003699999999998</v>
      </c>
      <c r="M119" s="45">
        <v>0</v>
      </c>
      <c r="N119" s="45">
        <v>10.8688</v>
      </c>
      <c r="O119" s="45">
        <v>0</v>
      </c>
      <c r="P119" s="45">
        <v>10.8688</v>
      </c>
      <c r="Q119" s="45">
        <v>11.307700000000001</v>
      </c>
      <c r="R119" s="45">
        <v>3.4986999999999999</v>
      </c>
      <c r="S119" s="45" t="s">
        <v>268</v>
      </c>
      <c r="T119" s="45">
        <v>4.7953999999999999</v>
      </c>
      <c r="U119" s="45">
        <v>0</v>
      </c>
      <c r="V119" s="45">
        <v>4.7953999999999999</v>
      </c>
      <c r="W119" s="45">
        <v>6.1249000000000002</v>
      </c>
      <c r="X119" s="45">
        <v>1.91</v>
      </c>
      <c r="Y119" s="45">
        <v>0</v>
      </c>
      <c r="Z119" s="45">
        <v>11.3933</v>
      </c>
      <c r="AA119" s="45">
        <v>0</v>
      </c>
      <c r="AB119" s="45">
        <v>11.3933</v>
      </c>
      <c r="AC119" s="45">
        <v>11.6623</v>
      </c>
      <c r="AD119" s="45">
        <v>4.5</v>
      </c>
      <c r="AE119" s="45">
        <v>0</v>
      </c>
    </row>
    <row r="120" spans="1:31" ht="13.8" hidden="1" outlineLevel="1" collapsed="1">
      <c r="A120" s="8">
        <v>43862</v>
      </c>
      <c r="B120" s="45">
        <v>17.439800000000002</v>
      </c>
      <c r="C120" s="45">
        <v>19.440000000000001</v>
      </c>
      <c r="D120" s="45">
        <v>16.6294</v>
      </c>
      <c r="E120" s="45">
        <v>16.656099999999999</v>
      </c>
      <c r="F120" s="45">
        <v>16.5459</v>
      </c>
      <c r="G120" s="45">
        <v>0</v>
      </c>
      <c r="H120" s="45">
        <v>18.0761</v>
      </c>
      <c r="I120" s="45">
        <v>19.440000000000001</v>
      </c>
      <c r="J120" s="45">
        <v>17.475100000000001</v>
      </c>
      <c r="K120" s="45">
        <v>17.167999999999999</v>
      </c>
      <c r="L120" s="45">
        <v>18.5946</v>
      </c>
      <c r="M120" s="45">
        <v>0</v>
      </c>
      <c r="N120" s="45">
        <v>6.9847000000000001</v>
      </c>
      <c r="O120" s="45">
        <v>0</v>
      </c>
      <c r="P120" s="45">
        <v>6.9847000000000001</v>
      </c>
      <c r="Q120" s="45">
        <v>6.4219999999999997</v>
      </c>
      <c r="R120" s="45">
        <v>7.4409000000000001</v>
      </c>
      <c r="S120" s="45">
        <v>0</v>
      </c>
      <c r="T120" s="45">
        <v>7.6521999999999997</v>
      </c>
      <c r="U120" s="45">
        <v>0</v>
      </c>
      <c r="V120" s="45">
        <v>7.6521999999999997</v>
      </c>
      <c r="W120" s="45">
        <v>6.7483000000000004</v>
      </c>
      <c r="X120" s="45">
        <v>7.9833999999999996</v>
      </c>
      <c r="Y120" s="45">
        <v>0</v>
      </c>
      <c r="Z120" s="45">
        <v>6.0915999999999997</v>
      </c>
      <c r="AA120" s="45">
        <v>0</v>
      </c>
      <c r="AB120" s="45">
        <v>6.0915999999999997</v>
      </c>
      <c r="AC120" s="45">
        <v>6.2519</v>
      </c>
      <c r="AD120" s="45">
        <v>5.7382999999999997</v>
      </c>
      <c r="AE120" s="45">
        <v>0</v>
      </c>
    </row>
    <row r="121" spans="1:31" ht="13.8" hidden="1" outlineLevel="1" collapsed="1">
      <c r="A121" s="8">
        <v>43891</v>
      </c>
      <c r="B121" s="45">
        <v>16.829899999999999</v>
      </c>
      <c r="C121" s="45">
        <v>18.267900000000001</v>
      </c>
      <c r="D121" s="45">
        <v>16.1754</v>
      </c>
      <c r="E121" s="45">
        <v>16.239799999999999</v>
      </c>
      <c r="F121" s="45">
        <v>15.9064</v>
      </c>
      <c r="G121" s="45">
        <v>20</v>
      </c>
      <c r="H121" s="45">
        <v>17.304500000000001</v>
      </c>
      <c r="I121" s="45">
        <v>18.267900000000001</v>
      </c>
      <c r="J121" s="45">
        <v>16.832999999999998</v>
      </c>
      <c r="K121" s="45">
        <v>16.8809</v>
      </c>
      <c r="L121" s="45">
        <v>16.632300000000001</v>
      </c>
      <c r="M121" s="45">
        <v>20</v>
      </c>
      <c r="N121" s="45">
        <v>7.4222000000000001</v>
      </c>
      <c r="O121" s="45">
        <v>0</v>
      </c>
      <c r="P121" s="45">
        <v>7.4222000000000001</v>
      </c>
      <c r="Q121" s="45">
        <v>7.6329000000000002</v>
      </c>
      <c r="R121" s="45">
        <v>6.5792000000000002</v>
      </c>
      <c r="S121" s="45">
        <v>0</v>
      </c>
      <c r="T121" s="45">
        <v>6.5164999999999997</v>
      </c>
      <c r="U121" s="45">
        <v>0</v>
      </c>
      <c r="V121" s="45">
        <v>6.5164999999999997</v>
      </c>
      <c r="W121" s="45">
        <v>6.0381</v>
      </c>
      <c r="X121" s="45">
        <v>6.6496000000000004</v>
      </c>
      <c r="Y121" s="45">
        <v>0</v>
      </c>
      <c r="Z121" s="45">
        <v>7.7199</v>
      </c>
      <c r="AA121" s="45">
        <v>0</v>
      </c>
      <c r="AB121" s="45">
        <v>7.7199</v>
      </c>
      <c r="AC121" s="45">
        <v>7.7481999999999998</v>
      </c>
      <c r="AD121" s="45">
        <v>4.5</v>
      </c>
      <c r="AE121" s="45">
        <v>0</v>
      </c>
    </row>
    <row r="122" spans="1:31" ht="13.8" hidden="1" outlineLevel="1" collapsed="1">
      <c r="A122" s="8">
        <v>43922</v>
      </c>
      <c r="B122" s="45">
        <v>17.672799999999999</v>
      </c>
      <c r="C122" s="45">
        <v>18.5549</v>
      </c>
      <c r="D122" s="45">
        <v>17.106999999999999</v>
      </c>
      <c r="E122" s="45">
        <v>17.123100000000001</v>
      </c>
      <c r="F122" s="45">
        <v>17.021100000000001</v>
      </c>
      <c r="G122" s="45">
        <v>0</v>
      </c>
      <c r="H122" s="45">
        <v>17.794599999999999</v>
      </c>
      <c r="I122" s="45">
        <v>18.5549</v>
      </c>
      <c r="J122" s="45">
        <v>17.298100000000002</v>
      </c>
      <c r="K122" s="45">
        <v>17.2989</v>
      </c>
      <c r="L122" s="45">
        <v>17.2942</v>
      </c>
      <c r="M122" s="45">
        <v>0</v>
      </c>
      <c r="N122" s="45">
        <v>6.5278999999999998</v>
      </c>
      <c r="O122" s="45">
        <v>0</v>
      </c>
      <c r="P122" s="45">
        <v>6.5278999999999998</v>
      </c>
      <c r="Q122" s="45">
        <v>6.2622999999999998</v>
      </c>
      <c r="R122" s="45">
        <v>7.3505000000000003</v>
      </c>
      <c r="S122" s="45" t="s">
        <v>268</v>
      </c>
      <c r="T122" s="45">
        <v>6.1676000000000002</v>
      </c>
      <c r="U122" s="45">
        <v>0</v>
      </c>
      <c r="V122" s="45">
        <v>6.1676000000000002</v>
      </c>
      <c r="W122" s="45">
        <v>4.1826999999999996</v>
      </c>
      <c r="X122" s="45">
        <v>7.3505000000000003</v>
      </c>
      <c r="Y122" s="45">
        <v>0</v>
      </c>
      <c r="Z122" s="45">
        <v>6.7885999999999997</v>
      </c>
      <c r="AA122" s="45">
        <v>0</v>
      </c>
      <c r="AB122" s="45">
        <v>6.7885999999999997</v>
      </c>
      <c r="AC122" s="45">
        <v>6.7885999999999997</v>
      </c>
      <c r="AD122" s="45">
        <v>0</v>
      </c>
      <c r="AE122" s="45">
        <v>0</v>
      </c>
    </row>
    <row r="123" spans="1:31" ht="13.8" hidden="1" outlineLevel="1" collapsed="1">
      <c r="A123" s="8">
        <v>43952</v>
      </c>
      <c r="B123" s="45">
        <v>16.793199999999999</v>
      </c>
      <c r="C123" s="45">
        <v>17.714400000000001</v>
      </c>
      <c r="D123" s="45">
        <v>16.0749</v>
      </c>
      <c r="E123" s="45">
        <v>16.199200000000001</v>
      </c>
      <c r="F123" s="45">
        <v>15.492800000000001</v>
      </c>
      <c r="G123" s="45">
        <v>0</v>
      </c>
      <c r="H123" s="45">
        <v>16.898599999999998</v>
      </c>
      <c r="I123" s="45">
        <v>17.714400000000001</v>
      </c>
      <c r="J123" s="45">
        <v>16.251999999999999</v>
      </c>
      <c r="K123" s="45">
        <v>16.2957</v>
      </c>
      <c r="L123" s="45">
        <v>16.037600000000001</v>
      </c>
      <c r="M123" s="45">
        <v>0</v>
      </c>
      <c r="N123" s="45">
        <v>5.4147999999999996</v>
      </c>
      <c r="O123" s="45">
        <v>0</v>
      </c>
      <c r="P123" s="45">
        <v>5.4147999999999996</v>
      </c>
      <c r="Q123" s="45">
        <v>4.5948000000000002</v>
      </c>
      <c r="R123" s="45">
        <v>5.9980000000000002</v>
      </c>
      <c r="S123" s="45" t="s">
        <v>268</v>
      </c>
      <c r="T123" s="45">
        <v>6.2861000000000002</v>
      </c>
      <c r="U123" s="45">
        <v>0</v>
      </c>
      <c r="V123" s="45">
        <v>6.2861000000000002</v>
      </c>
      <c r="W123" s="45">
        <v>5.2217000000000002</v>
      </c>
      <c r="X123" s="45">
        <v>8.3017000000000003</v>
      </c>
      <c r="Y123" s="45">
        <v>0</v>
      </c>
      <c r="Z123" s="45">
        <v>4.5038</v>
      </c>
      <c r="AA123" s="45">
        <v>0</v>
      </c>
      <c r="AB123" s="45">
        <v>4.5038</v>
      </c>
      <c r="AC123" s="45">
        <v>2.0099999999999998</v>
      </c>
      <c r="AD123" s="45">
        <v>5</v>
      </c>
      <c r="AE123" s="45">
        <v>0</v>
      </c>
    </row>
    <row r="124" spans="1:31" ht="13.8" hidden="1" outlineLevel="1" collapsed="1">
      <c r="A124" s="8">
        <v>43983</v>
      </c>
      <c r="B124" s="45">
        <v>14.600300000000001</v>
      </c>
      <c r="C124" s="45">
        <v>17.7636</v>
      </c>
      <c r="D124" s="45">
        <v>13.070499999999999</v>
      </c>
      <c r="E124" s="45">
        <v>14.6366</v>
      </c>
      <c r="F124" s="45">
        <v>15.4895</v>
      </c>
      <c r="G124" s="45">
        <v>5.19</v>
      </c>
      <c r="H124" s="45">
        <v>16.214500000000001</v>
      </c>
      <c r="I124" s="45">
        <v>17.7636</v>
      </c>
      <c r="J124" s="45">
        <v>15.257999999999999</v>
      </c>
      <c r="K124" s="45">
        <v>15.079599999999999</v>
      </c>
      <c r="L124" s="45">
        <v>15.6553</v>
      </c>
      <c r="M124" s="45">
        <v>0</v>
      </c>
      <c r="N124" s="45">
        <v>5.1673999999999998</v>
      </c>
      <c r="O124" s="45">
        <v>0</v>
      </c>
      <c r="P124" s="45">
        <v>5.1673999999999998</v>
      </c>
      <c r="Q124" s="45">
        <v>5.0227000000000004</v>
      </c>
      <c r="R124" s="45">
        <v>5</v>
      </c>
      <c r="S124" s="45">
        <v>5.19</v>
      </c>
      <c r="T124" s="45">
        <v>2.4382000000000001</v>
      </c>
      <c r="U124" s="45">
        <v>0</v>
      </c>
      <c r="V124" s="45">
        <v>2.4382000000000001</v>
      </c>
      <c r="W124" s="45">
        <v>2.4382000000000001</v>
      </c>
      <c r="X124" s="45">
        <v>0</v>
      </c>
      <c r="Y124" s="45">
        <v>0</v>
      </c>
      <c r="Z124" s="45">
        <v>5.2582000000000004</v>
      </c>
      <c r="AA124" s="45">
        <v>0</v>
      </c>
      <c r="AB124" s="45">
        <v>5.2582000000000004</v>
      </c>
      <c r="AC124" s="45">
        <v>6.0284000000000004</v>
      </c>
      <c r="AD124" s="45">
        <v>5</v>
      </c>
      <c r="AE124" s="45">
        <v>5.19</v>
      </c>
    </row>
    <row r="125" spans="1:31" ht="13.8" hidden="1" outlineLevel="1" collapsed="1">
      <c r="A125" s="8">
        <v>44013</v>
      </c>
      <c r="B125" s="45">
        <v>15.033200000000001</v>
      </c>
      <c r="C125" s="45">
        <v>16.175899999999999</v>
      </c>
      <c r="D125" s="45">
        <v>14.5268</v>
      </c>
      <c r="E125" s="45">
        <v>14.1586</v>
      </c>
      <c r="F125" s="45">
        <v>15.568</v>
      </c>
      <c r="G125" s="45">
        <v>0</v>
      </c>
      <c r="H125" s="45">
        <v>15.248100000000001</v>
      </c>
      <c r="I125" s="45">
        <v>16.175899999999999</v>
      </c>
      <c r="J125" s="45">
        <v>14.8241</v>
      </c>
      <c r="K125" s="45">
        <v>14.4679</v>
      </c>
      <c r="L125" s="45">
        <v>15.8146</v>
      </c>
      <c r="M125" s="45">
        <v>0</v>
      </c>
      <c r="N125" s="45">
        <v>5.0655999999999999</v>
      </c>
      <c r="O125" s="45">
        <v>0</v>
      </c>
      <c r="P125" s="45">
        <v>5.0655999999999999</v>
      </c>
      <c r="Q125" s="45">
        <v>5.5770999999999997</v>
      </c>
      <c r="R125" s="45">
        <v>2.31</v>
      </c>
      <c r="S125" s="45" t="s">
        <v>268</v>
      </c>
      <c r="T125" s="45">
        <v>4.2587000000000002</v>
      </c>
      <c r="U125" s="45">
        <v>0</v>
      </c>
      <c r="V125" s="45">
        <v>4.2587000000000002</v>
      </c>
      <c r="W125" s="45">
        <v>6.5</v>
      </c>
      <c r="X125" s="45">
        <v>2.31</v>
      </c>
      <c r="Y125" s="45">
        <v>0</v>
      </c>
      <c r="Z125" s="45">
        <v>5.3863000000000003</v>
      </c>
      <c r="AA125" s="45">
        <v>0</v>
      </c>
      <c r="AB125" s="45">
        <v>5.3863000000000003</v>
      </c>
      <c r="AC125" s="45">
        <v>5.3863000000000003</v>
      </c>
      <c r="AD125" s="45">
        <v>0</v>
      </c>
      <c r="AE125" s="45">
        <v>0</v>
      </c>
    </row>
    <row r="126" spans="1:31" ht="13.8" hidden="1" outlineLevel="1" collapsed="1">
      <c r="A126" s="8">
        <v>44044</v>
      </c>
      <c r="B126" s="45">
        <v>14.4778</v>
      </c>
      <c r="C126" s="45">
        <v>15.625500000000001</v>
      </c>
      <c r="D126" s="45">
        <v>13.7818</v>
      </c>
      <c r="E126" s="45">
        <v>13.3873</v>
      </c>
      <c r="F126" s="45">
        <v>14.3695</v>
      </c>
      <c r="G126" s="45">
        <v>0</v>
      </c>
      <c r="H126" s="45">
        <v>14.72</v>
      </c>
      <c r="I126" s="45">
        <v>15.699299999999999</v>
      </c>
      <c r="J126" s="45">
        <v>14.1065</v>
      </c>
      <c r="K126" s="45">
        <v>13.814399999999999</v>
      </c>
      <c r="L126" s="45">
        <v>14.5228</v>
      </c>
      <c r="M126" s="45">
        <v>0</v>
      </c>
      <c r="N126" s="45">
        <v>5.8563999999999998</v>
      </c>
      <c r="O126" s="45">
        <v>6</v>
      </c>
      <c r="P126" s="45">
        <v>5.8395000000000001</v>
      </c>
      <c r="Q126" s="45">
        <v>6.2343000000000002</v>
      </c>
      <c r="R126" s="45">
        <v>3.4451000000000001</v>
      </c>
      <c r="S126" s="45" t="s">
        <v>268</v>
      </c>
      <c r="T126" s="45">
        <v>6.1981000000000002</v>
      </c>
      <c r="U126" s="45">
        <v>0</v>
      </c>
      <c r="V126" s="45">
        <v>6.1981000000000002</v>
      </c>
      <c r="W126" s="45">
        <v>7.9032999999999998</v>
      </c>
      <c r="X126" s="45">
        <v>3.117</v>
      </c>
      <c r="Y126" s="45">
        <v>0</v>
      </c>
      <c r="Z126" s="45">
        <v>5.7142999999999997</v>
      </c>
      <c r="AA126" s="45">
        <v>6</v>
      </c>
      <c r="AB126" s="45">
        <v>5.6643999999999997</v>
      </c>
      <c r="AC126" s="45">
        <v>5.6897000000000002</v>
      </c>
      <c r="AD126" s="45">
        <v>5</v>
      </c>
      <c r="AE126" s="45">
        <v>0</v>
      </c>
    </row>
    <row r="127" spans="1:31" ht="13.8" hidden="1" outlineLevel="1" collapsed="1">
      <c r="A127" s="8">
        <v>44075</v>
      </c>
      <c r="B127" s="45">
        <v>13.819800000000001</v>
      </c>
      <c r="C127" s="45">
        <v>15.0692</v>
      </c>
      <c r="D127" s="45">
        <v>13.1751</v>
      </c>
      <c r="E127" s="45">
        <v>12.962899999999999</v>
      </c>
      <c r="F127" s="45">
        <v>14.1592</v>
      </c>
      <c r="G127" s="45">
        <v>0</v>
      </c>
      <c r="H127" s="45">
        <v>14.0184</v>
      </c>
      <c r="I127" s="45">
        <v>15.152900000000001</v>
      </c>
      <c r="J127" s="45">
        <v>13.4216</v>
      </c>
      <c r="K127" s="45">
        <v>13.1831</v>
      </c>
      <c r="L127" s="45">
        <v>14.530900000000001</v>
      </c>
      <c r="M127" s="45">
        <v>0</v>
      </c>
      <c r="N127" s="45">
        <v>4.7760999999999996</v>
      </c>
      <c r="O127" s="45">
        <v>6</v>
      </c>
      <c r="P127" s="45">
        <v>4.5685000000000002</v>
      </c>
      <c r="Q127" s="45">
        <v>5.1308999999999996</v>
      </c>
      <c r="R127" s="45">
        <v>2.2035999999999998</v>
      </c>
      <c r="S127" s="45" t="s">
        <v>268</v>
      </c>
      <c r="T127" s="45">
        <v>4.7916999999999996</v>
      </c>
      <c r="U127" s="45">
        <v>0</v>
      </c>
      <c r="V127" s="45">
        <v>4.7916999999999996</v>
      </c>
      <c r="W127" s="45">
        <v>6.3357999999999999</v>
      </c>
      <c r="X127" s="45">
        <v>2.2035999999999998</v>
      </c>
      <c r="Y127" s="45">
        <v>0</v>
      </c>
      <c r="Z127" s="45">
        <v>4.7638999999999996</v>
      </c>
      <c r="AA127" s="45">
        <v>6</v>
      </c>
      <c r="AB127" s="45">
        <v>4.3324999999999996</v>
      </c>
      <c r="AC127" s="45">
        <v>4.3324999999999996</v>
      </c>
      <c r="AD127" s="45">
        <v>0</v>
      </c>
      <c r="AE127" s="45">
        <v>0</v>
      </c>
    </row>
    <row r="128" spans="1:31" ht="13.8" hidden="1" outlineLevel="1" collapsed="1">
      <c r="A128" s="8">
        <v>44105</v>
      </c>
      <c r="B128" s="45">
        <v>13.6625</v>
      </c>
      <c r="C128" s="45">
        <v>15.1526</v>
      </c>
      <c r="D128" s="45">
        <v>13.076000000000001</v>
      </c>
      <c r="E128" s="45">
        <v>13.382300000000001</v>
      </c>
      <c r="F128" s="45">
        <v>12.3147</v>
      </c>
      <c r="G128" s="45">
        <v>0</v>
      </c>
      <c r="H128" s="45">
        <v>13.8985</v>
      </c>
      <c r="I128" s="45">
        <v>15.2262</v>
      </c>
      <c r="J128" s="45">
        <v>13.36</v>
      </c>
      <c r="K128" s="45">
        <v>13.622999999999999</v>
      </c>
      <c r="L128" s="45">
        <v>12.694800000000001</v>
      </c>
      <c r="M128" s="45">
        <v>0</v>
      </c>
      <c r="N128" s="45">
        <v>5.7457000000000003</v>
      </c>
      <c r="O128" s="45">
        <v>6</v>
      </c>
      <c r="P128" s="45">
        <v>5.7243000000000004</v>
      </c>
      <c r="Q128" s="45">
        <v>6.2011000000000003</v>
      </c>
      <c r="R128" s="45">
        <v>4.9398</v>
      </c>
      <c r="S128" s="45" t="s">
        <v>268</v>
      </c>
      <c r="T128" s="45">
        <v>5.0433000000000003</v>
      </c>
      <c r="U128" s="45">
        <v>0</v>
      </c>
      <c r="V128" s="45">
        <v>5.0433000000000003</v>
      </c>
      <c r="W128" s="45">
        <v>5.9184000000000001</v>
      </c>
      <c r="X128" s="45">
        <v>3.4542000000000002</v>
      </c>
      <c r="Y128" s="45">
        <v>0</v>
      </c>
      <c r="Z128" s="45">
        <v>5.9522000000000004</v>
      </c>
      <c r="AA128" s="45">
        <v>6</v>
      </c>
      <c r="AB128" s="45">
        <v>5.9467999999999996</v>
      </c>
      <c r="AC128" s="45">
        <v>6.2980999999999998</v>
      </c>
      <c r="AD128" s="45">
        <v>5.3868999999999998</v>
      </c>
      <c r="AE128" s="45">
        <v>0</v>
      </c>
    </row>
    <row r="129" spans="1:31" ht="13.8" hidden="1" outlineLevel="1" collapsed="1">
      <c r="A129" s="8">
        <v>44136</v>
      </c>
      <c r="B129" s="45">
        <v>13.615</v>
      </c>
      <c r="C129" s="45">
        <v>14.7088</v>
      </c>
      <c r="D129" s="45">
        <v>13.039099999999999</v>
      </c>
      <c r="E129" s="45">
        <v>12.939299999999999</v>
      </c>
      <c r="F129" s="45">
        <v>13.3187</v>
      </c>
      <c r="G129" s="45">
        <v>0</v>
      </c>
      <c r="H129" s="45">
        <v>13.8309</v>
      </c>
      <c r="I129" s="45">
        <v>14.809100000000001</v>
      </c>
      <c r="J129" s="45">
        <v>13.304500000000001</v>
      </c>
      <c r="K129" s="45">
        <v>13.064</v>
      </c>
      <c r="L129" s="45">
        <v>14.016400000000001</v>
      </c>
      <c r="M129" s="45">
        <v>0</v>
      </c>
      <c r="N129" s="45">
        <v>5.3305999999999996</v>
      </c>
      <c r="O129" s="45">
        <v>6</v>
      </c>
      <c r="P129" s="45">
        <v>5.2081999999999997</v>
      </c>
      <c r="Q129" s="45">
        <v>6.4867999999999997</v>
      </c>
      <c r="R129" s="45">
        <v>4.2580999999999998</v>
      </c>
      <c r="S129" s="45">
        <v>0</v>
      </c>
      <c r="T129" s="45">
        <v>4.17</v>
      </c>
      <c r="U129" s="45">
        <v>0</v>
      </c>
      <c r="V129" s="45">
        <v>4.17</v>
      </c>
      <c r="W129" s="45">
        <v>6.609</v>
      </c>
      <c r="X129" s="45">
        <v>1.921</v>
      </c>
      <c r="Y129" s="45">
        <v>0</v>
      </c>
      <c r="Z129" s="45">
        <v>5.5883000000000003</v>
      </c>
      <c r="AA129" s="45">
        <v>6</v>
      </c>
      <c r="AB129" s="45">
        <v>5.4881000000000002</v>
      </c>
      <c r="AC129" s="45">
        <v>6.4432</v>
      </c>
      <c r="AD129" s="45">
        <v>4.8</v>
      </c>
      <c r="AE129" s="45">
        <v>0</v>
      </c>
    </row>
    <row r="130" spans="1:31" ht="13.8" hidden="1" outlineLevel="1" collapsed="1">
      <c r="A130" s="8">
        <v>44166</v>
      </c>
      <c r="B130" s="45">
        <v>13.2959</v>
      </c>
      <c r="C130" s="45">
        <v>13.8292</v>
      </c>
      <c r="D130" s="45">
        <v>12.8803</v>
      </c>
      <c r="E130" s="45">
        <v>12.651199999999999</v>
      </c>
      <c r="F130" s="45">
        <v>13.163600000000001</v>
      </c>
      <c r="G130" s="45">
        <v>0</v>
      </c>
      <c r="H130" s="45">
        <v>13.5383</v>
      </c>
      <c r="I130" s="45">
        <v>13.991300000000001</v>
      </c>
      <c r="J130" s="45">
        <v>13.177899999999999</v>
      </c>
      <c r="K130" s="45">
        <v>12.956799999999999</v>
      </c>
      <c r="L130" s="45">
        <v>13.450799999999999</v>
      </c>
      <c r="M130" s="45">
        <v>0</v>
      </c>
      <c r="N130" s="45">
        <v>5.8970000000000002</v>
      </c>
      <c r="O130" s="45">
        <v>6</v>
      </c>
      <c r="P130" s="45">
        <v>5.8569000000000004</v>
      </c>
      <c r="Q130" s="45">
        <v>5.5448000000000004</v>
      </c>
      <c r="R130" s="45">
        <v>6.2556000000000003</v>
      </c>
      <c r="S130" s="45" t="s">
        <v>268</v>
      </c>
      <c r="T130" s="45">
        <v>7.1669999999999998</v>
      </c>
      <c r="U130" s="45">
        <v>0</v>
      </c>
      <c r="V130" s="45">
        <v>7.1669999999999998</v>
      </c>
      <c r="W130" s="45">
        <v>8.0355000000000008</v>
      </c>
      <c r="X130" s="45">
        <v>2.31</v>
      </c>
      <c r="Y130" s="45">
        <v>0</v>
      </c>
      <c r="Z130" s="45">
        <v>5.5373000000000001</v>
      </c>
      <c r="AA130" s="45">
        <v>6</v>
      </c>
      <c r="AB130" s="45">
        <v>5.274</v>
      </c>
      <c r="AC130" s="45">
        <v>3.5729000000000002</v>
      </c>
      <c r="AD130" s="45">
        <v>6.7115999999999998</v>
      </c>
      <c r="AE130" s="45">
        <v>0</v>
      </c>
    </row>
    <row r="131" spans="1:31" ht="13.8" hidden="1" outlineLevel="1" collapsed="1">
      <c r="A131" s="8">
        <v>44197</v>
      </c>
      <c r="B131" s="45">
        <v>13.208</v>
      </c>
      <c r="C131" s="45">
        <v>13.763199999999999</v>
      </c>
      <c r="D131" s="45">
        <v>13.014799999999999</v>
      </c>
      <c r="E131" s="45">
        <v>12.859500000000001</v>
      </c>
      <c r="F131" s="45">
        <v>13.473699999999999</v>
      </c>
      <c r="G131" s="45">
        <v>0</v>
      </c>
      <c r="H131" s="45">
        <v>13.3443</v>
      </c>
      <c r="I131" s="45">
        <v>13.9278</v>
      </c>
      <c r="J131" s="45">
        <v>13.142200000000001</v>
      </c>
      <c r="K131" s="45">
        <v>13.0084</v>
      </c>
      <c r="L131" s="45">
        <v>13.5318</v>
      </c>
      <c r="M131" s="45">
        <v>0</v>
      </c>
      <c r="N131" s="45">
        <v>5.5209000000000001</v>
      </c>
      <c r="O131" s="45">
        <v>6</v>
      </c>
      <c r="P131" s="45">
        <v>5.3078000000000003</v>
      </c>
      <c r="Q131" s="45">
        <v>5.4652000000000003</v>
      </c>
      <c r="R131" s="45">
        <v>3.7646000000000002</v>
      </c>
      <c r="S131" s="45" t="s">
        <v>268</v>
      </c>
      <c r="T131" s="45">
        <v>6.3918999999999997</v>
      </c>
      <c r="U131" s="45">
        <v>0</v>
      </c>
      <c r="V131" s="45">
        <v>6.3918999999999997</v>
      </c>
      <c r="W131" s="45">
        <v>7.4481000000000002</v>
      </c>
      <c r="X131" s="45">
        <v>2.31</v>
      </c>
      <c r="Y131" s="45">
        <v>0</v>
      </c>
      <c r="Z131" s="45">
        <v>5.2640000000000002</v>
      </c>
      <c r="AA131" s="45">
        <v>6</v>
      </c>
      <c r="AB131" s="45">
        <v>4.7785000000000002</v>
      </c>
      <c r="AC131" s="45">
        <v>4.7785000000000002</v>
      </c>
      <c r="AD131" s="45">
        <v>0</v>
      </c>
      <c r="AE131" s="45">
        <v>0</v>
      </c>
    </row>
    <row r="132" spans="1:31" ht="13.8" hidden="1" outlineLevel="1" collapsed="1">
      <c r="A132" s="8">
        <v>44228</v>
      </c>
      <c r="B132" s="45">
        <v>12.9102</v>
      </c>
      <c r="C132" s="45">
        <v>13.3759</v>
      </c>
      <c r="D132" s="45">
        <v>12.6646</v>
      </c>
      <c r="E132" s="45">
        <v>12.537599999999999</v>
      </c>
      <c r="F132" s="45">
        <v>13.099</v>
      </c>
      <c r="G132" s="45">
        <v>0</v>
      </c>
      <c r="H132" s="45">
        <v>13.168799999999999</v>
      </c>
      <c r="I132" s="45">
        <v>13.497299999999999</v>
      </c>
      <c r="J132" s="45">
        <v>12.9916</v>
      </c>
      <c r="K132" s="45">
        <v>12.737399999999999</v>
      </c>
      <c r="L132" s="45">
        <v>13.907999999999999</v>
      </c>
      <c r="M132" s="45">
        <v>0</v>
      </c>
      <c r="N132" s="45">
        <v>4.5311000000000003</v>
      </c>
      <c r="O132" s="45">
        <v>6</v>
      </c>
      <c r="P132" s="45">
        <v>4.1933999999999996</v>
      </c>
      <c r="Q132" s="45">
        <v>5.0221999999999998</v>
      </c>
      <c r="R132" s="45">
        <v>3.2233999999999998</v>
      </c>
      <c r="S132" s="45">
        <v>0</v>
      </c>
      <c r="T132" s="45">
        <v>3.3117000000000001</v>
      </c>
      <c r="U132" s="45">
        <v>0</v>
      </c>
      <c r="V132" s="45">
        <v>3.3117000000000001</v>
      </c>
      <c r="W132" s="45">
        <v>6.5110000000000001</v>
      </c>
      <c r="X132" s="45">
        <v>1.9169</v>
      </c>
      <c r="Y132" s="45">
        <v>0</v>
      </c>
      <c r="Z132" s="45">
        <v>5.0392999999999999</v>
      </c>
      <c r="AA132" s="45">
        <v>6</v>
      </c>
      <c r="AB132" s="45">
        <v>4.6932</v>
      </c>
      <c r="AC132" s="45">
        <v>4.6413000000000002</v>
      </c>
      <c r="AD132" s="45">
        <v>4.8</v>
      </c>
      <c r="AE132" s="45">
        <v>0</v>
      </c>
    </row>
    <row r="133" spans="1:31" ht="13.8" hidden="1" outlineLevel="1" collapsed="1">
      <c r="A133" s="8">
        <v>44256</v>
      </c>
      <c r="B133" s="45">
        <v>12.757099999999999</v>
      </c>
      <c r="C133" s="45">
        <v>12.965299999999999</v>
      </c>
      <c r="D133" s="45">
        <v>12.6767</v>
      </c>
      <c r="E133" s="45">
        <v>12.7691</v>
      </c>
      <c r="F133" s="45">
        <v>12.5525</v>
      </c>
      <c r="G133" s="45">
        <v>0</v>
      </c>
      <c r="H133" s="45">
        <v>12.818</v>
      </c>
      <c r="I133" s="45">
        <v>13.048999999999999</v>
      </c>
      <c r="J133" s="45">
        <v>12.7293</v>
      </c>
      <c r="K133" s="45">
        <v>12.813700000000001</v>
      </c>
      <c r="L133" s="45">
        <v>12.6159</v>
      </c>
      <c r="M133" s="45">
        <v>0</v>
      </c>
      <c r="N133" s="45">
        <v>5.3678999999999997</v>
      </c>
      <c r="O133" s="45">
        <v>6</v>
      </c>
      <c r="P133" s="45">
        <v>4.9382999999999999</v>
      </c>
      <c r="Q133" s="45">
        <v>6.4139999999999997</v>
      </c>
      <c r="R133" s="45">
        <v>2.8028</v>
      </c>
      <c r="S133" s="45" t="s">
        <v>268</v>
      </c>
      <c r="T133" s="45">
        <v>4.6955999999999998</v>
      </c>
      <c r="U133" s="45">
        <v>0</v>
      </c>
      <c r="V133" s="45">
        <v>4.6955999999999998</v>
      </c>
      <c r="W133" s="45">
        <v>6.4425999999999997</v>
      </c>
      <c r="X133" s="45">
        <v>2.2389999999999999</v>
      </c>
      <c r="Y133" s="45">
        <v>0</v>
      </c>
      <c r="Z133" s="45">
        <v>6.0312999999999999</v>
      </c>
      <c r="AA133" s="45">
        <v>6</v>
      </c>
      <c r="AB133" s="45">
        <v>6.2603</v>
      </c>
      <c r="AC133" s="45">
        <v>6.2603</v>
      </c>
      <c r="AD133" s="45">
        <v>0</v>
      </c>
      <c r="AE133" s="45">
        <v>0</v>
      </c>
    </row>
    <row r="134" spans="1:31" ht="13.8" hidden="1" outlineLevel="1" collapsed="1">
      <c r="A134" s="8">
        <v>44287</v>
      </c>
      <c r="B134" s="45">
        <v>12.758699999999999</v>
      </c>
      <c r="C134" s="45">
        <v>12.852</v>
      </c>
      <c r="D134" s="45">
        <v>12.7249</v>
      </c>
      <c r="E134" s="45">
        <v>13.0349</v>
      </c>
      <c r="F134" s="45">
        <v>11.8131</v>
      </c>
      <c r="G134" s="45">
        <v>13.5</v>
      </c>
      <c r="H134" s="45">
        <v>12.8421</v>
      </c>
      <c r="I134" s="45">
        <v>12.9199</v>
      </c>
      <c r="J134" s="45">
        <v>12.8139</v>
      </c>
      <c r="K134" s="45">
        <v>13.1351</v>
      </c>
      <c r="L134" s="45">
        <v>11.8833</v>
      </c>
      <c r="M134" s="45">
        <v>13.5</v>
      </c>
      <c r="N134" s="45">
        <v>5.4078999999999997</v>
      </c>
      <c r="O134" s="45">
        <v>6</v>
      </c>
      <c r="P134" s="45">
        <v>5.2291999999999996</v>
      </c>
      <c r="Q134" s="45">
        <v>5.5899000000000001</v>
      </c>
      <c r="R134" s="45">
        <v>3.7195</v>
      </c>
      <c r="S134" s="45" t="s">
        <v>268</v>
      </c>
      <c r="T134" s="45">
        <v>5.4897999999999998</v>
      </c>
      <c r="U134" s="45">
        <v>0</v>
      </c>
      <c r="V134" s="45">
        <v>5.4897999999999998</v>
      </c>
      <c r="W134" s="45">
        <v>7.0126999999999997</v>
      </c>
      <c r="X134" s="45">
        <v>2.31</v>
      </c>
      <c r="Y134" s="45">
        <v>0</v>
      </c>
      <c r="Z134" s="45">
        <v>5.3677999999999999</v>
      </c>
      <c r="AA134" s="45">
        <v>6</v>
      </c>
      <c r="AB134" s="45">
        <v>5.0933000000000002</v>
      </c>
      <c r="AC134" s="45">
        <v>5.1337000000000002</v>
      </c>
      <c r="AD134" s="45">
        <v>4.8</v>
      </c>
      <c r="AE134" s="45">
        <v>0</v>
      </c>
    </row>
    <row r="135" spans="1:31" ht="13.8" hidden="1" outlineLevel="1" collapsed="1">
      <c r="A135" s="8">
        <v>44317</v>
      </c>
      <c r="B135" s="45">
        <v>12.0387</v>
      </c>
      <c r="C135" s="45">
        <v>12.714</v>
      </c>
      <c r="D135" s="45">
        <v>11.514200000000001</v>
      </c>
      <c r="E135" s="45">
        <v>11.438599999999999</v>
      </c>
      <c r="F135" s="45">
        <v>11.587999999999999</v>
      </c>
      <c r="G135" s="45">
        <v>0</v>
      </c>
      <c r="H135" s="45">
        <v>12.510999999999999</v>
      </c>
      <c r="I135" s="45">
        <v>12.7874</v>
      </c>
      <c r="J135" s="45">
        <v>12.276400000000001</v>
      </c>
      <c r="K135" s="45">
        <v>11.799799999999999</v>
      </c>
      <c r="L135" s="45">
        <v>12.787000000000001</v>
      </c>
      <c r="M135" s="45">
        <v>0</v>
      </c>
      <c r="N135" s="45">
        <v>4.3863000000000003</v>
      </c>
      <c r="O135" s="45">
        <v>6</v>
      </c>
      <c r="P135" s="45">
        <v>4.2432999999999996</v>
      </c>
      <c r="Q135" s="45">
        <v>4.9459</v>
      </c>
      <c r="R135" s="45">
        <v>3.9775</v>
      </c>
      <c r="S135" s="45" t="s">
        <v>268</v>
      </c>
      <c r="T135" s="45">
        <v>3.7806999999999999</v>
      </c>
      <c r="U135" s="45">
        <v>0</v>
      </c>
      <c r="V135" s="45">
        <v>3.7806999999999999</v>
      </c>
      <c r="W135" s="45">
        <v>6.7816999999999998</v>
      </c>
      <c r="X135" s="45">
        <v>2.0943000000000001</v>
      </c>
      <c r="Y135" s="45">
        <v>0</v>
      </c>
      <c r="Z135" s="45">
        <v>4.4675000000000002</v>
      </c>
      <c r="AA135" s="45">
        <v>6</v>
      </c>
      <c r="AB135" s="45">
        <v>4.3010999999999999</v>
      </c>
      <c r="AC135" s="45">
        <v>4.4196</v>
      </c>
      <c r="AD135" s="45">
        <v>4.2591999999999999</v>
      </c>
      <c r="AE135" s="45">
        <v>0</v>
      </c>
    </row>
    <row r="136" spans="1:31" ht="13.8" hidden="1" outlineLevel="1" collapsed="1">
      <c r="A136" s="8">
        <v>44348</v>
      </c>
      <c r="B136" s="45">
        <v>11.192600000000001</v>
      </c>
      <c r="C136" s="45">
        <v>13.003399999999999</v>
      </c>
      <c r="D136" s="45">
        <v>10.308</v>
      </c>
      <c r="E136" s="45">
        <v>12.192299999999999</v>
      </c>
      <c r="F136" s="45">
        <v>9.7251999999999992</v>
      </c>
      <c r="G136" s="45">
        <v>4.9000000000000004</v>
      </c>
      <c r="H136" s="45">
        <v>12.642799999999999</v>
      </c>
      <c r="I136" s="45">
        <v>13.015000000000001</v>
      </c>
      <c r="J136" s="45">
        <v>12.3996</v>
      </c>
      <c r="K136" s="45">
        <v>12.2874</v>
      </c>
      <c r="L136" s="45">
        <v>12.5633</v>
      </c>
      <c r="M136" s="45">
        <v>0</v>
      </c>
      <c r="N136" s="45">
        <v>4.1566000000000001</v>
      </c>
      <c r="O136" s="45">
        <v>6</v>
      </c>
      <c r="P136" s="45">
        <v>4.1508000000000003</v>
      </c>
      <c r="Q136" s="45">
        <v>6.1538000000000004</v>
      </c>
      <c r="R136" s="45">
        <v>3.4535</v>
      </c>
      <c r="S136" s="45">
        <v>4.9000000000000004</v>
      </c>
      <c r="T136" s="45">
        <v>4.5861000000000001</v>
      </c>
      <c r="U136" s="45">
        <v>0</v>
      </c>
      <c r="V136" s="45">
        <v>4.5861000000000001</v>
      </c>
      <c r="W136" s="45">
        <v>5.8895</v>
      </c>
      <c r="X136" s="45">
        <v>4.0834999999999999</v>
      </c>
      <c r="Y136" s="45">
        <v>0</v>
      </c>
      <c r="Z136" s="45">
        <v>4.1337000000000002</v>
      </c>
      <c r="AA136" s="45">
        <v>6</v>
      </c>
      <c r="AB136" s="45">
        <v>4.1275000000000004</v>
      </c>
      <c r="AC136" s="45">
        <v>6.3537999999999997</v>
      </c>
      <c r="AD136" s="45">
        <v>3.4060999999999999</v>
      </c>
      <c r="AE136" s="45">
        <v>4.9000000000000004</v>
      </c>
    </row>
    <row r="137" spans="1:31" ht="13.8" hidden="1" outlineLevel="1" collapsed="1">
      <c r="A137" s="8">
        <v>44378</v>
      </c>
      <c r="B137" s="45">
        <v>12.6533</v>
      </c>
      <c r="C137" s="45">
        <v>12.582700000000001</v>
      </c>
      <c r="D137" s="45">
        <v>12.6769</v>
      </c>
      <c r="E137" s="45">
        <v>13.1891</v>
      </c>
      <c r="F137" s="45">
        <v>11.7502</v>
      </c>
      <c r="G137" s="45">
        <v>0</v>
      </c>
      <c r="H137" s="45">
        <v>13.094099999999999</v>
      </c>
      <c r="I137" s="45">
        <v>12.582700000000001</v>
      </c>
      <c r="J137" s="45">
        <v>13.2766</v>
      </c>
      <c r="K137" s="45">
        <v>13.226800000000001</v>
      </c>
      <c r="L137" s="45">
        <v>13.384499999999999</v>
      </c>
      <c r="M137" s="45">
        <v>0</v>
      </c>
      <c r="N137" s="45">
        <v>3.8546</v>
      </c>
      <c r="O137" s="45">
        <v>0</v>
      </c>
      <c r="P137" s="45">
        <v>3.8546</v>
      </c>
      <c r="Q137" s="45">
        <v>5.9295999999999998</v>
      </c>
      <c r="R137" s="45">
        <v>3.74</v>
      </c>
      <c r="S137" s="45" t="s">
        <v>268</v>
      </c>
      <c r="T137" s="45">
        <v>5.1504000000000003</v>
      </c>
      <c r="U137" s="45">
        <v>0</v>
      </c>
      <c r="V137" s="45">
        <v>5.1504000000000003</v>
      </c>
      <c r="W137" s="45">
        <v>5.3307000000000002</v>
      </c>
      <c r="X137" s="45">
        <v>5.1326999999999998</v>
      </c>
      <c r="Y137" s="45">
        <v>0</v>
      </c>
      <c r="Z137" s="45">
        <v>3.4365999999999999</v>
      </c>
      <c r="AA137" s="45">
        <v>0</v>
      </c>
      <c r="AB137" s="45">
        <v>3.4365999999999999</v>
      </c>
      <c r="AC137" s="45">
        <v>6.33</v>
      </c>
      <c r="AD137" s="45">
        <v>3.3121999999999998</v>
      </c>
      <c r="AE137" s="45">
        <v>0</v>
      </c>
    </row>
    <row r="138" spans="1:31" ht="13.8" hidden="1" outlineLevel="1" collapsed="1">
      <c r="A138" s="8">
        <v>44409</v>
      </c>
      <c r="B138" s="45">
        <v>12.3438</v>
      </c>
      <c r="C138" s="45">
        <v>12.416499999999999</v>
      </c>
      <c r="D138" s="45">
        <v>12.3018</v>
      </c>
      <c r="E138" s="45">
        <v>13.023099999999999</v>
      </c>
      <c r="F138" s="45">
        <v>11.209300000000001</v>
      </c>
      <c r="G138" s="45">
        <v>0</v>
      </c>
      <c r="H138" s="45">
        <v>12.6463</v>
      </c>
      <c r="I138" s="45">
        <v>12.416499999999999</v>
      </c>
      <c r="J138" s="45">
        <v>12.786199999999999</v>
      </c>
      <c r="K138" s="45">
        <v>13.1248</v>
      </c>
      <c r="L138" s="45">
        <v>12.216900000000001</v>
      </c>
      <c r="M138" s="45">
        <v>0</v>
      </c>
      <c r="N138" s="45">
        <v>3.3273000000000001</v>
      </c>
      <c r="O138" s="45">
        <v>0</v>
      </c>
      <c r="P138" s="45">
        <v>3.3273000000000001</v>
      </c>
      <c r="Q138" s="45">
        <v>4.8906999999999998</v>
      </c>
      <c r="R138" s="45">
        <v>3.0615000000000001</v>
      </c>
      <c r="S138" s="45" t="s">
        <v>268</v>
      </c>
      <c r="T138" s="45">
        <v>4.0652999999999997</v>
      </c>
      <c r="U138" s="45">
        <v>0</v>
      </c>
      <c r="V138" s="45">
        <v>4.0652999999999997</v>
      </c>
      <c r="W138" s="45">
        <v>4.7202000000000002</v>
      </c>
      <c r="X138" s="45">
        <v>2.31</v>
      </c>
      <c r="Y138" s="45">
        <v>0</v>
      </c>
      <c r="Z138" s="45">
        <v>3.1143999999999998</v>
      </c>
      <c r="AA138" s="45">
        <v>0</v>
      </c>
      <c r="AB138" s="45">
        <v>3.1143999999999998</v>
      </c>
      <c r="AC138" s="45">
        <v>6.5</v>
      </c>
      <c r="AD138" s="45">
        <v>3.0548999999999999</v>
      </c>
      <c r="AE138" s="45">
        <v>0</v>
      </c>
    </row>
    <row r="139" spans="1:31" ht="13.8" hidden="1" outlineLevel="1" collapsed="1">
      <c r="A139" s="8">
        <v>44440</v>
      </c>
      <c r="B139" s="45">
        <v>11.440300000000001</v>
      </c>
      <c r="C139" s="45">
        <v>12.269399999999999</v>
      </c>
      <c r="D139" s="45">
        <v>11.0436</v>
      </c>
      <c r="E139" s="45">
        <v>12.629899999999999</v>
      </c>
      <c r="F139" s="45">
        <v>9.0282999999999998</v>
      </c>
      <c r="G139" s="45">
        <v>0</v>
      </c>
      <c r="H139" s="45">
        <v>12.549099999999999</v>
      </c>
      <c r="I139" s="45">
        <v>12.269399999999999</v>
      </c>
      <c r="J139" s="45">
        <v>12.7186</v>
      </c>
      <c r="K139" s="45">
        <v>12.6736</v>
      </c>
      <c r="L139" s="45">
        <v>12.8255</v>
      </c>
      <c r="M139" s="45">
        <v>0</v>
      </c>
      <c r="N139" s="45">
        <v>4.7511000000000001</v>
      </c>
      <c r="O139" s="45">
        <v>0</v>
      </c>
      <c r="P139" s="45">
        <v>4.7511000000000001</v>
      </c>
      <c r="Q139" s="45">
        <v>6.3121999999999998</v>
      </c>
      <c r="R139" s="45">
        <v>4.7220000000000004</v>
      </c>
      <c r="S139" s="45">
        <v>0</v>
      </c>
      <c r="T139" s="45">
        <v>5.4828000000000001</v>
      </c>
      <c r="U139" s="45">
        <v>0</v>
      </c>
      <c r="V139" s="45">
        <v>5.4828000000000001</v>
      </c>
      <c r="W139" s="45">
        <v>5.9370000000000003</v>
      </c>
      <c r="X139" s="45">
        <v>5.4785000000000004</v>
      </c>
      <c r="Y139" s="45">
        <v>0</v>
      </c>
      <c r="Z139" s="45">
        <v>3.4291</v>
      </c>
      <c r="AA139" s="45">
        <v>0</v>
      </c>
      <c r="AB139" s="45">
        <v>3.4291</v>
      </c>
      <c r="AC139" s="45">
        <v>6.5</v>
      </c>
      <c r="AD139" s="45">
        <v>3.3201999999999998</v>
      </c>
      <c r="AE139" s="45">
        <v>0</v>
      </c>
    </row>
    <row r="140" spans="1:31" ht="13.8" hidden="1" outlineLevel="1" collapsed="1">
      <c r="A140" s="8">
        <v>44470</v>
      </c>
      <c r="B140" s="45">
        <v>12.535500000000001</v>
      </c>
      <c r="C140" s="45">
        <v>12.2524</v>
      </c>
      <c r="D140" s="45">
        <v>12.660299999999999</v>
      </c>
      <c r="E140" s="45">
        <v>12.7666</v>
      </c>
      <c r="F140" s="45">
        <v>12.576700000000001</v>
      </c>
      <c r="G140" s="45">
        <v>4.96</v>
      </c>
      <c r="H140" s="45">
        <v>12.695</v>
      </c>
      <c r="I140" s="45">
        <v>12.2524</v>
      </c>
      <c r="J140" s="45">
        <v>12.895300000000001</v>
      </c>
      <c r="K140" s="45">
        <v>12.7934</v>
      </c>
      <c r="L140" s="45">
        <v>13.138</v>
      </c>
      <c r="M140" s="45">
        <v>0</v>
      </c>
      <c r="N140" s="45">
        <v>4.0578000000000003</v>
      </c>
      <c r="O140" s="45">
        <v>0</v>
      </c>
      <c r="P140" s="45">
        <v>4.0578000000000003</v>
      </c>
      <c r="Q140" s="45">
        <v>6.3117999999999999</v>
      </c>
      <c r="R140" s="45">
        <v>3.3746999999999998</v>
      </c>
      <c r="S140" s="45">
        <v>4.96</v>
      </c>
      <c r="T140" s="45">
        <v>3.1103000000000001</v>
      </c>
      <c r="U140" s="45">
        <v>0</v>
      </c>
      <c r="V140" s="45">
        <v>3.1103000000000001</v>
      </c>
      <c r="W140" s="45">
        <v>6.5</v>
      </c>
      <c r="X140" s="45">
        <v>3.0343</v>
      </c>
      <c r="Y140" s="45">
        <v>0</v>
      </c>
      <c r="Z140" s="45">
        <v>4.1933999999999996</v>
      </c>
      <c r="AA140" s="45">
        <v>0</v>
      </c>
      <c r="AB140" s="45">
        <v>4.1933999999999996</v>
      </c>
      <c r="AC140" s="45">
        <v>6.3056000000000001</v>
      </c>
      <c r="AD140" s="45">
        <v>3.3932000000000002</v>
      </c>
      <c r="AE140" s="45">
        <v>4.96</v>
      </c>
    </row>
    <row r="141" spans="1:31" ht="13.8" hidden="1" outlineLevel="1" collapsed="1">
      <c r="A141" s="8">
        <v>44501</v>
      </c>
      <c r="B141" s="45">
        <v>11.7881</v>
      </c>
      <c r="C141" s="45">
        <v>12.140700000000001</v>
      </c>
      <c r="D141" s="45">
        <v>11.606299999999999</v>
      </c>
      <c r="E141" s="45">
        <v>11.214</v>
      </c>
      <c r="F141" s="45">
        <v>12.458399999999999</v>
      </c>
      <c r="G141" s="45">
        <v>0</v>
      </c>
      <c r="H141" s="45">
        <v>11.935700000000001</v>
      </c>
      <c r="I141" s="45">
        <v>12.140700000000001</v>
      </c>
      <c r="J141" s="45">
        <v>11.8263</v>
      </c>
      <c r="K141" s="45">
        <v>11.2532</v>
      </c>
      <c r="L141" s="45">
        <v>13.1816</v>
      </c>
      <c r="M141" s="45">
        <v>0</v>
      </c>
      <c r="N141" s="45">
        <v>5.1353</v>
      </c>
      <c r="O141" s="45">
        <v>0</v>
      </c>
      <c r="P141" s="45">
        <v>5.1353</v>
      </c>
      <c r="Q141" s="45">
        <v>5.9592000000000001</v>
      </c>
      <c r="R141" s="45">
        <v>4.9851000000000001</v>
      </c>
      <c r="S141" s="45" t="s">
        <v>268</v>
      </c>
      <c r="T141" s="45">
        <v>6.6672000000000002</v>
      </c>
      <c r="U141" s="45">
        <v>0</v>
      </c>
      <c r="V141" s="45">
        <v>6.6672000000000002</v>
      </c>
      <c r="W141" s="45">
        <v>8.4702999999999999</v>
      </c>
      <c r="X141" s="45">
        <v>6.3250000000000002</v>
      </c>
      <c r="Y141" s="45">
        <v>0</v>
      </c>
      <c r="Z141" s="45">
        <v>3.1846999999999999</v>
      </c>
      <c r="AA141" s="45">
        <v>0</v>
      </c>
      <c r="AB141" s="45">
        <v>3.1846999999999999</v>
      </c>
      <c r="AC141" s="45">
        <v>2.5788000000000002</v>
      </c>
      <c r="AD141" s="45">
        <v>3.2911999999999999</v>
      </c>
      <c r="AE141" s="45">
        <v>0</v>
      </c>
    </row>
    <row r="142" spans="1:31" ht="13.8" hidden="1" outlineLevel="1" collapsed="1">
      <c r="A142" s="8">
        <v>44531</v>
      </c>
      <c r="B142" s="45">
        <v>12.1999</v>
      </c>
      <c r="C142" s="45">
        <v>12.249000000000001</v>
      </c>
      <c r="D142" s="45">
        <v>12.180300000000001</v>
      </c>
      <c r="E142" s="45">
        <v>11.971399999999999</v>
      </c>
      <c r="F142" s="45">
        <v>12.5642</v>
      </c>
      <c r="G142" s="45">
        <v>0</v>
      </c>
      <c r="H142" s="45">
        <v>12.3565</v>
      </c>
      <c r="I142" s="45">
        <v>12.249000000000001</v>
      </c>
      <c r="J142" s="45">
        <v>12.4008</v>
      </c>
      <c r="K142" s="45">
        <v>11.988099999999999</v>
      </c>
      <c r="L142" s="45">
        <v>13.228899999999999</v>
      </c>
      <c r="M142" s="45">
        <v>0</v>
      </c>
      <c r="N142" s="45">
        <v>5.6581000000000001</v>
      </c>
      <c r="O142" s="45">
        <v>0</v>
      </c>
      <c r="P142" s="45">
        <v>5.6581000000000001</v>
      </c>
      <c r="Q142" s="45">
        <v>6.7074999999999996</v>
      </c>
      <c r="R142" s="45">
        <v>5.5880999999999998</v>
      </c>
      <c r="S142" s="45" t="s">
        <v>268</v>
      </c>
      <c r="T142" s="45">
        <v>6.7935999999999996</v>
      </c>
      <c r="U142" s="45">
        <v>0</v>
      </c>
      <c r="V142" s="45">
        <v>6.7935999999999996</v>
      </c>
      <c r="W142" s="45">
        <v>6.7233000000000001</v>
      </c>
      <c r="X142" s="45">
        <v>6.8002000000000002</v>
      </c>
      <c r="Y142" s="45">
        <v>0</v>
      </c>
      <c r="Z142" s="45">
        <v>3.2450000000000001</v>
      </c>
      <c r="AA142" s="45">
        <v>0</v>
      </c>
      <c r="AB142" s="45">
        <v>3.2450000000000001</v>
      </c>
      <c r="AC142" s="45">
        <v>6.5</v>
      </c>
      <c r="AD142" s="45">
        <v>3.1993999999999998</v>
      </c>
      <c r="AE142" s="45">
        <v>0</v>
      </c>
    </row>
    <row r="143" spans="1:31" ht="13.8" hidden="1" outlineLevel="1" collapsed="1">
      <c r="A143" s="8">
        <v>44562</v>
      </c>
      <c r="B143" s="45">
        <v>12.6991</v>
      </c>
      <c r="C143" s="45">
        <v>12.0816</v>
      </c>
      <c r="D143" s="45">
        <v>12.936400000000001</v>
      </c>
      <c r="E143" s="45">
        <v>12.5425</v>
      </c>
      <c r="F143" s="45">
        <v>13.3245</v>
      </c>
      <c r="G143" s="45">
        <v>0</v>
      </c>
      <c r="H143" s="45">
        <v>12.8529</v>
      </c>
      <c r="I143" s="45">
        <v>12.0816</v>
      </c>
      <c r="J143" s="45">
        <v>13.1571</v>
      </c>
      <c r="K143" s="45">
        <v>12.6875</v>
      </c>
      <c r="L143" s="45">
        <v>13.625400000000001</v>
      </c>
      <c r="M143" s="45">
        <v>0</v>
      </c>
      <c r="N143" s="45">
        <v>4.5176999999999996</v>
      </c>
      <c r="O143" s="45">
        <v>0</v>
      </c>
      <c r="P143" s="45">
        <v>4.5176999999999996</v>
      </c>
      <c r="Q143" s="45">
        <v>5.2892000000000001</v>
      </c>
      <c r="R143" s="45">
        <v>4.0434000000000001</v>
      </c>
      <c r="S143" s="45" t="s">
        <v>268</v>
      </c>
      <c r="T143" s="45">
        <v>5.7073999999999998</v>
      </c>
      <c r="U143" s="45">
        <v>0</v>
      </c>
      <c r="V143" s="45">
        <v>5.7073999999999998</v>
      </c>
      <c r="W143" s="45">
        <v>5.6593999999999998</v>
      </c>
      <c r="X143" s="45">
        <v>5.7693000000000003</v>
      </c>
      <c r="Y143" s="45">
        <v>0</v>
      </c>
      <c r="Z143" s="45">
        <v>4.0045999999999999</v>
      </c>
      <c r="AA143" s="45">
        <v>0</v>
      </c>
      <c r="AB143" s="45">
        <v>4.0045999999999999</v>
      </c>
      <c r="AC143" s="45">
        <v>5.0105000000000004</v>
      </c>
      <c r="AD143" s="45">
        <v>3.5541</v>
      </c>
      <c r="AE143" s="45">
        <v>0</v>
      </c>
    </row>
    <row r="144" spans="1:31" ht="13.8" hidden="1" outlineLevel="1" collapsed="1">
      <c r="A144" s="8">
        <v>44593</v>
      </c>
      <c r="B144" s="45">
        <v>12.4651</v>
      </c>
      <c r="C144" s="45">
        <v>12.3576</v>
      </c>
      <c r="D144" s="45">
        <v>12.5245</v>
      </c>
      <c r="E144" s="45">
        <v>12.2247</v>
      </c>
      <c r="F144" s="45">
        <v>12.795400000000001</v>
      </c>
      <c r="G144" s="45">
        <v>0</v>
      </c>
      <c r="H144" s="45">
        <v>12.548500000000001</v>
      </c>
      <c r="I144" s="45">
        <v>12.3576</v>
      </c>
      <c r="J144" s="45">
        <v>12.656000000000001</v>
      </c>
      <c r="K144" s="45">
        <v>12.2445</v>
      </c>
      <c r="L144" s="45">
        <v>13.039199999999999</v>
      </c>
      <c r="M144" s="45">
        <v>0</v>
      </c>
      <c r="N144" s="45">
        <v>5.3613</v>
      </c>
      <c r="O144" s="45">
        <v>0</v>
      </c>
      <c r="P144" s="45">
        <v>5.3613</v>
      </c>
      <c r="Q144" s="45">
        <v>3.0964999999999998</v>
      </c>
      <c r="R144" s="45">
        <v>5.4984000000000002</v>
      </c>
      <c r="S144" s="45">
        <v>0</v>
      </c>
      <c r="T144" s="45">
        <v>2.5003000000000002</v>
      </c>
      <c r="U144" s="45">
        <v>0</v>
      </c>
      <c r="V144" s="45">
        <v>2.5003000000000002</v>
      </c>
      <c r="W144" s="45">
        <v>2.5099999999999998</v>
      </c>
      <c r="X144" s="45">
        <v>2.4988999999999999</v>
      </c>
      <c r="Y144" s="45">
        <v>0</v>
      </c>
      <c r="Z144" s="45">
        <v>7.0873999999999997</v>
      </c>
      <c r="AA144" s="45">
        <v>0</v>
      </c>
      <c r="AB144" s="45">
        <v>7.0873999999999997</v>
      </c>
      <c r="AC144" s="45">
        <v>6.5</v>
      </c>
      <c r="AD144" s="45">
        <v>7.0953999999999997</v>
      </c>
      <c r="AE144" s="45">
        <v>0</v>
      </c>
    </row>
    <row r="145" spans="1:31" ht="13.8" hidden="1" outlineLevel="1" collapsed="1">
      <c r="A145" s="8">
        <v>44621</v>
      </c>
      <c r="B145" s="45">
        <v>12.8886</v>
      </c>
      <c r="C145" s="45">
        <v>12.2967</v>
      </c>
      <c r="D145" s="45">
        <v>13.3903</v>
      </c>
      <c r="E145" s="45">
        <v>13.5113</v>
      </c>
      <c r="F145" s="45">
        <v>13.2653</v>
      </c>
      <c r="G145" s="45">
        <v>0</v>
      </c>
      <c r="H145" s="45">
        <v>12.8886</v>
      </c>
      <c r="I145" s="45">
        <v>12.2967</v>
      </c>
      <c r="J145" s="45">
        <v>13.3903</v>
      </c>
      <c r="K145" s="45">
        <v>13.5113</v>
      </c>
      <c r="L145" s="45">
        <v>13.2653</v>
      </c>
      <c r="M145" s="45">
        <v>0</v>
      </c>
      <c r="N145" s="45">
        <v>0</v>
      </c>
      <c r="O145" s="45">
        <v>0</v>
      </c>
      <c r="P145" s="45">
        <v>0</v>
      </c>
      <c r="Q145" s="45" t="s">
        <v>268</v>
      </c>
      <c r="R145" s="45" t="s">
        <v>268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</row>
    <row r="146" spans="1:31" ht="13.8" hidden="1" outlineLevel="1" collapsed="1">
      <c r="A146" s="8">
        <v>44652</v>
      </c>
      <c r="B146" s="45">
        <v>13.133100000000001</v>
      </c>
      <c r="C146" s="45">
        <v>12.7821</v>
      </c>
      <c r="D146" s="45">
        <v>13.213200000000001</v>
      </c>
      <c r="E146" s="45">
        <v>13.0487</v>
      </c>
      <c r="F146" s="45">
        <v>13.768599999999999</v>
      </c>
      <c r="G146" s="45">
        <v>0</v>
      </c>
      <c r="H146" s="45">
        <v>13.1378</v>
      </c>
      <c r="I146" s="45">
        <v>12.7821</v>
      </c>
      <c r="J146" s="45">
        <v>13.218999999999999</v>
      </c>
      <c r="K146" s="45">
        <v>13.0562</v>
      </c>
      <c r="L146" s="45">
        <v>13.768599999999999</v>
      </c>
      <c r="M146" s="45">
        <v>0</v>
      </c>
      <c r="N146" s="45">
        <v>2.5099999999999998</v>
      </c>
      <c r="O146" s="45">
        <v>0</v>
      </c>
      <c r="P146" s="45">
        <v>2.5099999999999998</v>
      </c>
      <c r="Q146" s="45">
        <v>2.5099999999999998</v>
      </c>
      <c r="R146" s="45" t="s">
        <v>268</v>
      </c>
      <c r="S146" s="45" t="s">
        <v>268</v>
      </c>
      <c r="T146" s="45">
        <v>0</v>
      </c>
      <c r="U146" s="45">
        <v>3.5</v>
      </c>
      <c r="V146" s="45">
        <v>0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2.5099999999999998</v>
      </c>
      <c r="AD146" s="45">
        <v>0</v>
      </c>
      <c r="AE146" s="45">
        <v>2.5099999999999998</v>
      </c>
    </row>
    <row r="147" spans="1:31" ht="13.8" hidden="1" outlineLevel="1" collapsed="1">
      <c r="A147" s="8">
        <v>44682</v>
      </c>
      <c r="B147" s="45">
        <v>12.5077</v>
      </c>
      <c r="C147" s="45">
        <v>12.8863</v>
      </c>
      <c r="D147" s="45">
        <v>12.424200000000001</v>
      </c>
      <c r="E147" s="45">
        <v>12.7036</v>
      </c>
      <c r="F147" s="45">
        <v>11.1896</v>
      </c>
      <c r="G147" s="45">
        <v>0</v>
      </c>
      <c r="H147" s="45">
        <v>12.785500000000001</v>
      </c>
      <c r="I147" s="45">
        <v>12.8863</v>
      </c>
      <c r="J147" s="45">
        <v>12.7624</v>
      </c>
      <c r="K147" s="45">
        <v>12.707000000000001</v>
      </c>
      <c r="L147" s="45">
        <v>13.072100000000001</v>
      </c>
      <c r="M147" s="45">
        <v>0</v>
      </c>
      <c r="N147" s="45">
        <v>4.1119000000000003</v>
      </c>
      <c r="O147" s="45">
        <v>0</v>
      </c>
      <c r="P147" s="45">
        <v>4.1119000000000003</v>
      </c>
      <c r="Q147" s="45">
        <v>2.5099999999999998</v>
      </c>
      <c r="R147" s="45">
        <v>4.1230000000000002</v>
      </c>
      <c r="S147" s="45">
        <v>0</v>
      </c>
      <c r="T147" s="45">
        <v>6.2149999999999999</v>
      </c>
      <c r="U147" s="45">
        <v>0</v>
      </c>
      <c r="V147" s="45">
        <v>6.2149999999999999</v>
      </c>
      <c r="W147" s="45">
        <v>2.5099999999999998</v>
      </c>
      <c r="X147" s="45">
        <v>6.8</v>
      </c>
      <c r="Y147" s="45">
        <v>0</v>
      </c>
      <c r="Z147" s="45">
        <v>4</v>
      </c>
      <c r="AA147" s="45">
        <v>0</v>
      </c>
      <c r="AB147" s="45">
        <v>4</v>
      </c>
      <c r="AC147" s="45">
        <v>0</v>
      </c>
      <c r="AD147" s="45">
        <v>4</v>
      </c>
      <c r="AE147" s="45">
        <v>0</v>
      </c>
    </row>
    <row r="148" spans="1:31" ht="13.8" hidden="1" outlineLevel="1" collapsed="1">
      <c r="A148" s="8">
        <v>44713</v>
      </c>
      <c r="B148" s="45">
        <v>14.2118</v>
      </c>
      <c r="C148" s="45">
        <v>13.7715</v>
      </c>
      <c r="D148" s="45">
        <v>14.4222</v>
      </c>
      <c r="E148" s="45">
        <v>13.431900000000001</v>
      </c>
      <c r="F148" s="45">
        <v>15.928000000000001</v>
      </c>
      <c r="G148" s="45">
        <v>0</v>
      </c>
      <c r="H148" s="45">
        <v>14.2279</v>
      </c>
      <c r="I148" s="45">
        <v>13.7715</v>
      </c>
      <c r="J148" s="45">
        <v>14.446400000000001</v>
      </c>
      <c r="K148" s="45">
        <v>13.4688</v>
      </c>
      <c r="L148" s="45">
        <v>15.928000000000001</v>
      </c>
      <c r="M148" s="45">
        <v>0</v>
      </c>
      <c r="N148" s="45">
        <v>1.9</v>
      </c>
      <c r="O148" s="45">
        <v>0</v>
      </c>
      <c r="P148" s="45">
        <v>1.9</v>
      </c>
      <c r="Q148" s="45">
        <v>1.9</v>
      </c>
      <c r="R148" s="45" t="s">
        <v>268</v>
      </c>
      <c r="S148" s="45" t="s">
        <v>268</v>
      </c>
      <c r="T148" s="45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45">
        <v>1.9</v>
      </c>
      <c r="AA148" s="45">
        <v>0</v>
      </c>
      <c r="AB148" s="45">
        <v>1.9</v>
      </c>
      <c r="AC148" s="45">
        <v>1.9</v>
      </c>
      <c r="AD148" s="45">
        <v>0</v>
      </c>
      <c r="AE148" s="45">
        <v>0</v>
      </c>
    </row>
    <row r="149" spans="1:31" ht="13.8" hidden="1" outlineLevel="1" collapsed="1">
      <c r="A149" s="8">
        <v>44743</v>
      </c>
      <c r="B149" s="45">
        <v>13.654999999999999</v>
      </c>
      <c r="C149" s="45">
        <v>15.283200000000001</v>
      </c>
      <c r="D149" s="45">
        <v>13.5299</v>
      </c>
      <c r="E149" s="45">
        <v>14.4129</v>
      </c>
      <c r="F149" s="45">
        <v>12.9115</v>
      </c>
      <c r="G149" s="45">
        <v>0</v>
      </c>
      <c r="H149" s="45">
        <v>14.464600000000001</v>
      </c>
      <c r="I149" s="45">
        <v>15.283200000000001</v>
      </c>
      <c r="J149" s="45">
        <v>14.3965</v>
      </c>
      <c r="K149" s="45">
        <v>14.4155</v>
      </c>
      <c r="L149" s="45">
        <v>14.3813</v>
      </c>
      <c r="M149" s="45">
        <v>0</v>
      </c>
      <c r="N149" s="45">
        <v>2.9933999999999998</v>
      </c>
      <c r="O149" s="45">
        <v>0</v>
      </c>
      <c r="P149" s="45">
        <v>2.9933999999999998</v>
      </c>
      <c r="Q149" s="45">
        <v>2.5099999999999998</v>
      </c>
      <c r="R149" s="45">
        <v>2.9940000000000002</v>
      </c>
      <c r="S149" s="45" t="s">
        <v>268</v>
      </c>
      <c r="T149" s="45">
        <v>2.5099999999999998</v>
      </c>
      <c r="U149" s="45">
        <v>0</v>
      </c>
      <c r="V149" s="45">
        <v>2.5099999999999998</v>
      </c>
      <c r="W149" s="45">
        <v>2.5099999999999998</v>
      </c>
      <c r="X149" s="45">
        <v>0</v>
      </c>
      <c r="Y149" s="45">
        <v>0</v>
      </c>
      <c r="Z149" s="45">
        <v>2.9933999999999998</v>
      </c>
      <c r="AA149" s="45">
        <v>0</v>
      </c>
      <c r="AB149" s="45">
        <v>2.9933999999999998</v>
      </c>
      <c r="AC149" s="45">
        <v>2.5099999999999998</v>
      </c>
      <c r="AD149" s="45">
        <v>2.9940000000000002</v>
      </c>
      <c r="AE149" s="45">
        <v>0</v>
      </c>
    </row>
    <row r="150" spans="1:31" ht="13.8" hidden="1" outlineLevel="1" collapsed="1">
      <c r="A150" s="8">
        <v>44774</v>
      </c>
      <c r="B150" s="45">
        <v>12.197800000000001</v>
      </c>
      <c r="C150" s="45">
        <v>15.747299999999999</v>
      </c>
      <c r="D150" s="45">
        <v>10.8263</v>
      </c>
      <c r="E150" s="45">
        <v>17.678699999999999</v>
      </c>
      <c r="F150" s="45">
        <v>9.1006</v>
      </c>
      <c r="G150" s="45">
        <v>0</v>
      </c>
      <c r="H150" s="45">
        <v>16.558599999999998</v>
      </c>
      <c r="I150" s="45">
        <v>15.747299999999999</v>
      </c>
      <c r="J150" s="45">
        <v>17.132300000000001</v>
      </c>
      <c r="K150" s="45">
        <v>17.7255</v>
      </c>
      <c r="L150" s="45">
        <v>16.7882</v>
      </c>
      <c r="M150" s="45">
        <v>0</v>
      </c>
      <c r="N150" s="45">
        <v>3.2345000000000002</v>
      </c>
      <c r="O150" s="45">
        <v>0</v>
      </c>
      <c r="P150" s="45">
        <v>3.2345000000000002</v>
      </c>
      <c r="Q150" s="45">
        <v>2.5099999999999998</v>
      </c>
      <c r="R150" s="45">
        <v>3.2353999999999998</v>
      </c>
      <c r="S150" s="45" t="s">
        <v>268</v>
      </c>
      <c r="T150" s="45">
        <v>2.7</v>
      </c>
      <c r="U150" s="45">
        <v>0</v>
      </c>
      <c r="V150" s="45">
        <v>2.7</v>
      </c>
      <c r="W150" s="45">
        <v>0</v>
      </c>
      <c r="X150" s="45">
        <v>2.7</v>
      </c>
      <c r="Y150" s="45">
        <v>0</v>
      </c>
      <c r="Z150" s="45">
        <v>3.4611000000000001</v>
      </c>
      <c r="AA150" s="45">
        <v>0</v>
      </c>
      <c r="AB150" s="45">
        <v>3.4611000000000001</v>
      </c>
      <c r="AC150" s="45">
        <v>2.5099999999999998</v>
      </c>
      <c r="AD150" s="45">
        <v>3.4630000000000001</v>
      </c>
      <c r="AE150" s="45">
        <v>0</v>
      </c>
    </row>
    <row r="151" spans="1:31" ht="13.8" hidden="1" outlineLevel="1" collapsed="1">
      <c r="A151" s="8">
        <v>44805</v>
      </c>
      <c r="B151" s="45">
        <v>16.064399999999999</v>
      </c>
      <c r="C151" s="45">
        <v>17.3079</v>
      </c>
      <c r="D151" s="45">
        <v>15.579499999999999</v>
      </c>
      <c r="E151" s="45">
        <v>18.692799999999998</v>
      </c>
      <c r="F151" s="45">
        <v>12.8813</v>
      </c>
      <c r="G151" s="45">
        <v>8.3016000000000005</v>
      </c>
      <c r="H151" s="45">
        <v>17.36</v>
      </c>
      <c r="I151" s="45">
        <v>17.3079</v>
      </c>
      <c r="J151" s="45">
        <v>17.383700000000001</v>
      </c>
      <c r="K151" s="45">
        <v>18.887899999999998</v>
      </c>
      <c r="L151" s="45">
        <v>15.5146</v>
      </c>
      <c r="M151" s="45">
        <v>0</v>
      </c>
      <c r="N151" s="45">
        <v>4.8486000000000002</v>
      </c>
      <c r="O151" s="45">
        <v>0</v>
      </c>
      <c r="P151" s="45">
        <v>4.8486000000000002</v>
      </c>
      <c r="Q151" s="45">
        <v>5.1391</v>
      </c>
      <c r="R151" s="45">
        <v>4.1917</v>
      </c>
      <c r="S151" s="45">
        <v>8.3016000000000005</v>
      </c>
      <c r="T151" s="45">
        <v>2.6993999999999998</v>
      </c>
      <c r="U151" s="45">
        <v>0</v>
      </c>
      <c r="V151" s="45">
        <v>2.6993999999999998</v>
      </c>
      <c r="W151" s="45">
        <v>2.5099999999999998</v>
      </c>
      <c r="X151" s="45">
        <v>2.7</v>
      </c>
      <c r="Y151" s="45">
        <v>0</v>
      </c>
      <c r="Z151" s="45">
        <v>5.6215000000000002</v>
      </c>
      <c r="AA151" s="45">
        <v>0</v>
      </c>
      <c r="AB151" s="45">
        <v>5.6215000000000002</v>
      </c>
      <c r="AC151" s="45">
        <v>5.1829999999999998</v>
      </c>
      <c r="AD151" s="45">
        <v>4.9203000000000001</v>
      </c>
      <c r="AE151" s="45">
        <v>8.3016000000000005</v>
      </c>
    </row>
    <row r="152" spans="1:31" ht="13.8" hidden="1" outlineLevel="1" collapsed="1">
      <c r="A152" s="8">
        <v>44835</v>
      </c>
      <c r="B152" s="45">
        <v>16.7256</v>
      </c>
      <c r="C152" s="45">
        <v>17.622399999999999</v>
      </c>
      <c r="D152" s="45">
        <v>16.564599999999999</v>
      </c>
      <c r="E152" s="45">
        <v>18.0792</v>
      </c>
      <c r="F152" s="45">
        <v>15.2003</v>
      </c>
      <c r="G152" s="45">
        <v>4.93</v>
      </c>
      <c r="H152" s="45">
        <v>16.997199999999999</v>
      </c>
      <c r="I152" s="45">
        <v>17.622399999999999</v>
      </c>
      <c r="J152" s="45">
        <v>16.882000000000001</v>
      </c>
      <c r="K152" s="45">
        <v>18.1203</v>
      </c>
      <c r="L152" s="45">
        <v>15.662599999999999</v>
      </c>
      <c r="M152" s="45">
        <v>0</v>
      </c>
      <c r="N152" s="45">
        <v>4.5933000000000002</v>
      </c>
      <c r="O152" s="45">
        <v>0</v>
      </c>
      <c r="P152" s="45">
        <v>4.5933000000000002</v>
      </c>
      <c r="Q152" s="45">
        <v>2.5015999999999998</v>
      </c>
      <c r="R152" s="45">
        <v>4.67</v>
      </c>
      <c r="S152" s="45">
        <v>4.93</v>
      </c>
      <c r="T152" s="45">
        <v>2.5</v>
      </c>
      <c r="U152" s="45">
        <v>0</v>
      </c>
      <c r="V152" s="45">
        <v>2.5</v>
      </c>
      <c r="W152" s="45">
        <v>2.5</v>
      </c>
      <c r="X152" s="45">
        <v>0</v>
      </c>
      <c r="Y152" s="45">
        <v>0</v>
      </c>
      <c r="Z152" s="45">
        <v>4.6843000000000004</v>
      </c>
      <c r="AA152" s="45">
        <v>0</v>
      </c>
      <c r="AB152" s="45">
        <v>4.6843000000000004</v>
      </c>
      <c r="AC152" s="45">
        <v>2.5099999999999998</v>
      </c>
      <c r="AD152" s="45">
        <v>4.67</v>
      </c>
      <c r="AE152" s="45">
        <v>4.93</v>
      </c>
    </row>
    <row r="153" spans="1:31" ht="13.8" hidden="1" outlineLevel="1" collapsed="1">
      <c r="A153" s="8">
        <v>44866</v>
      </c>
      <c r="B153" s="45">
        <v>18.530100000000001</v>
      </c>
      <c r="C153" s="45">
        <v>18.307700000000001</v>
      </c>
      <c r="D153" s="45">
        <v>18.604099999999999</v>
      </c>
      <c r="E153" s="45">
        <v>18.779399999999999</v>
      </c>
      <c r="F153" s="45">
        <v>18.456700000000001</v>
      </c>
      <c r="G153" s="45">
        <v>0</v>
      </c>
      <c r="H153" s="45">
        <v>18.655000000000001</v>
      </c>
      <c r="I153" s="45">
        <v>18.307700000000001</v>
      </c>
      <c r="J153" s="45">
        <v>18.772200000000002</v>
      </c>
      <c r="K153" s="45">
        <v>18.8293</v>
      </c>
      <c r="L153" s="45">
        <v>18.723299999999998</v>
      </c>
      <c r="M153" s="45">
        <v>0</v>
      </c>
      <c r="N153" s="45">
        <v>6.0162000000000004</v>
      </c>
      <c r="O153" s="45">
        <v>0</v>
      </c>
      <c r="P153" s="45">
        <v>6.0162000000000004</v>
      </c>
      <c r="Q153" s="45">
        <v>2.3117999999999999</v>
      </c>
      <c r="R153" s="45">
        <v>6.4488000000000003</v>
      </c>
      <c r="S153" s="45" t="s">
        <v>268</v>
      </c>
      <c r="T153" s="45">
        <v>2.5047000000000001</v>
      </c>
      <c r="U153" s="45">
        <v>0</v>
      </c>
      <c r="V153" s="45">
        <v>2.5047000000000001</v>
      </c>
      <c r="W153" s="45">
        <v>2.5047000000000001</v>
      </c>
      <c r="X153" s="45">
        <v>0</v>
      </c>
      <c r="Y153" s="45">
        <v>0</v>
      </c>
      <c r="Z153" s="45">
        <v>6.2450000000000001</v>
      </c>
      <c r="AA153" s="45">
        <v>0</v>
      </c>
      <c r="AB153" s="45">
        <v>6.2450000000000001</v>
      </c>
      <c r="AC153" s="45">
        <v>2.04</v>
      </c>
      <c r="AD153" s="45">
        <v>6.4488000000000003</v>
      </c>
      <c r="AE153" s="45">
        <v>0</v>
      </c>
    </row>
    <row r="154" spans="1:31" ht="13.8" hidden="1" outlineLevel="1" collapsed="1">
      <c r="A154" s="8">
        <v>44896</v>
      </c>
      <c r="B154" s="45">
        <v>17.5686</v>
      </c>
      <c r="C154" s="45">
        <v>18.414400000000001</v>
      </c>
      <c r="D154" s="45">
        <v>17.424499999999998</v>
      </c>
      <c r="E154" s="45">
        <v>18.540900000000001</v>
      </c>
      <c r="F154" s="45">
        <v>16.809699999999999</v>
      </c>
      <c r="G154" s="45">
        <v>0</v>
      </c>
      <c r="H154" s="45">
        <v>18.639500000000002</v>
      </c>
      <c r="I154" s="45">
        <v>18.414400000000001</v>
      </c>
      <c r="J154" s="45">
        <v>18.681899999999999</v>
      </c>
      <c r="K154" s="45">
        <v>18.959299999999999</v>
      </c>
      <c r="L154" s="45">
        <v>18.5108</v>
      </c>
      <c r="M154" s="45">
        <v>0</v>
      </c>
      <c r="N154" s="45">
        <v>5.6554000000000002</v>
      </c>
      <c r="O154" s="45">
        <v>0</v>
      </c>
      <c r="P154" s="45">
        <v>5.6554000000000002</v>
      </c>
      <c r="Q154" s="45">
        <v>4.758</v>
      </c>
      <c r="R154" s="45">
        <v>5.7645</v>
      </c>
      <c r="S154" s="45" t="s">
        <v>268</v>
      </c>
      <c r="T154" s="45">
        <v>2.5099999999999998</v>
      </c>
      <c r="U154" s="45">
        <v>0</v>
      </c>
      <c r="V154" s="45">
        <v>2.5099999999999998</v>
      </c>
      <c r="W154" s="45">
        <v>2.5099999999999998</v>
      </c>
      <c r="X154" s="45">
        <v>0</v>
      </c>
      <c r="Y154" s="45">
        <v>0</v>
      </c>
      <c r="Z154" s="45">
        <v>5.6763000000000003</v>
      </c>
      <c r="AA154" s="45">
        <v>0</v>
      </c>
      <c r="AB154" s="45">
        <v>5.6763000000000003</v>
      </c>
      <c r="AC154" s="45">
        <v>4.9036</v>
      </c>
      <c r="AD154" s="45">
        <v>5.7645</v>
      </c>
      <c r="AE154" s="45">
        <v>0</v>
      </c>
    </row>
    <row r="155" spans="1:31" ht="13.8" hidden="1" outlineLevel="1" collapsed="1">
      <c r="A155" s="8">
        <v>44927</v>
      </c>
      <c r="B155" s="45">
        <v>16.855699999999999</v>
      </c>
      <c r="C155" s="45">
        <v>18.357700000000001</v>
      </c>
      <c r="D155" s="45">
        <v>16.717400000000001</v>
      </c>
      <c r="E155" s="45">
        <v>17.006699999999999</v>
      </c>
      <c r="F155" s="45">
        <v>16.4941</v>
      </c>
      <c r="G155" s="45">
        <v>0</v>
      </c>
      <c r="H155" s="45">
        <v>16.982700000000001</v>
      </c>
      <c r="I155" s="45">
        <v>18.357700000000001</v>
      </c>
      <c r="J155" s="45">
        <v>16.854800000000001</v>
      </c>
      <c r="K155" s="45">
        <v>17.141300000000001</v>
      </c>
      <c r="L155" s="45">
        <v>16.633299999999998</v>
      </c>
      <c r="M155" s="45">
        <v>0</v>
      </c>
      <c r="N155" s="45">
        <v>4.5747999999999998</v>
      </c>
      <c r="O155" s="45">
        <v>0</v>
      </c>
      <c r="P155" s="45">
        <v>4.5747999999999998</v>
      </c>
      <c r="Q155" s="45">
        <v>4.7266000000000004</v>
      </c>
      <c r="R155" s="45">
        <v>4.4637000000000002</v>
      </c>
      <c r="S155" s="45" t="s">
        <v>268</v>
      </c>
      <c r="T155" s="45">
        <v>2.5038</v>
      </c>
      <c r="U155" s="45">
        <v>0</v>
      </c>
      <c r="V155" s="45">
        <v>2.5038</v>
      </c>
      <c r="W155" s="45">
        <v>2.5038</v>
      </c>
      <c r="X155" s="45">
        <v>0</v>
      </c>
      <c r="Y155" s="45">
        <v>0</v>
      </c>
      <c r="Z155" s="45">
        <v>4.7153999999999998</v>
      </c>
      <c r="AA155" s="45">
        <v>0</v>
      </c>
      <c r="AB155" s="45">
        <v>4.7153999999999998</v>
      </c>
      <c r="AC155" s="45">
        <v>5.12</v>
      </c>
      <c r="AD155" s="45">
        <v>4.4637000000000002</v>
      </c>
      <c r="AE155" s="45">
        <v>0</v>
      </c>
    </row>
    <row r="156" spans="1:31" ht="13.8" hidden="1" outlineLevel="1" collapsed="1">
      <c r="A156" s="8">
        <v>44958</v>
      </c>
      <c r="B156" s="45">
        <v>19.728300000000001</v>
      </c>
      <c r="C156" s="45">
        <v>18.8689</v>
      </c>
      <c r="D156" s="45">
        <v>19.928899999999999</v>
      </c>
      <c r="E156" s="45">
        <v>20.720400000000001</v>
      </c>
      <c r="F156" s="45">
        <v>19.6553</v>
      </c>
      <c r="G156" s="45">
        <v>0</v>
      </c>
      <c r="H156" s="45">
        <v>19.745000000000001</v>
      </c>
      <c r="I156" s="45">
        <v>18.8689</v>
      </c>
      <c r="J156" s="45">
        <v>19.9498</v>
      </c>
      <c r="K156" s="45">
        <v>20.805399999999999</v>
      </c>
      <c r="L156" s="45">
        <v>19.6553</v>
      </c>
      <c r="M156" s="45">
        <v>0</v>
      </c>
      <c r="N156" s="45">
        <v>2.5099999999999998</v>
      </c>
      <c r="O156" s="45">
        <v>0</v>
      </c>
      <c r="P156" s="45">
        <v>2.5099999999999998</v>
      </c>
      <c r="Q156" s="45">
        <v>2.5099999999999998</v>
      </c>
      <c r="R156" s="45" t="s">
        <v>268</v>
      </c>
      <c r="S156" s="45">
        <v>0</v>
      </c>
      <c r="T156" s="45">
        <v>0</v>
      </c>
      <c r="U156" s="45">
        <v>0</v>
      </c>
      <c r="V156" s="45">
        <v>0</v>
      </c>
      <c r="W156" s="45">
        <v>0</v>
      </c>
      <c r="X156" s="45">
        <v>0</v>
      </c>
      <c r="Y156" s="45">
        <v>0</v>
      </c>
      <c r="Z156" s="45">
        <v>2.5099999999999998</v>
      </c>
      <c r="AA156" s="45">
        <v>0</v>
      </c>
      <c r="AB156" s="45">
        <v>2.5099999999999998</v>
      </c>
      <c r="AC156" s="45">
        <v>2.5099999999999998</v>
      </c>
      <c r="AD156" s="45">
        <v>0</v>
      </c>
      <c r="AE156" s="45">
        <v>0</v>
      </c>
    </row>
    <row r="157" spans="1:31" ht="13.8" hidden="1" outlineLevel="1" collapsed="1">
      <c r="A157" s="8">
        <v>44986</v>
      </c>
      <c r="B157" s="45">
        <v>19.6967</v>
      </c>
      <c r="C157" s="45">
        <v>18.456600000000002</v>
      </c>
      <c r="D157" s="45">
        <v>19.884399999999999</v>
      </c>
      <c r="E157" s="45">
        <v>20.186399999999999</v>
      </c>
      <c r="F157" s="45">
        <v>19.712599999999998</v>
      </c>
      <c r="G157" s="45">
        <v>0</v>
      </c>
      <c r="H157" s="45">
        <v>19.805399999999999</v>
      </c>
      <c r="I157" s="45">
        <v>18.456600000000002</v>
      </c>
      <c r="J157" s="45">
        <v>20.012899999999998</v>
      </c>
      <c r="K157" s="45">
        <v>20.292200000000001</v>
      </c>
      <c r="L157" s="45">
        <v>19.851500000000001</v>
      </c>
      <c r="M157" s="45">
        <v>0</v>
      </c>
      <c r="N157" s="45">
        <v>11.918900000000001</v>
      </c>
      <c r="O157" s="45">
        <v>0</v>
      </c>
      <c r="P157" s="45">
        <v>11.918900000000001</v>
      </c>
      <c r="Q157" s="45">
        <v>2.6101000000000001</v>
      </c>
      <c r="R157" s="45">
        <v>13.3911</v>
      </c>
      <c r="S157" s="45" t="s">
        <v>268</v>
      </c>
      <c r="T157" s="45">
        <v>2.5053999999999998</v>
      </c>
      <c r="U157" s="45">
        <v>0</v>
      </c>
      <c r="V157" s="45">
        <v>2.5053999999999998</v>
      </c>
      <c r="W157" s="45">
        <v>2.5053999999999998</v>
      </c>
      <c r="X157" s="45">
        <v>0</v>
      </c>
      <c r="Y157" s="45">
        <v>0</v>
      </c>
      <c r="Z157" s="45">
        <v>13.3391</v>
      </c>
      <c r="AA157" s="45">
        <v>0</v>
      </c>
      <c r="AB157" s="45">
        <v>13.3391</v>
      </c>
      <c r="AC157" s="45">
        <v>5.12</v>
      </c>
      <c r="AD157" s="45">
        <v>13.3911</v>
      </c>
      <c r="AE157" s="45">
        <v>0</v>
      </c>
    </row>
    <row r="158" spans="1:31" ht="13.8" hidden="1" outlineLevel="1" collapsed="1">
      <c r="A158" s="8">
        <v>45017</v>
      </c>
      <c r="B158" s="45">
        <v>17.705500000000001</v>
      </c>
      <c r="C158" s="45">
        <v>18.298100000000002</v>
      </c>
      <c r="D158" s="45">
        <v>17.6722</v>
      </c>
      <c r="E158" s="45">
        <v>19.360299999999999</v>
      </c>
      <c r="F158" s="45">
        <v>16.5761</v>
      </c>
      <c r="G158" s="45">
        <v>0</v>
      </c>
      <c r="H158" s="45">
        <v>19.128399999999999</v>
      </c>
      <c r="I158" s="45">
        <v>18.298100000000002</v>
      </c>
      <c r="J158" s="45">
        <v>19.1812</v>
      </c>
      <c r="K158" s="45">
        <v>19.413</v>
      </c>
      <c r="L158" s="45">
        <v>18.9954</v>
      </c>
      <c r="M158" s="45">
        <v>0</v>
      </c>
      <c r="N158" s="45">
        <v>6.4482999999999997</v>
      </c>
      <c r="O158" s="45">
        <v>0</v>
      </c>
      <c r="P158" s="45">
        <v>6.4482999999999997</v>
      </c>
      <c r="Q158" s="45">
        <v>5.2588999999999997</v>
      </c>
      <c r="R158" s="45">
        <v>6.4631999999999996</v>
      </c>
      <c r="S158" s="45" t="s">
        <v>268</v>
      </c>
      <c r="T158" s="45">
        <v>6.8888999999999996</v>
      </c>
      <c r="U158" s="45">
        <v>0</v>
      </c>
      <c r="V158" s="45">
        <v>6.8888999999999996</v>
      </c>
      <c r="W158" s="45">
        <v>6.6820000000000004</v>
      </c>
      <c r="X158" s="45">
        <v>6.9</v>
      </c>
      <c r="Y158" s="45">
        <v>0</v>
      </c>
      <c r="Z158" s="45">
        <v>6.3975</v>
      </c>
      <c r="AA158" s="45">
        <v>0</v>
      </c>
      <c r="AB158" s="45">
        <v>6.3975</v>
      </c>
      <c r="AC158" s="45">
        <v>4.2047999999999996</v>
      </c>
      <c r="AD158" s="45">
        <v>6.415</v>
      </c>
      <c r="AE158" s="45">
        <v>0</v>
      </c>
    </row>
    <row r="159" spans="1:31" ht="13.8" hidden="1" outlineLevel="1" collapsed="1">
      <c r="A159" s="8">
        <v>45047</v>
      </c>
      <c r="B159" s="45">
        <v>20.2712</v>
      </c>
      <c r="C159" s="45">
        <v>18.600100000000001</v>
      </c>
      <c r="D159" s="45">
        <v>20.531600000000001</v>
      </c>
      <c r="E159" s="45">
        <v>20.3688</v>
      </c>
      <c r="F159" s="45">
        <v>20.913499999999999</v>
      </c>
      <c r="G159" s="45">
        <v>0</v>
      </c>
      <c r="H159" s="45">
        <v>20.700700000000001</v>
      </c>
      <c r="I159" s="45">
        <v>18.600100000000001</v>
      </c>
      <c r="J159" s="45">
        <v>21.040400000000002</v>
      </c>
      <c r="K159" s="45">
        <v>20.4557</v>
      </c>
      <c r="L159" s="45">
        <v>22.572700000000001</v>
      </c>
      <c r="M159" s="45">
        <v>0</v>
      </c>
      <c r="N159" s="45">
        <v>6.9701000000000004</v>
      </c>
      <c r="O159" s="45">
        <v>0</v>
      </c>
      <c r="P159" s="45">
        <v>6.9701000000000004</v>
      </c>
      <c r="Q159" s="45">
        <v>2.5061</v>
      </c>
      <c r="R159" s="45">
        <v>7.4325999999999999</v>
      </c>
      <c r="S159" s="45" t="s">
        <v>268</v>
      </c>
      <c r="T159" s="45">
        <v>7.2173999999999996</v>
      </c>
      <c r="U159" s="45">
        <v>0</v>
      </c>
      <c r="V159" s="45">
        <v>7.2173999999999996</v>
      </c>
      <c r="W159" s="45">
        <v>2.5055999999999998</v>
      </c>
      <c r="X159" s="45">
        <v>7.7516999999999996</v>
      </c>
      <c r="Y159" s="45">
        <v>0</v>
      </c>
      <c r="Z159" s="45">
        <v>5.8034999999999997</v>
      </c>
      <c r="AA159" s="45">
        <v>0</v>
      </c>
      <c r="AB159" s="45">
        <v>5.8034999999999997</v>
      </c>
      <c r="AC159" s="45">
        <v>2.5099999999999998</v>
      </c>
      <c r="AD159" s="45">
        <v>6</v>
      </c>
      <c r="AE159" s="45">
        <v>0</v>
      </c>
    </row>
    <row r="160" spans="1:31" ht="13.8" hidden="1" outlineLevel="1" collapsed="1">
      <c r="A160" s="8">
        <v>45078</v>
      </c>
      <c r="B160" s="45">
        <v>19.035699999999999</v>
      </c>
      <c r="C160" s="45">
        <v>19.366700000000002</v>
      </c>
      <c r="D160" s="45">
        <v>18.992999999999999</v>
      </c>
      <c r="E160" s="45">
        <v>20.780899999999999</v>
      </c>
      <c r="F160" s="45">
        <v>19.092199999999998</v>
      </c>
      <c r="G160" s="45">
        <v>5.14</v>
      </c>
      <c r="H160" s="45">
        <v>21.466799999999999</v>
      </c>
      <c r="I160" s="45">
        <v>19.366700000000002</v>
      </c>
      <c r="J160" s="45">
        <v>21.797000000000001</v>
      </c>
      <c r="K160" s="45">
        <v>21.105799999999999</v>
      </c>
      <c r="L160" s="45">
        <v>22.4877</v>
      </c>
      <c r="M160" s="45">
        <v>0</v>
      </c>
      <c r="N160" s="45">
        <v>6.1852999999999998</v>
      </c>
      <c r="O160" s="45">
        <v>0</v>
      </c>
      <c r="P160" s="45">
        <v>6.1852999999999998</v>
      </c>
      <c r="Q160" s="45">
        <v>4.6740000000000004</v>
      </c>
      <c r="R160" s="45">
        <v>6.8266999999999998</v>
      </c>
      <c r="S160" s="45">
        <v>5.14</v>
      </c>
      <c r="T160" s="45">
        <v>6.4644000000000004</v>
      </c>
      <c r="U160" s="45">
        <v>0</v>
      </c>
      <c r="V160" s="45">
        <v>6.4644000000000004</v>
      </c>
      <c r="W160" s="45">
        <v>2.5099999999999998</v>
      </c>
      <c r="X160" s="45">
        <v>6.9</v>
      </c>
      <c r="Y160" s="45">
        <v>0</v>
      </c>
      <c r="Z160" s="45">
        <v>6.1477000000000004</v>
      </c>
      <c r="AA160" s="45">
        <v>0</v>
      </c>
      <c r="AB160" s="45">
        <v>6.1477000000000004</v>
      </c>
      <c r="AC160" s="45">
        <v>5.4170999999999996</v>
      </c>
      <c r="AD160" s="45">
        <v>6.8117999999999999</v>
      </c>
      <c r="AE160" s="45">
        <v>5.14</v>
      </c>
    </row>
    <row r="161" spans="1:31" ht="13.8" hidden="1" outlineLevel="1" collapsed="1">
      <c r="A161" s="8">
        <v>45108</v>
      </c>
      <c r="B161" s="45">
        <v>20.478899999999999</v>
      </c>
      <c r="C161" s="45">
        <v>19.7804</v>
      </c>
      <c r="D161" s="45">
        <v>20.5396</v>
      </c>
      <c r="E161" s="45">
        <v>20.871600000000001</v>
      </c>
      <c r="F161" s="45">
        <v>20.273199999999999</v>
      </c>
      <c r="G161" s="45">
        <v>0</v>
      </c>
      <c r="H161" s="45">
        <v>20.580200000000001</v>
      </c>
      <c r="I161" s="45">
        <v>19.7804</v>
      </c>
      <c r="J161" s="45">
        <v>20.650200000000002</v>
      </c>
      <c r="K161" s="45">
        <v>20.936599999999999</v>
      </c>
      <c r="L161" s="45">
        <v>20.418800000000001</v>
      </c>
      <c r="M161" s="45">
        <v>0</v>
      </c>
      <c r="N161" s="45">
        <v>5.7900999999999998</v>
      </c>
      <c r="O161" s="45">
        <v>0</v>
      </c>
      <c r="P161" s="45">
        <v>5.7900999999999998</v>
      </c>
      <c r="Q161" s="45">
        <v>3.2766000000000002</v>
      </c>
      <c r="R161" s="45">
        <v>6.5</v>
      </c>
      <c r="S161" s="45" t="s">
        <v>268</v>
      </c>
      <c r="T161" s="45">
        <v>3.7610999999999999</v>
      </c>
      <c r="U161" s="45">
        <v>0</v>
      </c>
      <c r="V161" s="45">
        <v>3.7610999999999999</v>
      </c>
      <c r="W161" s="45">
        <v>3.7610999999999999</v>
      </c>
      <c r="X161" s="45">
        <v>0</v>
      </c>
      <c r="Y161" s="45">
        <v>0</v>
      </c>
      <c r="Z161" s="45">
        <v>6.1066000000000003</v>
      </c>
      <c r="AA161" s="45">
        <v>0</v>
      </c>
      <c r="AB161" s="45">
        <v>6.1066000000000003</v>
      </c>
      <c r="AC161" s="45">
        <v>2.5099999999999998</v>
      </c>
      <c r="AD161" s="45">
        <v>6.5</v>
      </c>
      <c r="AE161" s="45">
        <v>0</v>
      </c>
    </row>
    <row r="162" spans="1:31" ht="13.8" hidden="1" outlineLevel="1" collapsed="1">
      <c r="A162" s="8">
        <v>45139</v>
      </c>
      <c r="B162" s="45">
        <v>19.707699999999999</v>
      </c>
      <c r="C162" s="45">
        <v>19.440300000000001</v>
      </c>
      <c r="D162" s="45">
        <v>19.7803</v>
      </c>
      <c r="E162" s="45">
        <v>19.520499999999998</v>
      </c>
      <c r="F162" s="45">
        <v>20.552399999999999</v>
      </c>
      <c r="G162" s="45">
        <v>9.5</v>
      </c>
      <c r="H162" s="45">
        <v>20.286200000000001</v>
      </c>
      <c r="I162" s="45">
        <v>19.440300000000001</v>
      </c>
      <c r="J162" s="45">
        <v>20.529499999999999</v>
      </c>
      <c r="K162" s="45">
        <v>19.609300000000001</v>
      </c>
      <c r="L162" s="45">
        <v>22.0931</v>
      </c>
      <c r="M162" s="45">
        <v>0</v>
      </c>
      <c r="N162" s="45">
        <v>7.0364000000000004</v>
      </c>
      <c r="O162" s="45">
        <v>0</v>
      </c>
      <c r="P162" s="45">
        <v>7.0364000000000004</v>
      </c>
      <c r="Q162" s="45">
        <v>2.5099999999999998</v>
      </c>
      <c r="R162" s="45">
        <v>6.5</v>
      </c>
      <c r="S162" s="45">
        <v>9.5</v>
      </c>
      <c r="T162" s="45">
        <v>6.4151999999999996</v>
      </c>
      <c r="U162" s="45">
        <v>0</v>
      </c>
      <c r="V162" s="45">
        <v>6.4151999999999996</v>
      </c>
      <c r="W162" s="45">
        <v>2.5099999999999998</v>
      </c>
      <c r="X162" s="45">
        <v>6.5</v>
      </c>
      <c r="Y162" s="45">
        <v>0</v>
      </c>
      <c r="Z162" s="45">
        <v>8.5273000000000003</v>
      </c>
      <c r="AA162" s="45">
        <v>0</v>
      </c>
      <c r="AB162" s="45">
        <v>8.5273000000000003</v>
      </c>
      <c r="AC162" s="45">
        <v>2.5099999999999998</v>
      </c>
      <c r="AD162" s="45">
        <v>0</v>
      </c>
      <c r="AE162" s="45">
        <v>9.5</v>
      </c>
    </row>
    <row r="163" spans="1:31" ht="13.8" hidden="1" outlineLevel="1" collapsed="1">
      <c r="A163" s="8">
        <v>45170</v>
      </c>
      <c r="B163" s="45">
        <v>20.936199999999999</v>
      </c>
      <c r="C163" s="45">
        <v>19.703700000000001</v>
      </c>
      <c r="D163" s="45">
        <v>21.1462</v>
      </c>
      <c r="E163" s="45">
        <v>21.231999999999999</v>
      </c>
      <c r="F163" s="45">
        <v>21.109100000000002</v>
      </c>
      <c r="G163" s="45">
        <v>11.5</v>
      </c>
      <c r="H163" s="45">
        <v>20.991099999999999</v>
      </c>
      <c r="I163" s="45">
        <v>19.703700000000001</v>
      </c>
      <c r="J163" s="45">
        <v>21.211300000000001</v>
      </c>
      <c r="K163" s="45">
        <v>21.2971</v>
      </c>
      <c r="L163" s="45">
        <v>21.174399999999999</v>
      </c>
      <c r="M163" s="45">
        <v>11.5</v>
      </c>
      <c r="N163" s="45">
        <v>6.2523999999999997</v>
      </c>
      <c r="O163" s="45">
        <v>0</v>
      </c>
      <c r="P163" s="45">
        <v>6.2523999999999997</v>
      </c>
      <c r="Q163" s="45">
        <v>5.72</v>
      </c>
      <c r="R163" s="45">
        <v>6.5</v>
      </c>
      <c r="S163" s="45" t="s">
        <v>268</v>
      </c>
      <c r="T163" s="45">
        <v>6.5</v>
      </c>
      <c r="U163" s="45">
        <v>0</v>
      </c>
      <c r="V163" s="45">
        <v>6.5</v>
      </c>
      <c r="W163" s="45">
        <v>0</v>
      </c>
      <c r="X163" s="45">
        <v>6.5</v>
      </c>
      <c r="Y163" s="45">
        <v>0</v>
      </c>
      <c r="Z163" s="45">
        <v>5.72</v>
      </c>
      <c r="AA163" s="45">
        <v>0</v>
      </c>
      <c r="AB163" s="45">
        <v>5.72</v>
      </c>
      <c r="AC163" s="45">
        <v>5.72</v>
      </c>
      <c r="AD163" s="45">
        <v>0</v>
      </c>
      <c r="AE163" s="45">
        <v>0</v>
      </c>
    </row>
    <row r="164" spans="1:31" ht="13.8" hidden="1" outlineLevel="1" collapsed="1">
      <c r="A164" s="8">
        <v>45200</v>
      </c>
      <c r="B164" s="45">
        <v>18.475000000000001</v>
      </c>
      <c r="C164" s="45">
        <v>19.928699999999999</v>
      </c>
      <c r="D164" s="45">
        <v>18.351299999999998</v>
      </c>
      <c r="E164" s="45">
        <v>19.8765</v>
      </c>
      <c r="F164" s="45">
        <v>17.128299999999999</v>
      </c>
      <c r="G164" s="45">
        <v>7.2746000000000004</v>
      </c>
      <c r="H164" s="45">
        <v>20.605599999999999</v>
      </c>
      <c r="I164" s="45">
        <v>19.928699999999999</v>
      </c>
      <c r="J164" s="45">
        <v>20.674499999999998</v>
      </c>
      <c r="K164" s="45">
        <v>19.9268</v>
      </c>
      <c r="L164" s="45">
        <v>21.576599999999999</v>
      </c>
      <c r="M164" s="45">
        <v>11.926399999999999</v>
      </c>
      <c r="N164" s="45">
        <v>6.5651999999999999</v>
      </c>
      <c r="O164" s="45">
        <v>0</v>
      </c>
      <c r="P164" s="45">
        <v>6.5651999999999999</v>
      </c>
      <c r="Q164" s="45">
        <v>5.4088000000000003</v>
      </c>
      <c r="R164" s="45">
        <v>6.5899000000000001</v>
      </c>
      <c r="S164" s="45">
        <v>5.36</v>
      </c>
      <c r="T164" s="45">
        <v>7.0365000000000002</v>
      </c>
      <c r="U164" s="45">
        <v>0</v>
      </c>
      <c r="V164" s="45">
        <v>7.0365000000000002</v>
      </c>
      <c r="W164" s="45">
        <v>5.5</v>
      </c>
      <c r="X164" s="45">
        <v>7.0444000000000004</v>
      </c>
      <c r="Y164" s="45">
        <v>0</v>
      </c>
      <c r="Z164" s="45">
        <v>4.8623000000000003</v>
      </c>
      <c r="AA164" s="45">
        <v>0</v>
      </c>
      <c r="AB164" s="45">
        <v>4.8623000000000003</v>
      </c>
      <c r="AC164" s="45">
        <v>5.3423999999999996</v>
      </c>
      <c r="AD164" s="45">
        <v>4.8221999999999996</v>
      </c>
      <c r="AE164" s="45">
        <v>5.36</v>
      </c>
    </row>
    <row r="165" spans="1:31" ht="13.8" hidden="1" outlineLevel="1" collapsed="1">
      <c r="A165" s="8">
        <v>45231</v>
      </c>
      <c r="B165" s="45">
        <v>18.918800000000001</v>
      </c>
      <c r="C165" s="45">
        <v>19.228100000000001</v>
      </c>
      <c r="D165" s="45">
        <v>18.869399999999999</v>
      </c>
      <c r="E165" s="45">
        <v>17.0505</v>
      </c>
      <c r="F165" s="45">
        <v>22.117799999999999</v>
      </c>
      <c r="G165" s="45">
        <v>11.5</v>
      </c>
      <c r="H165" s="45">
        <v>20.042999999999999</v>
      </c>
      <c r="I165" s="45">
        <v>19.228100000000001</v>
      </c>
      <c r="J165" s="45">
        <v>20.186399999999999</v>
      </c>
      <c r="K165" s="45">
        <v>18.359100000000002</v>
      </c>
      <c r="L165" s="45">
        <v>23.280999999999999</v>
      </c>
      <c r="M165" s="45">
        <v>11.5</v>
      </c>
      <c r="N165" s="45">
        <v>5.9215</v>
      </c>
      <c r="O165" s="45">
        <v>0</v>
      </c>
      <c r="P165" s="45">
        <v>5.9215</v>
      </c>
      <c r="Q165" s="45">
        <v>6.4507000000000003</v>
      </c>
      <c r="R165" s="45">
        <v>4.2214</v>
      </c>
      <c r="S165" s="45" t="s">
        <v>268</v>
      </c>
      <c r="T165" s="45">
        <v>6.4546000000000001</v>
      </c>
      <c r="U165" s="45">
        <v>0</v>
      </c>
      <c r="V165" s="45">
        <v>6.4546000000000001</v>
      </c>
      <c r="W165" s="45">
        <v>6.4539999999999997</v>
      </c>
      <c r="X165" s="45">
        <v>6.5</v>
      </c>
      <c r="Y165" s="45">
        <v>0</v>
      </c>
      <c r="Z165" s="45">
        <v>4.1185</v>
      </c>
      <c r="AA165" s="45">
        <v>0</v>
      </c>
      <c r="AB165" s="45">
        <v>4.1185</v>
      </c>
      <c r="AC165" s="45">
        <v>2.5099999999999998</v>
      </c>
      <c r="AD165" s="45">
        <v>4.1231</v>
      </c>
      <c r="AE165" s="45">
        <v>0</v>
      </c>
    </row>
    <row r="166" spans="1:31" ht="13.8" hidden="1" outlineLevel="1" collapsed="1">
      <c r="A166" s="8">
        <v>45261</v>
      </c>
      <c r="B166" s="45">
        <v>16.8794</v>
      </c>
      <c r="C166" s="45">
        <v>18.941500000000001</v>
      </c>
      <c r="D166" s="45">
        <v>16.587900000000001</v>
      </c>
      <c r="E166" s="45">
        <v>14.362500000000001</v>
      </c>
      <c r="F166" s="45">
        <v>18.401700000000002</v>
      </c>
      <c r="G166" s="45">
        <v>7.1380999999999997</v>
      </c>
      <c r="H166" s="45">
        <v>19.5242</v>
      </c>
      <c r="I166" s="45">
        <v>18.941500000000001</v>
      </c>
      <c r="J166" s="45">
        <v>19.6311</v>
      </c>
      <c r="K166" s="45">
        <v>17.828700000000001</v>
      </c>
      <c r="L166" s="45">
        <v>20.7485</v>
      </c>
      <c r="M166" s="45">
        <v>11.5</v>
      </c>
      <c r="N166" s="45">
        <v>6.3651</v>
      </c>
      <c r="O166" s="45">
        <v>0</v>
      </c>
      <c r="P166" s="45">
        <v>6.3651</v>
      </c>
      <c r="Q166" s="45">
        <v>6.8804999999999996</v>
      </c>
      <c r="R166" s="45">
        <v>5.5738000000000003</v>
      </c>
      <c r="S166" s="45">
        <v>6.3445999999999998</v>
      </c>
      <c r="T166" s="45">
        <v>6.6590999999999996</v>
      </c>
      <c r="U166" s="45">
        <v>0</v>
      </c>
      <c r="V166" s="45">
        <v>6.6590999999999996</v>
      </c>
      <c r="W166" s="45">
        <v>6.8941999999999997</v>
      </c>
      <c r="X166" s="45">
        <v>5.9021999999999997</v>
      </c>
      <c r="Y166" s="45">
        <v>0</v>
      </c>
      <c r="Z166" s="45">
        <v>5.5369000000000002</v>
      </c>
      <c r="AA166" s="45">
        <v>0</v>
      </c>
      <c r="AB166" s="45">
        <v>5.5369000000000002</v>
      </c>
      <c r="AC166" s="45">
        <v>6.56</v>
      </c>
      <c r="AD166" s="45">
        <v>5.2958999999999996</v>
      </c>
      <c r="AE166" s="45">
        <v>6.3445999999999998</v>
      </c>
    </row>
    <row r="167" spans="1:31" ht="13.8" hidden="1" outlineLevel="1" collapsed="1">
      <c r="A167" s="8">
        <v>45292</v>
      </c>
      <c r="B167" s="45">
        <v>19.995200000000001</v>
      </c>
      <c r="C167" s="45">
        <v>18.600200000000001</v>
      </c>
      <c r="D167" s="45">
        <v>20.137599999999999</v>
      </c>
      <c r="E167" s="45">
        <v>19.070799999999998</v>
      </c>
      <c r="F167" s="45">
        <v>21.011399999999998</v>
      </c>
      <c r="G167" s="45">
        <v>11.5</v>
      </c>
      <c r="H167" s="45">
        <v>20.8504</v>
      </c>
      <c r="I167" s="45">
        <v>18.600200000000001</v>
      </c>
      <c r="J167" s="45">
        <v>21.096</v>
      </c>
      <c r="K167" s="45">
        <v>20.449200000000001</v>
      </c>
      <c r="L167" s="45">
        <v>21.5928</v>
      </c>
      <c r="M167" s="45">
        <v>11.5</v>
      </c>
      <c r="N167" s="45">
        <v>6.2134</v>
      </c>
      <c r="O167" s="45">
        <v>0</v>
      </c>
      <c r="P167" s="45">
        <v>6.2134</v>
      </c>
      <c r="Q167" s="45">
        <v>6.5320999999999998</v>
      </c>
      <c r="R167" s="45">
        <v>5.5</v>
      </c>
      <c r="S167" s="45" t="s">
        <v>268</v>
      </c>
      <c r="T167" s="45">
        <v>6.2159000000000004</v>
      </c>
      <c r="U167" s="45">
        <v>0</v>
      </c>
      <c r="V167" s="45">
        <v>6.2159000000000004</v>
      </c>
      <c r="W167" s="45">
        <v>6.5414000000000003</v>
      </c>
      <c r="X167" s="45">
        <v>5.5</v>
      </c>
      <c r="Y167" s="45">
        <v>0</v>
      </c>
      <c r="Z167" s="45">
        <v>6.0145999999999997</v>
      </c>
      <c r="AA167" s="45">
        <v>0</v>
      </c>
      <c r="AB167" s="45">
        <v>6.0145999999999997</v>
      </c>
      <c r="AC167" s="45">
        <v>6.0145999999999997</v>
      </c>
      <c r="AD167" s="45">
        <v>0</v>
      </c>
      <c r="AE167" s="45">
        <v>0</v>
      </c>
    </row>
    <row r="168" spans="1:31" ht="13.8" hidden="1" outlineLevel="1" collapsed="1">
      <c r="A168" s="8">
        <v>45323</v>
      </c>
      <c r="B168" s="45">
        <v>18.838000000000001</v>
      </c>
      <c r="C168" s="45">
        <v>18.5078</v>
      </c>
      <c r="D168" s="45">
        <v>18.908999999999999</v>
      </c>
      <c r="E168" s="45">
        <v>17.8537</v>
      </c>
      <c r="F168" s="45">
        <v>20.226199999999999</v>
      </c>
      <c r="G168" s="45">
        <v>25.18</v>
      </c>
      <c r="H168" s="45">
        <v>18.966899999999999</v>
      </c>
      <c r="I168" s="45">
        <v>18.5078</v>
      </c>
      <c r="J168" s="45">
        <v>19.066800000000001</v>
      </c>
      <c r="K168" s="45">
        <v>18.001200000000001</v>
      </c>
      <c r="L168" s="45">
        <v>20.409500000000001</v>
      </c>
      <c r="M168" s="45">
        <v>25.18</v>
      </c>
      <c r="N168" s="45">
        <v>6.1498999999999997</v>
      </c>
      <c r="O168" s="45">
        <v>0</v>
      </c>
      <c r="P168" s="45">
        <v>6.1498999999999997</v>
      </c>
      <c r="Q168" s="45">
        <v>5.3968999999999996</v>
      </c>
      <c r="R168" s="45">
        <v>7.2001999999999997</v>
      </c>
      <c r="S168" s="45">
        <v>0</v>
      </c>
      <c r="T168" s="45">
        <v>8.3702000000000005</v>
      </c>
      <c r="U168" s="45">
        <v>0</v>
      </c>
      <c r="V168" s="45">
        <v>8.3702000000000005</v>
      </c>
      <c r="W168" s="45">
        <v>5.5</v>
      </c>
      <c r="X168" s="45">
        <v>8.7919999999999998</v>
      </c>
      <c r="Y168" s="45">
        <v>0</v>
      </c>
      <c r="Z168" s="45">
        <v>5.2828999999999997</v>
      </c>
      <c r="AA168" s="45">
        <v>0</v>
      </c>
      <c r="AB168" s="45">
        <v>5.2828999999999997</v>
      </c>
      <c r="AC168" s="45">
        <v>5.3901000000000003</v>
      </c>
      <c r="AD168" s="45">
        <v>4.9439000000000002</v>
      </c>
      <c r="AE168" s="45">
        <v>0</v>
      </c>
    </row>
    <row r="169" spans="1:31" ht="13.8" hidden="1" outlineLevel="1" collapsed="1">
      <c r="A169" s="8">
        <v>45352</v>
      </c>
      <c r="B169" s="45">
        <v>18.7683</v>
      </c>
      <c r="C169" s="45">
        <v>18.809699999999999</v>
      </c>
      <c r="D169" s="45">
        <v>18.762899999999998</v>
      </c>
      <c r="E169" s="45">
        <v>16.8767</v>
      </c>
      <c r="F169" s="45">
        <v>20.566500000000001</v>
      </c>
      <c r="G169" s="45">
        <v>0</v>
      </c>
      <c r="H169" s="45">
        <v>18.9938</v>
      </c>
      <c r="I169" s="45">
        <v>18.809699999999999</v>
      </c>
      <c r="J169" s="45">
        <v>19.0184</v>
      </c>
      <c r="K169" s="45">
        <v>16.988</v>
      </c>
      <c r="L169" s="45">
        <v>21.002400000000002</v>
      </c>
      <c r="M169" s="45">
        <v>0</v>
      </c>
      <c r="N169" s="45">
        <v>7.0347999999999997</v>
      </c>
      <c r="O169" s="45">
        <v>0</v>
      </c>
      <c r="P169" s="45">
        <v>7.0347999999999997</v>
      </c>
      <c r="Q169" s="45">
        <v>6.3482000000000003</v>
      </c>
      <c r="R169" s="45">
        <v>7.2514000000000003</v>
      </c>
      <c r="S169" s="45" t="s">
        <v>268</v>
      </c>
      <c r="T169" s="45">
        <v>6.6818</v>
      </c>
      <c r="U169" s="45">
        <v>0</v>
      </c>
      <c r="V169" s="45">
        <v>6.6818</v>
      </c>
      <c r="W169" s="45">
        <v>5.9786999999999999</v>
      </c>
      <c r="X169" s="45">
        <v>6.7904</v>
      </c>
      <c r="Y169" s="45">
        <v>0</v>
      </c>
      <c r="Z169" s="45">
        <v>7.6982999999999997</v>
      </c>
      <c r="AA169" s="45">
        <v>0</v>
      </c>
      <c r="AB169" s="45">
        <v>7.6982999999999997</v>
      </c>
      <c r="AC169" s="45">
        <v>6.56</v>
      </c>
      <c r="AD169" s="45">
        <v>8.5883000000000003</v>
      </c>
      <c r="AE169" s="45">
        <v>0</v>
      </c>
    </row>
    <row r="170" spans="1:31" ht="13.8" collapsed="1">
      <c r="A170" s="8">
        <v>45383</v>
      </c>
      <c r="B170" s="45">
        <v>19.154900000000001</v>
      </c>
      <c r="C170" s="45">
        <v>18.671800000000001</v>
      </c>
      <c r="D170" s="45">
        <v>19.193899999999999</v>
      </c>
      <c r="E170" s="45">
        <v>17.148099999999999</v>
      </c>
      <c r="F170" s="45">
        <v>20.0212</v>
      </c>
      <c r="G170" s="45">
        <v>24.95</v>
      </c>
      <c r="H170" s="45">
        <v>19.9162</v>
      </c>
      <c r="I170" s="45">
        <v>18.671800000000001</v>
      </c>
      <c r="J170" s="45">
        <v>20.023299999999999</v>
      </c>
      <c r="K170" s="45">
        <v>17.2346</v>
      </c>
      <c r="L170" s="45">
        <v>21.2989</v>
      </c>
      <c r="M170" s="45">
        <v>24.95</v>
      </c>
      <c r="N170" s="45">
        <v>6.5762</v>
      </c>
      <c r="O170" s="45">
        <v>0</v>
      </c>
      <c r="P170" s="45">
        <v>6.5762</v>
      </c>
      <c r="Q170" s="45">
        <v>6.2630999999999997</v>
      </c>
      <c r="R170" s="45">
        <v>6.5890000000000004</v>
      </c>
      <c r="S170" s="45" t="s">
        <v>268</v>
      </c>
      <c r="T170" s="45">
        <v>6.5766999999999998</v>
      </c>
      <c r="U170" s="45">
        <v>0</v>
      </c>
      <c r="V170" s="45">
        <v>6.5766999999999998</v>
      </c>
      <c r="W170" s="45">
        <v>5.5</v>
      </c>
      <c r="X170" s="45">
        <v>6.5890000000000004</v>
      </c>
      <c r="Y170" s="45">
        <v>0</v>
      </c>
      <c r="Z170" s="45">
        <v>6.56</v>
      </c>
      <c r="AA170" s="45">
        <v>0</v>
      </c>
      <c r="AB170" s="45">
        <v>6.56</v>
      </c>
      <c r="AC170" s="45">
        <v>6.56</v>
      </c>
      <c r="AD170" s="45">
        <v>0</v>
      </c>
      <c r="AE170" s="45">
        <v>0</v>
      </c>
    </row>
    <row r="171" spans="1:31" ht="13.8">
      <c r="A171" s="8">
        <v>45413</v>
      </c>
      <c r="B171" s="45">
        <v>17.3871</v>
      </c>
      <c r="C171" s="45">
        <v>18.052</v>
      </c>
      <c r="D171" s="45">
        <v>17.1693</v>
      </c>
      <c r="E171" s="45">
        <v>17.484300000000001</v>
      </c>
      <c r="F171" s="45">
        <v>17.553899999999999</v>
      </c>
      <c r="G171" s="45">
        <v>7.8098000000000001</v>
      </c>
      <c r="H171" s="45">
        <v>18.6509</v>
      </c>
      <c r="I171" s="45">
        <v>18.052</v>
      </c>
      <c r="J171" s="45">
        <v>18.8796</v>
      </c>
      <c r="K171" s="45">
        <v>17.930499999999999</v>
      </c>
      <c r="L171" s="45">
        <v>19.439800000000002</v>
      </c>
      <c r="M171" s="45">
        <v>0</v>
      </c>
      <c r="N171" s="45">
        <v>6.8781999999999996</v>
      </c>
      <c r="O171" s="45">
        <v>0</v>
      </c>
      <c r="P171" s="45">
        <v>6.8781999999999996</v>
      </c>
      <c r="Q171" s="45">
        <v>5.9539</v>
      </c>
      <c r="R171" s="45">
        <v>6.6292</v>
      </c>
      <c r="S171" s="45">
        <v>7.8098000000000001</v>
      </c>
      <c r="T171" s="45">
        <v>6.3888999999999996</v>
      </c>
      <c r="U171" s="45">
        <v>0</v>
      </c>
      <c r="V171" s="45">
        <v>6.3888999999999996</v>
      </c>
      <c r="W171" s="45">
        <v>5.4878</v>
      </c>
      <c r="X171" s="45">
        <v>6.4489999999999998</v>
      </c>
      <c r="Y171" s="45">
        <v>0</v>
      </c>
      <c r="Z171" s="45">
        <v>7.5286</v>
      </c>
      <c r="AA171" s="45">
        <v>0</v>
      </c>
      <c r="AB171" s="45">
        <v>7.5286</v>
      </c>
      <c r="AC171" s="45">
        <v>6.2819000000000003</v>
      </c>
      <c r="AD171" s="45">
        <v>7.4443999999999999</v>
      </c>
      <c r="AE171" s="45">
        <v>7.8098000000000001</v>
      </c>
    </row>
    <row r="172" spans="1:31" ht="13.8">
      <c r="A172" s="8">
        <v>45444</v>
      </c>
      <c r="B172" s="45">
        <v>15.778</v>
      </c>
      <c r="C172" s="45">
        <v>17.921299999999999</v>
      </c>
      <c r="D172" s="45">
        <v>15.4953</v>
      </c>
      <c r="E172" s="45">
        <v>15.071999999999999</v>
      </c>
      <c r="F172" s="45">
        <v>17.217700000000001</v>
      </c>
      <c r="G172" s="45">
        <v>5.6360000000000001</v>
      </c>
      <c r="H172" s="45">
        <v>16.862100000000002</v>
      </c>
      <c r="I172" s="45">
        <v>17.921299999999999</v>
      </c>
      <c r="J172" s="45">
        <v>16.7042</v>
      </c>
      <c r="K172" s="45">
        <v>15.3131</v>
      </c>
      <c r="L172" s="45">
        <v>19.288399999999999</v>
      </c>
      <c r="M172" s="45">
        <v>0</v>
      </c>
      <c r="N172" s="45">
        <v>6.2525000000000004</v>
      </c>
      <c r="O172" s="45">
        <v>0</v>
      </c>
      <c r="P172" s="45">
        <v>6.2525000000000004</v>
      </c>
      <c r="Q172" s="45">
        <v>7.2698</v>
      </c>
      <c r="R172" s="45">
        <v>6.3526999999999996</v>
      </c>
      <c r="S172" s="45">
        <v>5.6360000000000001</v>
      </c>
      <c r="T172" s="45">
        <v>6.4241000000000001</v>
      </c>
      <c r="U172" s="45">
        <v>0</v>
      </c>
      <c r="V172" s="45">
        <v>6.4241000000000001</v>
      </c>
      <c r="W172" s="45">
        <v>0</v>
      </c>
      <c r="X172" s="45">
        <v>6.4241000000000001</v>
      </c>
      <c r="Y172" s="45">
        <v>0</v>
      </c>
      <c r="Z172" s="45">
        <v>6.1158999999999999</v>
      </c>
      <c r="AA172" s="45">
        <v>0</v>
      </c>
      <c r="AB172" s="45">
        <v>6.1158999999999999</v>
      </c>
      <c r="AC172" s="45">
        <v>7.2698</v>
      </c>
      <c r="AD172" s="45">
        <v>5.8796999999999997</v>
      </c>
      <c r="AE172" s="45">
        <v>5.6360000000000001</v>
      </c>
    </row>
    <row r="173" spans="1:31" ht="13.8">
      <c r="A173" s="8">
        <v>45474</v>
      </c>
      <c r="B173" s="45">
        <v>18.9985</v>
      </c>
      <c r="C173" s="45">
        <v>17.570699999999999</v>
      </c>
      <c r="D173" s="45">
        <v>19.0961</v>
      </c>
      <c r="E173" s="45">
        <v>16.9481</v>
      </c>
      <c r="F173" s="45">
        <v>19.841699999999999</v>
      </c>
      <c r="G173" s="45">
        <v>23.5686</v>
      </c>
      <c r="H173" s="45">
        <v>19.572800000000001</v>
      </c>
      <c r="I173" s="45">
        <v>17.570699999999999</v>
      </c>
      <c r="J173" s="45">
        <v>19.716000000000001</v>
      </c>
      <c r="K173" s="45">
        <v>17.002400000000002</v>
      </c>
      <c r="L173" s="45">
        <v>20.780999999999999</v>
      </c>
      <c r="M173" s="45">
        <v>23.5686</v>
      </c>
      <c r="N173" s="45">
        <v>6.0358000000000001</v>
      </c>
      <c r="O173" s="45">
        <v>0</v>
      </c>
      <c r="P173" s="45">
        <v>6.0358000000000001</v>
      </c>
      <c r="Q173" s="45">
        <v>8.2226999999999997</v>
      </c>
      <c r="R173" s="45">
        <v>5.9461000000000004</v>
      </c>
      <c r="S173" s="45" t="s">
        <v>268</v>
      </c>
      <c r="T173" s="45">
        <v>6.0481999999999996</v>
      </c>
      <c r="U173" s="45">
        <v>0</v>
      </c>
      <c r="V173" s="45">
        <v>6.0481999999999996</v>
      </c>
      <c r="W173" s="45">
        <v>5.5</v>
      </c>
      <c r="X173" s="45">
        <v>6.0526999999999997</v>
      </c>
      <c r="Y173" s="45">
        <v>0</v>
      </c>
      <c r="Z173" s="45">
        <v>5.9325999999999999</v>
      </c>
      <c r="AA173" s="45">
        <v>0</v>
      </c>
      <c r="AB173" s="45">
        <v>5.9325999999999999</v>
      </c>
      <c r="AC173" s="45">
        <v>8.8409999999999993</v>
      </c>
      <c r="AD173" s="45">
        <v>4.6886999999999999</v>
      </c>
      <c r="AE173" s="45">
        <v>0</v>
      </c>
    </row>
    <row r="174" spans="1:31" ht="13.8">
      <c r="A174" s="8">
        <v>45505</v>
      </c>
      <c r="B174" s="45">
        <v>16.191700000000001</v>
      </c>
      <c r="C174" s="45">
        <v>17.380400000000002</v>
      </c>
      <c r="D174" s="45">
        <v>16.007100000000001</v>
      </c>
      <c r="E174" s="45">
        <v>15.1455</v>
      </c>
      <c r="F174" s="45">
        <v>17.1646</v>
      </c>
      <c r="G174" s="45">
        <v>23.5822</v>
      </c>
      <c r="H174" s="45">
        <v>16.906700000000001</v>
      </c>
      <c r="I174" s="45">
        <v>17.380400000000002</v>
      </c>
      <c r="J174" s="45">
        <v>16.827500000000001</v>
      </c>
      <c r="K174" s="45">
        <v>15.5694</v>
      </c>
      <c r="L174" s="45">
        <v>18.7288</v>
      </c>
      <c r="M174" s="45">
        <v>23.5822</v>
      </c>
      <c r="N174" s="45">
        <v>5.2073999999999998</v>
      </c>
      <c r="O174" s="45">
        <v>0</v>
      </c>
      <c r="P174" s="45">
        <v>5.2073999999999998</v>
      </c>
      <c r="Q174" s="45">
        <v>5.5867000000000004</v>
      </c>
      <c r="R174" s="45">
        <v>4.9958</v>
      </c>
      <c r="S174" s="45" t="s">
        <v>268</v>
      </c>
      <c r="T174" s="45">
        <v>5.4531000000000001</v>
      </c>
      <c r="U174" s="45">
        <v>0</v>
      </c>
      <c r="V174" s="45">
        <v>5.4531000000000001</v>
      </c>
      <c r="W174" s="45">
        <v>5.6</v>
      </c>
      <c r="X174" s="45">
        <v>5.4470000000000001</v>
      </c>
      <c r="Y174" s="45">
        <v>0</v>
      </c>
      <c r="Z174" s="45">
        <v>5.1032000000000002</v>
      </c>
      <c r="AA174" s="45">
        <v>0</v>
      </c>
      <c r="AB174" s="45">
        <v>5.1032000000000002</v>
      </c>
      <c r="AC174" s="45">
        <v>5.5862999999999996</v>
      </c>
      <c r="AD174" s="45">
        <v>4.6337000000000002</v>
      </c>
      <c r="AE174" s="45">
        <v>0</v>
      </c>
    </row>
    <row r="175" spans="1:31" ht="13.8">
      <c r="A175" s="8">
        <v>45536</v>
      </c>
      <c r="B175" s="45">
        <v>16.892700000000001</v>
      </c>
      <c r="C175" s="45">
        <v>17.1023</v>
      </c>
      <c r="D175" s="45">
        <v>16.845700000000001</v>
      </c>
      <c r="E175" s="45">
        <v>14.6525</v>
      </c>
      <c r="F175" s="45">
        <v>18.496700000000001</v>
      </c>
      <c r="G175" s="45">
        <v>18</v>
      </c>
      <c r="H175" s="45">
        <v>17.9679</v>
      </c>
      <c r="I175" s="45">
        <v>17.1023</v>
      </c>
      <c r="J175" s="45">
        <v>18.184699999999999</v>
      </c>
      <c r="K175" s="45">
        <v>17.206099999999999</v>
      </c>
      <c r="L175" s="45">
        <v>18.795400000000001</v>
      </c>
      <c r="M175" s="45">
        <v>18</v>
      </c>
      <c r="N175" s="45">
        <v>5.4017999999999997</v>
      </c>
      <c r="O175" s="45">
        <v>0</v>
      </c>
      <c r="P175" s="45">
        <v>5.4017999999999997</v>
      </c>
      <c r="Q175" s="45">
        <v>4.7770999999999999</v>
      </c>
      <c r="R175" s="45">
        <v>8.6966000000000001</v>
      </c>
      <c r="S175" s="45" t="s">
        <v>268</v>
      </c>
      <c r="T175" s="45">
        <v>8.4984000000000002</v>
      </c>
      <c r="U175" s="45">
        <v>0</v>
      </c>
      <c r="V175" s="45">
        <v>8.4984000000000002</v>
      </c>
      <c r="W175" s="45">
        <v>5.5697000000000001</v>
      </c>
      <c r="X175" s="45">
        <v>8.6966000000000001</v>
      </c>
      <c r="Y175" s="45">
        <v>0</v>
      </c>
      <c r="Z175" s="45">
        <v>4.7667999999999999</v>
      </c>
      <c r="AA175" s="45">
        <v>0</v>
      </c>
      <c r="AB175" s="45">
        <v>4.7667999999999999</v>
      </c>
      <c r="AC175" s="45">
        <v>4.7667999999999999</v>
      </c>
      <c r="AD175" s="45">
        <v>0</v>
      </c>
      <c r="AE175" s="45">
        <v>0</v>
      </c>
    </row>
    <row r="176" spans="1:31" ht="13.8">
      <c r="A176" s="8">
        <v>45566</v>
      </c>
      <c r="B176" s="45">
        <v>17.403099999999998</v>
      </c>
      <c r="C176" s="45">
        <v>17.7102</v>
      </c>
      <c r="D176" s="45">
        <v>17.3779</v>
      </c>
      <c r="E176" s="45">
        <v>16.542200000000001</v>
      </c>
      <c r="F176" s="45">
        <v>17.485499999999998</v>
      </c>
      <c r="G176" s="45">
        <v>20.637899999999998</v>
      </c>
      <c r="H176" s="45">
        <v>19.318100000000001</v>
      </c>
      <c r="I176" s="45">
        <v>17.7102</v>
      </c>
      <c r="J176" s="45">
        <v>19.476700000000001</v>
      </c>
      <c r="K176" s="45">
        <v>16.6752</v>
      </c>
      <c r="L176" s="45">
        <v>20.395800000000001</v>
      </c>
      <c r="M176" s="45">
        <v>21.529699999999998</v>
      </c>
      <c r="N176" s="45">
        <v>6.9092000000000002</v>
      </c>
      <c r="O176" s="45">
        <v>0</v>
      </c>
      <c r="P176" s="45">
        <v>6.9092000000000002</v>
      </c>
      <c r="Q176" s="45">
        <v>6.0608000000000004</v>
      </c>
      <c r="R176" s="45">
        <v>6.9404000000000003</v>
      </c>
      <c r="S176" s="45">
        <v>5.28</v>
      </c>
      <c r="T176" s="45">
        <v>6.9222999999999999</v>
      </c>
      <c r="U176" s="45">
        <v>0</v>
      </c>
      <c r="V176" s="45">
        <v>6.9222999999999999</v>
      </c>
      <c r="W176" s="45">
        <v>4.5999999999999996</v>
      </c>
      <c r="X176" s="45">
        <v>6.9288999999999996</v>
      </c>
      <c r="Y176" s="45">
        <v>0</v>
      </c>
      <c r="Z176" s="45">
        <v>6.4794999999999998</v>
      </c>
      <c r="AA176" s="45">
        <v>0</v>
      </c>
      <c r="AB176" s="45">
        <v>6.4794999999999998</v>
      </c>
      <c r="AC176" s="45">
        <v>6.3522999999999996</v>
      </c>
      <c r="AD176" s="45">
        <v>8.8407999999999998</v>
      </c>
      <c r="AE176" s="45">
        <v>5.28</v>
      </c>
    </row>
    <row r="177" spans="1:31" ht="13.8">
      <c r="A177" s="8">
        <v>45597</v>
      </c>
      <c r="B177" s="45">
        <v>16.324000000000002</v>
      </c>
      <c r="C177" s="45">
        <v>17.2668</v>
      </c>
      <c r="D177" s="45">
        <v>16.151800000000001</v>
      </c>
      <c r="E177" s="45">
        <v>15.6205</v>
      </c>
      <c r="F177" s="45">
        <v>16.472100000000001</v>
      </c>
      <c r="G177" s="45">
        <v>20.0793</v>
      </c>
      <c r="H177" s="45">
        <v>17.472100000000001</v>
      </c>
      <c r="I177" s="45">
        <v>17.2668</v>
      </c>
      <c r="J177" s="45">
        <v>17.514900000000001</v>
      </c>
      <c r="K177" s="45">
        <v>16.186199999999999</v>
      </c>
      <c r="L177" s="45">
        <v>18.4436</v>
      </c>
      <c r="M177" s="45">
        <v>20.0793</v>
      </c>
      <c r="N177" s="45">
        <v>6.4893999999999998</v>
      </c>
      <c r="O177" s="45">
        <v>0</v>
      </c>
      <c r="P177" s="45">
        <v>6.4893999999999998</v>
      </c>
      <c r="Q177" s="45">
        <v>6.2804000000000002</v>
      </c>
      <c r="R177" s="45">
        <v>6.5343999999999998</v>
      </c>
      <c r="S177" s="45" t="s">
        <v>268</v>
      </c>
      <c r="T177" s="45">
        <v>6.2919</v>
      </c>
      <c r="U177" s="45">
        <v>0</v>
      </c>
      <c r="V177" s="45">
        <v>6.2919</v>
      </c>
      <c r="W177" s="45">
        <v>6.1718000000000002</v>
      </c>
      <c r="X177" s="45">
        <v>6.6657999999999999</v>
      </c>
      <c r="Y177" s="45">
        <v>0</v>
      </c>
      <c r="Z177" s="45">
        <v>6.5260999999999996</v>
      </c>
      <c r="AA177" s="45">
        <v>0</v>
      </c>
      <c r="AB177" s="45">
        <v>6.5260999999999996</v>
      </c>
      <c r="AC177" s="45">
        <v>6.5</v>
      </c>
      <c r="AD177" s="45">
        <v>6.5281000000000002</v>
      </c>
      <c r="AE177" s="45">
        <v>0</v>
      </c>
    </row>
    <row r="178" spans="1:31" ht="13.8">
      <c r="A178" s="8">
        <v>45627</v>
      </c>
      <c r="B178" s="45">
        <v>13.6576</v>
      </c>
      <c r="C178" s="45">
        <v>16.883600000000001</v>
      </c>
      <c r="D178" s="45">
        <v>13.2415</v>
      </c>
      <c r="E178" s="45">
        <v>15.742599999999999</v>
      </c>
      <c r="F178" s="45">
        <v>12.5375</v>
      </c>
      <c r="G178" s="45">
        <v>4.2</v>
      </c>
      <c r="H178" s="45">
        <v>16.765000000000001</v>
      </c>
      <c r="I178" s="45">
        <v>16.883600000000001</v>
      </c>
      <c r="J178" s="45">
        <v>16.742000000000001</v>
      </c>
      <c r="K178" s="45">
        <v>15.9665</v>
      </c>
      <c r="L178" s="45">
        <v>17.1143</v>
      </c>
      <c r="M178" s="45">
        <v>0</v>
      </c>
      <c r="N178" s="45">
        <v>6.2492000000000001</v>
      </c>
      <c r="O178" s="45">
        <v>0</v>
      </c>
      <c r="P178" s="45">
        <v>6.2492000000000001</v>
      </c>
      <c r="Q178" s="45">
        <v>6.5</v>
      </c>
      <c r="R178" s="45">
        <v>6.2492999999999999</v>
      </c>
      <c r="S178" s="45">
        <v>4.2</v>
      </c>
      <c r="T178" s="45">
        <v>6.3192000000000004</v>
      </c>
      <c r="U178" s="45">
        <v>0</v>
      </c>
      <c r="V178" s="45">
        <v>6.3192000000000004</v>
      </c>
      <c r="W178" s="45">
        <v>0</v>
      </c>
      <c r="X178" s="45">
        <v>6.3192000000000004</v>
      </c>
      <c r="Y178" s="45">
        <v>0</v>
      </c>
      <c r="Z178" s="45">
        <v>6.0357000000000003</v>
      </c>
      <c r="AA178" s="45">
        <v>0</v>
      </c>
      <c r="AB178" s="45">
        <v>6.0357000000000003</v>
      </c>
      <c r="AC178" s="45">
        <v>6.5</v>
      </c>
      <c r="AD178" s="45">
        <v>6.0198</v>
      </c>
      <c r="AE178" s="45">
        <v>4.2</v>
      </c>
    </row>
    <row r="179" spans="1:31" ht="13.8">
      <c r="A179" s="8">
        <v>45658</v>
      </c>
      <c r="B179" s="45">
        <v>19.576799999999999</v>
      </c>
      <c r="C179" s="45">
        <v>17.372499999999999</v>
      </c>
      <c r="D179" s="45">
        <v>19.7256</v>
      </c>
      <c r="E179" s="45">
        <v>17.03</v>
      </c>
      <c r="F179" s="45">
        <v>20.2651</v>
      </c>
      <c r="G179" s="45">
        <v>19.3628</v>
      </c>
      <c r="H179" s="45">
        <v>19.639800000000001</v>
      </c>
      <c r="I179" s="45">
        <v>17.372499999999999</v>
      </c>
      <c r="J179" s="45">
        <v>19.793600000000001</v>
      </c>
      <c r="K179" s="45">
        <v>17.271599999999999</v>
      </c>
      <c r="L179" s="45">
        <v>20.2774</v>
      </c>
      <c r="M179" s="45">
        <v>20.047000000000001</v>
      </c>
      <c r="N179" s="45">
        <v>5.8007999999999997</v>
      </c>
      <c r="O179" s="45">
        <v>0</v>
      </c>
      <c r="P179" s="45">
        <v>5.8007999999999997</v>
      </c>
      <c r="Q179" s="45">
        <v>6.5</v>
      </c>
      <c r="R179" s="45">
        <v>3.1547999999999998</v>
      </c>
      <c r="S179" s="45">
        <v>4.2</v>
      </c>
      <c r="T179" s="45">
        <v>2.5099999999999998</v>
      </c>
      <c r="U179" s="45">
        <v>0</v>
      </c>
      <c r="V179" s="45">
        <v>2.5099999999999998</v>
      </c>
      <c r="W179" s="45">
        <v>0</v>
      </c>
      <c r="X179" s="45">
        <v>2.5099999999999998</v>
      </c>
      <c r="Y179" s="45">
        <v>0</v>
      </c>
      <c r="Z179" s="45">
        <v>6.1273</v>
      </c>
      <c r="AA179" s="45">
        <v>0</v>
      </c>
      <c r="AB179" s="45">
        <v>6.1273</v>
      </c>
      <c r="AC179" s="45">
        <v>6.5</v>
      </c>
      <c r="AD179" s="45">
        <v>5</v>
      </c>
      <c r="AE179" s="45">
        <v>4.2</v>
      </c>
    </row>
    <row r="180" spans="1:31" ht="13.8">
      <c r="A180" s="8">
        <v>45689</v>
      </c>
      <c r="B180" s="45">
        <v>16.297499999999999</v>
      </c>
      <c r="C180" s="45">
        <v>17.1797</v>
      </c>
      <c r="D180" s="45">
        <v>16.154900000000001</v>
      </c>
      <c r="E180" s="45">
        <v>15.098800000000001</v>
      </c>
      <c r="F180" s="45">
        <v>17.658100000000001</v>
      </c>
      <c r="G180" s="45">
        <v>12.998200000000001</v>
      </c>
      <c r="H180" s="45">
        <v>16.5169</v>
      </c>
      <c r="I180" s="45">
        <v>17.1797</v>
      </c>
      <c r="J180" s="45">
        <v>16.407299999999999</v>
      </c>
      <c r="K180" s="45">
        <v>15.495900000000001</v>
      </c>
      <c r="L180" s="45">
        <v>17.668199999999999</v>
      </c>
      <c r="M180" s="45">
        <v>12.998200000000001</v>
      </c>
      <c r="N180" s="45">
        <v>5.2426000000000004</v>
      </c>
      <c r="O180" s="45">
        <v>0</v>
      </c>
      <c r="P180" s="45">
        <v>5.2426000000000004</v>
      </c>
      <c r="Q180" s="45">
        <v>5.2462</v>
      </c>
      <c r="R180" s="45">
        <v>5</v>
      </c>
      <c r="S180" s="45" t="s">
        <v>268</v>
      </c>
      <c r="T180" s="45">
        <v>2.5099999999999998</v>
      </c>
      <c r="U180" s="45">
        <v>0</v>
      </c>
      <c r="V180" s="45">
        <v>2.5099999999999998</v>
      </c>
      <c r="W180" s="45">
        <v>2.5099999999999998</v>
      </c>
      <c r="X180" s="45">
        <v>0</v>
      </c>
      <c r="Y180" s="45">
        <v>0</v>
      </c>
      <c r="Z180" s="45">
        <v>5.3537999999999997</v>
      </c>
      <c r="AA180" s="45">
        <v>0</v>
      </c>
      <c r="AB180" s="45">
        <v>5.3537999999999997</v>
      </c>
      <c r="AC180" s="45">
        <v>5.3593000000000002</v>
      </c>
      <c r="AD180" s="45">
        <v>5</v>
      </c>
      <c r="AE180" s="45">
        <v>0</v>
      </c>
    </row>
    <row r="181" spans="1:31" ht="13.8">
      <c r="A181" s="8">
        <v>45717</v>
      </c>
      <c r="B181" s="45">
        <v>16.295999999999999</v>
      </c>
      <c r="C181" s="45">
        <v>17.447399999999998</v>
      </c>
      <c r="D181" s="45">
        <v>16.037199999999999</v>
      </c>
      <c r="E181" s="45">
        <v>14.4903</v>
      </c>
      <c r="F181" s="45">
        <v>16.8399</v>
      </c>
      <c r="G181" s="45">
        <v>20.351500000000001</v>
      </c>
      <c r="H181" s="45">
        <v>16.786300000000001</v>
      </c>
      <c r="I181" s="45">
        <v>17.447399999999998</v>
      </c>
      <c r="J181" s="45">
        <v>16.630500000000001</v>
      </c>
      <c r="K181" s="45">
        <v>14.6327</v>
      </c>
      <c r="L181" s="45">
        <v>17.741499999999998</v>
      </c>
      <c r="M181" s="45">
        <v>20.351500000000001</v>
      </c>
      <c r="N181" s="45">
        <v>3.9698000000000002</v>
      </c>
      <c r="O181" s="45">
        <v>0</v>
      </c>
      <c r="P181" s="45">
        <v>3.9698000000000002</v>
      </c>
      <c r="Q181" s="45">
        <v>4.9519000000000002</v>
      </c>
      <c r="R181" s="45">
        <v>3.8481000000000001</v>
      </c>
      <c r="S181" s="45" t="s">
        <v>268</v>
      </c>
      <c r="T181" s="45">
        <v>2.5099999999999998</v>
      </c>
      <c r="U181" s="45">
        <v>0</v>
      </c>
      <c r="V181" s="45">
        <v>2.5099999999999998</v>
      </c>
      <c r="W181" s="45">
        <v>2.5099999999999998</v>
      </c>
      <c r="X181" s="45">
        <v>2.5099999999999998</v>
      </c>
      <c r="Y181" s="45">
        <v>0</v>
      </c>
      <c r="Z181" s="45">
        <v>4.0250000000000004</v>
      </c>
      <c r="AA181" s="45">
        <v>0</v>
      </c>
      <c r="AB181" s="45">
        <v>4.0250000000000004</v>
      </c>
      <c r="AC181" s="45">
        <v>5</v>
      </c>
      <c r="AD181" s="45">
        <v>3.9018000000000002</v>
      </c>
      <c r="AE181" s="45">
        <v>0</v>
      </c>
    </row>
    <row r="182" spans="1:31" ht="13.8">
      <c r="A182" s="8">
        <v>45748</v>
      </c>
      <c r="B182" s="45">
        <v>18.455100000000002</v>
      </c>
      <c r="C182" s="45">
        <v>17.464700000000001</v>
      </c>
      <c r="D182" s="45">
        <v>18.5182</v>
      </c>
      <c r="E182" s="45">
        <v>16.710699999999999</v>
      </c>
      <c r="F182" s="45">
        <v>19.328199999999999</v>
      </c>
      <c r="G182" s="45">
        <v>17.660499999999999</v>
      </c>
      <c r="H182" s="45">
        <v>18.61</v>
      </c>
      <c r="I182" s="45">
        <v>17.464700000000001</v>
      </c>
      <c r="J182" s="45">
        <v>18.684000000000001</v>
      </c>
      <c r="K182" s="45">
        <v>16.946300000000001</v>
      </c>
      <c r="L182" s="45">
        <v>19.457999999999998</v>
      </c>
      <c r="M182" s="45">
        <v>17.660499999999999</v>
      </c>
      <c r="N182" s="45">
        <v>6.7011000000000003</v>
      </c>
      <c r="O182" s="45">
        <v>0</v>
      </c>
      <c r="P182" s="45">
        <v>6.7011000000000003</v>
      </c>
      <c r="Q182" s="45">
        <v>6.8182999999999998</v>
      </c>
      <c r="R182" s="45">
        <v>6.5834000000000001</v>
      </c>
      <c r="S182" s="45" t="s">
        <v>268</v>
      </c>
      <c r="T182" s="45">
        <v>6.6212</v>
      </c>
      <c r="U182" s="45">
        <v>0</v>
      </c>
      <c r="V182" s="45">
        <v>6.6212</v>
      </c>
      <c r="W182" s="45">
        <v>2.5099999999999998</v>
      </c>
      <c r="X182" s="45">
        <v>6.7442000000000002</v>
      </c>
      <c r="Y182" s="45">
        <v>0</v>
      </c>
      <c r="Z182" s="45">
        <v>6.7779999999999996</v>
      </c>
      <c r="AA182" s="45">
        <v>0</v>
      </c>
      <c r="AB182" s="45">
        <v>6.7779999999999996</v>
      </c>
      <c r="AC182" s="45">
        <v>6.9442000000000004</v>
      </c>
      <c r="AD182" s="45">
        <v>3.2303999999999999</v>
      </c>
      <c r="AE182" s="45">
        <v>0</v>
      </c>
    </row>
  </sheetData>
  <mergeCells count="13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  <mergeCell ref="A4:F4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20" width="10" style="19" bestFit="1" customWidth="1"/>
    <col min="21" max="16384" width="9.109375" style="19"/>
  </cols>
  <sheetData>
    <row r="1" spans="1:19">
      <c r="A1" s="17" t="s">
        <v>132</v>
      </c>
      <c r="B1" s="9"/>
    </row>
    <row r="2" spans="1:19" ht="5.25" customHeight="1"/>
    <row r="3" spans="1:19" ht="28.5" customHeight="1">
      <c r="A3" s="214" t="s">
        <v>109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12.75" customHeight="1">
      <c r="A4" s="208" t="s">
        <v>131</v>
      </c>
      <c r="B4" s="219"/>
      <c r="C4" s="219"/>
      <c r="D4" s="219"/>
      <c r="E4" s="219"/>
      <c r="F4" s="219"/>
    </row>
    <row r="5" spans="1:19" ht="12.75" customHeight="1">
      <c r="A5" s="13" t="s">
        <v>54</v>
      </c>
    </row>
    <row r="6" spans="1:19" s="20" customFormat="1" ht="12.75" customHeight="1">
      <c r="A6" s="191" t="s">
        <v>0</v>
      </c>
      <c r="B6" s="244" t="s">
        <v>16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19" s="20" customFormat="1" ht="12.75" customHeight="1">
      <c r="A7" s="192"/>
      <c r="B7" s="245"/>
      <c r="C7" s="243" t="s">
        <v>70</v>
      </c>
      <c r="D7" s="243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</row>
    <row r="8" spans="1:19" s="20" customFormat="1" ht="88.5" customHeight="1">
      <c r="A8" s="193"/>
      <c r="B8" s="246"/>
      <c r="C8" s="243"/>
      <c r="D8" s="243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70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70</v>
      </c>
      <c r="P8" s="21" t="s">
        <v>6</v>
      </c>
      <c r="Q8" s="21" t="s">
        <v>10</v>
      </c>
      <c r="R8" s="21" t="s">
        <v>11</v>
      </c>
      <c r="S8" s="21" t="s">
        <v>12</v>
      </c>
    </row>
    <row r="9" spans="1:19" s="20" customFormat="1" hidden="1">
      <c r="A9" s="114"/>
      <c r="B9" s="122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19" ht="15" hidden="1" customHeight="1" outlineLevel="1">
      <c r="A11" s="8">
        <v>40544</v>
      </c>
      <c r="B11" s="45">
        <v>25.0565</v>
      </c>
      <c r="C11" s="45">
        <v>33.797800000000002</v>
      </c>
      <c r="D11" s="45">
        <v>14.052899999999999</v>
      </c>
      <c r="E11" s="45">
        <v>10.959300000000001</v>
      </c>
      <c r="F11" s="45">
        <v>23.8047</v>
      </c>
      <c r="G11" s="45">
        <v>6.0749000000000004</v>
      </c>
      <c r="H11" s="45">
        <v>29.407699999999998</v>
      </c>
      <c r="I11" s="45">
        <v>33.826799999999999</v>
      </c>
      <c r="J11" s="45">
        <v>20.108899999999998</v>
      </c>
      <c r="K11" s="45">
        <v>10.959300000000001</v>
      </c>
      <c r="L11" s="45">
        <v>24.0944</v>
      </c>
      <c r="M11" s="45">
        <v>20.720600000000001</v>
      </c>
      <c r="N11" s="45">
        <v>5.1802000000000001</v>
      </c>
      <c r="O11" s="45">
        <v>20.031500000000001</v>
      </c>
      <c r="P11" s="45">
        <v>5.0827</v>
      </c>
      <c r="Q11" s="45">
        <v>0</v>
      </c>
      <c r="R11" s="45">
        <v>9.3811999999999998</v>
      </c>
      <c r="S11" s="45">
        <v>4.9965000000000002</v>
      </c>
    </row>
    <row r="12" spans="1:19" ht="15" hidden="1" customHeight="1" outlineLevel="1">
      <c r="A12" s="8">
        <v>40575</v>
      </c>
      <c r="B12" s="45">
        <v>23.543299999999999</v>
      </c>
      <c r="C12" s="45">
        <v>33.859299999999998</v>
      </c>
      <c r="D12" s="45">
        <v>14.5494</v>
      </c>
      <c r="E12" s="45">
        <v>15.132</v>
      </c>
      <c r="F12" s="45">
        <v>20.386399999999998</v>
      </c>
      <c r="G12" s="45">
        <v>8.5966000000000005</v>
      </c>
      <c r="H12" s="45">
        <v>27.216100000000001</v>
      </c>
      <c r="I12" s="45">
        <v>33.993000000000002</v>
      </c>
      <c r="J12" s="45">
        <v>18.466200000000001</v>
      </c>
      <c r="K12" s="45">
        <v>15.132</v>
      </c>
      <c r="L12" s="45">
        <v>21.0624</v>
      </c>
      <c r="M12" s="45">
        <v>13.9793</v>
      </c>
      <c r="N12" s="45">
        <v>6.9682000000000004</v>
      </c>
      <c r="O12" s="45">
        <v>20.0077</v>
      </c>
      <c r="P12" s="45">
        <v>6.64</v>
      </c>
      <c r="Q12" s="45">
        <v>0</v>
      </c>
      <c r="R12" s="45">
        <v>10.278700000000001</v>
      </c>
      <c r="S12" s="45">
        <v>6.3193000000000001</v>
      </c>
    </row>
    <row r="13" spans="1:19" ht="15" hidden="1" customHeight="1" outlineLevel="1">
      <c r="A13" s="8">
        <v>40603</v>
      </c>
      <c r="B13" s="45">
        <v>28.556899999999999</v>
      </c>
      <c r="C13" s="45">
        <v>33.141800000000003</v>
      </c>
      <c r="D13" s="45">
        <v>22.054099999999998</v>
      </c>
      <c r="E13" s="45">
        <v>16.8474</v>
      </c>
      <c r="F13" s="45">
        <v>25.188700000000001</v>
      </c>
      <c r="G13" s="45">
        <v>14.8362</v>
      </c>
      <c r="H13" s="45">
        <v>29.348099999999999</v>
      </c>
      <c r="I13" s="45">
        <v>33.320399999999999</v>
      </c>
      <c r="J13" s="45">
        <v>23.260100000000001</v>
      </c>
      <c r="K13" s="45">
        <v>17.1036</v>
      </c>
      <c r="L13" s="45">
        <v>25.236000000000001</v>
      </c>
      <c r="M13" s="45">
        <v>21.729700000000001</v>
      </c>
      <c r="N13" s="45">
        <v>12.1142</v>
      </c>
      <c r="O13" s="45">
        <v>21.8337</v>
      </c>
      <c r="P13" s="45">
        <v>9.7042000000000002</v>
      </c>
      <c r="Q13" s="45">
        <v>13.5</v>
      </c>
      <c r="R13" s="45">
        <v>11.367000000000001</v>
      </c>
      <c r="S13" s="45">
        <v>8.8658999999999999</v>
      </c>
    </row>
    <row r="14" spans="1:19" ht="15" hidden="1" customHeight="1" outlineLevel="1">
      <c r="A14" s="8">
        <v>40634</v>
      </c>
      <c r="B14" s="45">
        <v>30.894200000000001</v>
      </c>
      <c r="C14" s="45">
        <v>34.283000000000001</v>
      </c>
      <c r="D14" s="45">
        <v>22.086200000000002</v>
      </c>
      <c r="E14" s="45">
        <v>20.400200000000002</v>
      </c>
      <c r="F14" s="45">
        <v>26.4589</v>
      </c>
      <c r="G14" s="45">
        <v>13.727600000000001</v>
      </c>
      <c r="H14" s="45">
        <v>31.320900000000002</v>
      </c>
      <c r="I14" s="45">
        <v>34.3352</v>
      </c>
      <c r="J14" s="45">
        <v>22.979900000000001</v>
      </c>
      <c r="K14" s="45">
        <v>20.400200000000002</v>
      </c>
      <c r="L14" s="45">
        <v>26.5684</v>
      </c>
      <c r="M14" s="45">
        <v>15.3294</v>
      </c>
      <c r="N14" s="45">
        <v>10.457800000000001</v>
      </c>
      <c r="O14" s="45">
        <v>20.012799999999999</v>
      </c>
      <c r="P14" s="45">
        <v>9.0471000000000004</v>
      </c>
      <c r="Q14" s="45" t="s">
        <v>268</v>
      </c>
      <c r="R14" s="45">
        <v>12.4964</v>
      </c>
      <c r="S14" s="45">
        <v>8.8019999999999996</v>
      </c>
    </row>
    <row r="15" spans="1:19" ht="15" hidden="1" customHeight="1" outlineLevel="1">
      <c r="A15" s="8">
        <v>40664</v>
      </c>
      <c r="B15" s="45">
        <v>31.919499999999999</v>
      </c>
      <c r="C15" s="45">
        <v>34.366900000000001</v>
      </c>
      <c r="D15" s="45">
        <v>24.1722</v>
      </c>
      <c r="E15" s="45">
        <v>21.8491</v>
      </c>
      <c r="F15" s="45">
        <v>26.591899999999999</v>
      </c>
      <c r="G15" s="45">
        <v>16.831900000000001</v>
      </c>
      <c r="H15" s="45">
        <v>32.225099999999998</v>
      </c>
      <c r="I15" s="45">
        <v>34.384599999999999</v>
      </c>
      <c r="J15" s="45">
        <v>25.0411</v>
      </c>
      <c r="K15" s="45">
        <v>21.8491</v>
      </c>
      <c r="L15" s="45">
        <v>26.619499999999999</v>
      </c>
      <c r="M15" s="45">
        <v>20.942799999999998</v>
      </c>
      <c r="N15" s="45">
        <v>8.4529999999999994</v>
      </c>
      <c r="O15" s="45">
        <v>20.1172</v>
      </c>
      <c r="P15" s="45">
        <v>7.5271999999999997</v>
      </c>
      <c r="Q15" s="45" t="s">
        <v>268</v>
      </c>
      <c r="R15" s="45">
        <v>13.472799999999999</v>
      </c>
      <c r="S15" s="45">
        <v>7.3567999999999998</v>
      </c>
    </row>
    <row r="16" spans="1:19" ht="15" hidden="1" customHeight="1" outlineLevel="1">
      <c r="A16" s="8">
        <v>40695</v>
      </c>
      <c r="B16" s="45">
        <v>27.693300000000001</v>
      </c>
      <c r="C16" s="45">
        <v>33.924599999999998</v>
      </c>
      <c r="D16" s="45">
        <v>17.3093</v>
      </c>
      <c r="E16" s="45">
        <v>19.933399999999999</v>
      </c>
      <c r="F16" s="45">
        <v>24.801200000000001</v>
      </c>
      <c r="G16" s="45">
        <v>11.054399999999999</v>
      </c>
      <c r="H16" s="45">
        <v>31.2517</v>
      </c>
      <c r="I16" s="45">
        <v>33.984099999999998</v>
      </c>
      <c r="J16" s="45">
        <v>23.619299999999999</v>
      </c>
      <c r="K16" s="45">
        <v>19.933399999999999</v>
      </c>
      <c r="L16" s="45">
        <v>25.287299999999998</v>
      </c>
      <c r="M16" s="45">
        <v>22.426300000000001</v>
      </c>
      <c r="N16" s="45">
        <v>8.2821999999999996</v>
      </c>
      <c r="O16" s="45">
        <v>20.033999999999999</v>
      </c>
      <c r="P16" s="45">
        <v>8.0763999999999996</v>
      </c>
      <c r="Q16" s="45" t="s">
        <v>268</v>
      </c>
      <c r="R16" s="45">
        <v>12.673500000000001</v>
      </c>
      <c r="S16" s="45">
        <v>7.9077000000000002</v>
      </c>
    </row>
    <row r="17" spans="1:19" ht="15" hidden="1" customHeight="1" outlineLevel="1">
      <c r="A17" s="8">
        <v>40725</v>
      </c>
      <c r="B17" s="45">
        <v>28.718299999999999</v>
      </c>
      <c r="C17" s="45">
        <v>33.275700000000001</v>
      </c>
      <c r="D17" s="45">
        <v>21.255400000000002</v>
      </c>
      <c r="E17" s="45">
        <v>17.1723</v>
      </c>
      <c r="F17" s="45">
        <v>24.598700000000001</v>
      </c>
      <c r="G17" s="45">
        <v>17.390899999999998</v>
      </c>
      <c r="H17" s="45">
        <v>29.1844</v>
      </c>
      <c r="I17" s="45">
        <v>33.318199999999997</v>
      </c>
      <c r="J17" s="45">
        <v>21.9849</v>
      </c>
      <c r="K17" s="45">
        <v>17.1723</v>
      </c>
      <c r="L17" s="45">
        <v>24.636900000000001</v>
      </c>
      <c r="M17" s="45">
        <v>19.419799999999999</v>
      </c>
      <c r="N17" s="45">
        <v>11.101100000000001</v>
      </c>
      <c r="O17" s="45">
        <v>20.001000000000001</v>
      </c>
      <c r="P17" s="45">
        <v>10.360799999999999</v>
      </c>
      <c r="Q17" s="45">
        <v>0</v>
      </c>
      <c r="R17" s="45">
        <v>13.3934</v>
      </c>
      <c r="S17" s="45">
        <v>10.2691</v>
      </c>
    </row>
    <row r="18" spans="1:19" ht="15" hidden="1" customHeight="1" outlineLevel="1">
      <c r="A18" s="8">
        <v>40756</v>
      </c>
      <c r="B18" s="45">
        <v>26.846599999999999</v>
      </c>
      <c r="C18" s="45">
        <v>31.981999999999999</v>
      </c>
      <c r="D18" s="45">
        <v>21.411000000000001</v>
      </c>
      <c r="E18" s="45">
        <v>20.9758</v>
      </c>
      <c r="F18" s="45">
        <v>24.043299999999999</v>
      </c>
      <c r="G18" s="45">
        <v>17.610800000000001</v>
      </c>
      <c r="H18" s="45">
        <v>27.4955</v>
      </c>
      <c r="I18" s="45">
        <v>31.988399999999999</v>
      </c>
      <c r="J18" s="45">
        <v>22.3598</v>
      </c>
      <c r="K18" s="45">
        <v>20.9758</v>
      </c>
      <c r="L18" s="45">
        <v>24.064599999999999</v>
      </c>
      <c r="M18" s="45">
        <v>19.978000000000002</v>
      </c>
      <c r="N18" s="45">
        <v>9.7015999999999991</v>
      </c>
      <c r="O18" s="45">
        <v>20.016500000000001</v>
      </c>
      <c r="P18" s="45">
        <v>9.6234999999999999</v>
      </c>
      <c r="Q18" s="45">
        <v>0</v>
      </c>
      <c r="R18" s="45">
        <v>14.6372</v>
      </c>
      <c r="S18" s="45">
        <v>9.5466999999999995</v>
      </c>
    </row>
    <row r="19" spans="1:19" ht="15" hidden="1" customHeight="1" outlineLevel="1">
      <c r="A19" s="8">
        <v>40787</v>
      </c>
      <c r="B19" s="45">
        <v>27.303000000000001</v>
      </c>
      <c r="C19" s="45">
        <v>31.269600000000001</v>
      </c>
      <c r="D19" s="45">
        <v>23.287700000000001</v>
      </c>
      <c r="E19" s="45">
        <v>20.200800000000001</v>
      </c>
      <c r="F19" s="45">
        <v>27.3599</v>
      </c>
      <c r="G19" s="45">
        <v>18.2727</v>
      </c>
      <c r="H19" s="45">
        <v>28.288900000000002</v>
      </c>
      <c r="I19" s="45">
        <v>31.298300000000001</v>
      </c>
      <c r="J19" s="45">
        <v>24.845700000000001</v>
      </c>
      <c r="K19" s="45">
        <v>20.200800000000001</v>
      </c>
      <c r="L19" s="45">
        <v>28.8935</v>
      </c>
      <c r="M19" s="45">
        <v>20.621200000000002</v>
      </c>
      <c r="N19" s="45">
        <v>11.7789</v>
      </c>
      <c r="O19" s="45">
        <v>20.132400000000001</v>
      </c>
      <c r="P19" s="45">
        <v>11.5944</v>
      </c>
      <c r="Q19" s="45">
        <v>0</v>
      </c>
      <c r="R19" s="45">
        <v>12.4129</v>
      </c>
      <c r="S19" s="45">
        <v>11.0434</v>
      </c>
    </row>
    <row r="20" spans="1:19" ht="15" hidden="1" customHeight="1" outlineLevel="1">
      <c r="A20" s="8">
        <v>40817</v>
      </c>
      <c r="B20" s="45">
        <v>26.758400000000002</v>
      </c>
      <c r="C20" s="45">
        <v>31.534099999999999</v>
      </c>
      <c r="D20" s="45">
        <v>22.014500000000002</v>
      </c>
      <c r="E20" s="45">
        <v>17.396999999999998</v>
      </c>
      <c r="F20" s="45">
        <v>27.3398</v>
      </c>
      <c r="G20" s="45">
        <v>17.510899999999999</v>
      </c>
      <c r="H20" s="45">
        <v>27.342199999999998</v>
      </c>
      <c r="I20" s="45">
        <v>31.5487</v>
      </c>
      <c r="J20" s="45">
        <v>22.9055</v>
      </c>
      <c r="K20" s="45">
        <v>17.396999999999998</v>
      </c>
      <c r="L20" s="45">
        <v>27.387899999999998</v>
      </c>
      <c r="M20" s="45">
        <v>19.666499999999999</v>
      </c>
      <c r="N20" s="45">
        <v>8.1796000000000006</v>
      </c>
      <c r="O20" s="45">
        <v>20.363299999999999</v>
      </c>
      <c r="P20" s="45">
        <v>7.9142000000000001</v>
      </c>
      <c r="Q20" s="45">
        <v>0</v>
      </c>
      <c r="R20" s="45">
        <v>13.3416</v>
      </c>
      <c r="S20" s="45">
        <v>7.7664</v>
      </c>
    </row>
    <row r="21" spans="1:19" ht="15" hidden="1" customHeight="1" outlineLevel="1">
      <c r="A21" s="8">
        <v>40848</v>
      </c>
      <c r="B21" s="45">
        <v>26.4541</v>
      </c>
      <c r="C21" s="45">
        <v>31.491700000000002</v>
      </c>
      <c r="D21" s="45">
        <v>21.2364</v>
      </c>
      <c r="E21" s="45">
        <v>19.9541</v>
      </c>
      <c r="F21" s="45">
        <v>26.288499999999999</v>
      </c>
      <c r="G21" s="45">
        <v>15.347799999999999</v>
      </c>
      <c r="H21" s="45">
        <v>27.063300000000002</v>
      </c>
      <c r="I21" s="45">
        <v>31.511600000000001</v>
      </c>
      <c r="J21" s="45">
        <v>22.0776</v>
      </c>
      <c r="K21" s="45">
        <v>19.9541</v>
      </c>
      <c r="L21" s="45">
        <v>26.2971</v>
      </c>
      <c r="M21" s="45">
        <v>16.6967</v>
      </c>
      <c r="N21" s="45">
        <v>11.473000000000001</v>
      </c>
      <c r="O21" s="45">
        <v>20.869499999999999</v>
      </c>
      <c r="P21" s="45">
        <v>11.239000000000001</v>
      </c>
      <c r="Q21" s="45">
        <v>0</v>
      </c>
      <c r="R21" s="45">
        <v>12.603</v>
      </c>
      <c r="S21" s="45">
        <v>11.2342</v>
      </c>
    </row>
    <row r="22" spans="1:19" ht="15" hidden="1" customHeight="1" outlineLevel="1">
      <c r="A22" s="8">
        <v>40878</v>
      </c>
      <c r="B22" s="45">
        <v>25.320900000000002</v>
      </c>
      <c r="C22" s="45">
        <v>32.813899999999997</v>
      </c>
      <c r="D22" s="45">
        <v>20.0181</v>
      </c>
      <c r="E22" s="45">
        <v>21.572800000000001</v>
      </c>
      <c r="F22" s="45">
        <v>25.012</v>
      </c>
      <c r="G22" s="45">
        <v>13.7174</v>
      </c>
      <c r="H22" s="45">
        <v>27.055700000000002</v>
      </c>
      <c r="I22" s="45">
        <v>32.836399999999998</v>
      </c>
      <c r="J22" s="45">
        <v>22.035900000000002</v>
      </c>
      <c r="K22" s="45">
        <v>21.572800000000001</v>
      </c>
      <c r="L22" s="45">
        <v>25.1724</v>
      </c>
      <c r="M22" s="45">
        <v>16.494399999999999</v>
      </c>
      <c r="N22" s="45">
        <v>11.2949</v>
      </c>
      <c r="O22" s="45">
        <v>21.206099999999999</v>
      </c>
      <c r="P22" s="45">
        <v>11.222200000000001</v>
      </c>
      <c r="Q22" s="45">
        <v>0</v>
      </c>
      <c r="R22" s="45">
        <v>16.3141</v>
      </c>
      <c r="S22" s="45">
        <v>11.04</v>
      </c>
    </row>
    <row r="23" spans="1:19" ht="15" hidden="1" customHeight="1" outlineLevel="1">
      <c r="A23" s="8">
        <v>40909</v>
      </c>
      <c r="B23" s="45">
        <v>26.212399999999999</v>
      </c>
      <c r="C23" s="45">
        <v>32.517400000000002</v>
      </c>
      <c r="D23" s="45">
        <v>20.513000000000002</v>
      </c>
      <c r="E23" s="45">
        <v>21.296700000000001</v>
      </c>
      <c r="F23" s="45">
        <v>33.975900000000003</v>
      </c>
      <c r="G23" s="45">
        <v>14.4953</v>
      </c>
      <c r="H23" s="45">
        <v>29.0684</v>
      </c>
      <c r="I23" s="45">
        <v>32.542999999999999</v>
      </c>
      <c r="J23" s="45">
        <v>24.8063</v>
      </c>
      <c r="K23" s="45">
        <v>21.296700000000001</v>
      </c>
      <c r="L23" s="45">
        <v>34.010399999999997</v>
      </c>
      <c r="M23" s="45">
        <v>20.0474</v>
      </c>
      <c r="N23" s="45">
        <v>8.6579999999999995</v>
      </c>
      <c r="O23" s="45">
        <v>20.033100000000001</v>
      </c>
      <c r="P23" s="45">
        <v>8.5784000000000002</v>
      </c>
      <c r="Q23" s="45">
        <v>0</v>
      </c>
      <c r="R23" s="45">
        <v>10.7727</v>
      </c>
      <c r="S23" s="45">
        <v>8.5754999999999999</v>
      </c>
    </row>
    <row r="24" spans="1:19" ht="15" hidden="1" customHeight="1" outlineLevel="1">
      <c r="A24" s="8">
        <v>40940</v>
      </c>
      <c r="B24" s="45">
        <v>25.9572</v>
      </c>
      <c r="C24" s="45">
        <v>28.5411</v>
      </c>
      <c r="D24" s="45">
        <v>24.486899999999999</v>
      </c>
      <c r="E24" s="45">
        <v>21.071200000000001</v>
      </c>
      <c r="F24" s="45">
        <v>30.344799999999999</v>
      </c>
      <c r="G24" s="45">
        <v>20.813199999999998</v>
      </c>
      <c r="H24" s="45">
        <v>26.579599999999999</v>
      </c>
      <c r="I24" s="45">
        <v>28.549800000000001</v>
      </c>
      <c r="J24" s="45">
        <v>25.370699999999999</v>
      </c>
      <c r="K24" s="45">
        <v>21.071200000000001</v>
      </c>
      <c r="L24" s="45">
        <v>31.2577</v>
      </c>
      <c r="M24" s="45">
        <v>23.2882</v>
      </c>
      <c r="N24" s="45">
        <v>13.526400000000001</v>
      </c>
      <c r="O24" s="45">
        <v>22.873699999999999</v>
      </c>
      <c r="P24" s="45">
        <v>13.4163</v>
      </c>
      <c r="Q24" s="45">
        <v>0</v>
      </c>
      <c r="R24" s="45">
        <v>12.751799999999999</v>
      </c>
      <c r="S24" s="45">
        <v>13.637499999999999</v>
      </c>
    </row>
    <row r="25" spans="1:19" ht="15" hidden="1" customHeight="1" outlineLevel="1">
      <c r="A25" s="8">
        <v>40969</v>
      </c>
      <c r="B25" s="45">
        <v>27.239100000000001</v>
      </c>
      <c r="C25" s="45">
        <v>30.4376</v>
      </c>
      <c r="D25" s="45">
        <v>24.572099999999999</v>
      </c>
      <c r="E25" s="45">
        <v>20.860600000000002</v>
      </c>
      <c r="F25" s="45">
        <v>29.8795</v>
      </c>
      <c r="G25" s="45">
        <v>18.241399999999999</v>
      </c>
      <c r="H25" s="45">
        <v>27.509599999999999</v>
      </c>
      <c r="I25" s="45">
        <v>30.449300000000001</v>
      </c>
      <c r="J25" s="45">
        <v>24.981400000000001</v>
      </c>
      <c r="K25" s="45">
        <v>20.860600000000002</v>
      </c>
      <c r="L25" s="45">
        <v>29.895299999999999</v>
      </c>
      <c r="M25" s="45">
        <v>19.913599999999999</v>
      </c>
      <c r="N25" s="45">
        <v>12.284599999999999</v>
      </c>
      <c r="O25" s="45">
        <v>20.433700000000002</v>
      </c>
      <c r="P25" s="45">
        <v>12.0321</v>
      </c>
      <c r="Q25" s="45">
        <v>0</v>
      </c>
      <c r="R25" s="45">
        <v>11.4838</v>
      </c>
      <c r="S25" s="45">
        <v>12.0389</v>
      </c>
    </row>
    <row r="26" spans="1:19" ht="15" hidden="1" customHeight="1" outlineLevel="1">
      <c r="A26" s="8">
        <v>41000</v>
      </c>
      <c r="B26" s="45">
        <v>26.801500000000001</v>
      </c>
      <c r="C26" s="45">
        <v>29.531300000000002</v>
      </c>
      <c r="D26" s="45">
        <v>24.7515</v>
      </c>
      <c r="E26" s="45">
        <v>20.918399999999998</v>
      </c>
      <c r="F26" s="45">
        <v>29.9451</v>
      </c>
      <c r="G26" s="45">
        <v>20.062100000000001</v>
      </c>
      <c r="H26" s="45">
        <v>27.191800000000001</v>
      </c>
      <c r="I26" s="45">
        <v>29.580500000000001</v>
      </c>
      <c r="J26" s="45">
        <v>25.342099999999999</v>
      </c>
      <c r="K26" s="45">
        <v>20.918399999999998</v>
      </c>
      <c r="L26" s="45">
        <v>30.01</v>
      </c>
      <c r="M26" s="45">
        <v>22.101700000000001</v>
      </c>
      <c r="N26" s="45">
        <v>9.6978000000000009</v>
      </c>
      <c r="O26" s="45">
        <v>20.058499999999999</v>
      </c>
      <c r="P26" s="45">
        <v>8.5568000000000008</v>
      </c>
      <c r="Q26" s="45">
        <v>0</v>
      </c>
      <c r="R26" s="45">
        <v>12.8164</v>
      </c>
      <c r="S26" s="45">
        <v>8.3427000000000007</v>
      </c>
    </row>
    <row r="27" spans="1:19" ht="15" hidden="1" customHeight="1" outlineLevel="1">
      <c r="A27" s="8">
        <v>41030</v>
      </c>
      <c r="B27" s="45">
        <v>27.988299999999999</v>
      </c>
      <c r="C27" s="45">
        <v>31.216899999999999</v>
      </c>
      <c r="D27" s="45">
        <v>25.197900000000001</v>
      </c>
      <c r="E27" s="45">
        <v>20.669599999999999</v>
      </c>
      <c r="F27" s="45">
        <v>29.200900000000001</v>
      </c>
      <c r="G27" s="45">
        <v>22.817799999999998</v>
      </c>
      <c r="H27" s="45">
        <v>28.0137</v>
      </c>
      <c r="I27" s="45">
        <v>31.222200000000001</v>
      </c>
      <c r="J27" s="45">
        <v>25.232900000000001</v>
      </c>
      <c r="K27" s="45">
        <v>20.669599999999999</v>
      </c>
      <c r="L27" s="45">
        <v>29.221800000000002</v>
      </c>
      <c r="M27" s="45">
        <v>22.9254</v>
      </c>
      <c r="N27" s="45">
        <v>15.0555</v>
      </c>
      <c r="O27" s="45">
        <v>20.0198</v>
      </c>
      <c r="P27" s="45">
        <v>14.437799999999999</v>
      </c>
      <c r="Q27" s="45">
        <v>0</v>
      </c>
      <c r="R27" s="45">
        <v>16.2515</v>
      </c>
      <c r="S27" s="45">
        <v>13.872199999999999</v>
      </c>
    </row>
    <row r="28" spans="1:19" ht="15" hidden="1" customHeight="1" outlineLevel="1">
      <c r="A28" s="8">
        <v>41061</v>
      </c>
      <c r="B28" s="45">
        <v>23.4786</v>
      </c>
      <c r="C28" s="45">
        <v>30.0731</v>
      </c>
      <c r="D28" s="45">
        <v>20.410599999999999</v>
      </c>
      <c r="E28" s="45">
        <v>22.383299999999998</v>
      </c>
      <c r="F28" s="45">
        <v>28.8386</v>
      </c>
      <c r="G28" s="45">
        <v>11.605499999999999</v>
      </c>
      <c r="H28" s="45">
        <v>27.2637</v>
      </c>
      <c r="I28" s="45">
        <v>30.096699999999998</v>
      </c>
      <c r="J28" s="45">
        <v>25.465699999999998</v>
      </c>
      <c r="K28" s="45">
        <v>22.383299999999998</v>
      </c>
      <c r="L28" s="45">
        <v>28.8611</v>
      </c>
      <c r="M28" s="45">
        <v>22.9876</v>
      </c>
      <c r="N28" s="45">
        <v>6.7074999999999996</v>
      </c>
      <c r="O28" s="45">
        <v>20.235399999999998</v>
      </c>
      <c r="P28" s="45">
        <v>6.6515000000000004</v>
      </c>
      <c r="Q28" s="45">
        <v>0</v>
      </c>
      <c r="R28" s="45">
        <v>16.680700000000002</v>
      </c>
      <c r="S28" s="45">
        <v>6.6281999999999996</v>
      </c>
    </row>
    <row r="29" spans="1:19" ht="15" hidden="1" customHeight="1" outlineLevel="1">
      <c r="A29" s="8">
        <v>41091</v>
      </c>
      <c r="B29" s="45">
        <v>27.477</v>
      </c>
      <c r="C29" s="45">
        <v>30.1708</v>
      </c>
      <c r="D29" s="45">
        <v>25.4955</v>
      </c>
      <c r="E29" s="45">
        <v>19.166699999999999</v>
      </c>
      <c r="F29" s="45">
        <v>30.354600000000001</v>
      </c>
      <c r="G29" s="45">
        <v>21.9771</v>
      </c>
      <c r="H29" s="45">
        <v>27.633800000000001</v>
      </c>
      <c r="I29" s="45">
        <v>30.267800000000001</v>
      </c>
      <c r="J29" s="45">
        <v>25.686699999999998</v>
      </c>
      <c r="K29" s="45">
        <v>19.166699999999999</v>
      </c>
      <c r="L29" s="45">
        <v>30.3977</v>
      </c>
      <c r="M29" s="45">
        <v>22.6951</v>
      </c>
      <c r="N29" s="45">
        <v>14.8713</v>
      </c>
      <c r="O29" s="45">
        <v>20.017900000000001</v>
      </c>
      <c r="P29" s="45">
        <v>12.375500000000001</v>
      </c>
      <c r="Q29" s="45">
        <v>0</v>
      </c>
      <c r="R29" s="45">
        <v>17.036000000000001</v>
      </c>
      <c r="S29" s="45">
        <v>11.7631</v>
      </c>
    </row>
    <row r="30" spans="1:19" ht="15" hidden="1" customHeight="1" outlineLevel="1">
      <c r="A30" s="8">
        <v>41122</v>
      </c>
      <c r="B30" s="45">
        <v>25.915800000000001</v>
      </c>
      <c r="C30" s="45">
        <v>31.486699999999999</v>
      </c>
      <c r="D30" s="45">
        <v>22.654900000000001</v>
      </c>
      <c r="E30" s="45">
        <v>20.351500000000001</v>
      </c>
      <c r="F30" s="45">
        <v>28.0901</v>
      </c>
      <c r="G30" s="45">
        <v>17.5029</v>
      </c>
      <c r="H30" s="45">
        <v>26.1784</v>
      </c>
      <c r="I30" s="45">
        <v>31.542400000000001</v>
      </c>
      <c r="J30" s="45">
        <v>22.974599999999999</v>
      </c>
      <c r="K30" s="45">
        <v>20.351500000000001</v>
      </c>
      <c r="L30" s="45">
        <v>28.106400000000001</v>
      </c>
      <c r="M30" s="45">
        <v>18.466100000000001</v>
      </c>
      <c r="N30" s="45">
        <v>11.070600000000001</v>
      </c>
      <c r="O30" s="45">
        <v>19.9983</v>
      </c>
      <c r="P30" s="45">
        <v>10.052300000000001</v>
      </c>
      <c r="Q30" s="45">
        <v>0</v>
      </c>
      <c r="R30" s="45">
        <v>15.9604</v>
      </c>
      <c r="S30" s="45">
        <v>9.9291</v>
      </c>
    </row>
    <row r="31" spans="1:19" ht="15" hidden="1" customHeight="1" outlineLevel="1">
      <c r="A31" s="8">
        <v>41153</v>
      </c>
      <c r="B31" s="45">
        <v>26.438700000000001</v>
      </c>
      <c r="C31" s="45">
        <v>30.5548</v>
      </c>
      <c r="D31" s="45">
        <v>23.626999999999999</v>
      </c>
      <c r="E31" s="45">
        <v>20.683299999999999</v>
      </c>
      <c r="F31" s="45">
        <v>28.956199999999999</v>
      </c>
      <c r="G31" s="45">
        <v>18.497199999999999</v>
      </c>
      <c r="H31" s="45">
        <v>26.485700000000001</v>
      </c>
      <c r="I31" s="45">
        <v>30.555900000000001</v>
      </c>
      <c r="J31" s="45">
        <v>23.687000000000001</v>
      </c>
      <c r="K31" s="45">
        <v>20.683299999999999</v>
      </c>
      <c r="L31" s="45">
        <v>29.113600000000002</v>
      </c>
      <c r="M31" s="45">
        <v>18.580400000000001</v>
      </c>
      <c r="N31" s="45">
        <v>14.831099999999999</v>
      </c>
      <c r="O31" s="45">
        <v>20.5443</v>
      </c>
      <c r="P31" s="45">
        <v>14.7685</v>
      </c>
      <c r="Q31" s="45">
        <v>0</v>
      </c>
      <c r="R31" s="45">
        <v>15.2508</v>
      </c>
      <c r="S31" s="45">
        <v>13.836499999999999</v>
      </c>
    </row>
    <row r="32" spans="1:19" ht="15" hidden="1" customHeight="1" outlineLevel="1">
      <c r="A32" s="8">
        <v>41183</v>
      </c>
      <c r="B32" s="45">
        <v>24.529599999999999</v>
      </c>
      <c r="C32" s="45">
        <v>30.425699999999999</v>
      </c>
      <c r="D32" s="45">
        <v>21.115200000000002</v>
      </c>
      <c r="E32" s="45">
        <v>19.7502</v>
      </c>
      <c r="F32" s="45">
        <v>27.144600000000001</v>
      </c>
      <c r="G32" s="45">
        <v>14.769399999999999</v>
      </c>
      <c r="H32" s="45">
        <v>25.579899999999999</v>
      </c>
      <c r="I32" s="45">
        <v>30.425699999999999</v>
      </c>
      <c r="J32" s="45">
        <v>22.3018</v>
      </c>
      <c r="K32" s="45">
        <v>19.7502</v>
      </c>
      <c r="L32" s="45">
        <v>27.165199999999999</v>
      </c>
      <c r="M32" s="45">
        <v>15.3711</v>
      </c>
      <c r="N32" s="45">
        <v>14.0587</v>
      </c>
      <c r="O32" s="45">
        <v>24.758099999999999</v>
      </c>
      <c r="P32" s="45">
        <v>14.0586</v>
      </c>
      <c r="Q32" s="45">
        <v>0</v>
      </c>
      <c r="R32" s="45">
        <v>13.039899999999999</v>
      </c>
      <c r="S32" s="45">
        <v>14.0627</v>
      </c>
    </row>
    <row r="33" spans="1:19" ht="15" hidden="1" customHeight="1" outlineLevel="1">
      <c r="A33" s="8">
        <v>41214</v>
      </c>
      <c r="B33" s="45">
        <v>27.33</v>
      </c>
      <c r="C33" s="45">
        <v>30.751799999999999</v>
      </c>
      <c r="D33" s="45">
        <v>24.502400000000002</v>
      </c>
      <c r="E33" s="45">
        <v>19.988399999999999</v>
      </c>
      <c r="F33" s="45">
        <v>29.3917</v>
      </c>
      <c r="G33" s="45">
        <v>20.9057</v>
      </c>
      <c r="H33" s="45">
        <v>27.55</v>
      </c>
      <c r="I33" s="45">
        <v>30.751999999999999</v>
      </c>
      <c r="J33" s="45">
        <v>24.821200000000001</v>
      </c>
      <c r="K33" s="45">
        <v>19.988399999999999</v>
      </c>
      <c r="L33" s="45">
        <v>29.3917</v>
      </c>
      <c r="M33" s="45">
        <v>22.309699999999999</v>
      </c>
      <c r="N33" s="45">
        <v>14.3253</v>
      </c>
      <c r="O33" s="45">
        <v>5.2812000000000001</v>
      </c>
      <c r="P33" s="45">
        <v>14.327</v>
      </c>
      <c r="Q33" s="45">
        <v>0</v>
      </c>
      <c r="R33" s="45">
        <v>0</v>
      </c>
      <c r="S33" s="45">
        <v>14.327</v>
      </c>
    </row>
    <row r="34" spans="1:19" ht="15" hidden="1" customHeight="1" outlineLevel="1">
      <c r="A34" s="8">
        <v>41244</v>
      </c>
      <c r="B34" s="45">
        <v>25.783999999999999</v>
      </c>
      <c r="C34" s="45">
        <v>30.860099999999999</v>
      </c>
      <c r="D34" s="45">
        <v>21.564</v>
      </c>
      <c r="E34" s="45">
        <v>19.779699999999998</v>
      </c>
      <c r="F34" s="45">
        <v>28.130400000000002</v>
      </c>
      <c r="G34" s="45">
        <v>14.264699999999999</v>
      </c>
      <c r="H34" s="45">
        <v>27.585599999999999</v>
      </c>
      <c r="I34" s="45">
        <v>30.860099999999999</v>
      </c>
      <c r="J34" s="45">
        <v>24.312000000000001</v>
      </c>
      <c r="K34" s="45">
        <v>19.779699999999998</v>
      </c>
      <c r="L34" s="45">
        <v>28.130400000000002</v>
      </c>
      <c r="M34" s="45">
        <v>19.559200000000001</v>
      </c>
      <c r="N34" s="45">
        <v>8.0000999999999998</v>
      </c>
      <c r="O34" s="45">
        <v>29.575500000000002</v>
      </c>
      <c r="P34" s="45">
        <v>8</v>
      </c>
      <c r="Q34" s="45">
        <v>0</v>
      </c>
      <c r="R34" s="45">
        <v>0</v>
      </c>
      <c r="S34" s="45">
        <v>8</v>
      </c>
    </row>
    <row r="35" spans="1:19" ht="15" hidden="1" customHeight="1" outlineLevel="1">
      <c r="A35" s="8">
        <v>41275</v>
      </c>
      <c r="B35" s="45">
        <v>28.7669</v>
      </c>
      <c r="C35" s="45">
        <v>31.225899999999999</v>
      </c>
      <c r="D35" s="45">
        <v>25.217700000000001</v>
      </c>
      <c r="E35" s="45">
        <v>18.664300000000001</v>
      </c>
      <c r="F35" s="45">
        <v>29.1495</v>
      </c>
      <c r="G35" s="45">
        <v>26.3644</v>
      </c>
      <c r="H35" s="45">
        <v>28.812100000000001</v>
      </c>
      <c r="I35" s="45">
        <v>31.231400000000001</v>
      </c>
      <c r="J35" s="45">
        <v>25.270800000000001</v>
      </c>
      <c r="K35" s="45">
        <v>18.664300000000001</v>
      </c>
      <c r="L35" s="45">
        <v>29.150600000000001</v>
      </c>
      <c r="M35" s="45">
        <v>27.189699999999998</v>
      </c>
      <c r="N35" s="45">
        <v>21.140499999999999</v>
      </c>
      <c r="O35" s="45">
        <v>7.0900000000000005E-2</v>
      </c>
      <c r="P35" s="45">
        <v>21.5199</v>
      </c>
      <c r="Q35" s="45">
        <v>0</v>
      </c>
      <c r="R35" s="45">
        <v>24</v>
      </c>
      <c r="S35" s="45">
        <v>21.5</v>
      </c>
    </row>
    <row r="36" spans="1:19" ht="15" hidden="1" customHeight="1" outlineLevel="1">
      <c r="A36" s="8">
        <v>41306</v>
      </c>
      <c r="B36" s="45">
        <v>28.1343</v>
      </c>
      <c r="C36" s="45">
        <v>29.545200000000001</v>
      </c>
      <c r="D36" s="45">
        <v>26.536300000000001</v>
      </c>
      <c r="E36" s="45">
        <v>19.373699999999999</v>
      </c>
      <c r="F36" s="45">
        <v>29.589500000000001</v>
      </c>
      <c r="G36" s="45">
        <v>24.8352</v>
      </c>
      <c r="H36" s="45">
        <v>28.1768</v>
      </c>
      <c r="I36" s="45">
        <v>29.546700000000001</v>
      </c>
      <c r="J36" s="45">
        <v>26.618300000000001</v>
      </c>
      <c r="K36" s="45">
        <v>19.373699999999999</v>
      </c>
      <c r="L36" s="45">
        <v>29.6465</v>
      </c>
      <c r="M36" s="45">
        <v>25.135899999999999</v>
      </c>
      <c r="N36" s="45">
        <v>8.1852</v>
      </c>
      <c r="O36" s="45">
        <v>0.70020000000000004</v>
      </c>
      <c r="P36" s="45">
        <v>8.2817000000000007</v>
      </c>
      <c r="Q36" s="45">
        <v>0</v>
      </c>
      <c r="R36" s="45">
        <v>10.3109</v>
      </c>
      <c r="S36" s="45">
        <v>6.9</v>
      </c>
    </row>
    <row r="37" spans="1:19" ht="15" hidden="1" customHeight="1" outlineLevel="1">
      <c r="A37" s="8">
        <v>41334</v>
      </c>
      <c r="B37" s="45">
        <v>28.074100000000001</v>
      </c>
      <c r="C37" s="45">
        <v>29.709599999999998</v>
      </c>
      <c r="D37" s="45">
        <v>26.287299999999998</v>
      </c>
      <c r="E37" s="45">
        <v>21.1145</v>
      </c>
      <c r="F37" s="45">
        <v>29.598600000000001</v>
      </c>
      <c r="G37" s="45">
        <v>23.410499999999999</v>
      </c>
      <c r="H37" s="45">
        <v>28.125800000000002</v>
      </c>
      <c r="I37" s="45">
        <v>29.709499999999998</v>
      </c>
      <c r="J37" s="45">
        <v>26.384899999999998</v>
      </c>
      <c r="K37" s="45">
        <v>21.1145</v>
      </c>
      <c r="L37" s="45">
        <v>29.598600000000001</v>
      </c>
      <c r="M37" s="45">
        <v>23.858699999999999</v>
      </c>
      <c r="N37" s="45">
        <v>10.475099999999999</v>
      </c>
      <c r="O37" s="45">
        <v>38.160299999999999</v>
      </c>
      <c r="P37" s="45">
        <v>10.440799999999999</v>
      </c>
      <c r="Q37" s="45">
        <v>0</v>
      </c>
      <c r="R37" s="45">
        <v>0</v>
      </c>
      <c r="S37" s="45">
        <v>10.440799999999999</v>
      </c>
    </row>
    <row r="38" spans="1:19" ht="15" hidden="1" customHeight="1" outlineLevel="1">
      <c r="A38" s="8">
        <v>41365</v>
      </c>
      <c r="B38" s="45">
        <v>34.1873</v>
      </c>
      <c r="C38" s="45">
        <v>35.124400000000001</v>
      </c>
      <c r="D38" s="45">
        <v>26.8904</v>
      </c>
      <c r="E38" s="45">
        <v>23.5139</v>
      </c>
      <c r="F38" s="45">
        <v>30.2379</v>
      </c>
      <c r="G38" s="45">
        <v>21.496300000000002</v>
      </c>
      <c r="H38" s="45">
        <v>34.191299999999998</v>
      </c>
      <c r="I38" s="45">
        <v>35.124400000000001</v>
      </c>
      <c r="J38" s="45">
        <v>26.912700000000001</v>
      </c>
      <c r="K38" s="45">
        <v>23.5139</v>
      </c>
      <c r="L38" s="45">
        <v>30.2379</v>
      </c>
      <c r="M38" s="45">
        <v>21.561900000000001</v>
      </c>
      <c r="N38" s="45">
        <v>14.8941</v>
      </c>
      <c r="O38" s="45">
        <v>35.560600000000001</v>
      </c>
      <c r="P38" s="45">
        <v>14.8505</v>
      </c>
      <c r="Q38" s="45">
        <v>0</v>
      </c>
      <c r="R38" s="45">
        <v>0</v>
      </c>
      <c r="S38" s="45">
        <v>14.8505</v>
      </c>
    </row>
    <row r="39" spans="1:19" ht="15" hidden="1" customHeight="1" outlineLevel="1">
      <c r="A39" s="8">
        <v>41395</v>
      </c>
      <c r="B39" s="45">
        <v>28.643799999999999</v>
      </c>
      <c r="C39" s="45">
        <v>29.771599999999999</v>
      </c>
      <c r="D39" s="45">
        <v>27.233499999999999</v>
      </c>
      <c r="E39" s="45">
        <v>22.160399999999999</v>
      </c>
      <c r="F39" s="45">
        <v>29.2334</v>
      </c>
      <c r="G39" s="45">
        <v>23.324100000000001</v>
      </c>
      <c r="H39" s="45">
        <v>28.683299999999999</v>
      </c>
      <c r="I39" s="45">
        <v>29.7715</v>
      </c>
      <c r="J39" s="45">
        <v>27.315799999999999</v>
      </c>
      <c r="K39" s="45">
        <v>22.160399999999999</v>
      </c>
      <c r="L39" s="45">
        <v>29.2334</v>
      </c>
      <c r="M39" s="45">
        <v>23.985600000000002</v>
      </c>
      <c r="N39" s="45">
        <v>10.7681</v>
      </c>
      <c r="O39" s="45">
        <v>34.847700000000003</v>
      </c>
      <c r="P39" s="45">
        <v>10.7463</v>
      </c>
      <c r="Q39" s="45">
        <v>0</v>
      </c>
      <c r="R39" s="45">
        <v>0</v>
      </c>
      <c r="S39" s="45">
        <v>10.7463</v>
      </c>
    </row>
    <row r="40" spans="1:19" ht="15" hidden="1" customHeight="1" outlineLevel="1">
      <c r="A40" s="8">
        <v>41426</v>
      </c>
      <c r="B40" s="45">
        <v>27.940899999999999</v>
      </c>
      <c r="C40" s="45">
        <v>28.1494</v>
      </c>
      <c r="D40" s="45">
        <v>27.771899999999999</v>
      </c>
      <c r="E40" s="45">
        <v>23.902699999999999</v>
      </c>
      <c r="F40" s="45">
        <v>29.7667</v>
      </c>
      <c r="G40" s="45">
        <v>25.917000000000002</v>
      </c>
      <c r="H40" s="45">
        <v>27.940899999999999</v>
      </c>
      <c r="I40" s="45">
        <v>28.1493</v>
      </c>
      <c r="J40" s="45">
        <v>27.771899999999999</v>
      </c>
      <c r="K40" s="45">
        <v>23.902699999999999</v>
      </c>
      <c r="L40" s="45">
        <v>29.7667</v>
      </c>
      <c r="M40" s="45">
        <v>25.917000000000002</v>
      </c>
      <c r="N40" s="45">
        <v>35.470799999999997</v>
      </c>
      <c r="O40" s="45">
        <v>35.470799999999997</v>
      </c>
      <c r="P40" s="45">
        <v>0</v>
      </c>
      <c r="Q40" s="45">
        <v>0</v>
      </c>
      <c r="R40" s="45">
        <v>0</v>
      </c>
      <c r="S40" s="45" t="s">
        <v>268</v>
      </c>
    </row>
    <row r="41" spans="1:19" ht="15" hidden="1" customHeight="1" outlineLevel="1">
      <c r="A41" s="8">
        <v>41456</v>
      </c>
      <c r="B41" s="45">
        <v>26.969200000000001</v>
      </c>
      <c r="C41" s="45">
        <v>28.165400000000002</v>
      </c>
      <c r="D41" s="45">
        <v>25.9588</v>
      </c>
      <c r="E41" s="45">
        <v>24.0594</v>
      </c>
      <c r="F41" s="45">
        <v>29.4053</v>
      </c>
      <c r="G41" s="45">
        <v>18.973299999999998</v>
      </c>
      <c r="H41" s="45">
        <v>27.540400000000002</v>
      </c>
      <c r="I41" s="45">
        <v>28.165400000000002</v>
      </c>
      <c r="J41" s="45">
        <v>26.979700000000001</v>
      </c>
      <c r="K41" s="45">
        <v>24.0594</v>
      </c>
      <c r="L41" s="45">
        <v>29.4053</v>
      </c>
      <c r="M41" s="45">
        <v>21.943000000000001</v>
      </c>
      <c r="N41" s="45">
        <v>9.5002999999999993</v>
      </c>
      <c r="O41" s="45">
        <v>31.7699</v>
      </c>
      <c r="P41" s="45">
        <v>9.5</v>
      </c>
      <c r="Q41" s="45">
        <v>0</v>
      </c>
      <c r="R41" s="45">
        <v>0</v>
      </c>
      <c r="S41" s="45">
        <v>9.5</v>
      </c>
    </row>
    <row r="42" spans="1:19" ht="15" hidden="1" customHeight="1" outlineLevel="1">
      <c r="A42" s="8">
        <v>41487</v>
      </c>
      <c r="B42" s="45">
        <v>25.131599999999999</v>
      </c>
      <c r="C42" s="45">
        <v>26.2288</v>
      </c>
      <c r="D42" s="45">
        <v>24.436800000000002</v>
      </c>
      <c r="E42" s="45">
        <v>20.8339</v>
      </c>
      <c r="F42" s="45">
        <v>27.007999999999999</v>
      </c>
      <c r="G42" s="45">
        <v>21.419799999999999</v>
      </c>
      <c r="H42" s="45">
        <v>25.364899999999999</v>
      </c>
      <c r="I42" s="45">
        <v>26.2288</v>
      </c>
      <c r="J42" s="45">
        <v>24.803899999999999</v>
      </c>
      <c r="K42" s="45">
        <v>21.9267</v>
      </c>
      <c r="L42" s="45">
        <v>27.007999999999999</v>
      </c>
      <c r="M42" s="45">
        <v>21.419799999999999</v>
      </c>
      <c r="N42" s="45">
        <v>10.002700000000001</v>
      </c>
      <c r="O42" s="45">
        <v>36.5</v>
      </c>
      <c r="P42" s="45">
        <v>10</v>
      </c>
      <c r="Q42" s="45">
        <v>10</v>
      </c>
      <c r="R42" s="45">
        <v>0</v>
      </c>
      <c r="S42" s="45">
        <v>0</v>
      </c>
    </row>
    <row r="43" spans="1:19" ht="15" hidden="1" customHeight="1" outlineLevel="1">
      <c r="A43" s="8">
        <v>41518</v>
      </c>
      <c r="B43" s="45">
        <v>25.089300000000001</v>
      </c>
      <c r="C43" s="45">
        <v>25.309799999999999</v>
      </c>
      <c r="D43" s="45">
        <v>24.956199999999999</v>
      </c>
      <c r="E43" s="45">
        <v>22.2257</v>
      </c>
      <c r="F43" s="45">
        <v>27.511199999999999</v>
      </c>
      <c r="G43" s="45">
        <v>19.2943</v>
      </c>
      <c r="H43" s="45">
        <v>25.089300000000001</v>
      </c>
      <c r="I43" s="45">
        <v>25.309799999999999</v>
      </c>
      <c r="J43" s="45">
        <v>24.956199999999999</v>
      </c>
      <c r="K43" s="45">
        <v>22.2257</v>
      </c>
      <c r="L43" s="45">
        <v>27.511199999999999</v>
      </c>
      <c r="M43" s="45">
        <v>19.2943</v>
      </c>
      <c r="N43" s="45">
        <v>36.5</v>
      </c>
      <c r="O43" s="45">
        <v>36.5</v>
      </c>
      <c r="P43" s="45">
        <v>0</v>
      </c>
      <c r="Q43" s="45">
        <v>0</v>
      </c>
      <c r="R43" s="45">
        <v>0</v>
      </c>
      <c r="S43" s="45" t="s">
        <v>268</v>
      </c>
    </row>
    <row r="44" spans="1:19" ht="15" hidden="1" customHeight="1" outlineLevel="1">
      <c r="A44" s="8">
        <v>41548</v>
      </c>
      <c r="B44" s="45">
        <v>25.048100000000002</v>
      </c>
      <c r="C44" s="45">
        <v>24.5914</v>
      </c>
      <c r="D44" s="45">
        <v>25.5032</v>
      </c>
      <c r="E44" s="45">
        <v>23.1465</v>
      </c>
      <c r="F44" s="45">
        <v>27.952100000000002</v>
      </c>
      <c r="G44" s="45">
        <v>19.905200000000001</v>
      </c>
      <c r="H44" s="45">
        <v>25.047999999999998</v>
      </c>
      <c r="I44" s="45">
        <v>24.5913</v>
      </c>
      <c r="J44" s="45">
        <v>25.5032</v>
      </c>
      <c r="K44" s="45">
        <v>23.1465</v>
      </c>
      <c r="L44" s="45">
        <v>27.952100000000002</v>
      </c>
      <c r="M44" s="45">
        <v>19.905200000000001</v>
      </c>
      <c r="N44" s="45">
        <v>36.5</v>
      </c>
      <c r="O44" s="45">
        <v>36.5</v>
      </c>
      <c r="P44" s="45">
        <v>0</v>
      </c>
      <c r="Q44" s="45">
        <v>0</v>
      </c>
      <c r="R44" s="45">
        <v>0</v>
      </c>
      <c r="S44" s="45" t="s">
        <v>268</v>
      </c>
    </row>
    <row r="45" spans="1:19" ht="15" hidden="1" customHeight="1" outlineLevel="1">
      <c r="A45" s="8">
        <v>41579</v>
      </c>
      <c r="B45" s="45">
        <v>25.9985</v>
      </c>
      <c r="C45" s="45">
        <v>26.376300000000001</v>
      </c>
      <c r="D45" s="45">
        <v>25.662099999999999</v>
      </c>
      <c r="E45" s="45">
        <v>22.928599999999999</v>
      </c>
      <c r="F45" s="45">
        <v>28.7791</v>
      </c>
      <c r="G45" s="45">
        <v>20.1279</v>
      </c>
      <c r="H45" s="45">
        <v>25.9984</v>
      </c>
      <c r="I45" s="45">
        <v>26.376200000000001</v>
      </c>
      <c r="J45" s="45">
        <v>25.662099999999999</v>
      </c>
      <c r="K45" s="45">
        <v>22.928599999999999</v>
      </c>
      <c r="L45" s="45">
        <v>28.7791</v>
      </c>
      <c r="M45" s="45">
        <v>20.1279</v>
      </c>
      <c r="N45" s="45">
        <v>36.5</v>
      </c>
      <c r="O45" s="45">
        <v>36.5</v>
      </c>
      <c r="P45" s="45">
        <v>0</v>
      </c>
      <c r="Q45" s="45" t="s">
        <v>268</v>
      </c>
      <c r="R45" s="45">
        <v>0</v>
      </c>
      <c r="S45" s="45" t="s">
        <v>268</v>
      </c>
    </row>
    <row r="46" spans="1:19" ht="15" hidden="1" customHeight="1" outlineLevel="1">
      <c r="A46" s="8">
        <v>41609</v>
      </c>
      <c r="B46" s="45">
        <v>25.794499999999999</v>
      </c>
      <c r="C46" s="45">
        <v>27.212299999999999</v>
      </c>
      <c r="D46" s="45">
        <v>24.612100000000002</v>
      </c>
      <c r="E46" s="45">
        <v>22.305099999999999</v>
      </c>
      <c r="F46" s="45">
        <v>27.591000000000001</v>
      </c>
      <c r="G46" s="45">
        <v>20.3995</v>
      </c>
      <c r="H46" s="45">
        <v>25.950600000000001</v>
      </c>
      <c r="I46" s="45">
        <v>27.212199999999999</v>
      </c>
      <c r="J46" s="45">
        <v>24.879200000000001</v>
      </c>
      <c r="K46" s="45">
        <v>23.099</v>
      </c>
      <c r="L46" s="45">
        <v>27.591000000000001</v>
      </c>
      <c r="M46" s="45">
        <v>20.3995</v>
      </c>
      <c r="N46" s="45">
        <v>10.01</v>
      </c>
      <c r="O46" s="45">
        <v>46.740600000000001</v>
      </c>
      <c r="P46" s="45">
        <v>10</v>
      </c>
      <c r="Q46" s="45">
        <v>10</v>
      </c>
      <c r="R46" s="45">
        <v>0</v>
      </c>
      <c r="S46" s="45" t="s">
        <v>268</v>
      </c>
    </row>
    <row r="47" spans="1:19" ht="15" hidden="1" customHeight="1" outlineLevel="1">
      <c r="A47" s="8">
        <v>41640</v>
      </c>
      <c r="B47" s="45">
        <v>26.216699999999999</v>
      </c>
      <c r="C47" s="45">
        <v>26.805</v>
      </c>
      <c r="D47" s="45">
        <v>25.595600000000001</v>
      </c>
      <c r="E47" s="45">
        <v>23.720199999999998</v>
      </c>
      <c r="F47" s="45">
        <v>27.959299999999999</v>
      </c>
      <c r="G47" s="45">
        <v>21.1023</v>
      </c>
      <c r="H47" s="45">
        <v>26.216699999999999</v>
      </c>
      <c r="I47" s="45">
        <v>26.805</v>
      </c>
      <c r="J47" s="45">
        <v>25.595600000000001</v>
      </c>
      <c r="K47" s="45">
        <v>23.720199999999998</v>
      </c>
      <c r="L47" s="45">
        <v>27.959299999999999</v>
      </c>
      <c r="M47" s="45">
        <v>21.1023</v>
      </c>
      <c r="N47" s="45">
        <v>36.5</v>
      </c>
      <c r="O47" s="45">
        <v>36.5</v>
      </c>
      <c r="P47" s="45" t="s">
        <v>268</v>
      </c>
      <c r="Q47" s="45" t="s">
        <v>268</v>
      </c>
      <c r="R47" s="45" t="s">
        <v>268</v>
      </c>
      <c r="S47" s="45" t="s">
        <v>268</v>
      </c>
    </row>
    <row r="48" spans="1:19" ht="15" hidden="1" customHeight="1" outlineLevel="1">
      <c r="A48" s="8">
        <v>41671</v>
      </c>
      <c r="B48" s="45">
        <v>25.629000000000001</v>
      </c>
      <c r="C48" s="45">
        <v>27.816500000000001</v>
      </c>
      <c r="D48" s="45">
        <v>24.785699999999999</v>
      </c>
      <c r="E48" s="45">
        <v>24.316700000000001</v>
      </c>
      <c r="F48" s="45">
        <v>26.203600000000002</v>
      </c>
      <c r="G48" s="45">
        <v>22.145700000000001</v>
      </c>
      <c r="H48" s="45">
        <v>25.6434</v>
      </c>
      <c r="I48" s="45">
        <v>27.816500000000001</v>
      </c>
      <c r="J48" s="45">
        <v>24.8048</v>
      </c>
      <c r="K48" s="45">
        <v>24.316700000000001</v>
      </c>
      <c r="L48" s="45">
        <v>26.237500000000001</v>
      </c>
      <c r="M48" s="45">
        <v>22.226400000000002</v>
      </c>
      <c r="N48" s="45">
        <v>6.8579999999999997</v>
      </c>
      <c r="O48" s="45" t="s">
        <v>268</v>
      </c>
      <c r="P48" s="45">
        <v>6.8579999999999997</v>
      </c>
      <c r="Q48" s="45">
        <v>0</v>
      </c>
      <c r="R48" s="45">
        <v>0</v>
      </c>
      <c r="S48" s="45">
        <v>11.725</v>
      </c>
    </row>
    <row r="49" spans="1:19" ht="15" hidden="1" customHeight="1" outlineLevel="1">
      <c r="A49" s="8">
        <v>41699</v>
      </c>
      <c r="B49" s="45">
        <v>26.078600000000002</v>
      </c>
      <c r="C49" s="45">
        <v>26.051300000000001</v>
      </c>
      <c r="D49" s="45">
        <v>26.1267</v>
      </c>
      <c r="E49" s="45">
        <v>24.804300000000001</v>
      </c>
      <c r="F49" s="45">
        <v>27.601500000000001</v>
      </c>
      <c r="G49" s="45">
        <v>21.985399999999998</v>
      </c>
      <c r="H49" s="45">
        <v>26.325199999999999</v>
      </c>
      <c r="I49" s="45">
        <v>26.050699999999999</v>
      </c>
      <c r="J49" s="45">
        <v>26.834399999999999</v>
      </c>
      <c r="K49" s="45">
        <v>24.804300000000001</v>
      </c>
      <c r="L49" s="45">
        <v>27.601500000000001</v>
      </c>
      <c r="M49" s="45">
        <v>26.7013</v>
      </c>
      <c r="N49" s="45">
        <v>12.880100000000001</v>
      </c>
      <c r="O49" s="45">
        <v>47.988399999999999</v>
      </c>
      <c r="P49" s="45">
        <v>12.8466</v>
      </c>
      <c r="Q49" s="45">
        <v>0</v>
      </c>
      <c r="R49" s="45">
        <v>0</v>
      </c>
      <c r="S49" s="45">
        <v>12.8466</v>
      </c>
    </row>
    <row r="50" spans="1:19" ht="15" hidden="1" customHeight="1" outlineLevel="1">
      <c r="A50" s="8">
        <v>41730</v>
      </c>
      <c r="B50" s="45">
        <v>25.9345</v>
      </c>
      <c r="C50" s="45">
        <v>26.4224</v>
      </c>
      <c r="D50" s="45">
        <v>25.4208</v>
      </c>
      <c r="E50" s="45">
        <v>20.909500000000001</v>
      </c>
      <c r="F50" s="45">
        <v>27.7698</v>
      </c>
      <c r="G50" s="45">
        <v>25.596</v>
      </c>
      <c r="H50" s="45">
        <v>25.9344</v>
      </c>
      <c r="I50" s="45">
        <v>26.4222</v>
      </c>
      <c r="J50" s="45">
        <v>25.4208</v>
      </c>
      <c r="K50" s="45">
        <v>20.909500000000001</v>
      </c>
      <c r="L50" s="45">
        <v>27.7698</v>
      </c>
      <c r="M50" s="45">
        <v>25.596</v>
      </c>
      <c r="N50" s="45">
        <v>36.5</v>
      </c>
      <c r="O50" s="45">
        <v>36.5</v>
      </c>
      <c r="P50" s="45">
        <v>0</v>
      </c>
      <c r="Q50" s="45">
        <v>0</v>
      </c>
      <c r="R50" s="45">
        <v>0</v>
      </c>
      <c r="S50" s="45" t="s">
        <v>268</v>
      </c>
    </row>
    <row r="51" spans="1:19" ht="15" hidden="1" customHeight="1" outlineLevel="1">
      <c r="A51" s="8">
        <v>41760</v>
      </c>
      <c r="B51" s="45">
        <v>30.194299999999998</v>
      </c>
      <c r="C51" s="45">
        <v>32.360900000000001</v>
      </c>
      <c r="D51" s="45">
        <v>27.186800000000002</v>
      </c>
      <c r="E51" s="45">
        <v>22.865300000000001</v>
      </c>
      <c r="F51" s="45">
        <v>29.053100000000001</v>
      </c>
      <c r="G51" s="45">
        <v>27.541499999999999</v>
      </c>
      <c r="H51" s="45">
        <v>30.187799999999999</v>
      </c>
      <c r="I51" s="45">
        <v>32.3536</v>
      </c>
      <c r="J51" s="45">
        <v>27.186800000000002</v>
      </c>
      <c r="K51" s="45">
        <v>22.865300000000001</v>
      </c>
      <c r="L51" s="45">
        <v>29.053100000000001</v>
      </c>
      <c r="M51" s="45">
        <v>27.541499999999999</v>
      </c>
      <c r="N51" s="45">
        <v>36.5002</v>
      </c>
      <c r="O51" s="45">
        <v>36.5002</v>
      </c>
      <c r="P51" s="45">
        <v>0</v>
      </c>
      <c r="Q51" s="45">
        <v>0</v>
      </c>
      <c r="R51" s="45">
        <v>0</v>
      </c>
      <c r="S51" s="45" t="s">
        <v>268</v>
      </c>
    </row>
    <row r="52" spans="1:19" ht="15" hidden="1" customHeight="1" outlineLevel="1">
      <c r="A52" s="8">
        <v>41791</v>
      </c>
      <c r="B52" s="45">
        <v>27.261399999999998</v>
      </c>
      <c r="C52" s="45">
        <v>27.268999999999998</v>
      </c>
      <c r="D52" s="45">
        <v>27.254200000000001</v>
      </c>
      <c r="E52" s="45">
        <v>21.3126</v>
      </c>
      <c r="F52" s="45">
        <v>28.642499999999998</v>
      </c>
      <c r="G52" s="45">
        <v>28.8872</v>
      </c>
      <c r="H52" s="45">
        <v>27.261399999999998</v>
      </c>
      <c r="I52" s="45">
        <v>27.268999999999998</v>
      </c>
      <c r="J52" s="45">
        <v>27.254200000000001</v>
      </c>
      <c r="K52" s="45">
        <v>21.3126</v>
      </c>
      <c r="L52" s="45">
        <v>28.642499999999998</v>
      </c>
      <c r="M52" s="45">
        <v>28.8872</v>
      </c>
      <c r="N52" s="45">
        <v>36.5</v>
      </c>
      <c r="O52" s="45">
        <v>36.5</v>
      </c>
      <c r="P52" s="45">
        <v>0</v>
      </c>
      <c r="Q52" s="45">
        <v>0</v>
      </c>
      <c r="R52" s="45">
        <v>0</v>
      </c>
      <c r="S52" s="45">
        <v>0</v>
      </c>
    </row>
    <row r="53" spans="1:19" ht="15" hidden="1" customHeight="1" outlineLevel="1">
      <c r="A53" s="8">
        <v>41821</v>
      </c>
      <c r="B53" s="45">
        <v>26.9282</v>
      </c>
      <c r="C53" s="45">
        <v>27.804300000000001</v>
      </c>
      <c r="D53" s="45">
        <v>25.986699999999999</v>
      </c>
      <c r="E53" s="45">
        <v>24.203800000000001</v>
      </c>
      <c r="F53" s="45">
        <v>30.6999</v>
      </c>
      <c r="G53" s="45">
        <v>11.748799999999999</v>
      </c>
      <c r="H53" s="45">
        <v>28.354500000000002</v>
      </c>
      <c r="I53" s="45">
        <v>27.803599999999999</v>
      </c>
      <c r="J53" s="45">
        <v>29.0154</v>
      </c>
      <c r="K53" s="45">
        <v>24.203800000000001</v>
      </c>
      <c r="L53" s="45">
        <v>30.6999</v>
      </c>
      <c r="M53" s="45">
        <v>26.021699999999999</v>
      </c>
      <c r="N53" s="45">
        <v>2.8199999999999999E-2</v>
      </c>
      <c r="O53" s="45">
        <v>36.5</v>
      </c>
      <c r="P53" s="45">
        <v>0</v>
      </c>
      <c r="Q53" s="45">
        <v>0</v>
      </c>
      <c r="R53" s="45">
        <v>0</v>
      </c>
      <c r="S53" s="45">
        <v>0</v>
      </c>
    </row>
    <row r="54" spans="1:19" hidden="1" outlineLevel="1" collapsed="1">
      <c r="A54" s="8">
        <v>41852</v>
      </c>
      <c r="B54" s="45">
        <v>27.3522</v>
      </c>
      <c r="C54" s="45">
        <v>26.367699999999999</v>
      </c>
      <c r="D54" s="45">
        <v>28.540299999999998</v>
      </c>
      <c r="E54" s="45">
        <v>25.231300000000001</v>
      </c>
      <c r="F54" s="45">
        <v>29.531300000000002</v>
      </c>
      <c r="G54" s="45">
        <v>24.7851</v>
      </c>
      <c r="H54" s="45">
        <v>27.354700000000001</v>
      </c>
      <c r="I54" s="45">
        <v>26.3673</v>
      </c>
      <c r="J54" s="45">
        <v>28.546900000000001</v>
      </c>
      <c r="K54" s="45">
        <v>25.231300000000001</v>
      </c>
      <c r="L54" s="45">
        <v>29.531300000000002</v>
      </c>
      <c r="M54" s="45">
        <v>24.853200000000001</v>
      </c>
      <c r="N54" s="45">
        <v>16.874400000000001</v>
      </c>
      <c r="O54" s="45">
        <v>36.5</v>
      </c>
      <c r="P54" s="45">
        <v>15.1721</v>
      </c>
      <c r="Q54" s="45">
        <v>0</v>
      </c>
      <c r="R54" s="45">
        <v>0</v>
      </c>
      <c r="S54" s="45">
        <v>15.1721</v>
      </c>
    </row>
    <row r="55" spans="1:19" hidden="1" outlineLevel="1" collapsed="1">
      <c r="A55" s="8">
        <v>41883</v>
      </c>
      <c r="B55" s="45">
        <v>26.093</v>
      </c>
      <c r="C55" s="45">
        <v>24.311800000000002</v>
      </c>
      <c r="D55" s="45">
        <v>28.0017</v>
      </c>
      <c r="E55" s="45">
        <v>24.5352</v>
      </c>
      <c r="F55" s="45">
        <v>29.870699999999999</v>
      </c>
      <c r="G55" s="45">
        <v>21.8614</v>
      </c>
      <c r="H55" s="45">
        <v>26.089600000000001</v>
      </c>
      <c r="I55" s="45">
        <v>24.3048</v>
      </c>
      <c r="J55" s="45">
        <v>28.0017</v>
      </c>
      <c r="K55" s="45">
        <v>24.5352</v>
      </c>
      <c r="L55" s="45">
        <v>29.870699999999999</v>
      </c>
      <c r="M55" s="45">
        <v>21.8614</v>
      </c>
      <c r="N55" s="45">
        <v>49.520400000000002</v>
      </c>
      <c r="O55" s="45">
        <v>49.520400000000002</v>
      </c>
      <c r="P55" s="45">
        <v>0</v>
      </c>
      <c r="Q55" s="45" t="s">
        <v>268</v>
      </c>
      <c r="R55" s="45">
        <v>0</v>
      </c>
      <c r="S55" s="45" t="s">
        <v>268</v>
      </c>
    </row>
    <row r="56" spans="1:19" hidden="1" outlineLevel="1" collapsed="1">
      <c r="A56" s="8">
        <v>41913</v>
      </c>
      <c r="B56" s="45">
        <v>25.2408</v>
      </c>
      <c r="C56" s="45">
        <v>24.024899999999999</v>
      </c>
      <c r="D56" s="45">
        <v>26.351199999999999</v>
      </c>
      <c r="E56" s="45">
        <v>23.5868</v>
      </c>
      <c r="F56" s="45">
        <v>27.878599999999999</v>
      </c>
      <c r="G56" s="45">
        <v>22.5901</v>
      </c>
      <c r="H56" s="45">
        <v>25.2407</v>
      </c>
      <c r="I56" s="45">
        <v>24.024799999999999</v>
      </c>
      <c r="J56" s="45">
        <v>26.351199999999999</v>
      </c>
      <c r="K56" s="45">
        <v>23.5868</v>
      </c>
      <c r="L56" s="45">
        <v>27.878599999999999</v>
      </c>
      <c r="M56" s="45">
        <v>22.5901</v>
      </c>
      <c r="N56" s="45">
        <v>36.149500000000003</v>
      </c>
      <c r="O56" s="45">
        <v>36.149500000000003</v>
      </c>
      <c r="P56" s="45">
        <v>0</v>
      </c>
      <c r="Q56" s="45" t="s">
        <v>268</v>
      </c>
      <c r="R56" s="45">
        <v>0</v>
      </c>
      <c r="S56" s="45" t="s">
        <v>268</v>
      </c>
    </row>
    <row r="57" spans="1:19" hidden="1" outlineLevel="1" collapsed="1">
      <c r="A57" s="8">
        <v>41944</v>
      </c>
      <c r="B57" s="45">
        <v>25.590699999999998</v>
      </c>
      <c r="C57" s="45">
        <v>24.930800000000001</v>
      </c>
      <c r="D57" s="45">
        <v>26.202999999999999</v>
      </c>
      <c r="E57" s="45">
        <v>22.8687</v>
      </c>
      <c r="F57" s="45">
        <v>27.6905</v>
      </c>
      <c r="G57" s="45">
        <v>24.293500000000002</v>
      </c>
      <c r="H57" s="45">
        <v>25.6343</v>
      </c>
      <c r="I57" s="45">
        <v>24.925799999999999</v>
      </c>
      <c r="J57" s="45">
        <v>26.296099999999999</v>
      </c>
      <c r="K57" s="45">
        <v>22.8687</v>
      </c>
      <c r="L57" s="45">
        <v>27.6905</v>
      </c>
      <c r="M57" s="45">
        <v>25.1951</v>
      </c>
      <c r="N57" s="45">
        <v>14.3992</v>
      </c>
      <c r="O57" s="45">
        <v>36.640700000000002</v>
      </c>
      <c r="P57" s="45">
        <v>13.158099999999999</v>
      </c>
      <c r="Q57" s="45">
        <v>0</v>
      </c>
      <c r="R57" s="45">
        <v>0</v>
      </c>
      <c r="S57" s="45">
        <v>13.158099999999999</v>
      </c>
    </row>
    <row r="58" spans="1:19" hidden="1" outlineLevel="1" collapsed="1">
      <c r="A58" s="8">
        <v>41974</v>
      </c>
      <c r="B58" s="45">
        <v>24.947800000000001</v>
      </c>
      <c r="C58" s="45">
        <v>25.708300000000001</v>
      </c>
      <c r="D58" s="45">
        <v>24.333300000000001</v>
      </c>
      <c r="E58" s="45">
        <v>21.200900000000001</v>
      </c>
      <c r="F58" s="45">
        <v>27.468499999999999</v>
      </c>
      <c r="G58" s="45">
        <v>17.576699999999999</v>
      </c>
      <c r="H58" s="45">
        <v>24.983799999999999</v>
      </c>
      <c r="I58" s="45">
        <v>25.6568</v>
      </c>
      <c r="J58" s="45">
        <v>24.439399999999999</v>
      </c>
      <c r="K58" s="45">
        <v>21.200900000000001</v>
      </c>
      <c r="L58" s="45">
        <v>27.468499999999999</v>
      </c>
      <c r="M58" s="45">
        <v>17.9405</v>
      </c>
      <c r="N58" s="45">
        <v>19.093499999999999</v>
      </c>
      <c r="O58" s="45">
        <v>35.030900000000003</v>
      </c>
      <c r="P58" s="45">
        <v>8.4151000000000007</v>
      </c>
      <c r="Q58" s="45">
        <v>0</v>
      </c>
      <c r="R58" s="45">
        <v>0</v>
      </c>
      <c r="S58" s="45">
        <v>8.4151000000000007</v>
      </c>
    </row>
    <row r="59" spans="1:19" hidden="1" outlineLevel="1" collapsed="1">
      <c r="A59" s="8">
        <v>42005</v>
      </c>
      <c r="B59" s="45">
        <v>24.7225</v>
      </c>
      <c r="C59" s="45">
        <v>26.625800000000002</v>
      </c>
      <c r="D59" s="45">
        <v>23.283100000000001</v>
      </c>
      <c r="E59" s="45">
        <v>22.605899999999998</v>
      </c>
      <c r="F59" s="45">
        <v>26.398499999999999</v>
      </c>
      <c r="G59" s="45">
        <v>15.3368</v>
      </c>
      <c r="H59" s="45">
        <v>25.071899999999999</v>
      </c>
      <c r="I59" s="45">
        <v>26.624300000000002</v>
      </c>
      <c r="J59" s="45">
        <v>23.850300000000001</v>
      </c>
      <c r="K59" s="45">
        <v>22.605899999999998</v>
      </c>
      <c r="L59" s="45">
        <v>27.374700000000001</v>
      </c>
      <c r="M59" s="45">
        <v>15.6317</v>
      </c>
      <c r="N59" s="45">
        <v>9.4358000000000004</v>
      </c>
      <c r="O59" s="45">
        <v>37.690300000000001</v>
      </c>
      <c r="P59" s="45">
        <v>9.3610000000000007</v>
      </c>
      <c r="Q59" s="45" t="s">
        <v>268</v>
      </c>
      <c r="R59" s="45">
        <v>9.0031999999999996</v>
      </c>
      <c r="S59" s="45">
        <v>10.338699999999999</v>
      </c>
    </row>
    <row r="60" spans="1:19" hidden="1" outlineLevel="1" collapsed="1">
      <c r="A60" s="8">
        <v>42036</v>
      </c>
      <c r="B60" s="45">
        <v>25.031300000000002</v>
      </c>
      <c r="C60" s="45">
        <v>28.327000000000002</v>
      </c>
      <c r="D60" s="45">
        <v>23.113499999999998</v>
      </c>
      <c r="E60" s="45">
        <v>21.2164</v>
      </c>
      <c r="F60" s="45">
        <v>25.8047</v>
      </c>
      <c r="G60" s="45">
        <v>17.909400000000002</v>
      </c>
      <c r="H60" s="45">
        <v>25.018899999999999</v>
      </c>
      <c r="I60" s="45">
        <v>28.2377</v>
      </c>
      <c r="J60" s="45">
        <v>23.153600000000001</v>
      </c>
      <c r="K60" s="45">
        <v>21.2164</v>
      </c>
      <c r="L60" s="45">
        <v>25.8047</v>
      </c>
      <c r="M60" s="45">
        <v>17.965399999999999</v>
      </c>
      <c r="N60" s="45">
        <v>26.892099999999999</v>
      </c>
      <c r="O60" s="45">
        <v>37.921199999999999</v>
      </c>
      <c r="P60" s="45">
        <v>15.26</v>
      </c>
      <c r="Q60" s="45">
        <v>0</v>
      </c>
      <c r="R60" s="45">
        <v>0</v>
      </c>
      <c r="S60" s="45">
        <v>15.26</v>
      </c>
    </row>
    <row r="61" spans="1:19" hidden="1" outlineLevel="1" collapsed="1">
      <c r="A61" s="8">
        <v>42064</v>
      </c>
      <c r="B61" s="45">
        <v>22.332599999999999</v>
      </c>
      <c r="C61" s="45">
        <v>28.4605</v>
      </c>
      <c r="D61" s="45">
        <v>20.375499999999999</v>
      </c>
      <c r="E61" s="45">
        <v>20.887699999999999</v>
      </c>
      <c r="F61" s="45">
        <v>26.591999999999999</v>
      </c>
      <c r="G61" s="45">
        <v>11.1288</v>
      </c>
      <c r="H61" s="45">
        <v>22.308800000000002</v>
      </c>
      <c r="I61" s="45">
        <v>28.395499999999998</v>
      </c>
      <c r="J61" s="45">
        <v>20.381599999999999</v>
      </c>
      <c r="K61" s="45">
        <v>20.887699999999999</v>
      </c>
      <c r="L61" s="45">
        <v>26.591999999999999</v>
      </c>
      <c r="M61" s="45">
        <v>11.121700000000001</v>
      </c>
      <c r="N61" s="45">
        <v>30.2944</v>
      </c>
      <c r="O61" s="45">
        <v>35.220799999999997</v>
      </c>
      <c r="P61" s="45">
        <v>13.49</v>
      </c>
      <c r="Q61" s="45">
        <v>0</v>
      </c>
      <c r="R61" s="45">
        <v>0</v>
      </c>
      <c r="S61" s="45">
        <v>13.49</v>
      </c>
    </row>
    <row r="62" spans="1:19" hidden="1" outlineLevel="1" collapsed="1">
      <c r="A62" s="8">
        <v>42095</v>
      </c>
      <c r="B62" s="45">
        <v>21.761399999999998</v>
      </c>
      <c r="C62" s="45">
        <v>30.000900000000001</v>
      </c>
      <c r="D62" s="45">
        <v>20.158100000000001</v>
      </c>
      <c r="E62" s="45">
        <v>21.007300000000001</v>
      </c>
      <c r="F62" s="45">
        <v>26.3508</v>
      </c>
      <c r="G62" s="45">
        <v>12.1127</v>
      </c>
      <c r="H62" s="45">
        <v>21.760400000000001</v>
      </c>
      <c r="I62" s="45">
        <v>29.997800000000002</v>
      </c>
      <c r="J62" s="45">
        <v>20.158100000000001</v>
      </c>
      <c r="K62" s="45">
        <v>21.007300000000001</v>
      </c>
      <c r="L62" s="45">
        <v>26.3508</v>
      </c>
      <c r="M62" s="45">
        <v>12.1127</v>
      </c>
      <c r="N62" s="45">
        <v>38.030299999999997</v>
      </c>
      <c r="O62" s="45">
        <v>38.030299999999997</v>
      </c>
      <c r="P62" s="45">
        <v>0</v>
      </c>
      <c r="Q62" s="45" t="s">
        <v>268</v>
      </c>
      <c r="R62" s="45">
        <v>0</v>
      </c>
      <c r="S62" s="45">
        <v>0</v>
      </c>
    </row>
    <row r="63" spans="1:19" hidden="1" outlineLevel="1" collapsed="1">
      <c r="A63" s="8">
        <v>42125</v>
      </c>
      <c r="B63" s="45">
        <v>25.0334</v>
      </c>
      <c r="C63" s="45">
        <v>30.770700000000001</v>
      </c>
      <c r="D63" s="45">
        <v>23.305499999999999</v>
      </c>
      <c r="E63" s="45">
        <v>24.280899999999999</v>
      </c>
      <c r="F63" s="45">
        <v>27.448699999999999</v>
      </c>
      <c r="G63" s="45">
        <v>8.2477</v>
      </c>
      <c r="H63" s="45">
        <v>25.274699999999999</v>
      </c>
      <c r="I63" s="45">
        <v>30.712700000000002</v>
      </c>
      <c r="J63" s="45">
        <v>23.613299999999999</v>
      </c>
      <c r="K63" s="45">
        <v>24.280899999999999</v>
      </c>
      <c r="L63" s="45">
        <v>27.448699999999999</v>
      </c>
      <c r="M63" s="45">
        <v>8.0717999999999996</v>
      </c>
      <c r="N63" s="45">
        <v>12.454499999999999</v>
      </c>
      <c r="O63" s="45">
        <v>37.9968</v>
      </c>
      <c r="P63" s="45">
        <v>9.6792999999999996</v>
      </c>
      <c r="Q63" s="45" t="s">
        <v>268</v>
      </c>
      <c r="R63" s="45">
        <v>0</v>
      </c>
      <c r="S63" s="45">
        <v>9.6792999999999996</v>
      </c>
    </row>
    <row r="64" spans="1:19" hidden="1" outlineLevel="1" collapsed="1">
      <c r="A64" s="8">
        <v>42156</v>
      </c>
      <c r="B64" s="45">
        <v>22.103300000000001</v>
      </c>
      <c r="C64" s="45">
        <v>31.058800000000002</v>
      </c>
      <c r="D64" s="45">
        <v>20.136900000000001</v>
      </c>
      <c r="E64" s="45">
        <v>28.879899999999999</v>
      </c>
      <c r="F64" s="45">
        <v>27.209199999999999</v>
      </c>
      <c r="G64" s="45">
        <v>8.2850999999999999</v>
      </c>
      <c r="H64" s="45">
        <v>27.01</v>
      </c>
      <c r="I64" s="45">
        <v>31.053000000000001</v>
      </c>
      <c r="J64" s="45">
        <v>25.769300000000001</v>
      </c>
      <c r="K64" s="45">
        <v>28.879899999999999</v>
      </c>
      <c r="L64" s="45">
        <v>27.209199999999999</v>
      </c>
      <c r="M64" s="45">
        <v>15.178000000000001</v>
      </c>
      <c r="N64" s="45">
        <v>6.0308000000000002</v>
      </c>
      <c r="O64" s="45">
        <v>37.994700000000002</v>
      </c>
      <c r="P64" s="45">
        <v>6.0102000000000002</v>
      </c>
      <c r="Q64" s="45" t="s">
        <v>268</v>
      </c>
      <c r="R64" s="45">
        <v>0</v>
      </c>
      <c r="S64" s="45">
        <v>6.0102000000000002</v>
      </c>
    </row>
    <row r="65" spans="1:19" hidden="1" outlineLevel="1" collapsed="1">
      <c r="A65" s="8">
        <v>42186</v>
      </c>
      <c r="B65" s="45">
        <v>27.005199999999999</v>
      </c>
      <c r="C65" s="45">
        <v>31.359400000000001</v>
      </c>
      <c r="D65" s="45">
        <v>25.618200000000002</v>
      </c>
      <c r="E65" s="45">
        <v>28.0609</v>
      </c>
      <c r="F65" s="45">
        <v>27.6584</v>
      </c>
      <c r="G65" s="45">
        <v>14.953799999999999</v>
      </c>
      <c r="H65" s="45">
        <v>27.0045</v>
      </c>
      <c r="I65" s="45">
        <v>31.357500000000002</v>
      </c>
      <c r="J65" s="45">
        <v>25.618200000000002</v>
      </c>
      <c r="K65" s="45">
        <v>28.0609</v>
      </c>
      <c r="L65" s="45">
        <v>27.6584</v>
      </c>
      <c r="M65" s="45">
        <v>14.953799999999999</v>
      </c>
      <c r="N65" s="45">
        <v>37.594200000000001</v>
      </c>
      <c r="O65" s="45">
        <v>37.594200000000001</v>
      </c>
      <c r="P65" s="45">
        <v>0</v>
      </c>
      <c r="Q65" s="45">
        <v>0</v>
      </c>
      <c r="R65" s="45">
        <v>0</v>
      </c>
      <c r="S65" s="45" t="s">
        <v>268</v>
      </c>
    </row>
    <row r="66" spans="1:19" hidden="1" outlineLevel="1" collapsed="1">
      <c r="A66" s="8">
        <v>42217</v>
      </c>
      <c r="B66" s="45">
        <v>28.478200000000001</v>
      </c>
      <c r="C66" s="45">
        <v>31.367899999999999</v>
      </c>
      <c r="D66" s="45">
        <v>27.511600000000001</v>
      </c>
      <c r="E66" s="45">
        <v>28.9148</v>
      </c>
      <c r="F66" s="45">
        <v>27.950900000000001</v>
      </c>
      <c r="G66" s="45">
        <v>18.307200000000002</v>
      </c>
      <c r="H66" s="45">
        <v>28.4773</v>
      </c>
      <c r="I66" s="45">
        <v>31.365400000000001</v>
      </c>
      <c r="J66" s="45">
        <v>27.511600000000001</v>
      </c>
      <c r="K66" s="45">
        <v>28.9148</v>
      </c>
      <c r="L66" s="45">
        <v>27.950900000000001</v>
      </c>
      <c r="M66" s="45">
        <v>18.307200000000002</v>
      </c>
      <c r="N66" s="45">
        <v>37.471499999999999</v>
      </c>
      <c r="O66" s="45">
        <v>37.471499999999999</v>
      </c>
      <c r="P66" s="45">
        <v>0</v>
      </c>
      <c r="Q66" s="45">
        <v>0</v>
      </c>
      <c r="R66" s="45">
        <v>0</v>
      </c>
      <c r="S66" s="45" t="s">
        <v>268</v>
      </c>
    </row>
    <row r="67" spans="1:19" hidden="1" outlineLevel="1" collapsed="1">
      <c r="A67" s="8">
        <v>42248</v>
      </c>
      <c r="B67" s="45">
        <v>26.114799999999999</v>
      </c>
      <c r="C67" s="45">
        <v>31.401199999999999</v>
      </c>
      <c r="D67" s="45">
        <v>24.489100000000001</v>
      </c>
      <c r="E67" s="45">
        <v>30.752199999999998</v>
      </c>
      <c r="F67" s="45">
        <v>27.244</v>
      </c>
      <c r="G67" s="45">
        <v>7.6997</v>
      </c>
      <c r="H67" s="45">
        <v>26.1097</v>
      </c>
      <c r="I67" s="45">
        <v>31.387899999999998</v>
      </c>
      <c r="J67" s="45">
        <v>24.489100000000001</v>
      </c>
      <c r="K67" s="45">
        <v>30.752199999999998</v>
      </c>
      <c r="L67" s="45">
        <v>27.244</v>
      </c>
      <c r="M67" s="45">
        <v>7.6997</v>
      </c>
      <c r="N67" s="45">
        <v>39.730899999999998</v>
      </c>
      <c r="O67" s="45">
        <v>39.730899999999998</v>
      </c>
      <c r="P67" s="45">
        <v>0</v>
      </c>
      <c r="Q67" s="45">
        <v>0</v>
      </c>
      <c r="R67" s="45">
        <v>0</v>
      </c>
      <c r="S67" s="45" t="s">
        <v>268</v>
      </c>
    </row>
    <row r="68" spans="1:19" hidden="1" outlineLevel="1" collapsed="1">
      <c r="A68" s="8">
        <v>42278</v>
      </c>
      <c r="B68" s="45">
        <v>27.321899999999999</v>
      </c>
      <c r="C68" s="45">
        <v>34.746499999999997</v>
      </c>
      <c r="D68" s="45">
        <v>24.924800000000001</v>
      </c>
      <c r="E68" s="45">
        <v>30.679600000000001</v>
      </c>
      <c r="F68" s="45">
        <v>28.294599999999999</v>
      </c>
      <c r="G68" s="45">
        <v>10.8881</v>
      </c>
      <c r="H68" s="45">
        <v>27.267700000000001</v>
      </c>
      <c r="I68" s="45">
        <v>34.654200000000003</v>
      </c>
      <c r="J68" s="45">
        <v>24.924800000000001</v>
      </c>
      <c r="K68" s="45">
        <v>30.679600000000001</v>
      </c>
      <c r="L68" s="45">
        <v>28.294599999999999</v>
      </c>
      <c r="M68" s="45">
        <v>10.8881</v>
      </c>
      <c r="N68" s="45">
        <v>39.902999999999999</v>
      </c>
      <c r="O68" s="45">
        <v>39.902999999999999</v>
      </c>
      <c r="P68" s="45">
        <v>0</v>
      </c>
      <c r="Q68" s="45">
        <v>0</v>
      </c>
      <c r="R68" s="45">
        <v>0</v>
      </c>
      <c r="S68" s="45" t="s">
        <v>268</v>
      </c>
    </row>
    <row r="69" spans="1:19" hidden="1" outlineLevel="1" collapsed="1">
      <c r="A69" s="8">
        <v>42309</v>
      </c>
      <c r="B69" s="45">
        <v>27.0091</v>
      </c>
      <c r="C69" s="45">
        <v>31.861999999999998</v>
      </c>
      <c r="D69" s="45">
        <v>25.924700000000001</v>
      </c>
      <c r="E69" s="45">
        <v>27.391999999999999</v>
      </c>
      <c r="F69" s="45">
        <v>27.235299999999999</v>
      </c>
      <c r="G69" s="45">
        <v>15.004200000000001</v>
      </c>
      <c r="H69" s="45">
        <v>27.0062</v>
      </c>
      <c r="I69" s="45">
        <v>31.853200000000001</v>
      </c>
      <c r="J69" s="45">
        <v>25.924700000000001</v>
      </c>
      <c r="K69" s="45">
        <v>27.391999999999999</v>
      </c>
      <c r="L69" s="45">
        <v>27.235299999999999</v>
      </c>
      <c r="M69" s="45">
        <v>15.004200000000001</v>
      </c>
      <c r="N69" s="45">
        <v>37.841999999999999</v>
      </c>
      <c r="O69" s="45">
        <v>37.841999999999999</v>
      </c>
      <c r="P69" s="45">
        <v>0</v>
      </c>
      <c r="Q69" s="45">
        <v>0</v>
      </c>
      <c r="R69" s="45">
        <v>0</v>
      </c>
      <c r="S69" s="45" t="s">
        <v>268</v>
      </c>
    </row>
    <row r="70" spans="1:19" hidden="1" outlineLevel="1" collapsed="1">
      <c r="A70" s="8">
        <v>42339</v>
      </c>
      <c r="B70" s="45">
        <v>25.6844</v>
      </c>
      <c r="C70" s="45">
        <v>31.258900000000001</v>
      </c>
      <c r="D70" s="45">
        <v>24.4666</v>
      </c>
      <c r="E70" s="45">
        <v>24.428899999999999</v>
      </c>
      <c r="F70" s="45">
        <v>27.013500000000001</v>
      </c>
      <c r="G70" s="45">
        <v>7.8209</v>
      </c>
      <c r="H70" s="45">
        <v>25.742000000000001</v>
      </c>
      <c r="I70" s="45">
        <v>31.2575</v>
      </c>
      <c r="J70" s="45">
        <v>24.533999999999999</v>
      </c>
      <c r="K70" s="45">
        <v>24.428899999999999</v>
      </c>
      <c r="L70" s="45">
        <v>27.013500000000001</v>
      </c>
      <c r="M70" s="45">
        <v>8.0495999999999999</v>
      </c>
      <c r="N70" s="45">
        <v>0.62880000000000003</v>
      </c>
      <c r="O70" s="45">
        <v>38.006599999999999</v>
      </c>
      <c r="P70" s="45">
        <v>0</v>
      </c>
      <c r="Q70" s="45">
        <v>0</v>
      </c>
      <c r="R70" s="45">
        <v>0</v>
      </c>
      <c r="S70" s="45">
        <v>0</v>
      </c>
    </row>
    <row r="71" spans="1:19" hidden="1" outlineLevel="1" collapsed="1">
      <c r="A71" s="8">
        <v>42370</v>
      </c>
      <c r="B71" s="45">
        <v>27.5943</v>
      </c>
      <c r="C71" s="45">
        <v>30.724799999999998</v>
      </c>
      <c r="D71" s="45">
        <v>25.826499999999999</v>
      </c>
      <c r="E71" s="45">
        <v>23.961300000000001</v>
      </c>
      <c r="F71" s="45">
        <v>27.8596</v>
      </c>
      <c r="G71" s="45">
        <v>21.049099999999999</v>
      </c>
      <c r="H71" s="45">
        <v>27.593399999999999</v>
      </c>
      <c r="I71" s="45">
        <v>30.722899999999999</v>
      </c>
      <c r="J71" s="45">
        <v>25.826599999999999</v>
      </c>
      <c r="K71" s="45">
        <v>23.961300000000001</v>
      </c>
      <c r="L71" s="45">
        <v>27.8597</v>
      </c>
      <c r="M71" s="45">
        <v>21.049099999999999</v>
      </c>
      <c r="N71" s="45">
        <v>36.077100000000002</v>
      </c>
      <c r="O71" s="45">
        <v>37.822200000000002</v>
      </c>
      <c r="P71" s="45">
        <v>24</v>
      </c>
      <c r="Q71" s="45" t="s">
        <v>268</v>
      </c>
      <c r="R71" s="45">
        <v>24</v>
      </c>
      <c r="S71" s="45" t="s">
        <v>268</v>
      </c>
    </row>
    <row r="72" spans="1:19" hidden="1" outlineLevel="1" collapsed="1">
      <c r="A72" s="8">
        <v>42401</v>
      </c>
      <c r="B72" s="45">
        <v>26.102399999999999</v>
      </c>
      <c r="C72" s="45">
        <v>30.399000000000001</v>
      </c>
      <c r="D72" s="45">
        <v>23.732500000000002</v>
      </c>
      <c r="E72" s="45">
        <v>25.5334</v>
      </c>
      <c r="F72" s="45">
        <v>28.063199999999998</v>
      </c>
      <c r="G72" s="45">
        <v>12.2841</v>
      </c>
      <c r="H72" s="45">
        <v>26.101600000000001</v>
      </c>
      <c r="I72" s="45">
        <v>30.3978</v>
      </c>
      <c r="J72" s="45">
        <v>23.732500000000002</v>
      </c>
      <c r="K72" s="45">
        <v>25.5334</v>
      </c>
      <c r="L72" s="45">
        <v>28.063199999999998</v>
      </c>
      <c r="M72" s="45">
        <v>12.2841</v>
      </c>
      <c r="N72" s="45">
        <v>35.860199999999999</v>
      </c>
      <c r="O72" s="45">
        <v>35.860199999999999</v>
      </c>
      <c r="P72" s="45">
        <v>0</v>
      </c>
      <c r="Q72" s="45">
        <v>0</v>
      </c>
      <c r="R72" s="45">
        <v>0</v>
      </c>
      <c r="S72" s="45" t="s">
        <v>268</v>
      </c>
    </row>
    <row r="73" spans="1:19" hidden="1" outlineLevel="1" collapsed="1">
      <c r="A73" s="8">
        <v>42430</v>
      </c>
      <c r="B73" s="45">
        <v>27.261399999999998</v>
      </c>
      <c r="C73" s="45">
        <v>30.551300000000001</v>
      </c>
      <c r="D73" s="45">
        <v>25.842099999999999</v>
      </c>
      <c r="E73" s="45">
        <v>25.020700000000001</v>
      </c>
      <c r="F73" s="45">
        <v>27.0258</v>
      </c>
      <c r="G73" s="45">
        <v>20.130299999999998</v>
      </c>
      <c r="H73" s="45">
        <v>27.149799999999999</v>
      </c>
      <c r="I73" s="45">
        <v>30.257000000000001</v>
      </c>
      <c r="J73" s="45">
        <v>25.8491</v>
      </c>
      <c r="K73" s="45">
        <v>25.020700000000001</v>
      </c>
      <c r="L73" s="45">
        <v>27.0258</v>
      </c>
      <c r="M73" s="45">
        <v>20.186699999999998</v>
      </c>
      <c r="N73" s="45">
        <v>38.928800000000003</v>
      </c>
      <c r="O73" s="45">
        <v>39.990200000000002</v>
      </c>
      <c r="P73" s="45">
        <v>12.5</v>
      </c>
      <c r="Q73" s="45">
        <v>0</v>
      </c>
      <c r="R73" s="45">
        <v>0</v>
      </c>
      <c r="S73" s="45">
        <v>12.5</v>
      </c>
    </row>
    <row r="74" spans="1:19" hidden="1" outlineLevel="1" collapsed="1">
      <c r="A74" s="8">
        <v>42461</v>
      </c>
      <c r="B74" s="45">
        <v>26.8826</v>
      </c>
      <c r="C74" s="45">
        <v>29.919699999999999</v>
      </c>
      <c r="D74" s="45">
        <v>25.833400000000001</v>
      </c>
      <c r="E74" s="45">
        <v>23.930399999999999</v>
      </c>
      <c r="F74" s="45">
        <v>27.2134</v>
      </c>
      <c r="G74" s="45">
        <v>18.555599999999998</v>
      </c>
      <c r="H74" s="45">
        <v>26.972999999999999</v>
      </c>
      <c r="I74" s="45">
        <v>29.9176</v>
      </c>
      <c r="J74" s="45">
        <v>25.9482</v>
      </c>
      <c r="K74" s="45">
        <v>23.930399999999999</v>
      </c>
      <c r="L74" s="45">
        <v>27.2135</v>
      </c>
      <c r="M74" s="45">
        <v>19.630500000000001</v>
      </c>
      <c r="N74" s="45">
        <v>11.2674</v>
      </c>
      <c r="O74" s="45">
        <v>37.729900000000001</v>
      </c>
      <c r="P74" s="45">
        <v>10.936299999999999</v>
      </c>
      <c r="Q74" s="45">
        <v>0</v>
      </c>
      <c r="R74" s="45">
        <v>24</v>
      </c>
      <c r="S74" s="45">
        <v>10.891999999999999</v>
      </c>
    </row>
    <row r="75" spans="1:19" hidden="1" outlineLevel="1" collapsed="1">
      <c r="A75" s="8">
        <v>42491</v>
      </c>
      <c r="B75" s="45">
        <v>28.352799999999998</v>
      </c>
      <c r="C75" s="45">
        <v>29.852</v>
      </c>
      <c r="D75" s="45">
        <v>27.712199999999999</v>
      </c>
      <c r="E75" s="45">
        <v>27.795200000000001</v>
      </c>
      <c r="F75" s="45">
        <v>27.924800000000001</v>
      </c>
      <c r="G75" s="45">
        <v>25.081800000000001</v>
      </c>
      <c r="H75" s="45">
        <v>28.3475</v>
      </c>
      <c r="I75" s="45">
        <v>29.8367</v>
      </c>
      <c r="J75" s="45">
        <v>27.712199999999999</v>
      </c>
      <c r="K75" s="45">
        <v>27.795200000000001</v>
      </c>
      <c r="L75" s="45">
        <v>27.924800000000001</v>
      </c>
      <c r="M75" s="45">
        <v>25.081800000000001</v>
      </c>
      <c r="N75" s="45">
        <v>39.758200000000002</v>
      </c>
      <c r="O75" s="45">
        <v>39.758200000000002</v>
      </c>
      <c r="P75" s="45">
        <v>0</v>
      </c>
      <c r="Q75" s="45">
        <v>0</v>
      </c>
      <c r="R75" s="45">
        <v>0</v>
      </c>
      <c r="S75" s="45">
        <v>0</v>
      </c>
    </row>
    <row r="76" spans="1:19" hidden="1" outlineLevel="1" collapsed="1">
      <c r="A76" s="8">
        <v>42522</v>
      </c>
      <c r="B76" s="45">
        <v>28.04</v>
      </c>
      <c r="C76" s="45">
        <v>28.7546</v>
      </c>
      <c r="D76" s="45">
        <v>27.8474</v>
      </c>
      <c r="E76" s="45">
        <v>26.447399999999998</v>
      </c>
      <c r="F76" s="45">
        <v>28.2181</v>
      </c>
      <c r="G76" s="45">
        <v>31.110499999999998</v>
      </c>
      <c r="H76" s="45">
        <v>28.0395</v>
      </c>
      <c r="I76" s="45">
        <v>28.752300000000002</v>
      </c>
      <c r="J76" s="45">
        <v>27.8475</v>
      </c>
      <c r="K76" s="45">
        <v>26.447399999999998</v>
      </c>
      <c r="L76" s="45">
        <v>28.2182</v>
      </c>
      <c r="M76" s="45">
        <v>31.110499999999998</v>
      </c>
      <c r="N76" s="45">
        <v>35.775199999999998</v>
      </c>
      <c r="O76" s="45">
        <v>37.850099999999998</v>
      </c>
      <c r="P76" s="45">
        <v>24</v>
      </c>
      <c r="Q76" s="45">
        <v>0</v>
      </c>
      <c r="R76" s="45">
        <v>24</v>
      </c>
      <c r="S76" s="45">
        <v>0</v>
      </c>
    </row>
    <row r="77" spans="1:19" hidden="1" outlineLevel="1" collapsed="1">
      <c r="A77" s="8">
        <v>42552</v>
      </c>
      <c r="B77" s="45">
        <v>27.525300000000001</v>
      </c>
      <c r="C77" s="45">
        <v>29.311199999999999</v>
      </c>
      <c r="D77" s="45">
        <v>26.974299999999999</v>
      </c>
      <c r="E77" s="45">
        <v>24.8779</v>
      </c>
      <c r="F77" s="45">
        <v>28.9726</v>
      </c>
      <c r="G77" s="45">
        <v>19.785699999999999</v>
      </c>
      <c r="H77" s="45">
        <v>27.5246</v>
      </c>
      <c r="I77" s="45">
        <v>29.308800000000002</v>
      </c>
      <c r="J77" s="45">
        <v>26.974299999999999</v>
      </c>
      <c r="K77" s="45">
        <v>24.8779</v>
      </c>
      <c r="L77" s="45">
        <v>28.9726</v>
      </c>
      <c r="M77" s="45">
        <v>19.785699999999999</v>
      </c>
      <c r="N77" s="45">
        <v>37.855800000000002</v>
      </c>
      <c r="O77" s="45">
        <v>37.855800000000002</v>
      </c>
      <c r="P77" s="45">
        <v>0</v>
      </c>
      <c r="Q77" s="45">
        <v>0</v>
      </c>
      <c r="R77" s="45">
        <v>0</v>
      </c>
      <c r="S77" s="45" t="s">
        <v>268</v>
      </c>
    </row>
    <row r="78" spans="1:19" hidden="1" outlineLevel="1" collapsed="1">
      <c r="A78" s="8">
        <v>42583</v>
      </c>
      <c r="B78" s="45">
        <v>28.1632</v>
      </c>
      <c r="C78" s="45">
        <v>29.915099999999999</v>
      </c>
      <c r="D78" s="45">
        <v>27.252199999999998</v>
      </c>
      <c r="E78" s="45">
        <v>23.406300000000002</v>
      </c>
      <c r="F78" s="45">
        <v>33.312899999999999</v>
      </c>
      <c r="G78" s="45">
        <v>15.6821</v>
      </c>
      <c r="H78" s="45">
        <v>28.162600000000001</v>
      </c>
      <c r="I78" s="45">
        <v>29.913699999999999</v>
      </c>
      <c r="J78" s="45">
        <v>27.252199999999998</v>
      </c>
      <c r="K78" s="45">
        <v>23.406300000000002</v>
      </c>
      <c r="L78" s="45">
        <v>33.312899999999999</v>
      </c>
      <c r="M78" s="45">
        <v>15.6821</v>
      </c>
      <c r="N78" s="45">
        <v>37.8202</v>
      </c>
      <c r="O78" s="45">
        <v>37.8202</v>
      </c>
      <c r="P78" s="45">
        <v>0</v>
      </c>
      <c r="Q78" s="45" t="s">
        <v>268</v>
      </c>
      <c r="R78" s="45">
        <v>0</v>
      </c>
      <c r="S78" s="45" t="s">
        <v>268</v>
      </c>
    </row>
    <row r="79" spans="1:19" hidden="1" outlineLevel="1" collapsed="1">
      <c r="A79" s="8">
        <v>42614</v>
      </c>
      <c r="B79" s="45">
        <v>28.677299999999999</v>
      </c>
      <c r="C79" s="45">
        <v>30.3249</v>
      </c>
      <c r="D79" s="45">
        <v>27.971699999999998</v>
      </c>
      <c r="E79" s="45">
        <v>25.791799999999999</v>
      </c>
      <c r="F79" s="45">
        <v>30.720400000000001</v>
      </c>
      <c r="G79" s="45">
        <v>21.997</v>
      </c>
      <c r="H79" s="45">
        <v>28.462</v>
      </c>
      <c r="I79" s="45">
        <v>29.6829</v>
      </c>
      <c r="J79" s="45">
        <v>27.971699999999998</v>
      </c>
      <c r="K79" s="45">
        <v>25.791799999999999</v>
      </c>
      <c r="L79" s="45">
        <v>30.720400000000001</v>
      </c>
      <c r="M79" s="45">
        <v>21.997</v>
      </c>
      <c r="N79" s="45">
        <v>39.999000000000002</v>
      </c>
      <c r="O79" s="45">
        <v>39.999000000000002</v>
      </c>
      <c r="P79" s="45">
        <v>0</v>
      </c>
      <c r="Q79" s="45" t="s">
        <v>268</v>
      </c>
      <c r="R79" s="45">
        <v>0</v>
      </c>
      <c r="S79" s="45" t="s">
        <v>268</v>
      </c>
    </row>
    <row r="80" spans="1:19" hidden="1" outlineLevel="1" collapsed="1">
      <c r="A80" s="8">
        <v>42644</v>
      </c>
      <c r="B80" s="45">
        <v>28.642700000000001</v>
      </c>
      <c r="C80" s="45">
        <v>29.551600000000001</v>
      </c>
      <c r="D80" s="45">
        <v>28.315100000000001</v>
      </c>
      <c r="E80" s="45">
        <v>25.927800000000001</v>
      </c>
      <c r="F80" s="45">
        <v>30.008199999999999</v>
      </c>
      <c r="G80" s="45">
        <v>22.5837</v>
      </c>
      <c r="H80" s="45">
        <v>28.642499999999998</v>
      </c>
      <c r="I80" s="45">
        <v>29.551100000000002</v>
      </c>
      <c r="J80" s="45">
        <v>28.315100000000001</v>
      </c>
      <c r="K80" s="45">
        <v>25.927800000000001</v>
      </c>
      <c r="L80" s="45">
        <v>30.008199999999999</v>
      </c>
      <c r="M80" s="45">
        <v>22.5837</v>
      </c>
      <c r="N80" s="45">
        <v>36.6173</v>
      </c>
      <c r="O80" s="45">
        <v>36.6173</v>
      </c>
      <c r="P80" s="45">
        <v>0</v>
      </c>
      <c r="Q80" s="45" t="s">
        <v>268</v>
      </c>
      <c r="R80" s="45">
        <v>0</v>
      </c>
      <c r="S80" s="45" t="s">
        <v>268</v>
      </c>
    </row>
    <row r="81" spans="1:19" hidden="1" outlineLevel="1" collapsed="1">
      <c r="A81" s="8">
        <v>42675</v>
      </c>
      <c r="B81" s="45">
        <v>28.872399999999999</v>
      </c>
      <c r="C81" s="45">
        <v>29.8903</v>
      </c>
      <c r="D81" s="45">
        <v>28.189900000000002</v>
      </c>
      <c r="E81" s="45">
        <v>27.7197</v>
      </c>
      <c r="F81" s="45">
        <v>30.034500000000001</v>
      </c>
      <c r="G81" s="45">
        <v>18.6569</v>
      </c>
      <c r="H81" s="45">
        <v>28.863600000000002</v>
      </c>
      <c r="I81" s="45">
        <v>29.869399999999999</v>
      </c>
      <c r="J81" s="45">
        <v>28.189900000000002</v>
      </c>
      <c r="K81" s="45">
        <v>27.7197</v>
      </c>
      <c r="L81" s="45">
        <v>30.034500000000001</v>
      </c>
      <c r="M81" s="45">
        <v>18.6569</v>
      </c>
      <c r="N81" s="45">
        <v>49.826599999999999</v>
      </c>
      <c r="O81" s="45">
        <v>49.826599999999999</v>
      </c>
      <c r="P81" s="45">
        <v>0</v>
      </c>
      <c r="Q81" s="45">
        <v>0</v>
      </c>
      <c r="R81" s="45">
        <v>0</v>
      </c>
      <c r="S81" s="45">
        <v>0</v>
      </c>
    </row>
    <row r="82" spans="1:19" hidden="1" outlineLevel="1" collapsed="1">
      <c r="A82" s="8">
        <v>42705</v>
      </c>
      <c r="B82" s="45">
        <v>27.502500000000001</v>
      </c>
      <c r="C82" s="45">
        <v>29.654</v>
      </c>
      <c r="D82" s="45">
        <v>26.4861</v>
      </c>
      <c r="E82" s="45">
        <v>23.785399999999999</v>
      </c>
      <c r="F82" s="45">
        <v>31.267299999999999</v>
      </c>
      <c r="G82" s="45">
        <v>16.3293</v>
      </c>
      <c r="H82" s="45">
        <v>27.612100000000002</v>
      </c>
      <c r="I82" s="45">
        <v>29.653199999999998</v>
      </c>
      <c r="J82" s="45">
        <v>26.633600000000001</v>
      </c>
      <c r="K82" s="45">
        <v>23.916699999999999</v>
      </c>
      <c r="L82" s="45">
        <v>31.267299999999999</v>
      </c>
      <c r="M82" s="45">
        <v>16.320799999999998</v>
      </c>
      <c r="N82" s="45">
        <v>16.541799999999999</v>
      </c>
      <c r="O82" s="45">
        <v>38.571199999999997</v>
      </c>
      <c r="P82" s="45">
        <v>16.476199999999999</v>
      </c>
      <c r="Q82" s="45">
        <v>16.5</v>
      </c>
      <c r="R82" s="45">
        <v>0</v>
      </c>
      <c r="S82" s="45">
        <v>16.45</v>
      </c>
    </row>
    <row r="83" spans="1:19" hidden="1" outlineLevel="1" collapsed="1">
      <c r="A83" s="8">
        <v>42736</v>
      </c>
      <c r="B83" s="45">
        <v>26.038799999999998</v>
      </c>
      <c r="C83" s="45">
        <v>29.990200000000002</v>
      </c>
      <c r="D83" s="45">
        <v>24.1938</v>
      </c>
      <c r="E83" s="45">
        <v>20.7685</v>
      </c>
      <c r="F83" s="45">
        <v>27.762</v>
      </c>
      <c r="G83" s="45">
        <v>19.629899999999999</v>
      </c>
      <c r="H83" s="45">
        <v>26.038699999999999</v>
      </c>
      <c r="I83" s="45">
        <v>29.99</v>
      </c>
      <c r="J83" s="45">
        <v>24.1938</v>
      </c>
      <c r="K83" s="45">
        <v>20.7685</v>
      </c>
      <c r="L83" s="45">
        <v>27.762</v>
      </c>
      <c r="M83" s="45">
        <v>19.629899999999999</v>
      </c>
      <c r="N83" s="45">
        <v>36.793300000000002</v>
      </c>
      <c r="O83" s="45">
        <v>36.793300000000002</v>
      </c>
      <c r="P83" s="45">
        <v>0</v>
      </c>
      <c r="Q83" s="45" t="s">
        <v>268</v>
      </c>
      <c r="R83" s="45">
        <v>0</v>
      </c>
      <c r="S83" s="45" t="s">
        <v>268</v>
      </c>
    </row>
    <row r="84" spans="1:19" hidden="1" outlineLevel="1" collapsed="1">
      <c r="A84" s="8">
        <v>42767</v>
      </c>
      <c r="B84" s="45">
        <v>28.039200000000001</v>
      </c>
      <c r="C84" s="45">
        <v>29.872900000000001</v>
      </c>
      <c r="D84" s="45">
        <v>26.311599999999999</v>
      </c>
      <c r="E84" s="45">
        <v>23.473299999999998</v>
      </c>
      <c r="F84" s="45">
        <v>30.870100000000001</v>
      </c>
      <c r="G84" s="45">
        <v>17.105899999999998</v>
      </c>
      <c r="H84" s="45">
        <v>28.038900000000002</v>
      </c>
      <c r="I84" s="45">
        <v>29.872499999999999</v>
      </c>
      <c r="J84" s="45">
        <v>26.311599999999999</v>
      </c>
      <c r="K84" s="45">
        <v>23.473299999999998</v>
      </c>
      <c r="L84" s="45">
        <v>30.870100000000001</v>
      </c>
      <c r="M84" s="45">
        <v>17.105899999999998</v>
      </c>
      <c r="N84" s="45">
        <v>37.5625</v>
      </c>
      <c r="O84" s="45">
        <v>37.5625</v>
      </c>
      <c r="P84" s="45">
        <v>0</v>
      </c>
      <c r="Q84" s="45" t="s">
        <v>268</v>
      </c>
      <c r="R84" s="45">
        <v>0</v>
      </c>
      <c r="S84" s="45" t="s">
        <v>268</v>
      </c>
    </row>
    <row r="85" spans="1:19" hidden="1" outlineLevel="1" collapsed="1">
      <c r="A85" s="8">
        <v>42795</v>
      </c>
      <c r="B85" s="45">
        <v>26.125299999999999</v>
      </c>
      <c r="C85" s="45">
        <v>29.790199999999999</v>
      </c>
      <c r="D85" s="45">
        <v>24.283300000000001</v>
      </c>
      <c r="E85" s="45">
        <v>23.890799999999999</v>
      </c>
      <c r="F85" s="45">
        <v>24.799600000000002</v>
      </c>
      <c r="G85" s="45">
        <v>20.235700000000001</v>
      </c>
      <c r="H85" s="45">
        <v>26.090399999999999</v>
      </c>
      <c r="I85" s="45">
        <v>29.713000000000001</v>
      </c>
      <c r="J85" s="45">
        <v>24.283300000000001</v>
      </c>
      <c r="K85" s="45">
        <v>23.890799999999999</v>
      </c>
      <c r="L85" s="45">
        <v>24.799600000000002</v>
      </c>
      <c r="M85" s="45">
        <v>20.235700000000001</v>
      </c>
      <c r="N85" s="45">
        <v>39.994799999999998</v>
      </c>
      <c r="O85" s="45">
        <v>39.994799999999998</v>
      </c>
      <c r="P85" s="45">
        <v>0</v>
      </c>
      <c r="Q85" s="45" t="s">
        <v>268</v>
      </c>
      <c r="R85" s="45">
        <v>0</v>
      </c>
      <c r="S85" s="45" t="s">
        <v>268</v>
      </c>
    </row>
    <row r="86" spans="1:19" hidden="1" outlineLevel="1" collapsed="1">
      <c r="A86" s="8">
        <v>42826</v>
      </c>
      <c r="B86" s="45">
        <v>27.5916</v>
      </c>
      <c r="C86" s="45">
        <v>28.994</v>
      </c>
      <c r="D86" s="45">
        <v>27.062100000000001</v>
      </c>
      <c r="E86" s="45">
        <v>26.6282</v>
      </c>
      <c r="F86" s="45">
        <v>28.064499999999999</v>
      </c>
      <c r="G86" s="45">
        <v>19.7775</v>
      </c>
      <c r="H86" s="45">
        <v>27.5915</v>
      </c>
      <c r="I86" s="45">
        <v>28.9938</v>
      </c>
      <c r="J86" s="45">
        <v>27.062100000000001</v>
      </c>
      <c r="K86" s="45">
        <v>26.6282</v>
      </c>
      <c r="L86" s="45">
        <v>28.064499999999999</v>
      </c>
      <c r="M86" s="45">
        <v>19.7775</v>
      </c>
      <c r="N86" s="45">
        <v>37.276499999999999</v>
      </c>
      <c r="O86" s="45">
        <v>37.276499999999999</v>
      </c>
      <c r="P86" s="45">
        <v>0</v>
      </c>
      <c r="Q86" s="45" t="s">
        <v>268</v>
      </c>
      <c r="R86" s="45">
        <v>0</v>
      </c>
      <c r="S86" s="45" t="s">
        <v>268</v>
      </c>
    </row>
    <row r="87" spans="1:19" hidden="1" outlineLevel="1" collapsed="1">
      <c r="A87" s="8">
        <v>42856</v>
      </c>
      <c r="B87" s="45">
        <v>27.872199999999999</v>
      </c>
      <c r="C87" s="45">
        <v>29.3461</v>
      </c>
      <c r="D87" s="45">
        <v>27.055099999999999</v>
      </c>
      <c r="E87" s="45">
        <v>25.625</v>
      </c>
      <c r="F87" s="45">
        <v>28.267099999999999</v>
      </c>
      <c r="G87" s="45">
        <v>20.447900000000001</v>
      </c>
      <c r="H87" s="45">
        <v>27.868300000000001</v>
      </c>
      <c r="I87" s="45">
        <v>29.335699999999999</v>
      </c>
      <c r="J87" s="45">
        <v>27.055099999999999</v>
      </c>
      <c r="K87" s="45">
        <v>25.625</v>
      </c>
      <c r="L87" s="45">
        <v>28.267099999999999</v>
      </c>
      <c r="M87" s="45">
        <v>20.447900000000001</v>
      </c>
      <c r="N87" s="45">
        <v>49.808100000000003</v>
      </c>
      <c r="O87" s="45">
        <v>49.808100000000003</v>
      </c>
      <c r="P87" s="45">
        <v>0</v>
      </c>
      <c r="Q87" s="45">
        <v>0</v>
      </c>
      <c r="R87" s="45">
        <v>0</v>
      </c>
      <c r="S87" s="45" t="s">
        <v>268</v>
      </c>
    </row>
    <row r="88" spans="1:19" hidden="1" outlineLevel="1" collapsed="1">
      <c r="A88" s="8">
        <v>42887</v>
      </c>
      <c r="B88" s="45">
        <v>28.0975</v>
      </c>
      <c r="C88" s="45">
        <v>30.834700000000002</v>
      </c>
      <c r="D88" s="45">
        <v>26.589200000000002</v>
      </c>
      <c r="E88" s="45">
        <v>23.271100000000001</v>
      </c>
      <c r="F88" s="45">
        <v>27.4893</v>
      </c>
      <c r="G88" s="45">
        <v>33.810699999999997</v>
      </c>
      <c r="H88" s="45">
        <v>28.0975</v>
      </c>
      <c r="I88" s="45">
        <v>30.834599999999998</v>
      </c>
      <c r="J88" s="45">
        <v>26.589200000000002</v>
      </c>
      <c r="K88" s="45">
        <v>23.271100000000001</v>
      </c>
      <c r="L88" s="45">
        <v>27.4893</v>
      </c>
      <c r="M88" s="45">
        <v>33.810699999999997</v>
      </c>
      <c r="N88" s="45">
        <v>36.226599999999998</v>
      </c>
      <c r="O88" s="45">
        <v>36.226599999999998</v>
      </c>
      <c r="P88" s="45">
        <v>0</v>
      </c>
      <c r="Q88" s="45">
        <v>0</v>
      </c>
      <c r="R88" s="45">
        <v>0</v>
      </c>
      <c r="S88" s="45" t="s">
        <v>268</v>
      </c>
    </row>
    <row r="89" spans="1:19" hidden="1" outlineLevel="1" collapsed="1">
      <c r="A89" s="8">
        <v>42917</v>
      </c>
      <c r="B89" s="45">
        <v>27.773299999999999</v>
      </c>
      <c r="C89" s="45">
        <v>29.584900000000001</v>
      </c>
      <c r="D89" s="45">
        <v>26.846599999999999</v>
      </c>
      <c r="E89" s="45">
        <v>24.580300000000001</v>
      </c>
      <c r="F89" s="45">
        <v>29.324100000000001</v>
      </c>
      <c r="G89" s="45">
        <v>16.715900000000001</v>
      </c>
      <c r="H89" s="45">
        <v>27.6751</v>
      </c>
      <c r="I89" s="45">
        <v>29.309200000000001</v>
      </c>
      <c r="J89" s="45">
        <v>26.846599999999999</v>
      </c>
      <c r="K89" s="45">
        <v>24.580300000000001</v>
      </c>
      <c r="L89" s="45">
        <v>29.324100000000001</v>
      </c>
      <c r="M89" s="45">
        <v>16.715900000000001</v>
      </c>
      <c r="N89" s="45">
        <v>59.987000000000002</v>
      </c>
      <c r="O89" s="45">
        <v>59.987000000000002</v>
      </c>
      <c r="P89" s="45">
        <v>0</v>
      </c>
      <c r="Q89" s="45">
        <v>0</v>
      </c>
      <c r="R89" s="45">
        <v>0</v>
      </c>
      <c r="S89" s="45" t="s">
        <v>268</v>
      </c>
    </row>
    <row r="90" spans="1:19" hidden="1" outlineLevel="1" collapsed="1">
      <c r="A90" s="8">
        <v>42948</v>
      </c>
      <c r="B90" s="45">
        <v>26.548999999999999</v>
      </c>
      <c r="C90" s="45">
        <v>28.870799999999999</v>
      </c>
      <c r="D90" s="45">
        <v>25.520099999999999</v>
      </c>
      <c r="E90" s="45">
        <v>19.765899999999998</v>
      </c>
      <c r="F90" s="45">
        <v>29.4558</v>
      </c>
      <c r="G90" s="45">
        <v>22.5168</v>
      </c>
      <c r="H90" s="45">
        <v>26.548999999999999</v>
      </c>
      <c r="I90" s="45">
        <v>28.8706</v>
      </c>
      <c r="J90" s="45">
        <v>25.520099999999999</v>
      </c>
      <c r="K90" s="45">
        <v>19.765899999999998</v>
      </c>
      <c r="L90" s="45">
        <v>29.4558</v>
      </c>
      <c r="M90" s="45">
        <v>22.5168</v>
      </c>
      <c r="N90" s="45">
        <v>37.651899999999998</v>
      </c>
      <c r="O90" s="45">
        <v>37.651899999999998</v>
      </c>
      <c r="P90" s="45">
        <v>0</v>
      </c>
      <c r="Q90" s="45">
        <v>0</v>
      </c>
      <c r="R90" s="45">
        <v>0</v>
      </c>
      <c r="S90" s="45" t="s">
        <v>268</v>
      </c>
    </row>
    <row r="91" spans="1:19" hidden="1" outlineLevel="1" collapsed="1">
      <c r="A91" s="8">
        <v>42979</v>
      </c>
      <c r="B91" s="45">
        <v>26.949300000000001</v>
      </c>
      <c r="C91" s="45">
        <v>29.1248</v>
      </c>
      <c r="D91" s="45">
        <v>26.2148</v>
      </c>
      <c r="E91" s="45">
        <v>24.226400000000002</v>
      </c>
      <c r="F91" s="45">
        <v>27.7912</v>
      </c>
      <c r="G91" s="45">
        <v>20.209</v>
      </c>
      <c r="H91" s="45">
        <v>26.949100000000001</v>
      </c>
      <c r="I91" s="45">
        <v>29.123899999999999</v>
      </c>
      <c r="J91" s="45">
        <v>26.2148</v>
      </c>
      <c r="K91" s="45">
        <v>24.226400000000002</v>
      </c>
      <c r="L91" s="45">
        <v>27.7912</v>
      </c>
      <c r="M91" s="45">
        <v>20.209</v>
      </c>
      <c r="N91" s="45">
        <v>47.8825</v>
      </c>
      <c r="O91" s="45">
        <v>47.8825</v>
      </c>
      <c r="P91" s="45">
        <v>0</v>
      </c>
      <c r="Q91" s="45">
        <v>0</v>
      </c>
      <c r="R91" s="45">
        <v>0</v>
      </c>
      <c r="S91" s="45" t="s">
        <v>268</v>
      </c>
    </row>
    <row r="92" spans="1:19" hidden="1" outlineLevel="1" collapsed="1">
      <c r="A92" s="8">
        <v>43009</v>
      </c>
      <c r="B92" s="45">
        <v>28.670500000000001</v>
      </c>
      <c r="C92" s="45">
        <v>28.890999999999998</v>
      </c>
      <c r="D92" s="45">
        <v>28.5945</v>
      </c>
      <c r="E92" s="45">
        <v>24.997900000000001</v>
      </c>
      <c r="F92" s="45">
        <v>30.1831</v>
      </c>
      <c r="G92" s="45">
        <v>27.231100000000001</v>
      </c>
      <c r="H92" s="45">
        <v>28.6661</v>
      </c>
      <c r="I92" s="45">
        <v>28.874099999999999</v>
      </c>
      <c r="J92" s="45">
        <v>28.5945</v>
      </c>
      <c r="K92" s="45">
        <v>24.997900000000001</v>
      </c>
      <c r="L92" s="45">
        <v>30.1831</v>
      </c>
      <c r="M92" s="45">
        <v>27.231100000000001</v>
      </c>
      <c r="N92" s="45">
        <v>49.206299999999999</v>
      </c>
      <c r="O92" s="45">
        <v>49.206299999999999</v>
      </c>
      <c r="P92" s="45">
        <v>0</v>
      </c>
      <c r="Q92" s="45">
        <v>0</v>
      </c>
      <c r="R92" s="45">
        <v>0</v>
      </c>
      <c r="S92" s="45" t="s">
        <v>268</v>
      </c>
    </row>
    <row r="93" spans="1:19" hidden="1" outlineLevel="1" collapsed="1">
      <c r="A93" s="8">
        <v>43040</v>
      </c>
      <c r="B93" s="45">
        <v>27.2715</v>
      </c>
      <c r="C93" s="45">
        <v>29.315200000000001</v>
      </c>
      <c r="D93" s="45">
        <v>26.486799999999999</v>
      </c>
      <c r="E93" s="45">
        <v>24.236899999999999</v>
      </c>
      <c r="F93" s="45">
        <v>27.930800000000001</v>
      </c>
      <c r="G93" s="45">
        <v>18.816700000000001</v>
      </c>
      <c r="H93" s="45">
        <v>27.267099999999999</v>
      </c>
      <c r="I93" s="45">
        <v>29.300899999999999</v>
      </c>
      <c r="J93" s="45">
        <v>26.486799999999999</v>
      </c>
      <c r="K93" s="45">
        <v>24.236899999999999</v>
      </c>
      <c r="L93" s="45">
        <v>27.930800000000001</v>
      </c>
      <c r="M93" s="45">
        <v>18.816700000000001</v>
      </c>
      <c r="N93" s="45">
        <v>48.742199999999997</v>
      </c>
      <c r="O93" s="45">
        <v>48.742199999999997</v>
      </c>
      <c r="P93" s="45">
        <v>0</v>
      </c>
      <c r="Q93" s="45">
        <v>0</v>
      </c>
      <c r="R93" s="45">
        <v>0</v>
      </c>
      <c r="S93" s="45" t="s">
        <v>268</v>
      </c>
    </row>
    <row r="94" spans="1:19" hidden="1" outlineLevel="1" collapsed="1">
      <c r="A94" s="8">
        <v>43070</v>
      </c>
      <c r="B94" s="45">
        <v>27.8947</v>
      </c>
      <c r="C94" s="45">
        <v>28.634799999999998</v>
      </c>
      <c r="D94" s="45">
        <v>27.591899999999999</v>
      </c>
      <c r="E94" s="45">
        <v>24.532</v>
      </c>
      <c r="F94" s="45">
        <v>28.993600000000001</v>
      </c>
      <c r="G94" s="45">
        <v>23.961200000000002</v>
      </c>
      <c r="H94" s="45">
        <v>27.8947</v>
      </c>
      <c r="I94" s="45">
        <v>28.634699999999999</v>
      </c>
      <c r="J94" s="45">
        <v>27.591899999999999</v>
      </c>
      <c r="K94" s="45">
        <v>24.532</v>
      </c>
      <c r="L94" s="45">
        <v>28.993600000000001</v>
      </c>
      <c r="M94" s="45">
        <v>23.961200000000002</v>
      </c>
      <c r="N94" s="45">
        <v>37.8063</v>
      </c>
      <c r="O94" s="45">
        <v>37.8063</v>
      </c>
      <c r="P94" s="45">
        <v>0</v>
      </c>
      <c r="Q94" s="45">
        <v>0</v>
      </c>
      <c r="R94" s="45">
        <v>0</v>
      </c>
      <c r="S94" s="45" t="s">
        <v>268</v>
      </c>
    </row>
    <row r="95" spans="1:19" hidden="1" outlineLevel="1" collapsed="1">
      <c r="A95" s="8">
        <v>43101</v>
      </c>
      <c r="B95" s="45">
        <v>28.712299999999999</v>
      </c>
      <c r="C95" s="45">
        <v>29.151800000000001</v>
      </c>
      <c r="D95" s="45">
        <v>28.4085</v>
      </c>
      <c r="E95" s="45">
        <v>25.3642</v>
      </c>
      <c r="F95" s="45">
        <v>29.958100000000002</v>
      </c>
      <c r="G95" s="45">
        <v>20.0975</v>
      </c>
      <c r="H95" s="45">
        <v>28.731999999999999</v>
      </c>
      <c r="I95" s="45">
        <v>29.151599999999998</v>
      </c>
      <c r="J95" s="45">
        <v>28.441099999999999</v>
      </c>
      <c r="K95" s="45">
        <v>25.3642</v>
      </c>
      <c r="L95" s="45">
        <v>29.958100000000002</v>
      </c>
      <c r="M95" s="45">
        <v>20.253</v>
      </c>
      <c r="N95" s="45">
        <v>17.126100000000001</v>
      </c>
      <c r="O95" s="45">
        <v>36.528500000000001</v>
      </c>
      <c r="P95" s="45">
        <v>17</v>
      </c>
      <c r="Q95" s="45">
        <v>0</v>
      </c>
      <c r="R95" s="45" t="s">
        <v>268</v>
      </c>
      <c r="S95" s="45">
        <v>17</v>
      </c>
    </row>
    <row r="96" spans="1:19" hidden="1" outlineLevel="1" collapsed="1">
      <c r="A96" s="8">
        <v>43132</v>
      </c>
      <c r="B96" s="45">
        <v>21.696300000000001</v>
      </c>
      <c r="C96" s="45">
        <v>28.8047</v>
      </c>
      <c r="D96" s="45">
        <v>19.587900000000001</v>
      </c>
      <c r="E96" s="45">
        <v>24.267299999999999</v>
      </c>
      <c r="F96" s="45">
        <v>28.880400000000002</v>
      </c>
      <c r="G96" s="45">
        <v>6.1626000000000003</v>
      </c>
      <c r="H96" s="45">
        <v>27.486599999999999</v>
      </c>
      <c r="I96" s="45">
        <v>28.803899999999999</v>
      </c>
      <c r="J96" s="45">
        <v>26.911999999999999</v>
      </c>
      <c r="K96" s="45">
        <v>24.267299999999999</v>
      </c>
      <c r="L96" s="45">
        <v>28.880400000000002</v>
      </c>
      <c r="M96" s="45">
        <v>18.3691</v>
      </c>
      <c r="N96" s="45">
        <v>4.0369999999999999</v>
      </c>
      <c r="O96" s="45">
        <v>37.6768</v>
      </c>
      <c r="P96" s="45">
        <v>4.0343</v>
      </c>
      <c r="Q96" s="45">
        <v>0</v>
      </c>
      <c r="R96" s="45">
        <v>0</v>
      </c>
      <c r="S96" s="45">
        <v>4.0343</v>
      </c>
    </row>
    <row r="97" spans="1:19" hidden="1" outlineLevel="1" collapsed="1">
      <c r="A97" s="8">
        <v>43160</v>
      </c>
      <c r="B97" s="45">
        <v>28.6387</v>
      </c>
      <c r="C97" s="45">
        <v>29.2027</v>
      </c>
      <c r="D97" s="45">
        <v>28.325399999999998</v>
      </c>
      <c r="E97" s="45">
        <v>24.166499999999999</v>
      </c>
      <c r="F97" s="45">
        <v>30.887899999999998</v>
      </c>
      <c r="G97" s="45">
        <v>20.738499999999998</v>
      </c>
      <c r="H97" s="45">
        <v>28.6387</v>
      </c>
      <c r="I97" s="45">
        <v>29.202500000000001</v>
      </c>
      <c r="J97" s="45">
        <v>28.325399999999998</v>
      </c>
      <c r="K97" s="45">
        <v>24.166499999999999</v>
      </c>
      <c r="L97" s="45">
        <v>30.887899999999998</v>
      </c>
      <c r="M97" s="45">
        <v>20.738499999999998</v>
      </c>
      <c r="N97" s="45">
        <v>37.029400000000003</v>
      </c>
      <c r="O97" s="45">
        <v>37.029400000000003</v>
      </c>
      <c r="P97" s="45">
        <v>0</v>
      </c>
      <c r="Q97" s="45">
        <v>0</v>
      </c>
      <c r="R97" s="45">
        <v>0</v>
      </c>
      <c r="S97" s="45" t="s">
        <v>268</v>
      </c>
    </row>
    <row r="98" spans="1:19" hidden="1" outlineLevel="1" collapsed="1">
      <c r="A98" s="8">
        <v>43191</v>
      </c>
      <c r="B98" s="45">
        <v>28.198599999999999</v>
      </c>
      <c r="C98" s="45">
        <v>29.027899999999999</v>
      </c>
      <c r="D98" s="45">
        <v>27.827500000000001</v>
      </c>
      <c r="E98" s="45">
        <v>24.546900000000001</v>
      </c>
      <c r="F98" s="45">
        <v>28.8018</v>
      </c>
      <c r="G98" s="45">
        <v>28.947900000000001</v>
      </c>
      <c r="H98" s="45">
        <v>29.564900000000002</v>
      </c>
      <c r="I98" s="45">
        <v>29.027699999999999</v>
      </c>
      <c r="J98" s="45">
        <v>29.823799999999999</v>
      </c>
      <c r="K98" s="45">
        <v>24.546900000000001</v>
      </c>
      <c r="L98" s="45">
        <v>31.6736</v>
      </c>
      <c r="M98" s="45">
        <v>28.947900000000001</v>
      </c>
      <c r="N98" s="45">
        <v>1.9000999999999999</v>
      </c>
      <c r="O98" s="45">
        <v>37.042099999999998</v>
      </c>
      <c r="P98" s="45">
        <v>1.8956</v>
      </c>
      <c r="Q98" s="45">
        <v>0</v>
      </c>
      <c r="R98" s="45">
        <v>1.8956</v>
      </c>
      <c r="S98" s="45">
        <v>0</v>
      </c>
    </row>
    <row r="99" spans="1:19" hidden="1" outlineLevel="1" collapsed="1">
      <c r="A99" s="8">
        <v>43221</v>
      </c>
      <c r="B99" s="45">
        <v>28.264700000000001</v>
      </c>
      <c r="C99" s="45">
        <v>29.433199999999999</v>
      </c>
      <c r="D99" s="45">
        <v>27.667899999999999</v>
      </c>
      <c r="E99" s="45">
        <v>23.0365</v>
      </c>
      <c r="F99" s="45">
        <v>29.8248</v>
      </c>
      <c r="G99" s="45">
        <v>18.862300000000001</v>
      </c>
      <c r="H99" s="45">
        <v>28.648599999999998</v>
      </c>
      <c r="I99" s="45">
        <v>29.433</v>
      </c>
      <c r="J99" s="45">
        <v>28.237500000000001</v>
      </c>
      <c r="K99" s="45">
        <v>23.864899999999999</v>
      </c>
      <c r="L99" s="45">
        <v>29.8248</v>
      </c>
      <c r="M99" s="45">
        <v>22.5792</v>
      </c>
      <c r="N99" s="45">
        <v>5.8930999999999996</v>
      </c>
      <c r="O99" s="45">
        <v>37.977400000000003</v>
      </c>
      <c r="P99" s="45">
        <v>5.8795000000000002</v>
      </c>
      <c r="Q99" s="45">
        <v>3.5</v>
      </c>
      <c r="R99" s="45">
        <v>0</v>
      </c>
      <c r="S99" s="45">
        <v>7</v>
      </c>
    </row>
    <row r="100" spans="1:19" hidden="1" outlineLevel="1" collapsed="1">
      <c r="A100" s="8">
        <v>43252</v>
      </c>
      <c r="B100" s="45">
        <v>29.738</v>
      </c>
      <c r="C100" s="45">
        <v>29.7469</v>
      </c>
      <c r="D100" s="45">
        <v>29.734500000000001</v>
      </c>
      <c r="E100" s="45">
        <v>25.471599999999999</v>
      </c>
      <c r="F100" s="45">
        <v>31.702400000000001</v>
      </c>
      <c r="G100" s="45">
        <v>21.496200000000002</v>
      </c>
      <c r="H100" s="45">
        <v>29.8828</v>
      </c>
      <c r="I100" s="45">
        <v>29.7469</v>
      </c>
      <c r="J100" s="45">
        <v>29.936800000000002</v>
      </c>
      <c r="K100" s="45">
        <v>26.2911</v>
      </c>
      <c r="L100" s="45">
        <v>31.702400000000001</v>
      </c>
      <c r="M100" s="45">
        <v>21.496200000000002</v>
      </c>
      <c r="N100" s="45">
        <v>3.26</v>
      </c>
      <c r="O100" s="45">
        <v>36.5533</v>
      </c>
      <c r="P100" s="45">
        <v>3.25</v>
      </c>
      <c r="Q100" s="45">
        <v>3.25</v>
      </c>
      <c r="R100" s="45">
        <v>0</v>
      </c>
      <c r="S100" s="45">
        <v>0</v>
      </c>
    </row>
    <row r="101" spans="1:19" hidden="1" outlineLevel="1" collapsed="1">
      <c r="A101" s="8">
        <v>43282</v>
      </c>
      <c r="B101" s="45">
        <v>30.854600000000001</v>
      </c>
      <c r="C101" s="45">
        <v>30.272600000000001</v>
      </c>
      <c r="D101" s="45">
        <v>31.185099999999998</v>
      </c>
      <c r="E101" s="45">
        <v>28.831</v>
      </c>
      <c r="F101" s="45">
        <v>32.463000000000001</v>
      </c>
      <c r="G101" s="45">
        <v>22.118400000000001</v>
      </c>
      <c r="H101" s="45">
        <v>30.9129</v>
      </c>
      <c r="I101" s="45">
        <v>30.2698</v>
      </c>
      <c r="J101" s="45">
        <v>31.2803</v>
      </c>
      <c r="K101" s="45">
        <v>28.831</v>
      </c>
      <c r="L101" s="45">
        <v>32.463000000000001</v>
      </c>
      <c r="M101" s="45">
        <v>22.843</v>
      </c>
      <c r="N101" s="45">
        <v>16.182300000000001</v>
      </c>
      <c r="O101" s="45">
        <v>46.709800000000001</v>
      </c>
      <c r="P101" s="45">
        <v>15.7</v>
      </c>
      <c r="Q101" s="45">
        <v>0</v>
      </c>
      <c r="R101" s="45">
        <v>0</v>
      </c>
      <c r="S101" s="45">
        <v>15.7</v>
      </c>
    </row>
    <row r="102" spans="1:19" hidden="1" outlineLevel="1" collapsed="1">
      <c r="A102" s="8">
        <v>43313</v>
      </c>
      <c r="B102" s="45">
        <v>29.713899999999999</v>
      </c>
      <c r="C102" s="45">
        <v>30.750399999999999</v>
      </c>
      <c r="D102" s="45">
        <v>29.1586</v>
      </c>
      <c r="E102" s="45">
        <v>22.788</v>
      </c>
      <c r="F102" s="45">
        <v>35.232100000000003</v>
      </c>
      <c r="G102" s="45">
        <v>13.454000000000001</v>
      </c>
      <c r="H102" s="45">
        <v>31.322099999999999</v>
      </c>
      <c r="I102" s="45">
        <v>30.750399999999999</v>
      </c>
      <c r="J102" s="45">
        <v>31.665099999999999</v>
      </c>
      <c r="K102" s="45">
        <v>23.927800000000001</v>
      </c>
      <c r="L102" s="45">
        <v>35.232100000000003</v>
      </c>
      <c r="M102" s="45">
        <v>19.2621</v>
      </c>
      <c r="N102" s="45">
        <v>8.2117000000000004</v>
      </c>
      <c r="O102" s="45">
        <v>38</v>
      </c>
      <c r="P102" s="45">
        <v>8.2112999999999996</v>
      </c>
      <c r="Q102" s="45">
        <v>3</v>
      </c>
      <c r="R102" s="45">
        <v>0</v>
      </c>
      <c r="S102" s="45">
        <v>8.7387999999999995</v>
      </c>
    </row>
    <row r="103" spans="1:19" hidden="1" outlineLevel="1" collapsed="1">
      <c r="A103" s="8">
        <v>43344</v>
      </c>
      <c r="B103" s="45">
        <v>29.6753</v>
      </c>
      <c r="C103" s="45">
        <v>31.0245</v>
      </c>
      <c r="D103" s="45">
        <v>29.034300000000002</v>
      </c>
      <c r="E103" s="45">
        <v>22.280200000000001</v>
      </c>
      <c r="F103" s="45">
        <v>32.764099999999999</v>
      </c>
      <c r="G103" s="45">
        <v>21.7422</v>
      </c>
      <c r="H103" s="45">
        <v>29.7255</v>
      </c>
      <c r="I103" s="45">
        <v>31.0242</v>
      </c>
      <c r="J103" s="45">
        <v>29.106200000000001</v>
      </c>
      <c r="K103" s="45">
        <v>22.280200000000001</v>
      </c>
      <c r="L103" s="45">
        <v>32.764099999999999</v>
      </c>
      <c r="M103" s="45">
        <v>22.306699999999999</v>
      </c>
      <c r="N103" s="45">
        <v>9.1481999999999992</v>
      </c>
      <c r="O103" s="45">
        <v>37.300600000000003</v>
      </c>
      <c r="P103" s="45">
        <v>9</v>
      </c>
      <c r="Q103" s="45" t="s">
        <v>268</v>
      </c>
      <c r="R103" s="45">
        <v>0</v>
      </c>
      <c r="S103" s="45">
        <v>9</v>
      </c>
    </row>
    <row r="104" spans="1:19" hidden="1" outlineLevel="1" collapsed="1">
      <c r="A104" s="8">
        <v>43374</v>
      </c>
      <c r="B104" s="45">
        <v>34.155999999999999</v>
      </c>
      <c r="C104" s="45">
        <v>36.768300000000004</v>
      </c>
      <c r="D104" s="45">
        <v>33.174500000000002</v>
      </c>
      <c r="E104" s="45">
        <v>31.179600000000001</v>
      </c>
      <c r="F104" s="45">
        <v>35.363399999999999</v>
      </c>
      <c r="G104" s="45">
        <v>21.295300000000001</v>
      </c>
      <c r="H104" s="45">
        <v>34.155099999999997</v>
      </c>
      <c r="I104" s="45">
        <v>36.765500000000003</v>
      </c>
      <c r="J104" s="45">
        <v>33.174500000000002</v>
      </c>
      <c r="K104" s="45">
        <v>31.179600000000001</v>
      </c>
      <c r="L104" s="45">
        <v>35.363399999999999</v>
      </c>
      <c r="M104" s="45">
        <v>21.295300000000001</v>
      </c>
      <c r="N104" s="45">
        <v>48.264699999999998</v>
      </c>
      <c r="O104" s="45">
        <v>48.264699999999998</v>
      </c>
      <c r="P104" s="45">
        <v>0</v>
      </c>
      <c r="Q104" s="45">
        <v>0</v>
      </c>
      <c r="R104" s="45">
        <v>0</v>
      </c>
      <c r="S104" s="45">
        <v>0</v>
      </c>
    </row>
    <row r="105" spans="1:19" hidden="1" outlineLevel="1" collapsed="1">
      <c r="A105" s="8">
        <v>43405</v>
      </c>
      <c r="B105" s="45">
        <v>30.775200000000002</v>
      </c>
      <c r="C105" s="45">
        <v>34.026600000000002</v>
      </c>
      <c r="D105" s="45">
        <v>30.020499999999998</v>
      </c>
      <c r="E105" s="45">
        <v>33.864800000000002</v>
      </c>
      <c r="F105" s="45">
        <v>30.992899999999999</v>
      </c>
      <c r="G105" s="45">
        <v>10.3254</v>
      </c>
      <c r="H105" s="45">
        <v>31.908300000000001</v>
      </c>
      <c r="I105" s="45">
        <v>34.026200000000003</v>
      </c>
      <c r="J105" s="45">
        <v>31.387499999999999</v>
      </c>
      <c r="K105" s="45">
        <v>33.864800000000002</v>
      </c>
      <c r="L105" s="45">
        <v>30.992899999999999</v>
      </c>
      <c r="M105" s="45">
        <v>14.6554</v>
      </c>
      <c r="N105" s="45">
        <v>7.0075000000000003</v>
      </c>
      <c r="O105" s="45">
        <v>39.979300000000002</v>
      </c>
      <c r="P105" s="45">
        <v>7</v>
      </c>
      <c r="Q105" s="45">
        <v>0</v>
      </c>
      <c r="R105" s="45">
        <v>0</v>
      </c>
      <c r="S105" s="45">
        <v>7</v>
      </c>
    </row>
    <row r="106" spans="1:19" hidden="1" outlineLevel="1" collapsed="1">
      <c r="A106" s="8">
        <v>43435</v>
      </c>
      <c r="B106" s="45">
        <v>30.411300000000001</v>
      </c>
      <c r="C106" s="45">
        <v>34.7729</v>
      </c>
      <c r="D106" s="45">
        <v>29.7163</v>
      </c>
      <c r="E106" s="45">
        <v>29.4069</v>
      </c>
      <c r="F106" s="45">
        <v>33.373800000000003</v>
      </c>
      <c r="G106" s="45">
        <v>13.2273</v>
      </c>
      <c r="H106" s="45">
        <v>31.5688</v>
      </c>
      <c r="I106" s="45">
        <v>34.7727</v>
      </c>
      <c r="J106" s="45">
        <v>31.025099999999998</v>
      </c>
      <c r="K106" s="45">
        <v>29.979299999999999</v>
      </c>
      <c r="L106" s="45">
        <v>33.373800000000003</v>
      </c>
      <c r="M106" s="45">
        <v>17.041599999999999</v>
      </c>
      <c r="N106" s="45">
        <v>9.6453000000000007</v>
      </c>
      <c r="O106" s="45">
        <v>36.520899999999997</v>
      </c>
      <c r="P106" s="45">
        <v>9.6359999999999992</v>
      </c>
      <c r="Q106" s="45">
        <v>8.1625999999999994</v>
      </c>
      <c r="R106" s="45">
        <v>0</v>
      </c>
      <c r="S106" s="45">
        <v>10</v>
      </c>
    </row>
    <row r="107" spans="1:19" hidden="1" outlineLevel="1" collapsed="1">
      <c r="A107" s="8">
        <v>43466</v>
      </c>
      <c r="B107" s="45">
        <v>34.515900000000002</v>
      </c>
      <c r="C107" s="45">
        <v>32.047699999999999</v>
      </c>
      <c r="D107" s="45">
        <v>35.021599999999999</v>
      </c>
      <c r="E107" s="45">
        <v>37.9377</v>
      </c>
      <c r="F107" s="45">
        <v>34.383800000000001</v>
      </c>
      <c r="G107" s="45">
        <v>17.239100000000001</v>
      </c>
      <c r="H107" s="45">
        <v>34.5306</v>
      </c>
      <c r="I107" s="45">
        <v>32.046599999999998</v>
      </c>
      <c r="J107" s="45">
        <v>35.039700000000003</v>
      </c>
      <c r="K107" s="45">
        <v>37.979199999999999</v>
      </c>
      <c r="L107" s="45">
        <v>34.383800000000001</v>
      </c>
      <c r="M107" s="45">
        <v>17.239100000000001</v>
      </c>
      <c r="N107" s="45">
        <v>4.0426000000000002</v>
      </c>
      <c r="O107" s="45">
        <v>43.994199999999999</v>
      </c>
      <c r="P107" s="45">
        <v>2.75</v>
      </c>
      <c r="Q107" s="45">
        <v>2.75</v>
      </c>
      <c r="R107" s="45">
        <v>0</v>
      </c>
      <c r="S107" s="45" t="s">
        <v>268</v>
      </c>
    </row>
    <row r="108" spans="1:19" hidden="1" outlineLevel="1" collapsed="1">
      <c r="A108" s="8">
        <v>43497</v>
      </c>
      <c r="B108" s="45">
        <v>29.625800000000002</v>
      </c>
      <c r="C108" s="45">
        <v>33.407299999999999</v>
      </c>
      <c r="D108" s="45">
        <v>28.936199999999999</v>
      </c>
      <c r="E108" s="45">
        <v>33.639600000000002</v>
      </c>
      <c r="F108" s="45">
        <v>29.933900000000001</v>
      </c>
      <c r="G108" s="45">
        <v>10.731199999999999</v>
      </c>
      <c r="H108" s="45">
        <v>30.648599999999998</v>
      </c>
      <c r="I108" s="45">
        <v>33.361800000000002</v>
      </c>
      <c r="J108" s="45">
        <v>30.121700000000001</v>
      </c>
      <c r="K108" s="45">
        <v>33.6738</v>
      </c>
      <c r="L108" s="45">
        <v>29.933900000000001</v>
      </c>
      <c r="M108" s="45">
        <v>10.2927</v>
      </c>
      <c r="N108" s="45">
        <v>11.4252</v>
      </c>
      <c r="O108" s="45">
        <v>59.875700000000002</v>
      </c>
      <c r="P108" s="45">
        <v>11.182399999999999</v>
      </c>
      <c r="Q108" s="45">
        <v>2.75</v>
      </c>
      <c r="R108" s="45">
        <v>0</v>
      </c>
      <c r="S108" s="45">
        <v>11.247299999999999</v>
      </c>
    </row>
    <row r="109" spans="1:19" hidden="1" outlineLevel="1" collapsed="1">
      <c r="A109" s="8">
        <v>43525</v>
      </c>
      <c r="B109" s="45">
        <v>30.860099999999999</v>
      </c>
      <c r="C109" s="45">
        <v>37.335099999999997</v>
      </c>
      <c r="D109" s="45">
        <v>29.2196</v>
      </c>
      <c r="E109" s="45">
        <v>28.993500000000001</v>
      </c>
      <c r="F109" s="45">
        <v>30.865200000000002</v>
      </c>
      <c r="G109" s="45">
        <v>15.0571</v>
      </c>
      <c r="H109" s="45">
        <v>30.905100000000001</v>
      </c>
      <c r="I109" s="45">
        <v>37.335099999999997</v>
      </c>
      <c r="J109" s="45">
        <v>29.271899999999999</v>
      </c>
      <c r="K109" s="45">
        <v>29.107700000000001</v>
      </c>
      <c r="L109" s="45">
        <v>30.865200000000002</v>
      </c>
      <c r="M109" s="45">
        <v>15.0571</v>
      </c>
      <c r="N109" s="45">
        <v>8.8039000000000005</v>
      </c>
      <c r="O109" s="45">
        <v>38.9146</v>
      </c>
      <c r="P109" s="45">
        <v>8.7706999999999997</v>
      </c>
      <c r="Q109" s="45">
        <v>8.7706999999999997</v>
      </c>
      <c r="R109" s="45">
        <v>0</v>
      </c>
      <c r="S109" s="45" t="s">
        <v>268</v>
      </c>
    </row>
    <row r="110" spans="1:19" hidden="1" outlineLevel="1" collapsed="1">
      <c r="A110" s="8">
        <v>43556</v>
      </c>
      <c r="B110" s="45">
        <v>27.621400000000001</v>
      </c>
      <c r="C110" s="45">
        <v>33.479500000000002</v>
      </c>
      <c r="D110" s="45">
        <v>26.57</v>
      </c>
      <c r="E110" s="45">
        <v>33.936500000000002</v>
      </c>
      <c r="F110" s="45">
        <v>30.1219</v>
      </c>
      <c r="G110" s="45">
        <v>6.3929</v>
      </c>
      <c r="H110" s="45">
        <v>31.505199999999999</v>
      </c>
      <c r="I110" s="45">
        <v>33.479500000000002</v>
      </c>
      <c r="J110" s="45">
        <v>31.085899999999999</v>
      </c>
      <c r="K110" s="45">
        <v>33.936500000000002</v>
      </c>
      <c r="L110" s="45">
        <v>30.1219</v>
      </c>
      <c r="M110" s="45">
        <v>20.4788</v>
      </c>
      <c r="N110" s="45">
        <v>1.9202999999999999</v>
      </c>
      <c r="O110" s="45">
        <v>36.897399999999998</v>
      </c>
      <c r="P110" s="45">
        <v>1.92</v>
      </c>
      <c r="Q110" s="45">
        <v>0</v>
      </c>
      <c r="R110" s="45">
        <v>0</v>
      </c>
      <c r="S110" s="45">
        <v>1.92</v>
      </c>
    </row>
    <row r="111" spans="1:19" hidden="1" outlineLevel="1" collapsed="1">
      <c r="A111" s="8">
        <v>43586</v>
      </c>
      <c r="B111" s="45">
        <v>32.554099999999998</v>
      </c>
      <c r="C111" s="45">
        <v>34.296599999999998</v>
      </c>
      <c r="D111" s="45">
        <v>32.2408</v>
      </c>
      <c r="E111" s="45">
        <v>36.834299999999999</v>
      </c>
      <c r="F111" s="45">
        <v>31.675899999999999</v>
      </c>
      <c r="G111" s="45">
        <v>19.040600000000001</v>
      </c>
      <c r="H111" s="45">
        <v>33.695999999999998</v>
      </c>
      <c r="I111" s="45">
        <v>34.2883</v>
      </c>
      <c r="J111" s="45">
        <v>33.581800000000001</v>
      </c>
      <c r="K111" s="45">
        <v>36.834299999999999</v>
      </c>
      <c r="L111" s="45">
        <v>31.681100000000001</v>
      </c>
      <c r="M111" s="45">
        <v>24.81</v>
      </c>
      <c r="N111" s="45">
        <v>13.8508</v>
      </c>
      <c r="O111" s="45">
        <v>49.754399999999997</v>
      </c>
      <c r="P111" s="45">
        <v>13.7997</v>
      </c>
      <c r="Q111" s="45">
        <v>0</v>
      </c>
      <c r="R111" s="45">
        <v>26</v>
      </c>
      <c r="S111" s="45">
        <v>13.7257</v>
      </c>
    </row>
    <row r="112" spans="1:19" hidden="1" outlineLevel="1" collapsed="1">
      <c r="A112" s="8">
        <v>43617</v>
      </c>
      <c r="B112" s="45">
        <v>32.393900000000002</v>
      </c>
      <c r="C112" s="45">
        <v>35.151200000000003</v>
      </c>
      <c r="D112" s="45">
        <v>31.689499999999999</v>
      </c>
      <c r="E112" s="45">
        <v>33.382199999999997</v>
      </c>
      <c r="F112" s="45">
        <v>33.341099999999997</v>
      </c>
      <c r="G112" s="45">
        <v>18.2287</v>
      </c>
      <c r="H112" s="45">
        <v>33.349200000000003</v>
      </c>
      <c r="I112" s="45">
        <v>35.151200000000003</v>
      </c>
      <c r="J112" s="45">
        <v>32.858199999999997</v>
      </c>
      <c r="K112" s="45">
        <v>33.382199999999997</v>
      </c>
      <c r="L112" s="45">
        <v>33.341099999999997</v>
      </c>
      <c r="M112" s="45">
        <v>23.532399999999999</v>
      </c>
      <c r="N112" s="45">
        <v>14.162599999999999</v>
      </c>
      <c r="O112" s="45">
        <v>36.676600000000001</v>
      </c>
      <c r="P112" s="45">
        <v>14.161899999999999</v>
      </c>
      <c r="Q112" s="45">
        <v>0</v>
      </c>
      <c r="R112" s="45">
        <v>0</v>
      </c>
      <c r="S112" s="45">
        <v>14.161899999999999</v>
      </c>
    </row>
    <row r="113" spans="1:19" hidden="1" outlineLevel="1" collapsed="1">
      <c r="A113" s="8">
        <v>43647</v>
      </c>
      <c r="B113" s="45">
        <v>34.823300000000003</v>
      </c>
      <c r="C113" s="45">
        <v>37.112400000000001</v>
      </c>
      <c r="D113" s="45">
        <v>34.421199999999999</v>
      </c>
      <c r="E113" s="45">
        <v>36.731900000000003</v>
      </c>
      <c r="F113" s="45">
        <v>31.0213</v>
      </c>
      <c r="G113" s="45">
        <v>20.7392</v>
      </c>
      <c r="H113" s="45">
        <v>34.823300000000003</v>
      </c>
      <c r="I113" s="45">
        <v>37.112400000000001</v>
      </c>
      <c r="J113" s="45">
        <v>34.421199999999999</v>
      </c>
      <c r="K113" s="45">
        <v>36.731900000000003</v>
      </c>
      <c r="L113" s="45">
        <v>31.0213</v>
      </c>
      <c r="M113" s="45">
        <v>20.7392</v>
      </c>
      <c r="N113" s="45">
        <v>36.5</v>
      </c>
      <c r="O113" s="45">
        <v>36.5</v>
      </c>
      <c r="P113" s="45">
        <v>0</v>
      </c>
      <c r="Q113" s="45">
        <v>0</v>
      </c>
      <c r="R113" s="45">
        <v>0</v>
      </c>
      <c r="S113" s="45" t="s">
        <v>268</v>
      </c>
    </row>
    <row r="114" spans="1:19" hidden="1" outlineLevel="1" collapsed="1">
      <c r="A114" s="8">
        <v>43678</v>
      </c>
      <c r="B114" s="45">
        <v>37.444200000000002</v>
      </c>
      <c r="C114" s="45">
        <v>36.064599999999999</v>
      </c>
      <c r="D114" s="45">
        <v>37.598199999999999</v>
      </c>
      <c r="E114" s="45">
        <v>39.576700000000002</v>
      </c>
      <c r="F114" s="45">
        <v>30.739699999999999</v>
      </c>
      <c r="G114" s="45">
        <v>20.895199999999999</v>
      </c>
      <c r="H114" s="45">
        <v>37.444200000000002</v>
      </c>
      <c r="I114" s="45">
        <v>36.064500000000002</v>
      </c>
      <c r="J114" s="45">
        <v>37.598199999999999</v>
      </c>
      <c r="K114" s="45">
        <v>39.576700000000002</v>
      </c>
      <c r="L114" s="45">
        <v>30.739699999999999</v>
      </c>
      <c r="M114" s="45">
        <v>20.895199999999999</v>
      </c>
      <c r="N114" s="45">
        <v>36.977400000000003</v>
      </c>
      <c r="O114" s="45">
        <v>36.977400000000003</v>
      </c>
      <c r="P114" s="45">
        <v>0</v>
      </c>
      <c r="Q114" s="45">
        <v>0</v>
      </c>
      <c r="R114" s="45">
        <v>0</v>
      </c>
      <c r="S114" s="45">
        <v>0</v>
      </c>
    </row>
    <row r="115" spans="1:19" hidden="1" outlineLevel="1" collapsed="1">
      <c r="A115" s="8">
        <v>43709</v>
      </c>
      <c r="B115" s="45">
        <v>37.186700000000002</v>
      </c>
      <c r="C115" s="45">
        <v>36.8934</v>
      </c>
      <c r="D115" s="45">
        <v>37.219000000000001</v>
      </c>
      <c r="E115" s="45">
        <v>40.255400000000002</v>
      </c>
      <c r="F115" s="45">
        <v>28.9879</v>
      </c>
      <c r="G115" s="45">
        <v>16.183800000000002</v>
      </c>
      <c r="H115" s="45">
        <v>37.186700000000002</v>
      </c>
      <c r="I115" s="45">
        <v>36.8934</v>
      </c>
      <c r="J115" s="45">
        <v>37.219000000000001</v>
      </c>
      <c r="K115" s="45">
        <v>40.255400000000002</v>
      </c>
      <c r="L115" s="45">
        <v>28.9879</v>
      </c>
      <c r="M115" s="45">
        <v>16.183800000000002</v>
      </c>
      <c r="N115" s="45">
        <v>36.508400000000002</v>
      </c>
      <c r="O115" s="45">
        <v>36.508400000000002</v>
      </c>
      <c r="P115" s="45">
        <v>0</v>
      </c>
      <c r="Q115" s="45">
        <v>0</v>
      </c>
      <c r="R115" s="45">
        <v>0</v>
      </c>
      <c r="S115" s="45">
        <v>0</v>
      </c>
    </row>
    <row r="116" spans="1:19" hidden="1" outlineLevel="1" collapsed="1">
      <c r="A116" s="8">
        <v>43739</v>
      </c>
      <c r="B116" s="45">
        <v>37.488900000000001</v>
      </c>
      <c r="C116" s="45">
        <v>38.225000000000001</v>
      </c>
      <c r="D116" s="45">
        <v>37.406500000000001</v>
      </c>
      <c r="E116" s="45">
        <v>39.898000000000003</v>
      </c>
      <c r="F116" s="45">
        <v>30.294699999999999</v>
      </c>
      <c r="G116" s="45">
        <v>19.4664</v>
      </c>
      <c r="H116" s="45">
        <v>37.851500000000001</v>
      </c>
      <c r="I116" s="45">
        <v>38.225000000000001</v>
      </c>
      <c r="J116" s="45">
        <v>37.808999999999997</v>
      </c>
      <c r="K116" s="45">
        <v>40.006999999999998</v>
      </c>
      <c r="L116" s="45">
        <v>30.45</v>
      </c>
      <c r="M116" s="45">
        <v>25.452999999999999</v>
      </c>
      <c r="N116" s="45">
        <v>10.714399999999999</v>
      </c>
      <c r="O116" s="45">
        <v>36.506700000000002</v>
      </c>
      <c r="P116" s="45">
        <v>10.708500000000001</v>
      </c>
      <c r="Q116" s="45">
        <v>7.05</v>
      </c>
      <c r="R116" s="45">
        <v>9.3828999999999994</v>
      </c>
      <c r="S116" s="45">
        <v>11.757300000000001</v>
      </c>
    </row>
    <row r="117" spans="1:19" hidden="1" outlineLevel="1" collapsed="1">
      <c r="A117" s="8">
        <v>43770</v>
      </c>
      <c r="B117" s="45">
        <v>37.288600000000002</v>
      </c>
      <c r="C117" s="45">
        <v>38.6297</v>
      </c>
      <c r="D117" s="45">
        <v>37.144399999999997</v>
      </c>
      <c r="E117" s="45">
        <v>39.319499999999998</v>
      </c>
      <c r="F117" s="45">
        <v>31.112200000000001</v>
      </c>
      <c r="G117" s="45">
        <v>23.017099999999999</v>
      </c>
      <c r="H117" s="45">
        <v>37.695700000000002</v>
      </c>
      <c r="I117" s="45">
        <v>38.630200000000002</v>
      </c>
      <c r="J117" s="45">
        <v>37.593299999999999</v>
      </c>
      <c r="K117" s="45">
        <v>39.427900000000001</v>
      </c>
      <c r="L117" s="45">
        <v>31.437799999999999</v>
      </c>
      <c r="M117" s="45">
        <v>27.345700000000001</v>
      </c>
      <c r="N117" s="45">
        <v>14.6929</v>
      </c>
      <c r="O117" s="45">
        <v>36.5</v>
      </c>
      <c r="P117" s="45">
        <v>14.665900000000001</v>
      </c>
      <c r="Q117" s="45">
        <v>7.05</v>
      </c>
      <c r="R117" s="45">
        <v>10.034000000000001</v>
      </c>
      <c r="S117" s="45">
        <v>17.07</v>
      </c>
    </row>
    <row r="118" spans="1:19" hidden="1" outlineLevel="1" collapsed="1">
      <c r="A118" s="8">
        <v>43800</v>
      </c>
      <c r="B118" s="45">
        <v>38.217100000000002</v>
      </c>
      <c r="C118" s="45">
        <v>39.897599999999997</v>
      </c>
      <c r="D118" s="45">
        <v>38.0501</v>
      </c>
      <c r="E118" s="45">
        <v>40.013100000000001</v>
      </c>
      <c r="F118" s="45">
        <v>30.790700000000001</v>
      </c>
      <c r="G118" s="45">
        <v>28.572500000000002</v>
      </c>
      <c r="H118" s="45">
        <v>38.480800000000002</v>
      </c>
      <c r="I118" s="45">
        <v>39.8979</v>
      </c>
      <c r="J118" s="45">
        <v>38.338700000000003</v>
      </c>
      <c r="K118" s="45">
        <v>40.013100000000001</v>
      </c>
      <c r="L118" s="45">
        <v>31.636299999999999</v>
      </c>
      <c r="M118" s="45">
        <v>34.167700000000004</v>
      </c>
      <c r="N118" s="45">
        <v>8.0191999999999997</v>
      </c>
      <c r="O118" s="45">
        <v>36.698099999999997</v>
      </c>
      <c r="P118" s="45">
        <v>7.9984999999999999</v>
      </c>
      <c r="Q118" s="45">
        <v>0</v>
      </c>
      <c r="R118" s="45">
        <v>9.8249999999999993</v>
      </c>
      <c r="S118" s="45">
        <v>6.3399999999999998E-2</v>
      </c>
    </row>
    <row r="119" spans="1:19" hidden="1" outlineLevel="1" collapsed="1">
      <c r="A119" s="8">
        <v>43831</v>
      </c>
      <c r="B119" s="45">
        <v>39.248800000000003</v>
      </c>
      <c r="C119" s="45">
        <v>39.936700000000002</v>
      </c>
      <c r="D119" s="45">
        <v>39.164299999999997</v>
      </c>
      <c r="E119" s="45">
        <v>40.651000000000003</v>
      </c>
      <c r="F119" s="45">
        <v>32.904400000000003</v>
      </c>
      <c r="G119" s="45">
        <v>28.188099999999999</v>
      </c>
      <c r="H119" s="45">
        <v>39.292400000000001</v>
      </c>
      <c r="I119" s="45">
        <v>39.937100000000001</v>
      </c>
      <c r="J119" s="45">
        <v>39.213099999999997</v>
      </c>
      <c r="K119" s="45">
        <v>40.651000000000003</v>
      </c>
      <c r="L119" s="45">
        <v>33.121899999999997</v>
      </c>
      <c r="M119" s="45">
        <v>28.188099999999999</v>
      </c>
      <c r="N119" s="45">
        <v>9.7452000000000005</v>
      </c>
      <c r="O119" s="45">
        <v>37.730200000000004</v>
      </c>
      <c r="P119" s="45">
        <v>9.3828999999999994</v>
      </c>
      <c r="Q119" s="45">
        <v>0</v>
      </c>
      <c r="R119" s="45">
        <v>9.3828999999999994</v>
      </c>
      <c r="S119" s="45" t="s">
        <v>268</v>
      </c>
    </row>
    <row r="120" spans="1:19" hidden="1" outlineLevel="1" collapsed="1">
      <c r="A120" s="8">
        <v>43862</v>
      </c>
      <c r="B120" s="45">
        <v>38.271799999999999</v>
      </c>
      <c r="C120" s="45">
        <v>38.874400000000001</v>
      </c>
      <c r="D120" s="45">
        <v>38.194800000000001</v>
      </c>
      <c r="E120" s="45">
        <v>40.497599999999998</v>
      </c>
      <c r="F120" s="45">
        <v>32.201599999999999</v>
      </c>
      <c r="G120" s="45">
        <v>15.7423</v>
      </c>
      <c r="H120" s="45">
        <v>38.982999999999997</v>
      </c>
      <c r="I120" s="45">
        <v>38.871499999999997</v>
      </c>
      <c r="J120" s="45">
        <v>38.997599999999998</v>
      </c>
      <c r="K120" s="45">
        <v>40.801200000000001</v>
      </c>
      <c r="L120" s="45">
        <v>33.141500000000001</v>
      </c>
      <c r="M120" s="45">
        <v>16.0716</v>
      </c>
      <c r="N120" s="45">
        <v>11.098599999999999</v>
      </c>
      <c r="O120" s="45">
        <v>48.471299999999999</v>
      </c>
      <c r="P120" s="45">
        <v>11.049099999999999</v>
      </c>
      <c r="Q120" s="45">
        <v>2.1048</v>
      </c>
      <c r="R120" s="45">
        <v>9.6341999999999999</v>
      </c>
      <c r="S120" s="45">
        <v>15.4405</v>
      </c>
    </row>
    <row r="121" spans="1:19" hidden="1" outlineLevel="1" collapsed="1">
      <c r="A121" s="8">
        <v>43891</v>
      </c>
      <c r="B121" s="45">
        <v>38.669600000000003</v>
      </c>
      <c r="C121" s="45">
        <v>38.524099999999997</v>
      </c>
      <c r="D121" s="45">
        <v>38.686900000000001</v>
      </c>
      <c r="E121" s="45">
        <v>40.900100000000002</v>
      </c>
      <c r="F121" s="45">
        <v>33.116900000000001</v>
      </c>
      <c r="G121" s="45">
        <v>15.282400000000001</v>
      </c>
      <c r="H121" s="45">
        <v>39.049399999999999</v>
      </c>
      <c r="I121" s="45">
        <v>38.524099999999997</v>
      </c>
      <c r="J121" s="45">
        <v>39.113100000000003</v>
      </c>
      <c r="K121" s="45">
        <v>40.900100000000002</v>
      </c>
      <c r="L121" s="45">
        <v>33.116900000000001</v>
      </c>
      <c r="M121" s="45">
        <v>17.192</v>
      </c>
      <c r="N121" s="45">
        <v>12.542400000000001</v>
      </c>
      <c r="O121" s="45">
        <v>36.564300000000003</v>
      </c>
      <c r="P121" s="45">
        <v>12.54</v>
      </c>
      <c r="Q121" s="45">
        <v>0</v>
      </c>
      <c r="R121" s="45">
        <v>0</v>
      </c>
      <c r="S121" s="45">
        <v>12.54</v>
      </c>
    </row>
    <row r="122" spans="1:19" hidden="1" outlineLevel="1" collapsed="1">
      <c r="A122" s="8">
        <v>43922</v>
      </c>
      <c r="B122" s="45">
        <v>39.2042</v>
      </c>
      <c r="C122" s="45">
        <v>37.7181</v>
      </c>
      <c r="D122" s="45">
        <v>39.415799999999997</v>
      </c>
      <c r="E122" s="45">
        <v>40.925400000000003</v>
      </c>
      <c r="F122" s="45">
        <v>30.712499999999999</v>
      </c>
      <c r="G122" s="45">
        <v>18.864100000000001</v>
      </c>
      <c r="H122" s="45">
        <v>39.203699999999998</v>
      </c>
      <c r="I122" s="45">
        <v>37.713999999999999</v>
      </c>
      <c r="J122" s="45">
        <v>39.415799999999997</v>
      </c>
      <c r="K122" s="45">
        <v>40.925400000000003</v>
      </c>
      <c r="L122" s="45">
        <v>30.712499999999999</v>
      </c>
      <c r="M122" s="45">
        <v>18.864100000000001</v>
      </c>
      <c r="N122" s="45">
        <v>53.510300000000001</v>
      </c>
      <c r="O122" s="45">
        <v>53.510300000000001</v>
      </c>
      <c r="P122" s="45">
        <v>0</v>
      </c>
      <c r="Q122" s="45">
        <v>0</v>
      </c>
      <c r="R122" s="45">
        <v>0</v>
      </c>
      <c r="S122" s="45" t="s">
        <v>268</v>
      </c>
    </row>
    <row r="123" spans="1:19" hidden="1" outlineLevel="1" collapsed="1">
      <c r="A123" s="8">
        <v>43952</v>
      </c>
      <c r="B123" s="45">
        <v>38.116100000000003</v>
      </c>
      <c r="C123" s="45">
        <v>38.767699999999998</v>
      </c>
      <c r="D123" s="45">
        <v>38.042499999999997</v>
      </c>
      <c r="E123" s="45">
        <v>40.400100000000002</v>
      </c>
      <c r="F123" s="45">
        <v>28.927499999999998</v>
      </c>
      <c r="G123" s="45">
        <v>14.336499999999999</v>
      </c>
      <c r="H123" s="45">
        <v>38.190199999999997</v>
      </c>
      <c r="I123" s="45">
        <v>38.767699999999998</v>
      </c>
      <c r="J123" s="45">
        <v>38.1248</v>
      </c>
      <c r="K123" s="45">
        <v>40.5075</v>
      </c>
      <c r="L123" s="45">
        <v>28.927499999999998</v>
      </c>
      <c r="M123" s="45">
        <v>14.336499999999999</v>
      </c>
      <c r="N123" s="45">
        <v>2.0366</v>
      </c>
      <c r="O123" s="45">
        <v>36.501100000000001</v>
      </c>
      <c r="P123" s="45">
        <v>2.0099999999999998</v>
      </c>
      <c r="Q123" s="45">
        <v>2.0099999999999998</v>
      </c>
      <c r="R123" s="45">
        <v>0</v>
      </c>
      <c r="S123" s="45" t="s">
        <v>268</v>
      </c>
    </row>
    <row r="124" spans="1:19" hidden="1" outlineLevel="1" collapsed="1">
      <c r="A124" s="8">
        <v>43983</v>
      </c>
      <c r="B124" s="45">
        <v>37.571399999999997</v>
      </c>
      <c r="C124" s="45">
        <v>39.211100000000002</v>
      </c>
      <c r="D124" s="45">
        <v>37.393000000000001</v>
      </c>
      <c r="E124" s="45">
        <v>39.324199999999998</v>
      </c>
      <c r="F124" s="45">
        <v>30.870699999999999</v>
      </c>
      <c r="G124" s="45">
        <v>16.129200000000001</v>
      </c>
      <c r="H124" s="45">
        <v>37.569299999999998</v>
      </c>
      <c r="I124" s="45">
        <v>39.193399999999997</v>
      </c>
      <c r="J124" s="45">
        <v>37.393000000000001</v>
      </c>
      <c r="K124" s="45">
        <v>39.324199999999998</v>
      </c>
      <c r="L124" s="45">
        <v>30.870699999999999</v>
      </c>
      <c r="M124" s="45">
        <v>16.129200000000001</v>
      </c>
      <c r="N124" s="45">
        <v>46.616599999999998</v>
      </c>
      <c r="O124" s="45">
        <v>46.616599999999998</v>
      </c>
      <c r="P124" s="45">
        <v>0</v>
      </c>
      <c r="Q124" s="45">
        <v>0</v>
      </c>
      <c r="R124" s="45">
        <v>0</v>
      </c>
      <c r="S124" s="45">
        <v>0</v>
      </c>
    </row>
    <row r="125" spans="1:19" hidden="1" outlineLevel="1" collapsed="1">
      <c r="A125" s="8">
        <v>44013</v>
      </c>
      <c r="B125" s="45">
        <v>37.793300000000002</v>
      </c>
      <c r="C125" s="45">
        <v>37.9604</v>
      </c>
      <c r="D125" s="45">
        <v>37.772300000000001</v>
      </c>
      <c r="E125" s="45">
        <v>40.873899999999999</v>
      </c>
      <c r="F125" s="45">
        <v>29.510300000000001</v>
      </c>
      <c r="G125" s="45">
        <v>16.105</v>
      </c>
      <c r="H125" s="45">
        <v>37.790900000000001</v>
      </c>
      <c r="I125" s="45">
        <v>37.939599999999999</v>
      </c>
      <c r="J125" s="45">
        <v>37.772300000000001</v>
      </c>
      <c r="K125" s="45">
        <v>40.873899999999999</v>
      </c>
      <c r="L125" s="45">
        <v>29.510300000000001</v>
      </c>
      <c r="M125" s="45">
        <v>16.105</v>
      </c>
      <c r="N125" s="45">
        <v>49.399299999999997</v>
      </c>
      <c r="O125" s="45">
        <v>49.399299999999997</v>
      </c>
      <c r="P125" s="45">
        <v>0</v>
      </c>
      <c r="Q125" s="45">
        <v>0</v>
      </c>
      <c r="R125" s="45">
        <v>0</v>
      </c>
      <c r="S125" s="45" t="s">
        <v>268</v>
      </c>
    </row>
    <row r="126" spans="1:19" hidden="1" outlineLevel="1" collapsed="1">
      <c r="A126" s="8">
        <v>44044</v>
      </c>
      <c r="B126" s="45">
        <v>38.002400000000002</v>
      </c>
      <c r="C126" s="45">
        <v>36.506500000000003</v>
      </c>
      <c r="D126" s="45">
        <v>38.190899999999999</v>
      </c>
      <c r="E126" s="45">
        <v>39.533799999999999</v>
      </c>
      <c r="F126" s="45">
        <v>33.671399999999998</v>
      </c>
      <c r="G126" s="45">
        <v>17.604099999999999</v>
      </c>
      <c r="H126" s="45">
        <v>38.001800000000003</v>
      </c>
      <c r="I126" s="45">
        <v>36.501100000000001</v>
      </c>
      <c r="J126" s="45">
        <v>38.190899999999999</v>
      </c>
      <c r="K126" s="45">
        <v>39.533799999999999</v>
      </c>
      <c r="L126" s="45">
        <v>33.671399999999998</v>
      </c>
      <c r="M126" s="45">
        <v>17.604099999999999</v>
      </c>
      <c r="N126" s="45">
        <v>57.6905</v>
      </c>
      <c r="O126" s="45">
        <v>57.6905</v>
      </c>
      <c r="P126" s="45">
        <v>0</v>
      </c>
      <c r="Q126" s="45">
        <v>0</v>
      </c>
      <c r="R126" s="45">
        <v>0</v>
      </c>
      <c r="S126" s="45" t="s">
        <v>268</v>
      </c>
    </row>
    <row r="127" spans="1:19" hidden="1" outlineLevel="1" collapsed="1">
      <c r="A127" s="8">
        <v>44075</v>
      </c>
      <c r="B127" s="45">
        <v>37.466900000000003</v>
      </c>
      <c r="C127" s="45">
        <v>37.737400000000001</v>
      </c>
      <c r="D127" s="45">
        <v>37.429400000000001</v>
      </c>
      <c r="E127" s="45">
        <v>39.171100000000003</v>
      </c>
      <c r="F127" s="45">
        <v>31.367100000000001</v>
      </c>
      <c r="G127" s="45">
        <v>19.694199999999999</v>
      </c>
      <c r="H127" s="45">
        <v>37.645899999999997</v>
      </c>
      <c r="I127" s="45">
        <v>37.760800000000003</v>
      </c>
      <c r="J127" s="45">
        <v>37.630000000000003</v>
      </c>
      <c r="K127" s="45">
        <v>39.431899999999999</v>
      </c>
      <c r="L127" s="45">
        <v>31.367100000000001</v>
      </c>
      <c r="M127" s="45">
        <v>19.694199999999999</v>
      </c>
      <c r="N127" s="45">
        <v>11.036899999999999</v>
      </c>
      <c r="O127" s="45">
        <v>34.783799999999999</v>
      </c>
      <c r="P127" s="45">
        <v>7.1</v>
      </c>
      <c r="Q127" s="45">
        <v>7.1</v>
      </c>
      <c r="R127" s="45">
        <v>0</v>
      </c>
      <c r="S127" s="45" t="s">
        <v>268</v>
      </c>
    </row>
    <row r="128" spans="1:19" hidden="1" outlineLevel="1" collapsed="1">
      <c r="A128" s="8">
        <v>44105</v>
      </c>
      <c r="B128" s="45">
        <v>36.317100000000003</v>
      </c>
      <c r="C128" s="45">
        <v>37.399900000000002</v>
      </c>
      <c r="D128" s="45">
        <v>36.173900000000003</v>
      </c>
      <c r="E128" s="45">
        <v>38.142699999999998</v>
      </c>
      <c r="F128" s="45">
        <v>28.925000000000001</v>
      </c>
      <c r="G128" s="45">
        <v>22.5288</v>
      </c>
      <c r="H128" s="45">
        <v>36.646999999999998</v>
      </c>
      <c r="I128" s="45">
        <v>37.404299999999999</v>
      </c>
      <c r="J128" s="45">
        <v>36.546100000000003</v>
      </c>
      <c r="K128" s="45">
        <v>38.638800000000003</v>
      </c>
      <c r="L128" s="45">
        <v>28.925000000000001</v>
      </c>
      <c r="M128" s="45">
        <v>22.5288</v>
      </c>
      <c r="N128" s="45">
        <v>8.5862999999999996</v>
      </c>
      <c r="O128" s="45">
        <v>36.5458</v>
      </c>
      <c r="P128" s="45">
        <v>7.1</v>
      </c>
      <c r="Q128" s="45">
        <v>7.1</v>
      </c>
      <c r="R128" s="45">
        <v>0</v>
      </c>
      <c r="S128" s="45" t="s">
        <v>268</v>
      </c>
    </row>
    <row r="129" spans="1:19" hidden="1" outlineLevel="1" collapsed="1">
      <c r="A129" s="8">
        <v>44136</v>
      </c>
      <c r="B129" s="45">
        <v>37.008699999999997</v>
      </c>
      <c r="C129" s="45">
        <v>37.2988</v>
      </c>
      <c r="D129" s="45">
        <v>36.966200000000001</v>
      </c>
      <c r="E129" s="45">
        <v>38.822800000000001</v>
      </c>
      <c r="F129" s="45">
        <v>30.482399999999998</v>
      </c>
      <c r="G129" s="45">
        <v>24.798500000000001</v>
      </c>
      <c r="H129" s="45">
        <v>37.012099999999997</v>
      </c>
      <c r="I129" s="45">
        <v>37.295299999999997</v>
      </c>
      <c r="J129" s="45">
        <v>36.9709</v>
      </c>
      <c r="K129" s="45">
        <v>38.822800000000001</v>
      </c>
      <c r="L129" s="45">
        <v>30.482399999999998</v>
      </c>
      <c r="M129" s="45">
        <v>24.872599999999998</v>
      </c>
      <c r="N129" s="45">
        <v>33.2164</v>
      </c>
      <c r="O129" s="45">
        <v>37.885899999999999</v>
      </c>
      <c r="P129" s="45">
        <v>11.570399999999999</v>
      </c>
      <c r="Q129" s="45">
        <v>0</v>
      </c>
      <c r="R129" s="45">
        <v>0</v>
      </c>
      <c r="S129" s="45">
        <v>11.570399999999999</v>
      </c>
    </row>
    <row r="130" spans="1:19" hidden="1" outlineLevel="1" collapsed="1">
      <c r="A130" s="8">
        <v>44166</v>
      </c>
      <c r="B130" s="45">
        <v>36.837899999999998</v>
      </c>
      <c r="C130" s="45">
        <v>37.854300000000002</v>
      </c>
      <c r="D130" s="45">
        <v>36.693899999999999</v>
      </c>
      <c r="E130" s="45">
        <v>38.127800000000001</v>
      </c>
      <c r="F130" s="45">
        <v>30.994199999999999</v>
      </c>
      <c r="G130" s="45">
        <v>24.6235</v>
      </c>
      <c r="H130" s="45">
        <v>36.834699999999998</v>
      </c>
      <c r="I130" s="45">
        <v>37.832799999999999</v>
      </c>
      <c r="J130" s="45">
        <v>36.693899999999999</v>
      </c>
      <c r="K130" s="45">
        <v>38.127800000000001</v>
      </c>
      <c r="L130" s="45">
        <v>30.994199999999999</v>
      </c>
      <c r="M130" s="45">
        <v>24.6235</v>
      </c>
      <c r="N130" s="45">
        <v>43.720100000000002</v>
      </c>
      <c r="O130" s="45">
        <v>43.720100000000002</v>
      </c>
      <c r="P130" s="45">
        <v>0</v>
      </c>
      <c r="Q130" s="45">
        <v>0</v>
      </c>
      <c r="R130" s="45">
        <v>0</v>
      </c>
      <c r="S130" s="45" t="s">
        <v>268</v>
      </c>
    </row>
    <row r="131" spans="1:19" hidden="1" outlineLevel="1" collapsed="1">
      <c r="A131" s="8">
        <v>44197</v>
      </c>
      <c r="B131" s="45">
        <v>35.953899999999997</v>
      </c>
      <c r="C131" s="45">
        <v>37.730400000000003</v>
      </c>
      <c r="D131" s="45">
        <v>35.721699999999998</v>
      </c>
      <c r="E131" s="45">
        <v>38.297600000000003</v>
      </c>
      <c r="F131" s="45">
        <v>27.456199999999999</v>
      </c>
      <c r="G131" s="45">
        <v>22.0839</v>
      </c>
      <c r="H131" s="45">
        <v>35.953899999999997</v>
      </c>
      <c r="I131" s="45">
        <v>37.730400000000003</v>
      </c>
      <c r="J131" s="45">
        <v>35.721699999999998</v>
      </c>
      <c r="K131" s="45">
        <v>38.297600000000003</v>
      </c>
      <c r="L131" s="45">
        <v>27.456199999999999</v>
      </c>
      <c r="M131" s="45">
        <v>22.0839</v>
      </c>
      <c r="N131" s="45">
        <v>36.5</v>
      </c>
      <c r="O131" s="45">
        <v>36.5</v>
      </c>
      <c r="P131" s="45">
        <v>0</v>
      </c>
      <c r="Q131" s="45">
        <v>0</v>
      </c>
      <c r="R131" s="45">
        <v>0</v>
      </c>
      <c r="S131" s="45" t="s">
        <v>268</v>
      </c>
    </row>
    <row r="132" spans="1:19" hidden="1" outlineLevel="1" collapsed="1">
      <c r="A132" s="8">
        <v>44228</v>
      </c>
      <c r="B132" s="45">
        <v>36.658200000000001</v>
      </c>
      <c r="C132" s="45">
        <v>37.416400000000003</v>
      </c>
      <c r="D132" s="45">
        <v>36.542400000000001</v>
      </c>
      <c r="E132" s="45">
        <v>38.491700000000002</v>
      </c>
      <c r="F132" s="45">
        <v>31.376200000000001</v>
      </c>
      <c r="G132" s="45">
        <v>14.3429</v>
      </c>
      <c r="H132" s="45">
        <v>37.025199999999998</v>
      </c>
      <c r="I132" s="45">
        <v>37.409500000000001</v>
      </c>
      <c r="J132" s="45">
        <v>36.965699999999998</v>
      </c>
      <c r="K132" s="45">
        <v>38.491700000000002</v>
      </c>
      <c r="L132" s="45">
        <v>31.376200000000001</v>
      </c>
      <c r="M132" s="45">
        <v>18.634499999999999</v>
      </c>
      <c r="N132" s="45">
        <v>5.3182</v>
      </c>
      <c r="O132" s="45">
        <v>56.1282</v>
      </c>
      <c r="P132" s="45">
        <v>5.0999999999999996</v>
      </c>
      <c r="Q132" s="45">
        <v>0</v>
      </c>
      <c r="R132" s="45">
        <v>0</v>
      </c>
      <c r="S132" s="45">
        <v>5.0999999999999996</v>
      </c>
    </row>
    <row r="133" spans="1:19" hidden="1" outlineLevel="1" collapsed="1">
      <c r="A133" s="8">
        <v>44256</v>
      </c>
      <c r="B133" s="45">
        <v>36.264600000000002</v>
      </c>
      <c r="C133" s="45">
        <v>37.761699999999998</v>
      </c>
      <c r="D133" s="45">
        <v>36.045000000000002</v>
      </c>
      <c r="E133" s="45">
        <v>38.817399999999999</v>
      </c>
      <c r="F133" s="45">
        <v>27.497599999999998</v>
      </c>
      <c r="G133" s="45">
        <v>17.615200000000002</v>
      </c>
      <c r="H133" s="45">
        <v>36.257899999999999</v>
      </c>
      <c r="I133" s="45">
        <v>37.7151</v>
      </c>
      <c r="J133" s="45">
        <v>36.045000000000002</v>
      </c>
      <c r="K133" s="45">
        <v>38.817399999999999</v>
      </c>
      <c r="L133" s="45">
        <v>27.497599999999998</v>
      </c>
      <c r="M133" s="45">
        <v>17.615200000000002</v>
      </c>
      <c r="N133" s="45">
        <v>49.164700000000003</v>
      </c>
      <c r="O133" s="45">
        <v>49.164700000000003</v>
      </c>
      <c r="P133" s="45">
        <v>0</v>
      </c>
      <c r="Q133" s="45">
        <v>0</v>
      </c>
      <c r="R133" s="45">
        <v>0</v>
      </c>
      <c r="S133" s="45" t="s">
        <v>268</v>
      </c>
    </row>
    <row r="134" spans="1:19" hidden="1" outlineLevel="1" collapsed="1">
      <c r="A134" s="8">
        <v>44287</v>
      </c>
      <c r="B134" s="45">
        <v>35.823099999999997</v>
      </c>
      <c r="C134" s="45">
        <v>38.058999999999997</v>
      </c>
      <c r="D134" s="45">
        <v>35.484400000000001</v>
      </c>
      <c r="E134" s="45">
        <v>38.336399999999998</v>
      </c>
      <c r="F134" s="45">
        <v>26.8719</v>
      </c>
      <c r="G134" s="45">
        <v>21.1434</v>
      </c>
      <c r="H134" s="45">
        <v>35.822400000000002</v>
      </c>
      <c r="I134" s="45">
        <v>38.055100000000003</v>
      </c>
      <c r="J134" s="45">
        <v>35.484400000000001</v>
      </c>
      <c r="K134" s="45">
        <v>38.336399999999998</v>
      </c>
      <c r="L134" s="45">
        <v>26.8719</v>
      </c>
      <c r="M134" s="45">
        <v>21.1434</v>
      </c>
      <c r="N134" s="45">
        <v>43.952500000000001</v>
      </c>
      <c r="O134" s="45">
        <v>43.952500000000001</v>
      </c>
      <c r="P134" s="45">
        <v>0</v>
      </c>
      <c r="Q134" s="45">
        <v>0</v>
      </c>
      <c r="R134" s="45">
        <v>0</v>
      </c>
      <c r="S134" s="45" t="s">
        <v>268</v>
      </c>
    </row>
    <row r="135" spans="1:19" hidden="1" outlineLevel="1" collapsed="1">
      <c r="A135" s="8">
        <v>44317</v>
      </c>
      <c r="B135" s="45">
        <v>35.637099999999997</v>
      </c>
      <c r="C135" s="45">
        <v>36.933799999999998</v>
      </c>
      <c r="D135" s="45">
        <v>35.459200000000003</v>
      </c>
      <c r="E135" s="45">
        <v>38.376399999999997</v>
      </c>
      <c r="F135" s="45">
        <v>27.159300000000002</v>
      </c>
      <c r="G135" s="45">
        <v>12.9642</v>
      </c>
      <c r="H135" s="45">
        <v>35.636299999999999</v>
      </c>
      <c r="I135" s="45">
        <v>36.927900000000001</v>
      </c>
      <c r="J135" s="45">
        <v>35.459200000000003</v>
      </c>
      <c r="K135" s="45">
        <v>38.376399999999997</v>
      </c>
      <c r="L135" s="45">
        <v>27.159300000000002</v>
      </c>
      <c r="M135" s="45">
        <v>12.9642</v>
      </c>
      <c r="N135" s="45">
        <v>44.070799999999998</v>
      </c>
      <c r="O135" s="45">
        <v>44.070799999999998</v>
      </c>
      <c r="P135" s="45">
        <v>0</v>
      </c>
      <c r="Q135" s="45">
        <v>0</v>
      </c>
      <c r="R135" s="45">
        <v>0</v>
      </c>
      <c r="S135" s="45" t="s">
        <v>268</v>
      </c>
    </row>
    <row r="136" spans="1:19" hidden="1" outlineLevel="1" collapsed="1">
      <c r="A136" s="8">
        <v>44348</v>
      </c>
      <c r="B136" s="45">
        <v>36.149099999999997</v>
      </c>
      <c r="C136" s="45">
        <v>35.763300000000001</v>
      </c>
      <c r="D136" s="45">
        <v>36.207900000000002</v>
      </c>
      <c r="E136" s="45">
        <v>37.991999999999997</v>
      </c>
      <c r="F136" s="45">
        <v>33.521500000000003</v>
      </c>
      <c r="G136" s="45">
        <v>11.8996</v>
      </c>
      <c r="H136" s="45">
        <v>36.146299999999997</v>
      </c>
      <c r="I136" s="45">
        <v>35.741399999999999</v>
      </c>
      <c r="J136" s="45">
        <v>36.207900000000002</v>
      </c>
      <c r="K136" s="45">
        <v>37.991999999999997</v>
      </c>
      <c r="L136" s="45">
        <v>33.521500000000003</v>
      </c>
      <c r="M136" s="45">
        <v>11.8996</v>
      </c>
      <c r="N136" s="45">
        <v>53.3902</v>
      </c>
      <c r="O136" s="45">
        <v>53.3902</v>
      </c>
      <c r="P136" s="45">
        <v>0</v>
      </c>
      <c r="Q136" s="45">
        <v>0</v>
      </c>
      <c r="R136" s="45">
        <v>0</v>
      </c>
      <c r="S136" s="45">
        <v>0</v>
      </c>
    </row>
    <row r="137" spans="1:19" hidden="1" outlineLevel="1" collapsed="1">
      <c r="A137" s="8">
        <v>44378</v>
      </c>
      <c r="B137" s="45">
        <v>34.729100000000003</v>
      </c>
      <c r="C137" s="45">
        <v>35.0259</v>
      </c>
      <c r="D137" s="45">
        <v>34.681899999999999</v>
      </c>
      <c r="E137" s="45">
        <v>37.924900000000001</v>
      </c>
      <c r="F137" s="45">
        <v>25.584199999999999</v>
      </c>
      <c r="G137" s="45">
        <v>19.7319</v>
      </c>
      <c r="H137" s="45">
        <v>34.726599999999998</v>
      </c>
      <c r="I137" s="45">
        <v>35.008099999999999</v>
      </c>
      <c r="J137" s="45">
        <v>34.681899999999999</v>
      </c>
      <c r="K137" s="45">
        <v>37.924900000000001</v>
      </c>
      <c r="L137" s="45">
        <v>25.584199999999999</v>
      </c>
      <c r="M137" s="45">
        <v>19.7319</v>
      </c>
      <c r="N137" s="45">
        <v>45.920299999999997</v>
      </c>
      <c r="O137" s="45">
        <v>45.920299999999997</v>
      </c>
      <c r="P137" s="45">
        <v>0</v>
      </c>
      <c r="Q137" s="45">
        <v>0</v>
      </c>
      <c r="R137" s="45">
        <v>0</v>
      </c>
      <c r="S137" s="45" t="s">
        <v>268</v>
      </c>
    </row>
    <row r="138" spans="1:19" hidden="1" outlineLevel="1" collapsed="1">
      <c r="A138" s="8">
        <v>44409</v>
      </c>
      <c r="B138" s="45">
        <v>35.961500000000001</v>
      </c>
      <c r="C138" s="45">
        <v>36.405500000000004</v>
      </c>
      <c r="D138" s="45">
        <v>35.887700000000002</v>
      </c>
      <c r="E138" s="45">
        <v>38.203800000000001</v>
      </c>
      <c r="F138" s="45">
        <v>29.495200000000001</v>
      </c>
      <c r="G138" s="45">
        <v>18.179600000000001</v>
      </c>
      <c r="H138" s="45">
        <v>35.961199999999998</v>
      </c>
      <c r="I138" s="45">
        <v>36.403799999999997</v>
      </c>
      <c r="J138" s="45">
        <v>35.887700000000002</v>
      </c>
      <c r="K138" s="45">
        <v>38.203800000000001</v>
      </c>
      <c r="L138" s="45">
        <v>29.495200000000001</v>
      </c>
      <c r="M138" s="45">
        <v>18.179600000000001</v>
      </c>
      <c r="N138" s="45">
        <v>41.444499999999998</v>
      </c>
      <c r="O138" s="45">
        <v>41.444499999999998</v>
      </c>
      <c r="P138" s="45">
        <v>0</v>
      </c>
      <c r="Q138" s="45">
        <v>0</v>
      </c>
      <c r="R138" s="45">
        <v>0</v>
      </c>
      <c r="S138" s="45" t="s">
        <v>268</v>
      </c>
    </row>
    <row r="139" spans="1:19" hidden="1" outlineLevel="1" collapsed="1">
      <c r="A139" s="8">
        <v>44440</v>
      </c>
      <c r="B139" s="45">
        <v>35.956699999999998</v>
      </c>
      <c r="C139" s="45">
        <v>36.204900000000002</v>
      </c>
      <c r="D139" s="45">
        <v>35.917900000000003</v>
      </c>
      <c r="E139" s="45">
        <v>38.322800000000001</v>
      </c>
      <c r="F139" s="45">
        <v>30.054600000000001</v>
      </c>
      <c r="G139" s="45">
        <v>16.5975</v>
      </c>
      <c r="H139" s="45">
        <v>36.027799999999999</v>
      </c>
      <c r="I139" s="45">
        <v>36.201999999999998</v>
      </c>
      <c r="J139" s="45">
        <v>36.000500000000002</v>
      </c>
      <c r="K139" s="45">
        <v>38.322800000000001</v>
      </c>
      <c r="L139" s="45">
        <v>30.054600000000001</v>
      </c>
      <c r="M139" s="45">
        <v>17.502099999999999</v>
      </c>
      <c r="N139" s="45">
        <v>4.8503999999999996</v>
      </c>
      <c r="O139" s="45">
        <v>37.520400000000002</v>
      </c>
      <c r="P139" s="45">
        <v>2.0500000000000001E-2</v>
      </c>
      <c r="Q139" s="45">
        <v>0</v>
      </c>
      <c r="R139" s="45">
        <v>0</v>
      </c>
      <c r="S139" s="45">
        <v>2.0500000000000001E-2</v>
      </c>
    </row>
    <row r="140" spans="1:19" hidden="1" outlineLevel="1" collapsed="1">
      <c r="A140" s="8">
        <v>44470</v>
      </c>
      <c r="B140" s="45">
        <v>34.929000000000002</v>
      </c>
      <c r="C140" s="45">
        <v>35.587600000000002</v>
      </c>
      <c r="D140" s="45">
        <v>34.831800000000001</v>
      </c>
      <c r="E140" s="45">
        <v>37.876199999999997</v>
      </c>
      <c r="F140" s="45">
        <v>26.460100000000001</v>
      </c>
      <c r="G140" s="45">
        <v>22.0688</v>
      </c>
      <c r="H140" s="45">
        <v>34.9285</v>
      </c>
      <c r="I140" s="45">
        <v>35.584200000000003</v>
      </c>
      <c r="J140" s="45">
        <v>34.831800000000001</v>
      </c>
      <c r="K140" s="45">
        <v>37.876199999999997</v>
      </c>
      <c r="L140" s="45">
        <v>26.460100000000001</v>
      </c>
      <c r="M140" s="45">
        <v>22.0688</v>
      </c>
      <c r="N140" s="45">
        <v>37.542499999999997</v>
      </c>
      <c r="O140" s="45">
        <v>37.542499999999997</v>
      </c>
      <c r="P140" s="45">
        <v>0</v>
      </c>
      <c r="Q140" s="45">
        <v>0</v>
      </c>
      <c r="R140" s="45">
        <v>0</v>
      </c>
      <c r="S140" s="45">
        <v>0</v>
      </c>
    </row>
    <row r="141" spans="1:19" hidden="1" outlineLevel="1" collapsed="1">
      <c r="A141" s="8">
        <v>44501</v>
      </c>
      <c r="B141" s="45">
        <v>34.402200000000001</v>
      </c>
      <c r="C141" s="45">
        <v>35.739800000000002</v>
      </c>
      <c r="D141" s="45">
        <v>34.207000000000001</v>
      </c>
      <c r="E141" s="45">
        <v>35.278100000000002</v>
      </c>
      <c r="F141" s="45">
        <v>31.101199999999999</v>
      </c>
      <c r="G141" s="45">
        <v>26.574000000000002</v>
      </c>
      <c r="H141" s="45">
        <v>34.439500000000002</v>
      </c>
      <c r="I141" s="45">
        <v>35.718600000000002</v>
      </c>
      <c r="J141" s="45">
        <v>34.253500000000003</v>
      </c>
      <c r="K141" s="45">
        <v>35.3384</v>
      </c>
      <c r="L141" s="45">
        <v>31.101199999999999</v>
      </c>
      <c r="M141" s="45">
        <v>26.574000000000002</v>
      </c>
      <c r="N141" s="45">
        <v>14.194599999999999</v>
      </c>
      <c r="O141" s="45">
        <v>40.478000000000002</v>
      </c>
      <c r="P141" s="45">
        <v>2.5099999999999998</v>
      </c>
      <c r="Q141" s="45">
        <v>2.5099999999999998</v>
      </c>
      <c r="R141" s="45">
        <v>0</v>
      </c>
      <c r="S141" s="45" t="s">
        <v>268</v>
      </c>
    </row>
    <row r="142" spans="1:19" hidden="1" outlineLevel="1" collapsed="1">
      <c r="A142" s="8">
        <v>44531</v>
      </c>
      <c r="B142" s="45">
        <v>32.849400000000003</v>
      </c>
      <c r="C142" s="45">
        <v>35.4133</v>
      </c>
      <c r="D142" s="45">
        <v>32.494399999999999</v>
      </c>
      <c r="E142" s="45">
        <v>33.964399999999998</v>
      </c>
      <c r="F142" s="45">
        <v>28.908799999999999</v>
      </c>
      <c r="G142" s="45">
        <v>20.154299999999999</v>
      </c>
      <c r="H142" s="45">
        <v>33.045200000000001</v>
      </c>
      <c r="I142" s="45">
        <v>35.401000000000003</v>
      </c>
      <c r="J142" s="45">
        <v>32.716299999999997</v>
      </c>
      <c r="K142" s="45">
        <v>33.964399999999998</v>
      </c>
      <c r="L142" s="45">
        <v>29.999099999999999</v>
      </c>
      <c r="M142" s="45">
        <v>20.154299999999999</v>
      </c>
      <c r="N142" s="45">
        <v>9.2272999999999996</v>
      </c>
      <c r="O142" s="45">
        <v>51.018900000000002</v>
      </c>
      <c r="P142" s="45">
        <v>8.7361000000000004</v>
      </c>
      <c r="Q142" s="45">
        <v>0</v>
      </c>
      <c r="R142" s="45">
        <v>8.7361000000000004</v>
      </c>
      <c r="S142" s="45" t="s">
        <v>268</v>
      </c>
    </row>
    <row r="143" spans="1:19" hidden="1" outlineLevel="1" collapsed="1">
      <c r="A143" s="8">
        <v>44562</v>
      </c>
      <c r="B143" s="45">
        <v>33.190199999999997</v>
      </c>
      <c r="C143" s="45">
        <v>35.7607</v>
      </c>
      <c r="D143" s="45">
        <v>32.851900000000001</v>
      </c>
      <c r="E143" s="45">
        <v>34.7089</v>
      </c>
      <c r="F143" s="45">
        <v>25.2713</v>
      </c>
      <c r="G143" s="45">
        <v>35.991599999999998</v>
      </c>
      <c r="H143" s="45">
        <v>33.189300000000003</v>
      </c>
      <c r="I143" s="45">
        <v>35.757899999999999</v>
      </c>
      <c r="J143" s="45">
        <v>32.851900000000001</v>
      </c>
      <c r="K143" s="45">
        <v>34.7089</v>
      </c>
      <c r="L143" s="45">
        <v>25.2713</v>
      </c>
      <c r="M143" s="45">
        <v>35.991599999999998</v>
      </c>
      <c r="N143" s="45">
        <v>37.188299999999998</v>
      </c>
      <c r="O143" s="45">
        <v>37.188299999999998</v>
      </c>
      <c r="P143" s="45">
        <v>0</v>
      </c>
      <c r="Q143" s="45">
        <v>0</v>
      </c>
      <c r="R143" s="45">
        <v>0</v>
      </c>
      <c r="S143" s="45" t="s">
        <v>268</v>
      </c>
    </row>
    <row r="144" spans="1:19" hidden="1" outlineLevel="1" collapsed="1">
      <c r="A144" s="8">
        <v>44593</v>
      </c>
      <c r="B144" s="45">
        <v>34.577800000000003</v>
      </c>
      <c r="C144" s="45">
        <v>36.693899999999999</v>
      </c>
      <c r="D144" s="45">
        <v>34.250700000000002</v>
      </c>
      <c r="E144" s="45">
        <v>35.212200000000003</v>
      </c>
      <c r="F144" s="45">
        <v>32.844900000000003</v>
      </c>
      <c r="G144" s="45">
        <v>16.2606</v>
      </c>
      <c r="H144" s="45">
        <v>34.744300000000003</v>
      </c>
      <c r="I144" s="45">
        <v>36.689500000000002</v>
      </c>
      <c r="J144" s="45">
        <v>34.443199999999997</v>
      </c>
      <c r="K144" s="45">
        <v>35.212200000000003</v>
      </c>
      <c r="L144" s="45">
        <v>32.844900000000003</v>
      </c>
      <c r="M144" s="45">
        <v>18.909800000000001</v>
      </c>
      <c r="N144" s="45">
        <v>8.6245999999999992</v>
      </c>
      <c r="O144" s="45">
        <v>37.572400000000002</v>
      </c>
      <c r="P144" s="45">
        <v>5.23</v>
      </c>
      <c r="Q144" s="45">
        <v>0</v>
      </c>
      <c r="R144" s="45">
        <v>0</v>
      </c>
      <c r="S144" s="45">
        <v>5.23</v>
      </c>
    </row>
    <row r="145" spans="1:19" hidden="1" outlineLevel="1" collapsed="1">
      <c r="A145" s="8">
        <v>44621</v>
      </c>
      <c r="B145" s="45">
        <v>16.800899999999999</v>
      </c>
      <c r="C145" s="45">
        <v>28.8705</v>
      </c>
      <c r="D145" s="45">
        <v>15.7532</v>
      </c>
      <c r="E145" s="45">
        <v>18.338899999999999</v>
      </c>
      <c r="F145" s="45">
        <v>6.7817999999999996</v>
      </c>
      <c r="G145" s="45">
        <v>1.49E-2</v>
      </c>
      <c r="H145" s="45">
        <v>16.820599999999999</v>
      </c>
      <c r="I145" s="45">
        <v>28.848700000000001</v>
      </c>
      <c r="J145" s="45">
        <v>15.779199999999999</v>
      </c>
      <c r="K145" s="45">
        <v>18.338899999999999</v>
      </c>
      <c r="L145" s="45">
        <v>6.7817999999999996</v>
      </c>
      <c r="M145" s="45">
        <v>1.52E-2</v>
      </c>
      <c r="N145" s="45">
        <v>6.2016</v>
      </c>
      <c r="O145" s="45">
        <v>34.006500000000003</v>
      </c>
      <c r="P145" s="45">
        <v>0</v>
      </c>
      <c r="Q145" s="45" t="s">
        <v>268</v>
      </c>
      <c r="R145" s="45" t="s">
        <v>268</v>
      </c>
      <c r="S145" s="45">
        <v>0</v>
      </c>
    </row>
    <row r="146" spans="1:19" hidden="1" outlineLevel="1" collapsed="1">
      <c r="A146" s="8">
        <v>44652</v>
      </c>
      <c r="B146" s="45">
        <v>20.381699999999999</v>
      </c>
      <c r="C146" s="45">
        <v>30.1084</v>
      </c>
      <c r="D146" s="45">
        <v>19.224799999999998</v>
      </c>
      <c r="E146" s="45">
        <v>19.985099999999999</v>
      </c>
      <c r="F146" s="45">
        <v>16.280799999999999</v>
      </c>
      <c r="G146" s="45">
        <v>6.93</v>
      </c>
      <c r="H146" s="45">
        <v>20.379899999999999</v>
      </c>
      <c r="I146" s="45">
        <v>30.100300000000001</v>
      </c>
      <c r="J146" s="45">
        <v>19.224799999999998</v>
      </c>
      <c r="K146" s="45">
        <v>19.985099999999999</v>
      </c>
      <c r="L146" s="45">
        <v>16.280799999999999</v>
      </c>
      <c r="M146" s="45">
        <v>6.93</v>
      </c>
      <c r="N146" s="45">
        <v>38.5274</v>
      </c>
      <c r="O146" s="45">
        <v>38.5274</v>
      </c>
      <c r="P146" s="45">
        <v>0</v>
      </c>
      <c r="Q146" s="45">
        <v>0</v>
      </c>
      <c r="R146" s="45" t="s">
        <v>268</v>
      </c>
      <c r="S146" s="45" t="s">
        <v>268</v>
      </c>
    </row>
    <row r="147" spans="1:19" hidden="1" outlineLevel="1" collapsed="1">
      <c r="A147" s="8">
        <v>44682</v>
      </c>
      <c r="B147" s="45">
        <v>19.32</v>
      </c>
      <c r="C147" s="45">
        <v>29.596499999999999</v>
      </c>
      <c r="D147" s="45">
        <v>18.215399999999999</v>
      </c>
      <c r="E147" s="45">
        <v>19.501300000000001</v>
      </c>
      <c r="F147" s="45">
        <v>14.7104</v>
      </c>
      <c r="G147" s="45">
        <v>10.646100000000001</v>
      </c>
      <c r="H147" s="45">
        <v>19.3231</v>
      </c>
      <c r="I147" s="45">
        <v>29.589600000000001</v>
      </c>
      <c r="J147" s="45">
        <v>18.2194</v>
      </c>
      <c r="K147" s="45">
        <v>19.501300000000001</v>
      </c>
      <c r="L147" s="45">
        <v>14.7104</v>
      </c>
      <c r="M147" s="45">
        <v>10.5457</v>
      </c>
      <c r="N147" s="45">
        <v>17.050999999999998</v>
      </c>
      <c r="O147" s="45">
        <v>35.17</v>
      </c>
      <c r="P147" s="45">
        <v>15.276999999999999</v>
      </c>
      <c r="Q147" s="45">
        <v>0</v>
      </c>
      <c r="R147" s="45">
        <v>0</v>
      </c>
      <c r="S147" s="45">
        <v>15.276999999999999</v>
      </c>
    </row>
    <row r="148" spans="1:19" hidden="1" outlineLevel="1" collapsed="1">
      <c r="A148" s="8">
        <v>44713</v>
      </c>
      <c r="B148" s="45">
        <v>20.699300000000001</v>
      </c>
      <c r="C148" s="45">
        <v>32.854799999999997</v>
      </c>
      <c r="D148" s="45">
        <v>19.5379</v>
      </c>
      <c r="E148" s="45">
        <v>19.5471</v>
      </c>
      <c r="F148" s="45">
        <v>19.6326</v>
      </c>
      <c r="G148" s="45">
        <v>13.1904</v>
      </c>
      <c r="H148" s="45">
        <v>20.699100000000001</v>
      </c>
      <c r="I148" s="45">
        <v>32.854999999999997</v>
      </c>
      <c r="J148" s="45">
        <v>19.5379</v>
      </c>
      <c r="K148" s="45">
        <v>19.5471</v>
      </c>
      <c r="L148" s="45">
        <v>19.6326</v>
      </c>
      <c r="M148" s="45">
        <v>13.1904</v>
      </c>
      <c r="N148" s="45">
        <v>31.445399999999999</v>
      </c>
      <c r="O148" s="45">
        <v>31.445399999999999</v>
      </c>
      <c r="P148" s="45">
        <v>0</v>
      </c>
      <c r="Q148" s="45">
        <v>0</v>
      </c>
      <c r="R148" s="45" t="s">
        <v>268</v>
      </c>
      <c r="S148" s="45" t="s">
        <v>268</v>
      </c>
    </row>
    <row r="149" spans="1:19" hidden="1" outlineLevel="1" collapsed="1">
      <c r="A149" s="8">
        <v>44743</v>
      </c>
      <c r="B149" s="45">
        <v>20.7883</v>
      </c>
      <c r="C149" s="45">
        <v>34.967100000000002</v>
      </c>
      <c r="D149" s="45">
        <v>19.618099999999998</v>
      </c>
      <c r="E149" s="45">
        <v>19.7456</v>
      </c>
      <c r="F149" s="45">
        <v>19.168800000000001</v>
      </c>
      <c r="G149" s="45">
        <v>15.4626</v>
      </c>
      <c r="H149" s="45">
        <v>20.785799999999998</v>
      </c>
      <c r="I149" s="45">
        <v>34.954900000000002</v>
      </c>
      <c r="J149" s="45">
        <v>19.618099999999998</v>
      </c>
      <c r="K149" s="45">
        <v>19.7456</v>
      </c>
      <c r="L149" s="45">
        <v>19.168800000000001</v>
      </c>
      <c r="M149" s="45">
        <v>15.4626</v>
      </c>
      <c r="N149" s="45">
        <v>43.215600000000002</v>
      </c>
      <c r="O149" s="45">
        <v>43.215600000000002</v>
      </c>
      <c r="P149" s="45">
        <v>0</v>
      </c>
      <c r="Q149" s="45">
        <v>0</v>
      </c>
      <c r="R149" s="45">
        <v>0</v>
      </c>
      <c r="S149" s="45" t="s">
        <v>268</v>
      </c>
    </row>
    <row r="150" spans="1:19" hidden="1" outlineLevel="1" collapsed="1">
      <c r="A150" s="8">
        <v>44774</v>
      </c>
      <c r="B150" s="45">
        <v>22.5947</v>
      </c>
      <c r="C150" s="45">
        <v>33.978000000000002</v>
      </c>
      <c r="D150" s="45">
        <v>21.210599999999999</v>
      </c>
      <c r="E150" s="45">
        <v>20.083400000000001</v>
      </c>
      <c r="F150" s="45">
        <v>32.805300000000003</v>
      </c>
      <c r="G150" s="45">
        <v>27.824200000000001</v>
      </c>
      <c r="H150" s="45">
        <v>22.604800000000001</v>
      </c>
      <c r="I150" s="45">
        <v>34.197800000000001</v>
      </c>
      <c r="J150" s="45">
        <v>21.210599999999999</v>
      </c>
      <c r="K150" s="45">
        <v>20.083400000000001</v>
      </c>
      <c r="L150" s="45">
        <v>32.805300000000003</v>
      </c>
      <c r="M150" s="45">
        <v>27.824200000000001</v>
      </c>
      <c r="N150" s="45">
        <v>14.0199</v>
      </c>
      <c r="O150" s="45">
        <v>14.0199</v>
      </c>
      <c r="P150" s="45">
        <v>0</v>
      </c>
      <c r="Q150" s="45">
        <v>0</v>
      </c>
      <c r="R150" s="45">
        <v>0</v>
      </c>
      <c r="S150" s="45" t="s">
        <v>268</v>
      </c>
    </row>
    <row r="151" spans="1:19" hidden="1" outlineLevel="1" collapsed="1">
      <c r="A151" s="8">
        <v>44805</v>
      </c>
      <c r="B151" s="45">
        <v>36.929600000000001</v>
      </c>
      <c r="C151" s="45">
        <v>33.112900000000003</v>
      </c>
      <c r="D151" s="45">
        <v>37.441200000000002</v>
      </c>
      <c r="E151" s="45">
        <v>38.561399999999999</v>
      </c>
      <c r="F151" s="45">
        <v>28.0456</v>
      </c>
      <c r="G151" s="45">
        <v>18.359000000000002</v>
      </c>
      <c r="H151" s="45">
        <v>36.975099999999998</v>
      </c>
      <c r="I151" s="45">
        <v>33.352800000000002</v>
      </c>
      <c r="J151" s="45">
        <v>37.441200000000002</v>
      </c>
      <c r="K151" s="45">
        <v>38.561399999999999</v>
      </c>
      <c r="L151" s="45">
        <v>28.0456</v>
      </c>
      <c r="M151" s="45">
        <v>18.359000000000002</v>
      </c>
      <c r="N151" s="45">
        <v>27.348199999999999</v>
      </c>
      <c r="O151" s="45">
        <v>27.348199999999999</v>
      </c>
      <c r="P151" s="45">
        <v>0</v>
      </c>
      <c r="Q151" s="45">
        <v>0</v>
      </c>
      <c r="R151" s="45">
        <v>0</v>
      </c>
      <c r="S151" s="45">
        <v>0</v>
      </c>
    </row>
    <row r="152" spans="1:19" hidden="1" outlineLevel="1" collapsed="1">
      <c r="A152" s="8">
        <v>44835</v>
      </c>
      <c r="B152" s="45">
        <v>35.794699999999999</v>
      </c>
      <c r="C152" s="45">
        <v>36.153199999999998</v>
      </c>
      <c r="D152" s="45">
        <v>35.761299999999999</v>
      </c>
      <c r="E152" s="45">
        <v>37.990099999999998</v>
      </c>
      <c r="F152" s="45">
        <v>24.7501</v>
      </c>
      <c r="G152" s="45">
        <v>17.264500000000002</v>
      </c>
      <c r="H152" s="45">
        <v>35.791600000000003</v>
      </c>
      <c r="I152" s="45">
        <v>36.122</v>
      </c>
      <c r="J152" s="45">
        <v>35.761299999999999</v>
      </c>
      <c r="K152" s="45">
        <v>37.990099999999998</v>
      </c>
      <c r="L152" s="45">
        <v>24.7501</v>
      </c>
      <c r="M152" s="45">
        <v>17.264500000000002</v>
      </c>
      <c r="N152" s="45">
        <v>37.9998</v>
      </c>
      <c r="O152" s="45">
        <v>37.9998</v>
      </c>
      <c r="P152" s="45">
        <v>0</v>
      </c>
      <c r="Q152" s="45">
        <v>0</v>
      </c>
      <c r="R152" s="45">
        <v>0</v>
      </c>
      <c r="S152" s="45">
        <v>0</v>
      </c>
    </row>
    <row r="153" spans="1:19" hidden="1" outlineLevel="1" collapsed="1">
      <c r="A153" s="8">
        <v>44866</v>
      </c>
      <c r="B153" s="45">
        <v>36.682899999999997</v>
      </c>
      <c r="C153" s="45">
        <v>36.488300000000002</v>
      </c>
      <c r="D153" s="45">
        <v>36.705599999999997</v>
      </c>
      <c r="E153" s="45">
        <v>38.1096</v>
      </c>
      <c r="F153" s="45">
        <v>27.805199999999999</v>
      </c>
      <c r="G153" s="45">
        <v>9.2361000000000004</v>
      </c>
      <c r="H153" s="45">
        <v>36.6828</v>
      </c>
      <c r="I153" s="45">
        <v>36.487099999999998</v>
      </c>
      <c r="J153" s="45">
        <v>36.705599999999997</v>
      </c>
      <c r="K153" s="45">
        <v>38.1096</v>
      </c>
      <c r="L153" s="45">
        <v>27.805199999999999</v>
      </c>
      <c r="M153" s="45">
        <v>9.2361000000000004</v>
      </c>
      <c r="N153" s="45">
        <v>56.559699999999999</v>
      </c>
      <c r="O153" s="45">
        <v>56.559699999999999</v>
      </c>
      <c r="P153" s="45">
        <v>0</v>
      </c>
      <c r="Q153" s="45">
        <v>0</v>
      </c>
      <c r="R153" s="45">
        <v>0</v>
      </c>
      <c r="S153" s="45" t="s">
        <v>268</v>
      </c>
    </row>
    <row r="154" spans="1:19" hidden="1" outlineLevel="1" collapsed="1">
      <c r="A154" s="8">
        <v>44896</v>
      </c>
      <c r="B154" s="45">
        <v>35.513300000000001</v>
      </c>
      <c r="C154" s="45">
        <v>36.811700000000002</v>
      </c>
      <c r="D154" s="45">
        <v>35.3782</v>
      </c>
      <c r="E154" s="45">
        <v>38.334899999999998</v>
      </c>
      <c r="F154" s="45">
        <v>24.368099999999998</v>
      </c>
      <c r="G154" s="45">
        <v>8.6432000000000002</v>
      </c>
      <c r="H154" s="45">
        <v>35.513300000000001</v>
      </c>
      <c r="I154" s="45">
        <v>36.811700000000002</v>
      </c>
      <c r="J154" s="45">
        <v>35.3782</v>
      </c>
      <c r="K154" s="45">
        <v>38.334899999999998</v>
      </c>
      <c r="L154" s="45">
        <v>24.368099999999998</v>
      </c>
      <c r="M154" s="45">
        <v>8.6432000000000002</v>
      </c>
      <c r="N154" s="45">
        <v>37.9405</v>
      </c>
      <c r="O154" s="45">
        <v>37.9405</v>
      </c>
      <c r="P154" s="45">
        <v>0</v>
      </c>
      <c r="Q154" s="45">
        <v>0</v>
      </c>
      <c r="R154" s="45">
        <v>0</v>
      </c>
      <c r="S154" s="45" t="s">
        <v>268</v>
      </c>
    </row>
    <row r="155" spans="1:19" hidden="1" outlineLevel="1" collapsed="1">
      <c r="A155" s="8">
        <v>44927</v>
      </c>
      <c r="B155" s="45">
        <v>34.803600000000003</v>
      </c>
      <c r="C155" s="45">
        <v>37.311</v>
      </c>
      <c r="D155" s="45">
        <v>34.554099999999998</v>
      </c>
      <c r="E155" s="45">
        <v>37.972999999999999</v>
      </c>
      <c r="F155" s="45">
        <v>22.778099999999998</v>
      </c>
      <c r="G155" s="45">
        <v>9.5155999999999992</v>
      </c>
      <c r="H155" s="45">
        <v>34.802799999999998</v>
      </c>
      <c r="I155" s="45">
        <v>37.302900000000001</v>
      </c>
      <c r="J155" s="45">
        <v>34.554099999999998</v>
      </c>
      <c r="K155" s="45">
        <v>37.972999999999999</v>
      </c>
      <c r="L155" s="45">
        <v>22.778099999999998</v>
      </c>
      <c r="M155" s="45">
        <v>9.5155999999999992</v>
      </c>
      <c r="N155" s="45">
        <v>58.539099999999998</v>
      </c>
      <c r="O155" s="45">
        <v>58.539099999999998</v>
      </c>
      <c r="P155" s="45">
        <v>0</v>
      </c>
      <c r="Q155" s="45">
        <v>0</v>
      </c>
      <c r="R155" s="45">
        <v>0</v>
      </c>
      <c r="S155" s="45" t="s">
        <v>268</v>
      </c>
    </row>
    <row r="156" spans="1:19" hidden="1" outlineLevel="1" collapsed="1">
      <c r="A156" s="8">
        <v>44958</v>
      </c>
      <c r="B156" s="45">
        <v>37.466500000000003</v>
      </c>
      <c r="C156" s="45">
        <v>36.732900000000001</v>
      </c>
      <c r="D156" s="45">
        <v>37.556199999999997</v>
      </c>
      <c r="E156" s="45">
        <v>38.714700000000001</v>
      </c>
      <c r="F156" s="45">
        <v>32.4024</v>
      </c>
      <c r="G156" s="45">
        <v>10.5791</v>
      </c>
      <c r="H156" s="45">
        <v>37.658999999999999</v>
      </c>
      <c r="I156" s="45">
        <v>36.727400000000003</v>
      </c>
      <c r="J156" s="45">
        <v>37.773800000000001</v>
      </c>
      <c r="K156" s="45">
        <v>38.714700000000001</v>
      </c>
      <c r="L156" s="45">
        <v>32.4024</v>
      </c>
      <c r="M156" s="45">
        <v>10.940799999999999</v>
      </c>
      <c r="N156" s="45">
        <v>10.1044</v>
      </c>
      <c r="O156" s="45">
        <v>53.3307</v>
      </c>
      <c r="P156" s="45">
        <v>9.8800000000000008</v>
      </c>
      <c r="Q156" s="45">
        <v>0</v>
      </c>
      <c r="R156" s="45" t="s">
        <v>268</v>
      </c>
      <c r="S156" s="45">
        <v>9.8800000000000008</v>
      </c>
    </row>
    <row r="157" spans="1:19" hidden="1" outlineLevel="1" collapsed="1">
      <c r="A157" s="8">
        <v>44986</v>
      </c>
      <c r="B157" s="45">
        <v>37.853700000000003</v>
      </c>
      <c r="C157" s="45">
        <v>36.294199999999996</v>
      </c>
      <c r="D157" s="45">
        <v>38.043799999999997</v>
      </c>
      <c r="E157" s="45">
        <v>38.5167</v>
      </c>
      <c r="F157" s="45">
        <v>33.559399999999997</v>
      </c>
      <c r="G157" s="45">
        <v>21.4603</v>
      </c>
      <c r="H157" s="45">
        <v>37.852200000000003</v>
      </c>
      <c r="I157" s="45">
        <v>36.279600000000002</v>
      </c>
      <c r="J157" s="45">
        <v>38.043799999999997</v>
      </c>
      <c r="K157" s="45">
        <v>38.5167</v>
      </c>
      <c r="L157" s="45">
        <v>33.559399999999997</v>
      </c>
      <c r="M157" s="45">
        <v>21.4603</v>
      </c>
      <c r="N157" s="45">
        <v>51.104100000000003</v>
      </c>
      <c r="O157" s="45">
        <v>51.104100000000003</v>
      </c>
      <c r="P157" s="45">
        <v>0</v>
      </c>
      <c r="Q157" s="45">
        <v>0</v>
      </c>
      <c r="R157" s="45">
        <v>0</v>
      </c>
      <c r="S157" s="45" t="s">
        <v>268</v>
      </c>
    </row>
    <row r="158" spans="1:19" hidden="1" outlineLevel="1" collapsed="1">
      <c r="A158" s="8">
        <v>45017</v>
      </c>
      <c r="B158" s="45">
        <v>35.996000000000002</v>
      </c>
      <c r="C158" s="45">
        <v>37.070799999999998</v>
      </c>
      <c r="D158" s="45">
        <v>35.877699999999997</v>
      </c>
      <c r="E158" s="45">
        <v>38.264000000000003</v>
      </c>
      <c r="F158" s="45">
        <v>25.004100000000001</v>
      </c>
      <c r="G158" s="45">
        <v>27.366199999999999</v>
      </c>
      <c r="H158" s="45">
        <v>36.059600000000003</v>
      </c>
      <c r="I158" s="45">
        <v>37.066000000000003</v>
      </c>
      <c r="J158" s="45">
        <v>35.948700000000002</v>
      </c>
      <c r="K158" s="45">
        <v>38.264000000000003</v>
      </c>
      <c r="L158" s="45">
        <v>25.258500000000002</v>
      </c>
      <c r="M158" s="45">
        <v>27.366199999999999</v>
      </c>
      <c r="N158" s="45">
        <v>9.0411000000000001</v>
      </c>
      <c r="O158" s="45">
        <v>42.660899999999998</v>
      </c>
      <c r="P158" s="45">
        <v>7.7638999999999996</v>
      </c>
      <c r="Q158" s="45">
        <v>0</v>
      </c>
      <c r="R158" s="45">
        <v>7.7638999999999996</v>
      </c>
      <c r="S158" s="45" t="s">
        <v>268</v>
      </c>
    </row>
    <row r="159" spans="1:19" hidden="1" outlineLevel="1" collapsed="1">
      <c r="A159" s="8">
        <v>45047</v>
      </c>
      <c r="B159" s="45">
        <v>37.322000000000003</v>
      </c>
      <c r="C159" s="45">
        <v>37.766199999999998</v>
      </c>
      <c r="D159" s="45">
        <v>37.278399999999998</v>
      </c>
      <c r="E159" s="45">
        <v>39.079799999999999</v>
      </c>
      <c r="F159" s="45">
        <v>28.567399999999999</v>
      </c>
      <c r="G159" s="45">
        <v>14.110099999999999</v>
      </c>
      <c r="H159" s="45">
        <v>37.320900000000002</v>
      </c>
      <c r="I159" s="45">
        <v>37.7545</v>
      </c>
      <c r="J159" s="45">
        <v>37.278399999999998</v>
      </c>
      <c r="K159" s="45">
        <v>39.079799999999999</v>
      </c>
      <c r="L159" s="45">
        <v>28.567399999999999</v>
      </c>
      <c r="M159" s="45">
        <v>14.110099999999999</v>
      </c>
      <c r="N159" s="45">
        <v>44.995800000000003</v>
      </c>
      <c r="O159" s="45">
        <v>44.995800000000003</v>
      </c>
      <c r="P159" s="45">
        <v>0</v>
      </c>
      <c r="Q159" s="45">
        <v>0</v>
      </c>
      <c r="R159" s="45">
        <v>0</v>
      </c>
      <c r="S159" s="45" t="s">
        <v>268</v>
      </c>
    </row>
    <row r="160" spans="1:19" hidden="1" outlineLevel="1" collapsed="1">
      <c r="A160" s="8">
        <v>45078</v>
      </c>
      <c r="B160" s="45">
        <v>37.062800000000003</v>
      </c>
      <c r="C160" s="45">
        <v>37.838799999999999</v>
      </c>
      <c r="D160" s="45">
        <v>36.997300000000003</v>
      </c>
      <c r="E160" s="45">
        <v>38.535899999999998</v>
      </c>
      <c r="F160" s="45">
        <v>32.279000000000003</v>
      </c>
      <c r="G160" s="45">
        <v>9.5551999999999992</v>
      </c>
      <c r="H160" s="45">
        <v>37.061799999999998</v>
      </c>
      <c r="I160" s="45">
        <v>37.826799999999999</v>
      </c>
      <c r="J160" s="45">
        <v>36.997300000000003</v>
      </c>
      <c r="K160" s="45">
        <v>38.535899999999998</v>
      </c>
      <c r="L160" s="45">
        <v>32.279000000000003</v>
      </c>
      <c r="M160" s="45">
        <v>9.5551999999999992</v>
      </c>
      <c r="N160" s="45">
        <v>57.142800000000001</v>
      </c>
      <c r="O160" s="45">
        <v>57.142800000000001</v>
      </c>
      <c r="P160" s="45">
        <v>0</v>
      </c>
      <c r="Q160" s="45">
        <v>0</v>
      </c>
      <c r="R160" s="45">
        <v>0</v>
      </c>
      <c r="S160" s="45">
        <v>0</v>
      </c>
    </row>
    <row r="161" spans="1:19" hidden="1" outlineLevel="1" collapsed="1">
      <c r="A161" s="8">
        <v>45108</v>
      </c>
      <c r="B161" s="45">
        <v>35.522399999999998</v>
      </c>
      <c r="C161" s="45">
        <v>38.048900000000003</v>
      </c>
      <c r="D161" s="45">
        <v>35.352499999999999</v>
      </c>
      <c r="E161" s="45">
        <v>38.797199999999997</v>
      </c>
      <c r="F161" s="45">
        <v>25.002099999999999</v>
      </c>
      <c r="G161" s="45">
        <v>11.4465</v>
      </c>
      <c r="H161" s="45">
        <v>35.521599999999999</v>
      </c>
      <c r="I161" s="45">
        <v>38.038200000000003</v>
      </c>
      <c r="J161" s="45">
        <v>35.352499999999999</v>
      </c>
      <c r="K161" s="45">
        <v>38.797199999999997</v>
      </c>
      <c r="L161" s="45">
        <v>25.002099999999999</v>
      </c>
      <c r="M161" s="45">
        <v>11.4465</v>
      </c>
      <c r="N161" s="45">
        <v>53.974299999999999</v>
      </c>
      <c r="O161" s="45">
        <v>53.974299999999999</v>
      </c>
      <c r="P161" s="45">
        <v>0</v>
      </c>
      <c r="Q161" s="45">
        <v>0</v>
      </c>
      <c r="R161" s="45">
        <v>0</v>
      </c>
      <c r="S161" s="45" t="s">
        <v>268</v>
      </c>
    </row>
    <row r="162" spans="1:19" hidden="1" outlineLevel="1" collapsed="1">
      <c r="A162" s="8">
        <v>45139</v>
      </c>
      <c r="B162" s="45">
        <v>36.806800000000003</v>
      </c>
      <c r="C162" s="45">
        <v>38.050800000000002</v>
      </c>
      <c r="D162" s="45">
        <v>36.708399999999997</v>
      </c>
      <c r="E162" s="45">
        <v>39.003900000000002</v>
      </c>
      <c r="F162" s="45">
        <v>28.613399999999999</v>
      </c>
      <c r="G162" s="45">
        <v>11.8749</v>
      </c>
      <c r="H162" s="45">
        <v>36.805599999999998</v>
      </c>
      <c r="I162" s="45">
        <v>38.0351</v>
      </c>
      <c r="J162" s="45">
        <v>36.708399999999997</v>
      </c>
      <c r="K162" s="45">
        <v>39.003900000000002</v>
      </c>
      <c r="L162" s="45">
        <v>28.613399999999999</v>
      </c>
      <c r="M162" s="45">
        <v>11.8749</v>
      </c>
      <c r="N162" s="45">
        <v>52.539400000000001</v>
      </c>
      <c r="O162" s="45">
        <v>52.539400000000001</v>
      </c>
      <c r="P162" s="45">
        <v>0</v>
      </c>
      <c r="Q162" s="45">
        <v>0</v>
      </c>
      <c r="R162" s="45">
        <v>0</v>
      </c>
      <c r="S162" s="45">
        <v>0</v>
      </c>
    </row>
    <row r="163" spans="1:19" hidden="1" outlineLevel="1" collapsed="1">
      <c r="A163" s="8">
        <v>45170</v>
      </c>
      <c r="B163" s="45">
        <v>36.692799999999998</v>
      </c>
      <c r="C163" s="45">
        <v>37.071100000000001</v>
      </c>
      <c r="D163" s="45">
        <v>36.664200000000001</v>
      </c>
      <c r="E163" s="45">
        <v>38.964199999999998</v>
      </c>
      <c r="F163" s="45">
        <v>29.1934</v>
      </c>
      <c r="G163" s="45">
        <v>12.952500000000001</v>
      </c>
      <c r="H163" s="45">
        <v>36.691400000000002</v>
      </c>
      <c r="I163" s="45">
        <v>37.052300000000002</v>
      </c>
      <c r="J163" s="45">
        <v>36.664200000000001</v>
      </c>
      <c r="K163" s="45">
        <v>38.964199999999998</v>
      </c>
      <c r="L163" s="45">
        <v>29.1934</v>
      </c>
      <c r="M163" s="45">
        <v>12.952500000000001</v>
      </c>
      <c r="N163" s="45">
        <v>48.5274</v>
      </c>
      <c r="O163" s="45">
        <v>48.5274</v>
      </c>
      <c r="P163" s="45">
        <v>0</v>
      </c>
      <c r="Q163" s="45">
        <v>0</v>
      </c>
      <c r="R163" s="45">
        <v>0</v>
      </c>
      <c r="S163" s="45" t="s">
        <v>268</v>
      </c>
    </row>
    <row r="164" spans="1:19" hidden="1" outlineLevel="1" collapsed="1">
      <c r="A164" s="8">
        <v>45200</v>
      </c>
      <c r="B164" s="45">
        <v>35.817599999999999</v>
      </c>
      <c r="C164" s="45">
        <v>37.300600000000003</v>
      </c>
      <c r="D164" s="45">
        <v>35.7104</v>
      </c>
      <c r="E164" s="45">
        <v>38.991900000000001</v>
      </c>
      <c r="F164" s="45">
        <v>24.796099999999999</v>
      </c>
      <c r="G164" s="45">
        <v>24.479600000000001</v>
      </c>
      <c r="H164" s="45">
        <v>35.816499999999998</v>
      </c>
      <c r="I164" s="45">
        <v>37.286200000000001</v>
      </c>
      <c r="J164" s="45">
        <v>35.7104</v>
      </c>
      <c r="K164" s="45">
        <v>38.991900000000001</v>
      </c>
      <c r="L164" s="45">
        <v>24.796099999999999</v>
      </c>
      <c r="M164" s="45">
        <v>24.479600000000001</v>
      </c>
      <c r="N164" s="45">
        <v>51.924700000000001</v>
      </c>
      <c r="O164" s="45">
        <v>51.924700000000001</v>
      </c>
      <c r="P164" s="45">
        <v>0</v>
      </c>
      <c r="Q164" s="45">
        <v>0</v>
      </c>
      <c r="R164" s="45">
        <v>0</v>
      </c>
      <c r="S164" s="45">
        <v>0</v>
      </c>
    </row>
    <row r="165" spans="1:19" hidden="1" outlineLevel="1" collapsed="1">
      <c r="A165" s="8">
        <v>45231</v>
      </c>
      <c r="B165" s="45">
        <v>36.207900000000002</v>
      </c>
      <c r="C165" s="45">
        <v>37.8538</v>
      </c>
      <c r="D165" s="45">
        <v>36.093499999999999</v>
      </c>
      <c r="E165" s="45">
        <v>38.405799999999999</v>
      </c>
      <c r="F165" s="45">
        <v>27.301100000000002</v>
      </c>
      <c r="G165" s="45">
        <v>21.1036</v>
      </c>
      <c r="H165" s="45">
        <v>36.2057</v>
      </c>
      <c r="I165" s="45">
        <v>37.823300000000003</v>
      </c>
      <c r="J165" s="45">
        <v>36.093499999999999</v>
      </c>
      <c r="K165" s="45">
        <v>38.405799999999999</v>
      </c>
      <c r="L165" s="45">
        <v>27.301100000000002</v>
      </c>
      <c r="M165" s="45">
        <v>21.1036</v>
      </c>
      <c r="N165" s="45">
        <v>51.125399999999999</v>
      </c>
      <c r="O165" s="45">
        <v>51.125399999999999</v>
      </c>
      <c r="P165" s="45">
        <v>0</v>
      </c>
      <c r="Q165" s="45">
        <v>0</v>
      </c>
      <c r="R165" s="45">
        <v>0</v>
      </c>
      <c r="S165" s="45" t="s">
        <v>268</v>
      </c>
    </row>
    <row r="166" spans="1:19" hidden="1" outlineLevel="1" collapsed="1">
      <c r="A166" s="8">
        <v>45261</v>
      </c>
      <c r="B166" s="45">
        <v>36.120600000000003</v>
      </c>
      <c r="C166" s="45">
        <v>38.114400000000003</v>
      </c>
      <c r="D166" s="45">
        <v>35.976100000000002</v>
      </c>
      <c r="E166" s="45">
        <v>38.991700000000002</v>
      </c>
      <c r="F166" s="45">
        <v>26.5398</v>
      </c>
      <c r="G166" s="45">
        <v>18.246600000000001</v>
      </c>
      <c r="H166" s="45">
        <v>36.120100000000001</v>
      </c>
      <c r="I166" s="45">
        <v>38.093200000000003</v>
      </c>
      <c r="J166" s="45">
        <v>35.9773</v>
      </c>
      <c r="K166" s="45">
        <v>38.993299999999998</v>
      </c>
      <c r="L166" s="45">
        <v>26.5398</v>
      </c>
      <c r="M166" s="45">
        <v>18.246600000000001</v>
      </c>
      <c r="N166" s="45">
        <v>39.828800000000001</v>
      </c>
      <c r="O166" s="45">
        <v>51.848500000000001</v>
      </c>
      <c r="P166" s="45">
        <v>2.5602</v>
      </c>
      <c r="Q166" s="45">
        <v>2.5602</v>
      </c>
      <c r="R166" s="45">
        <v>0</v>
      </c>
      <c r="S166" s="45">
        <v>0</v>
      </c>
    </row>
    <row r="167" spans="1:19" hidden="1" outlineLevel="1" collapsed="1">
      <c r="A167" s="8">
        <v>45292</v>
      </c>
      <c r="B167" s="45">
        <v>34.942799999999998</v>
      </c>
      <c r="C167" s="45">
        <v>37.795200000000001</v>
      </c>
      <c r="D167" s="45">
        <v>34.7545</v>
      </c>
      <c r="E167" s="45">
        <v>38.889899999999997</v>
      </c>
      <c r="F167" s="45">
        <v>24.463100000000001</v>
      </c>
      <c r="G167" s="45">
        <v>19.713799999999999</v>
      </c>
      <c r="H167" s="45">
        <v>35.097000000000001</v>
      </c>
      <c r="I167" s="45">
        <v>37.78</v>
      </c>
      <c r="J167" s="45">
        <v>34.918900000000001</v>
      </c>
      <c r="K167" s="45">
        <v>38.889899999999997</v>
      </c>
      <c r="L167" s="45">
        <v>24.9466</v>
      </c>
      <c r="M167" s="45">
        <v>19.713799999999999</v>
      </c>
      <c r="N167" s="45">
        <v>10.317500000000001</v>
      </c>
      <c r="O167" s="45">
        <v>53.404899999999998</v>
      </c>
      <c r="P167" s="45">
        <v>9.8940999999999999</v>
      </c>
      <c r="Q167" s="45">
        <v>0</v>
      </c>
      <c r="R167" s="45">
        <v>9.8940999999999999</v>
      </c>
      <c r="S167" s="45" t="s">
        <v>268</v>
      </c>
    </row>
    <row r="168" spans="1:19" hidden="1" outlineLevel="1" collapsed="1">
      <c r="A168" s="8">
        <v>45323</v>
      </c>
      <c r="B168" s="45">
        <v>36.461199999999998</v>
      </c>
      <c r="C168" s="45">
        <v>36.862699999999997</v>
      </c>
      <c r="D168" s="45">
        <v>36.431399999999996</v>
      </c>
      <c r="E168" s="45">
        <v>39.086399999999998</v>
      </c>
      <c r="F168" s="45">
        <v>25.762899999999998</v>
      </c>
      <c r="G168" s="45">
        <v>18.3065</v>
      </c>
      <c r="H168" s="45">
        <v>36.511000000000003</v>
      </c>
      <c r="I168" s="45">
        <v>36.844099999999997</v>
      </c>
      <c r="J168" s="45">
        <v>36.486199999999997</v>
      </c>
      <c r="K168" s="45">
        <v>39.086399999999998</v>
      </c>
      <c r="L168" s="45">
        <v>25.762899999999998</v>
      </c>
      <c r="M168" s="45">
        <v>18.4207</v>
      </c>
      <c r="N168" s="45">
        <v>16.500299999999999</v>
      </c>
      <c r="O168" s="45">
        <v>57.296799999999998</v>
      </c>
      <c r="P168" s="45">
        <v>15.4405</v>
      </c>
      <c r="Q168" s="45">
        <v>52</v>
      </c>
      <c r="R168" s="45">
        <v>0</v>
      </c>
      <c r="S168" s="45">
        <v>15.44</v>
      </c>
    </row>
    <row r="169" spans="1:19" hidden="1" outlineLevel="1" collapsed="1">
      <c r="A169" s="8">
        <v>45352</v>
      </c>
      <c r="B169" s="45">
        <v>36.145499999999998</v>
      </c>
      <c r="C169" s="45">
        <v>33.302</v>
      </c>
      <c r="D169" s="45">
        <v>36.346499999999999</v>
      </c>
      <c r="E169" s="45">
        <v>39.198599999999999</v>
      </c>
      <c r="F169" s="45">
        <v>25.965900000000001</v>
      </c>
      <c r="G169" s="45">
        <v>18.164300000000001</v>
      </c>
      <c r="H169" s="45">
        <v>36.209699999999998</v>
      </c>
      <c r="I169" s="45">
        <v>33.275199999999998</v>
      </c>
      <c r="J169" s="45">
        <v>36.417400000000001</v>
      </c>
      <c r="K169" s="45">
        <v>39.198599999999999</v>
      </c>
      <c r="L169" s="45">
        <v>26.319600000000001</v>
      </c>
      <c r="M169" s="45">
        <v>18.164300000000001</v>
      </c>
      <c r="N169" s="45">
        <v>10.8568</v>
      </c>
      <c r="O169" s="45">
        <v>49.7592</v>
      </c>
      <c r="P169" s="45">
        <v>9.1340000000000003</v>
      </c>
      <c r="Q169" s="45">
        <v>52</v>
      </c>
      <c r="R169" s="45">
        <v>9.1334</v>
      </c>
      <c r="S169" s="45" t="s">
        <v>268</v>
      </c>
    </row>
    <row r="170" spans="1:19" collapsed="1">
      <c r="A170" s="8">
        <v>45383</v>
      </c>
      <c r="B170" s="45">
        <v>34.883600000000001</v>
      </c>
      <c r="C170" s="45">
        <v>34.0715</v>
      </c>
      <c r="D170" s="45">
        <v>34.935400000000001</v>
      </c>
      <c r="E170" s="45">
        <v>39.055</v>
      </c>
      <c r="F170" s="45">
        <v>24.623200000000001</v>
      </c>
      <c r="G170" s="45">
        <v>21.536100000000001</v>
      </c>
      <c r="H170" s="45">
        <v>34.927100000000003</v>
      </c>
      <c r="I170" s="45">
        <v>34.0792</v>
      </c>
      <c r="J170" s="45">
        <v>34.981400000000001</v>
      </c>
      <c r="K170" s="45">
        <v>39.055</v>
      </c>
      <c r="L170" s="45">
        <v>24.7425</v>
      </c>
      <c r="M170" s="45">
        <v>21.536100000000001</v>
      </c>
      <c r="N170" s="45">
        <v>11.9696</v>
      </c>
      <c r="O170" s="45">
        <v>26.468599999999999</v>
      </c>
      <c r="P170" s="45">
        <v>11.489000000000001</v>
      </c>
      <c r="Q170" s="45">
        <v>0</v>
      </c>
      <c r="R170" s="45">
        <v>11.489000000000001</v>
      </c>
      <c r="S170" s="45" t="s">
        <v>268</v>
      </c>
    </row>
    <row r="171" spans="1:19">
      <c r="A171" s="8">
        <v>45413</v>
      </c>
      <c r="B171" s="45">
        <v>36.959099999999999</v>
      </c>
      <c r="C171" s="45">
        <v>35.602899999999998</v>
      </c>
      <c r="D171" s="45">
        <v>37.056399999999996</v>
      </c>
      <c r="E171" s="45">
        <v>39.185499999999998</v>
      </c>
      <c r="F171" s="45">
        <v>27.827500000000001</v>
      </c>
      <c r="G171" s="45">
        <v>22.7712</v>
      </c>
      <c r="H171" s="45">
        <v>36.959200000000003</v>
      </c>
      <c r="I171" s="45">
        <v>35.603999999999999</v>
      </c>
      <c r="J171" s="45">
        <v>37.056399999999996</v>
      </c>
      <c r="K171" s="45">
        <v>39.185499999999998</v>
      </c>
      <c r="L171" s="45">
        <v>27.827500000000001</v>
      </c>
      <c r="M171" s="45">
        <v>22.7712</v>
      </c>
      <c r="N171" s="45">
        <v>34.456000000000003</v>
      </c>
      <c r="O171" s="45">
        <v>34.451300000000003</v>
      </c>
      <c r="P171" s="45">
        <v>52</v>
      </c>
      <c r="Q171" s="45">
        <v>52</v>
      </c>
      <c r="R171" s="45">
        <v>0</v>
      </c>
      <c r="S171" s="45">
        <v>0</v>
      </c>
    </row>
    <row r="172" spans="1:19">
      <c r="A172" s="8">
        <v>45444</v>
      </c>
      <c r="B172" s="45">
        <v>36.4495</v>
      </c>
      <c r="C172" s="45">
        <v>36.566699999999997</v>
      </c>
      <c r="D172" s="45">
        <v>36.441699999999997</v>
      </c>
      <c r="E172" s="45">
        <v>38.7639</v>
      </c>
      <c r="F172" s="45">
        <v>27.156600000000001</v>
      </c>
      <c r="G172" s="45">
        <v>22.374300000000002</v>
      </c>
      <c r="H172" s="45">
        <v>36.451500000000003</v>
      </c>
      <c r="I172" s="45">
        <v>36.599800000000002</v>
      </c>
      <c r="J172" s="45">
        <v>36.441699999999997</v>
      </c>
      <c r="K172" s="45">
        <v>38.7639</v>
      </c>
      <c r="L172" s="45">
        <v>27.156600000000001</v>
      </c>
      <c r="M172" s="45">
        <v>22.374300000000002</v>
      </c>
      <c r="N172" s="45">
        <v>12.958500000000001</v>
      </c>
      <c r="O172" s="45">
        <v>12.9495</v>
      </c>
      <c r="P172" s="45">
        <v>52</v>
      </c>
      <c r="Q172" s="45">
        <v>52</v>
      </c>
      <c r="R172" s="45">
        <v>0</v>
      </c>
      <c r="S172" s="45">
        <v>0</v>
      </c>
    </row>
    <row r="173" spans="1:19">
      <c r="A173" s="8">
        <v>45474</v>
      </c>
      <c r="B173" s="45">
        <v>35.0871</v>
      </c>
      <c r="C173" s="45">
        <v>37.053600000000003</v>
      </c>
      <c r="D173" s="45">
        <v>34.963700000000003</v>
      </c>
      <c r="E173" s="45">
        <v>38.591000000000001</v>
      </c>
      <c r="F173" s="45">
        <v>25.168099999999999</v>
      </c>
      <c r="G173" s="45">
        <v>22.395</v>
      </c>
      <c r="H173" s="45">
        <v>35.086300000000001</v>
      </c>
      <c r="I173" s="45">
        <v>37.045299999999997</v>
      </c>
      <c r="J173" s="45">
        <v>34.963700000000003</v>
      </c>
      <c r="K173" s="45">
        <v>38.591000000000001</v>
      </c>
      <c r="L173" s="45">
        <v>25.168099999999999</v>
      </c>
      <c r="M173" s="45">
        <v>22.395</v>
      </c>
      <c r="N173" s="45">
        <v>39.838000000000001</v>
      </c>
      <c r="O173" s="45">
        <v>39.838000000000001</v>
      </c>
      <c r="P173" s="45">
        <v>0</v>
      </c>
      <c r="Q173" s="45">
        <v>0</v>
      </c>
      <c r="R173" s="45">
        <v>0</v>
      </c>
      <c r="S173" s="45" t="s">
        <v>268</v>
      </c>
    </row>
    <row r="174" spans="1:19">
      <c r="A174" s="8">
        <v>45505</v>
      </c>
      <c r="B174" s="45">
        <v>36.539000000000001</v>
      </c>
      <c r="C174" s="45">
        <v>37.720399999999998</v>
      </c>
      <c r="D174" s="45">
        <v>36.457000000000001</v>
      </c>
      <c r="E174" s="45">
        <v>38.508899999999997</v>
      </c>
      <c r="F174" s="45">
        <v>26.625900000000001</v>
      </c>
      <c r="G174" s="45">
        <v>22.900099999999998</v>
      </c>
      <c r="H174" s="45">
        <v>36.5383</v>
      </c>
      <c r="I174" s="45">
        <v>37.713299999999997</v>
      </c>
      <c r="J174" s="45">
        <v>36.457000000000001</v>
      </c>
      <c r="K174" s="45">
        <v>38.508899999999997</v>
      </c>
      <c r="L174" s="45">
        <v>26.625900000000001</v>
      </c>
      <c r="M174" s="45">
        <v>22.900099999999998</v>
      </c>
      <c r="N174" s="45">
        <v>40.725000000000001</v>
      </c>
      <c r="O174" s="45">
        <v>40.725000000000001</v>
      </c>
      <c r="P174" s="45">
        <v>0</v>
      </c>
      <c r="Q174" s="45">
        <v>0</v>
      </c>
      <c r="R174" s="45">
        <v>0</v>
      </c>
      <c r="S174" s="45" t="s">
        <v>268</v>
      </c>
    </row>
    <row r="175" spans="1:19">
      <c r="A175" s="8">
        <v>45536</v>
      </c>
      <c r="B175" s="45">
        <v>36.674799999999998</v>
      </c>
      <c r="C175" s="45">
        <v>36.944200000000002</v>
      </c>
      <c r="D175" s="45">
        <v>36.656300000000002</v>
      </c>
      <c r="E175" s="45">
        <v>38.265999999999998</v>
      </c>
      <c r="F175" s="45">
        <v>28.144100000000002</v>
      </c>
      <c r="G175" s="45">
        <v>26.526499999999999</v>
      </c>
      <c r="H175" s="45">
        <v>36.749400000000001</v>
      </c>
      <c r="I175" s="45">
        <v>36.929900000000004</v>
      </c>
      <c r="J175" s="45">
        <v>36.737000000000002</v>
      </c>
      <c r="K175" s="45">
        <v>38.265999999999998</v>
      </c>
      <c r="L175" s="45">
        <v>28.656199999999998</v>
      </c>
      <c r="M175" s="45">
        <v>26.526499999999999</v>
      </c>
      <c r="N175" s="45">
        <v>13.763</v>
      </c>
      <c r="O175" s="45">
        <v>42.879100000000001</v>
      </c>
      <c r="P175" s="45">
        <v>12.3071</v>
      </c>
      <c r="Q175" s="45">
        <v>0</v>
      </c>
      <c r="R175" s="45">
        <v>12.3071</v>
      </c>
      <c r="S175" s="45" t="s">
        <v>268</v>
      </c>
    </row>
    <row r="176" spans="1:19">
      <c r="A176" s="8">
        <v>45566</v>
      </c>
      <c r="B176" s="45">
        <v>34.641500000000001</v>
      </c>
      <c r="C176" s="45">
        <v>36.740099999999998</v>
      </c>
      <c r="D176" s="45">
        <v>34.514000000000003</v>
      </c>
      <c r="E176" s="45">
        <v>38.289499999999997</v>
      </c>
      <c r="F176" s="45">
        <v>24.307500000000001</v>
      </c>
      <c r="G176" s="45">
        <v>23.618200000000002</v>
      </c>
      <c r="H176" s="45">
        <v>34.643300000000004</v>
      </c>
      <c r="I176" s="45">
        <v>36.7776</v>
      </c>
      <c r="J176" s="45">
        <v>34.514000000000003</v>
      </c>
      <c r="K176" s="45">
        <v>38.289499999999997</v>
      </c>
      <c r="L176" s="45">
        <v>24.307500000000001</v>
      </c>
      <c r="M176" s="45">
        <v>23.618200000000002</v>
      </c>
      <c r="N176" s="45">
        <v>22.485199999999999</v>
      </c>
      <c r="O176" s="45">
        <v>22.485199999999999</v>
      </c>
      <c r="P176" s="45">
        <v>0</v>
      </c>
      <c r="Q176" s="45">
        <v>0</v>
      </c>
      <c r="R176" s="45">
        <v>0</v>
      </c>
      <c r="S176" s="45">
        <v>0</v>
      </c>
    </row>
    <row r="177" spans="1:19">
      <c r="A177" s="8">
        <v>45597</v>
      </c>
      <c r="B177" s="45">
        <v>35.404499999999999</v>
      </c>
      <c r="C177" s="45">
        <v>37.035499999999999</v>
      </c>
      <c r="D177" s="45">
        <v>35.299999999999997</v>
      </c>
      <c r="E177" s="45">
        <v>37.824100000000001</v>
      </c>
      <c r="F177" s="45">
        <v>24.222799999999999</v>
      </c>
      <c r="G177" s="45">
        <v>23.364000000000001</v>
      </c>
      <c r="H177" s="45">
        <v>35.404699999999998</v>
      </c>
      <c r="I177" s="45">
        <v>37.040399999999998</v>
      </c>
      <c r="J177" s="45">
        <v>35.299999999999997</v>
      </c>
      <c r="K177" s="45">
        <v>37.824100000000001</v>
      </c>
      <c r="L177" s="45">
        <v>24.222799999999999</v>
      </c>
      <c r="M177" s="45">
        <v>23.364000000000001</v>
      </c>
      <c r="N177" s="45">
        <v>32.437100000000001</v>
      </c>
      <c r="O177" s="45">
        <v>32.437100000000001</v>
      </c>
      <c r="P177" s="45">
        <v>0</v>
      </c>
      <c r="Q177" s="45">
        <v>0</v>
      </c>
      <c r="R177" s="45">
        <v>0</v>
      </c>
      <c r="S177" s="45" t="s">
        <v>268</v>
      </c>
    </row>
    <row r="178" spans="1:19">
      <c r="A178" s="8">
        <v>45627</v>
      </c>
      <c r="B178" s="45">
        <v>36.214799999999997</v>
      </c>
      <c r="C178" s="45">
        <v>36.812399999999997</v>
      </c>
      <c r="D178" s="45">
        <v>36.172400000000003</v>
      </c>
      <c r="E178" s="45">
        <v>38.026800000000001</v>
      </c>
      <c r="F178" s="45">
        <v>25.933399999999999</v>
      </c>
      <c r="G178" s="45">
        <v>27.585100000000001</v>
      </c>
      <c r="H178" s="45">
        <v>36.215000000000003</v>
      </c>
      <c r="I178" s="45">
        <v>36.816800000000001</v>
      </c>
      <c r="J178" s="45">
        <v>36.172400000000003</v>
      </c>
      <c r="K178" s="45">
        <v>38.026800000000001</v>
      </c>
      <c r="L178" s="45">
        <v>25.933399999999999</v>
      </c>
      <c r="M178" s="45">
        <v>27.585100000000001</v>
      </c>
      <c r="N178" s="45">
        <v>35.048000000000002</v>
      </c>
      <c r="O178" s="45">
        <v>35.048000000000002</v>
      </c>
      <c r="P178" s="45">
        <v>0</v>
      </c>
      <c r="Q178" s="45">
        <v>0</v>
      </c>
      <c r="R178" s="45">
        <v>0</v>
      </c>
      <c r="S178" s="45">
        <v>0</v>
      </c>
    </row>
    <row r="179" spans="1:19">
      <c r="A179" s="8">
        <v>45658</v>
      </c>
      <c r="B179" s="45">
        <v>34.002600000000001</v>
      </c>
      <c r="C179" s="45">
        <v>36.439500000000002</v>
      </c>
      <c r="D179" s="45">
        <v>33.856400000000001</v>
      </c>
      <c r="E179" s="45">
        <v>38.168100000000003</v>
      </c>
      <c r="F179" s="45">
        <v>23.344999999999999</v>
      </c>
      <c r="G179" s="45">
        <v>24.910399999999999</v>
      </c>
      <c r="H179" s="45">
        <v>34.002000000000002</v>
      </c>
      <c r="I179" s="45">
        <v>36.431100000000001</v>
      </c>
      <c r="J179" s="45">
        <v>33.856400000000001</v>
      </c>
      <c r="K179" s="45">
        <v>38.168100000000003</v>
      </c>
      <c r="L179" s="45">
        <v>23.344999999999999</v>
      </c>
      <c r="M179" s="45">
        <v>24.910399999999999</v>
      </c>
      <c r="N179" s="45">
        <v>44.260899999999999</v>
      </c>
      <c r="O179" s="45">
        <v>44.260899999999999</v>
      </c>
      <c r="P179" s="45">
        <v>0</v>
      </c>
      <c r="Q179" s="45">
        <v>0</v>
      </c>
      <c r="R179" s="45">
        <v>0</v>
      </c>
      <c r="S179" s="45">
        <v>0</v>
      </c>
    </row>
    <row r="180" spans="1:19">
      <c r="A180" s="8">
        <v>45689</v>
      </c>
      <c r="B180" s="45">
        <v>36.414499999999997</v>
      </c>
      <c r="C180" s="45">
        <v>36.961799999999997</v>
      </c>
      <c r="D180" s="45">
        <v>36.377499999999998</v>
      </c>
      <c r="E180" s="45">
        <v>38.393000000000001</v>
      </c>
      <c r="F180" s="45">
        <v>26.966999999999999</v>
      </c>
      <c r="G180" s="45">
        <v>23.807099999999998</v>
      </c>
      <c r="H180" s="45">
        <v>36.414299999999997</v>
      </c>
      <c r="I180" s="45">
        <v>36.959299999999999</v>
      </c>
      <c r="J180" s="45">
        <v>36.377499999999998</v>
      </c>
      <c r="K180" s="45">
        <v>38.393000000000001</v>
      </c>
      <c r="L180" s="45">
        <v>26.966999999999999</v>
      </c>
      <c r="M180" s="45">
        <v>23.807099999999998</v>
      </c>
      <c r="N180" s="45">
        <v>38.900700000000001</v>
      </c>
      <c r="O180" s="45">
        <v>38.896000000000001</v>
      </c>
      <c r="P180" s="45">
        <v>52</v>
      </c>
      <c r="Q180" s="45">
        <v>52</v>
      </c>
      <c r="R180" s="45">
        <v>0</v>
      </c>
      <c r="S180" s="45" t="s">
        <v>268</v>
      </c>
    </row>
    <row r="181" spans="1:19">
      <c r="A181" s="8">
        <v>45717</v>
      </c>
      <c r="B181" s="45">
        <v>36.417099999999998</v>
      </c>
      <c r="C181" s="45">
        <v>36.357900000000001</v>
      </c>
      <c r="D181" s="45">
        <v>36.421199999999999</v>
      </c>
      <c r="E181" s="45">
        <v>38.565800000000003</v>
      </c>
      <c r="F181" s="45">
        <v>24.997599999999998</v>
      </c>
      <c r="G181" s="45">
        <v>28.5153</v>
      </c>
      <c r="H181" s="45">
        <v>36.414999999999999</v>
      </c>
      <c r="I181" s="45">
        <v>36.326300000000003</v>
      </c>
      <c r="J181" s="45">
        <v>36.421199999999999</v>
      </c>
      <c r="K181" s="45">
        <v>38.565800000000003</v>
      </c>
      <c r="L181" s="45">
        <v>24.997599999999998</v>
      </c>
      <c r="M181" s="45">
        <v>28.5153</v>
      </c>
      <c r="N181" s="45">
        <v>47.938099999999999</v>
      </c>
      <c r="O181" s="45">
        <v>47.938099999999999</v>
      </c>
      <c r="P181" s="45">
        <v>0</v>
      </c>
      <c r="Q181" s="45">
        <v>0</v>
      </c>
      <c r="R181" s="45">
        <v>0</v>
      </c>
      <c r="S181" s="45" t="s">
        <v>268</v>
      </c>
    </row>
    <row r="182" spans="1:19">
      <c r="A182" s="8">
        <v>45748</v>
      </c>
      <c r="B182" s="45">
        <v>34.052599999999998</v>
      </c>
      <c r="C182" s="45">
        <v>36.4255</v>
      </c>
      <c r="D182" s="45">
        <v>33.906999999999996</v>
      </c>
      <c r="E182" s="45">
        <v>38.255699999999997</v>
      </c>
      <c r="F182" s="45">
        <v>23.623000000000001</v>
      </c>
      <c r="G182" s="45">
        <v>27.3065</v>
      </c>
      <c r="H182" s="45">
        <v>34.059399999999997</v>
      </c>
      <c r="I182" s="45">
        <v>36.555599999999998</v>
      </c>
      <c r="J182" s="45">
        <v>33.906999999999996</v>
      </c>
      <c r="K182" s="45">
        <v>38.255699999999997</v>
      </c>
      <c r="L182" s="45">
        <v>23.623000000000001</v>
      </c>
      <c r="M182" s="45">
        <v>27.3065</v>
      </c>
      <c r="N182" s="45">
        <v>7.4097</v>
      </c>
      <c r="O182" s="45">
        <v>7.4097</v>
      </c>
      <c r="P182" s="45">
        <v>0</v>
      </c>
      <c r="Q182" s="45">
        <v>0</v>
      </c>
      <c r="R182" s="45">
        <v>0</v>
      </c>
      <c r="S182" s="45" t="s">
        <v>268</v>
      </c>
    </row>
  </sheetData>
  <mergeCells count="11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  <mergeCell ref="A4:F4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7" customWidth="1"/>
    <col min="2" max="2" width="7.44140625" style="23" customWidth="1"/>
    <col min="3" max="3" width="14.33203125" style="23" customWidth="1"/>
    <col min="4" max="4" width="7.109375" style="19" customWidth="1"/>
    <col min="5" max="5" width="9" style="19" customWidth="1"/>
    <col min="6" max="10" width="7.109375" style="19" customWidth="1"/>
    <col min="11" max="11" width="9" style="19" customWidth="1"/>
    <col min="12" max="16" width="7.109375" style="19" customWidth="1"/>
    <col min="17" max="17" width="9" style="19" customWidth="1"/>
    <col min="18" max="20" width="7.109375" style="19" customWidth="1"/>
    <col min="21" max="21" width="10" style="23" customWidth="1"/>
    <col min="22" max="16384" width="9.109375" style="23"/>
  </cols>
  <sheetData>
    <row r="1" spans="1:21">
      <c r="A1" s="17" t="s">
        <v>132</v>
      </c>
      <c r="B1" s="9"/>
    </row>
    <row r="2" spans="1:21" ht="5.25" customHeight="1"/>
    <row r="3" spans="1:21" ht="25.5" customHeight="1">
      <c r="A3" s="221" t="s">
        <v>111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</row>
    <row r="4" spans="1:21" ht="12.75" customHeight="1">
      <c r="A4" s="208" t="s">
        <v>131</v>
      </c>
      <c r="B4" s="219"/>
      <c r="C4" s="219"/>
      <c r="D4" s="219"/>
      <c r="E4" s="219"/>
      <c r="F4" s="219"/>
    </row>
    <row r="5" spans="1:21" ht="12.75" customHeight="1">
      <c r="A5" s="25" t="s">
        <v>54</v>
      </c>
    </row>
    <row r="6" spans="1:21" s="30" customFormat="1" ht="12.75" customHeight="1">
      <c r="A6" s="216" t="s">
        <v>0</v>
      </c>
      <c r="B6" s="205" t="s">
        <v>1</v>
      </c>
      <c r="C6" s="205" t="s">
        <v>4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24" t="s">
        <v>5</v>
      </c>
    </row>
    <row r="7" spans="1:21" s="30" customFormat="1">
      <c r="A7" s="216"/>
      <c r="B7" s="205"/>
      <c r="C7" s="205"/>
      <c r="D7" s="243" t="s">
        <v>70</v>
      </c>
      <c r="E7" s="243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47"/>
    </row>
    <row r="8" spans="1:21" ht="72.75" customHeight="1">
      <c r="A8" s="216"/>
      <c r="B8" s="205"/>
      <c r="C8" s="205"/>
      <c r="D8" s="243"/>
      <c r="E8" s="243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70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70</v>
      </c>
      <c r="Q8" s="21" t="s">
        <v>6</v>
      </c>
      <c r="R8" s="21" t="s">
        <v>10</v>
      </c>
      <c r="S8" s="21" t="s">
        <v>11</v>
      </c>
      <c r="T8" s="21" t="s">
        <v>12</v>
      </c>
      <c r="U8" s="248"/>
    </row>
    <row r="9" spans="1:21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23"/>
    </row>
    <row r="10" spans="1:2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</row>
    <row r="11" spans="1:21" ht="12.75" hidden="1" customHeight="1" outlineLevel="1">
      <c r="A11" s="8">
        <v>40544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idden="1" outlineLevel="1">
      <c r="A12" s="8">
        <v>40575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hidden="1" outlineLevel="1">
      <c r="A13" s="8">
        <v>40603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hidden="1" outlineLevel="1">
      <c r="A14" s="8">
        <v>40634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idden="1" outlineLevel="1">
      <c r="A15" s="8">
        <v>40664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idden="1" outlineLevel="1">
      <c r="A16" s="8">
        <v>40695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idden="1" outlineLevel="1">
      <c r="A17" s="8">
        <v>40725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idden="1" outlineLevel="1">
      <c r="A18" s="8">
        <v>40756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idden="1" outlineLevel="1">
      <c r="A19" s="8">
        <v>40787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idden="1" outlineLevel="1">
      <c r="A20" s="8">
        <v>40817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idden="1" outlineLevel="1">
      <c r="A21" s="8">
        <v>40848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idden="1" outlineLevel="1">
      <c r="A22" s="8">
        <v>40878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idden="1" outlineLevel="1">
      <c r="A23" s="8">
        <v>40909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idden="1" outlineLevel="1">
      <c r="A24" s="8">
        <v>40940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idden="1" outlineLevel="1">
      <c r="A25" s="8">
        <v>40969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idden="1" outlineLevel="1">
      <c r="A26" s="8">
        <v>41000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idden="1" outlineLevel="1">
      <c r="A27" s="8">
        <v>41030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idden="1" outlineLevel="1">
      <c r="A28" s="8">
        <v>41061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 outlineLevel="1">
      <c r="A29" s="8">
        <v>41091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 outlineLevel="1">
      <c r="A30" s="8">
        <v>41122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 outlineLevel="1">
      <c r="A31" s="8">
        <v>41153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 outlineLevel="1">
      <c r="A32" s="8">
        <v>41183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 outlineLevel="1">
      <c r="A33" s="8">
        <v>41214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 outlineLevel="1">
      <c r="A34" s="8">
        <v>41244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 outlineLevel="1">
      <c r="A35" s="8">
        <v>41275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 outlineLevel="1">
      <c r="A36" s="8">
        <v>41306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1" hidden="1" outlineLevel="1">
      <c r="A37" s="8">
        <v>41334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 outlineLevel="1">
      <c r="A38" s="8">
        <v>41365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 outlineLevel="1">
      <c r="A39" s="8">
        <v>41395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 outlineLevel="1">
      <c r="A40" s="8">
        <v>41426</v>
      </c>
      <c r="B40" s="45">
        <v>8.9291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8.9290995821376171</v>
      </c>
    </row>
    <row r="41" spans="1:21" hidden="1" outlineLevel="1">
      <c r="A41" s="8">
        <v>41456</v>
      </c>
      <c r="B41" s="45">
        <v>12.2051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12.2051</v>
      </c>
    </row>
    <row r="42" spans="1:21" hidden="1" outlineLevel="1">
      <c r="A42" s="8">
        <v>41487</v>
      </c>
      <c r="B42" s="45">
        <v>12.391400000000001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12.391400000000001</v>
      </c>
    </row>
    <row r="43" spans="1:21" hidden="1" outlineLevel="1">
      <c r="A43" s="8">
        <v>41518</v>
      </c>
      <c r="B43" s="45">
        <v>12.075799999999999</v>
      </c>
      <c r="C43" s="45">
        <v>20.3399</v>
      </c>
      <c r="D43" s="45">
        <v>0</v>
      </c>
      <c r="E43" s="45">
        <v>20.3399</v>
      </c>
      <c r="F43" s="45">
        <v>0</v>
      </c>
      <c r="G43" s="45">
        <v>20.3399</v>
      </c>
      <c r="H43" s="45">
        <v>0</v>
      </c>
      <c r="I43" s="45">
        <v>20.3399</v>
      </c>
      <c r="J43" s="45">
        <v>0</v>
      </c>
      <c r="K43" s="45">
        <v>20.3399</v>
      </c>
      <c r="L43" s="45">
        <v>0</v>
      </c>
      <c r="M43" s="45">
        <v>20.3399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12.058974247043285</v>
      </c>
    </row>
    <row r="44" spans="1:21" hidden="1" outlineLevel="1">
      <c r="A44" s="8">
        <v>41548</v>
      </c>
      <c r="B44" s="45">
        <v>11.618600000000001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11.618600000000001</v>
      </c>
    </row>
    <row r="45" spans="1:21" hidden="1" outlineLevel="1">
      <c r="A45" s="8">
        <v>41579</v>
      </c>
      <c r="B45" s="45">
        <v>11.332800000000001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11.332866888871171</v>
      </c>
    </row>
    <row r="46" spans="1:21" hidden="1" outlineLevel="1">
      <c r="A46" s="8">
        <v>41609</v>
      </c>
      <c r="B46" s="45">
        <v>13.7315</v>
      </c>
      <c r="C46" s="45">
        <v>20.3399</v>
      </c>
      <c r="D46" s="45">
        <v>0</v>
      </c>
      <c r="E46" s="45">
        <v>20.3399</v>
      </c>
      <c r="F46" s="45">
        <v>0</v>
      </c>
      <c r="G46" s="45">
        <v>20.3399</v>
      </c>
      <c r="H46" s="45">
        <v>0</v>
      </c>
      <c r="I46" s="45">
        <v>20.3399</v>
      </c>
      <c r="J46" s="45">
        <v>0</v>
      </c>
      <c r="K46" s="45">
        <v>20.3399</v>
      </c>
      <c r="L46" s="45">
        <v>0</v>
      </c>
      <c r="M46" s="45">
        <v>20.3399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13.724372901532796</v>
      </c>
    </row>
    <row r="47" spans="1:21" hidden="1" outlineLevel="1">
      <c r="A47" s="8">
        <v>41640</v>
      </c>
      <c r="B47" s="45">
        <v>17.611000000000001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17.611000000000001</v>
      </c>
    </row>
    <row r="48" spans="1:21" hidden="1" outlineLevel="1">
      <c r="A48" s="8">
        <v>41671</v>
      </c>
      <c r="B48" s="45">
        <v>19.874400000000001</v>
      </c>
      <c r="C48" s="45">
        <v>20.349299999999999</v>
      </c>
      <c r="D48" s="45">
        <v>0</v>
      </c>
      <c r="E48" s="45">
        <v>20.349299999999999</v>
      </c>
      <c r="F48" s="45">
        <v>0</v>
      </c>
      <c r="G48" s="45">
        <v>20.349299999999999</v>
      </c>
      <c r="H48" s="45">
        <v>0</v>
      </c>
      <c r="I48" s="45">
        <v>20.349299999999999</v>
      </c>
      <c r="J48" s="45">
        <v>0</v>
      </c>
      <c r="K48" s="45">
        <v>20.349299999999999</v>
      </c>
      <c r="L48" s="45">
        <v>0</v>
      </c>
      <c r="M48" s="45">
        <v>20.349299999999999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19.873000000000001</v>
      </c>
    </row>
    <row r="49" spans="1:21" hidden="1" outlineLevel="1">
      <c r="A49" s="8">
        <v>41699</v>
      </c>
      <c r="B49" s="45">
        <v>14.2722</v>
      </c>
      <c r="C49" s="45">
        <v>20.939299999999999</v>
      </c>
      <c r="D49" s="45">
        <v>0</v>
      </c>
      <c r="E49" s="45">
        <v>20.939299999999999</v>
      </c>
      <c r="F49" s="45">
        <v>0</v>
      </c>
      <c r="G49" s="45">
        <v>20.939299999999999</v>
      </c>
      <c r="H49" s="45">
        <v>0</v>
      </c>
      <c r="I49" s="45">
        <v>20.939299999999999</v>
      </c>
      <c r="J49" s="45">
        <v>0</v>
      </c>
      <c r="K49" s="45">
        <v>20.939299999999999</v>
      </c>
      <c r="L49" s="45">
        <v>0</v>
      </c>
      <c r="M49" s="45">
        <v>20.939299999999999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14.2646</v>
      </c>
    </row>
    <row r="50" spans="1:21" hidden="1" outlineLevel="1">
      <c r="A50" s="8">
        <v>41730</v>
      </c>
      <c r="B50" s="45">
        <v>15.895300000000001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15.895299999999999</v>
      </c>
    </row>
    <row r="51" spans="1:21" hidden="1" outlineLevel="1">
      <c r="A51" s="8">
        <v>41760</v>
      </c>
      <c r="B51" s="45">
        <v>15.602499999999999</v>
      </c>
      <c r="C51" s="45">
        <v>2.0908000000000002</v>
      </c>
      <c r="D51" s="45">
        <v>0</v>
      </c>
      <c r="E51" s="45">
        <v>2.0908000000000002</v>
      </c>
      <c r="F51" s="45">
        <v>2.0908000000000002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2.0908000000000002</v>
      </c>
      <c r="P51" s="45">
        <v>0</v>
      </c>
      <c r="Q51" s="45">
        <v>2.0908000000000002</v>
      </c>
      <c r="R51" s="45">
        <v>2.0908000000000002</v>
      </c>
      <c r="S51" s="45">
        <v>0</v>
      </c>
      <c r="T51" s="45">
        <v>0</v>
      </c>
      <c r="U51" s="45">
        <v>15.983599999999999</v>
      </c>
    </row>
    <row r="52" spans="1:21" hidden="1" outlineLevel="1">
      <c r="A52" s="8">
        <v>41791</v>
      </c>
      <c r="B52" s="45">
        <v>13.327500000000001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13.327517469130317</v>
      </c>
    </row>
    <row r="53" spans="1:21" hidden="1" outlineLevel="1">
      <c r="A53" s="8">
        <v>41821</v>
      </c>
      <c r="B53" s="45">
        <v>16.322900000000001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16.322900000000001</v>
      </c>
    </row>
    <row r="54" spans="1:21" hidden="1" outlineLevel="1">
      <c r="A54" s="8">
        <v>41852</v>
      </c>
      <c r="B54" s="45">
        <v>15.8279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15.8279</v>
      </c>
    </row>
    <row r="55" spans="1:21" hidden="1" outlineLevel="1">
      <c r="A55" s="8">
        <v>41883</v>
      </c>
      <c r="B55" s="45">
        <v>19.616199999999999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19.616259123227628</v>
      </c>
    </row>
    <row r="56" spans="1:21" hidden="1" outlineLevel="1">
      <c r="A56" s="8">
        <v>41913</v>
      </c>
      <c r="B56" s="45">
        <v>20.588999999999999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20.588999999999999</v>
      </c>
    </row>
    <row r="57" spans="1:21" hidden="1" outlineLevel="1">
      <c r="A57" s="8">
        <v>41944</v>
      </c>
      <c r="B57" s="45">
        <v>20.361499999999999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20.361499999999999</v>
      </c>
    </row>
    <row r="58" spans="1:21" hidden="1" outlineLevel="1">
      <c r="A58" s="8">
        <v>41974</v>
      </c>
      <c r="B58" s="45">
        <v>20.318999999999999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20.318999999999999</v>
      </c>
    </row>
    <row r="59" spans="1:21" hidden="1" outlineLevel="1">
      <c r="A59" s="8">
        <v>42005</v>
      </c>
      <c r="B59" s="45">
        <v>19.863099999999999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19.863099999999999</v>
      </c>
    </row>
    <row r="60" spans="1:21" hidden="1" outlineLevel="1">
      <c r="A60" s="8">
        <v>42036</v>
      </c>
      <c r="B60" s="45">
        <v>21.652100000000001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21.652100000000004</v>
      </c>
    </row>
    <row r="61" spans="1:21" hidden="1" outlineLevel="1">
      <c r="A61" s="8">
        <v>42064</v>
      </c>
      <c r="B61" s="45">
        <v>22.019200000000001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22.019200000000001</v>
      </c>
    </row>
    <row r="62" spans="1:21" hidden="1" outlineLevel="1">
      <c r="A62" s="8">
        <v>42095</v>
      </c>
      <c r="B62" s="45">
        <v>23.923300000000001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23.923299999999998</v>
      </c>
    </row>
    <row r="63" spans="1:21" hidden="1" outlineLevel="1">
      <c r="A63" s="8">
        <v>42125</v>
      </c>
      <c r="B63" s="45">
        <v>25.2836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25.2836</v>
      </c>
    </row>
    <row r="64" spans="1:21" hidden="1" outlineLevel="1">
      <c r="A64" s="8">
        <v>42156</v>
      </c>
      <c r="B64" s="45">
        <v>24.465800000000002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24.465774552537411</v>
      </c>
    </row>
    <row r="65" spans="1:21" hidden="1" outlineLevel="1">
      <c r="A65" s="8">
        <v>42186</v>
      </c>
      <c r="B65" s="45">
        <v>23.571300000000001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23.571300000000001</v>
      </c>
    </row>
    <row r="66" spans="1:21" hidden="1" outlineLevel="1">
      <c r="A66" s="8">
        <v>42217</v>
      </c>
      <c r="B66" s="45">
        <v>24.011099999999999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24.011099999999999</v>
      </c>
    </row>
    <row r="67" spans="1:21" hidden="1" outlineLevel="1">
      <c r="A67" s="8">
        <v>42248</v>
      </c>
      <c r="B67" s="45">
        <v>23.643699999999999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23.64374737837861</v>
      </c>
    </row>
    <row r="68" spans="1:21" hidden="1" outlineLevel="1">
      <c r="A68" s="8">
        <v>42278</v>
      </c>
      <c r="B68" s="45">
        <v>23.477599999999999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23.477599999999999</v>
      </c>
    </row>
    <row r="69" spans="1:21" hidden="1" outlineLevel="1">
      <c r="A69" s="8">
        <v>42309</v>
      </c>
      <c r="B69" s="45">
        <v>23.812100000000001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23.812100000000001</v>
      </c>
    </row>
    <row r="70" spans="1:21" hidden="1" outlineLevel="1">
      <c r="A70" s="8">
        <v>42339</v>
      </c>
      <c r="B70" s="45">
        <v>23.491499999999998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23.491476425292511</v>
      </c>
    </row>
    <row r="71" spans="1:21" hidden="1" outlineLevel="1">
      <c r="A71" s="8">
        <v>42370</v>
      </c>
      <c r="B71" s="45">
        <v>23.489599999999999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23.489599999999999</v>
      </c>
    </row>
    <row r="72" spans="1:21" hidden="1" outlineLevel="1">
      <c r="A72" s="8">
        <v>42401</v>
      </c>
      <c r="B72" s="45">
        <v>23.61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23.61</v>
      </c>
    </row>
    <row r="73" spans="1:21" hidden="1" outlineLevel="1">
      <c r="A73" s="8">
        <v>42430</v>
      </c>
      <c r="B73" s="45">
        <v>23.49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23.49</v>
      </c>
    </row>
    <row r="74" spans="1:21" hidden="1" outlineLevel="1">
      <c r="A74" s="8">
        <v>42461</v>
      </c>
      <c r="B74" s="45">
        <v>21.062799999999999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21.062799999999999</v>
      </c>
    </row>
    <row r="75" spans="1:21" hidden="1" outlineLevel="1">
      <c r="A75" s="8">
        <v>42491</v>
      </c>
      <c r="B75" s="45">
        <v>21.786200000000001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21.786200000000001</v>
      </c>
    </row>
    <row r="76" spans="1:21" hidden="1" outlineLevel="1">
      <c r="A76" s="8">
        <v>42522</v>
      </c>
      <c r="B76" s="45">
        <v>21.645800000000001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21.645788753635507</v>
      </c>
    </row>
    <row r="77" spans="1:21" hidden="1" outlineLevel="1">
      <c r="A77" s="8">
        <v>42552</v>
      </c>
      <c r="B77" s="45">
        <v>22.449100000000001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22.449100000000001</v>
      </c>
    </row>
    <row r="78" spans="1:21" hidden="1" outlineLevel="1">
      <c r="A78" s="8">
        <v>42583</v>
      </c>
      <c r="B78" s="45">
        <v>22.0456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22.0456</v>
      </c>
    </row>
    <row r="79" spans="1:21" hidden="1" outlineLevel="1">
      <c r="A79" s="8">
        <v>42614</v>
      </c>
      <c r="B79" s="45">
        <v>19.578299999999999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19.578325977811019</v>
      </c>
    </row>
    <row r="80" spans="1:21" hidden="1" outlineLevel="1">
      <c r="A80" s="8">
        <v>42644</v>
      </c>
      <c r="B80" s="45">
        <v>21.5318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21.5318</v>
      </c>
    </row>
    <row r="81" spans="1:21" hidden="1" outlineLevel="1">
      <c r="A81" s="8">
        <v>42675</v>
      </c>
      <c r="B81" s="45">
        <v>20.2408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20.240739860065606</v>
      </c>
    </row>
    <row r="82" spans="1:21" hidden="1" outlineLevel="1">
      <c r="A82" s="8">
        <v>42705</v>
      </c>
      <c r="B82" s="45">
        <v>21.306799999999999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21.306799999999999</v>
      </c>
    </row>
    <row r="83" spans="1:21" hidden="1" outlineLevel="1">
      <c r="A83" s="8">
        <v>42736</v>
      </c>
      <c r="B83" s="45">
        <v>21.000800000000002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21.000800000000002</v>
      </c>
    </row>
    <row r="84" spans="1:21" hidden="1" outlineLevel="1">
      <c r="A84" s="8">
        <v>42767</v>
      </c>
      <c r="B84" s="45">
        <v>20.623999999999999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20.623999999999999</v>
      </c>
    </row>
    <row r="85" spans="1:21" hidden="1" outlineLevel="1">
      <c r="A85" s="8">
        <v>42795</v>
      </c>
      <c r="B85" s="45">
        <v>20.0015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20.0015</v>
      </c>
    </row>
    <row r="86" spans="1:21" hidden="1" outlineLevel="1">
      <c r="A86" s="8">
        <v>42826</v>
      </c>
      <c r="B86" s="45">
        <v>19.062000000000001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19.062000000000001</v>
      </c>
    </row>
    <row r="87" spans="1:21" hidden="1" outlineLevel="1">
      <c r="A87" s="8">
        <v>42856</v>
      </c>
      <c r="B87" s="45">
        <v>18.655100000000001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18.655100000000001</v>
      </c>
    </row>
    <row r="88" spans="1:21" hidden="1" outlineLevel="1">
      <c r="A88" s="8">
        <v>42887</v>
      </c>
      <c r="B88" s="45">
        <v>19.613299999999999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19.613300000000002</v>
      </c>
    </row>
    <row r="89" spans="1:21" hidden="1" outlineLevel="1">
      <c r="A89" s="8">
        <v>42917</v>
      </c>
      <c r="B89" s="45">
        <v>18.119199999999999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18.119196454751723</v>
      </c>
    </row>
    <row r="90" spans="1:21" hidden="1" outlineLevel="1">
      <c r="A90" s="8">
        <v>42948</v>
      </c>
      <c r="B90" s="45">
        <v>17.8718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17.8718</v>
      </c>
    </row>
    <row r="91" spans="1:21" hidden="1" outlineLevel="1">
      <c r="A91" s="8">
        <v>42979</v>
      </c>
      <c r="B91" s="45">
        <v>18.228999999999999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18.228999999999999</v>
      </c>
    </row>
    <row r="92" spans="1:21" hidden="1" outlineLevel="1">
      <c r="A92" s="8">
        <v>43009</v>
      </c>
      <c r="B92" s="45">
        <v>17.0686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17.0686</v>
      </c>
    </row>
    <row r="93" spans="1:21" hidden="1" outlineLevel="1">
      <c r="A93" s="8">
        <v>43040</v>
      </c>
      <c r="B93" s="45">
        <v>18.460999999999999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18.461030260805988</v>
      </c>
    </row>
    <row r="94" spans="1:21" hidden="1" outlineLevel="1">
      <c r="A94" s="8">
        <v>43070</v>
      </c>
      <c r="B94" s="45">
        <v>17.831900000000001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17.831827311751685</v>
      </c>
    </row>
    <row r="95" spans="1:21" hidden="1" outlineLevel="1">
      <c r="A95" s="8">
        <v>43101</v>
      </c>
      <c r="B95" s="45">
        <v>18.669899999999998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18.669899999999998</v>
      </c>
    </row>
    <row r="96" spans="1:21" hidden="1" outlineLevel="1">
      <c r="A96" s="8">
        <v>43132</v>
      </c>
      <c r="B96" s="45">
        <v>18.0564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18.056334575805032</v>
      </c>
    </row>
    <row r="97" spans="1:21" hidden="1" outlineLevel="1">
      <c r="A97" s="8">
        <v>43160</v>
      </c>
      <c r="B97" s="45">
        <v>18.0974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18.097430995512401</v>
      </c>
    </row>
    <row r="98" spans="1:21" hidden="1" outlineLevel="1">
      <c r="A98" s="8">
        <v>43191</v>
      </c>
      <c r="B98" s="45">
        <v>16.9772</v>
      </c>
      <c r="C98" s="45">
        <v>16.899999999999999</v>
      </c>
      <c r="D98" s="45">
        <v>0</v>
      </c>
      <c r="E98" s="45">
        <v>16.899999999999999</v>
      </c>
      <c r="F98" s="45">
        <v>0</v>
      </c>
      <c r="G98" s="45">
        <v>16.899999999999999</v>
      </c>
      <c r="H98" s="45">
        <v>0</v>
      </c>
      <c r="I98" s="45">
        <v>16.899999999999999</v>
      </c>
      <c r="J98" s="45">
        <v>0</v>
      </c>
      <c r="K98" s="45">
        <v>16.899999999999999</v>
      </c>
      <c r="L98" s="45">
        <v>0</v>
      </c>
      <c r="M98" s="45">
        <v>16.899999999999999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16.977659937612035</v>
      </c>
    </row>
    <row r="99" spans="1:21" hidden="1" outlineLevel="1">
      <c r="A99" s="8">
        <v>43221</v>
      </c>
      <c r="B99" s="45">
        <v>18.703800000000001</v>
      </c>
      <c r="C99" s="45">
        <v>16.899999999999999</v>
      </c>
      <c r="D99" s="45">
        <v>0</v>
      </c>
      <c r="E99" s="45">
        <v>16.899999999999999</v>
      </c>
      <c r="F99" s="45">
        <v>0</v>
      </c>
      <c r="G99" s="45">
        <v>16.899999999999999</v>
      </c>
      <c r="H99" s="45">
        <v>0</v>
      </c>
      <c r="I99" s="45">
        <v>16.899999999999999</v>
      </c>
      <c r="J99" s="45">
        <v>0</v>
      </c>
      <c r="K99" s="45">
        <v>16.899999999999999</v>
      </c>
      <c r="L99" s="45">
        <v>0</v>
      </c>
      <c r="M99" s="45">
        <v>16.899999999999999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18.706269755467158</v>
      </c>
    </row>
    <row r="100" spans="1:21" hidden="1" outlineLevel="1">
      <c r="A100" s="8">
        <v>43252</v>
      </c>
      <c r="B100" s="45">
        <v>17.057400000000001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17.057427807452338</v>
      </c>
    </row>
    <row r="101" spans="1:21" hidden="1" outlineLevel="1">
      <c r="A101" s="8">
        <v>43282</v>
      </c>
      <c r="B101" s="45">
        <v>17.387899999999998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17.387843553874777</v>
      </c>
    </row>
    <row r="102" spans="1:21" hidden="1" outlineLevel="1">
      <c r="A102" s="8">
        <v>43313</v>
      </c>
      <c r="B102" s="45">
        <v>17.254899999999999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17.254836339023182</v>
      </c>
    </row>
    <row r="103" spans="1:21" hidden="1" outlineLevel="1">
      <c r="A103" s="8">
        <v>43344</v>
      </c>
      <c r="B103" s="45">
        <v>16.671099999999999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16.671037061517001</v>
      </c>
    </row>
    <row r="104" spans="1:21" hidden="1" outlineLevel="1">
      <c r="A104" s="8">
        <v>43374</v>
      </c>
      <c r="B104" s="45">
        <v>17.443200000000001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17.443216813002429</v>
      </c>
    </row>
    <row r="105" spans="1:21" hidden="1" outlineLevel="1">
      <c r="A105" s="8">
        <v>43405</v>
      </c>
      <c r="B105" s="45">
        <v>18.585699999999999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18.585685262158446</v>
      </c>
    </row>
    <row r="106" spans="1:21" hidden="1" outlineLevel="1">
      <c r="A106" s="8">
        <v>43435</v>
      </c>
      <c r="B106" s="45">
        <v>19.241399999999999</v>
      </c>
      <c r="C106" s="45">
        <v>7.2431999999999999</v>
      </c>
      <c r="D106" s="45">
        <v>0</v>
      </c>
      <c r="E106" s="45">
        <v>7.2431999999999999</v>
      </c>
      <c r="F106" s="45">
        <v>0</v>
      </c>
      <c r="G106" s="45">
        <v>0</v>
      </c>
      <c r="H106" s="45">
        <v>7.2431999999999999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7.2431999999999999</v>
      </c>
      <c r="P106" s="45">
        <v>0</v>
      </c>
      <c r="Q106" s="45">
        <v>7.2431999999999999</v>
      </c>
      <c r="R106" s="45">
        <v>0</v>
      </c>
      <c r="S106" s="45">
        <v>0</v>
      </c>
      <c r="T106" s="45">
        <v>7.2431999999999999</v>
      </c>
      <c r="U106" s="45">
        <v>19.573952089862424</v>
      </c>
    </row>
    <row r="107" spans="1:21" hidden="1" outlineLevel="1">
      <c r="A107" s="8">
        <v>43466</v>
      </c>
      <c r="B107" s="45">
        <v>19.885899999999999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19.885899999999999</v>
      </c>
    </row>
    <row r="108" spans="1:21" hidden="1" outlineLevel="1">
      <c r="A108" s="8">
        <v>43497</v>
      </c>
      <c r="B108" s="45">
        <v>19.713799999999999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19.713728208766366</v>
      </c>
    </row>
    <row r="109" spans="1:21" hidden="1" outlineLevel="1">
      <c r="A109" s="8">
        <v>43525</v>
      </c>
      <c r="B109" s="45">
        <v>18.7803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18.780312324095298</v>
      </c>
    </row>
    <row r="110" spans="1:21" hidden="1" outlineLevel="1">
      <c r="A110" s="8">
        <v>43556</v>
      </c>
      <c r="B110" s="45">
        <v>19.79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19.79002393130984</v>
      </c>
    </row>
    <row r="111" spans="1:21" hidden="1" outlineLevel="1">
      <c r="A111" s="8">
        <v>43586</v>
      </c>
      <c r="B111" s="45">
        <v>19.1629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19.1629</v>
      </c>
    </row>
    <row r="112" spans="1:21" hidden="1" outlineLevel="1">
      <c r="A112" s="8">
        <v>43617</v>
      </c>
      <c r="B112" s="45">
        <v>16.6477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16.647633587268952</v>
      </c>
    </row>
    <row r="113" spans="1:21" hidden="1" outlineLevel="1">
      <c r="A113" s="8">
        <v>43647</v>
      </c>
      <c r="B113" s="45">
        <v>19.236699999999999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19.236617170159082</v>
      </c>
    </row>
    <row r="114" spans="1:21" hidden="1" outlineLevel="1">
      <c r="A114" s="8">
        <v>43678</v>
      </c>
      <c r="B114" s="45">
        <v>19.2791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19.279114163970704</v>
      </c>
    </row>
    <row r="115" spans="1:21" hidden="1" outlineLevel="1">
      <c r="A115" s="8">
        <v>43709</v>
      </c>
      <c r="B115" s="45">
        <v>18.304200000000002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18.304165217421666</v>
      </c>
    </row>
    <row r="116" spans="1:21" hidden="1" outlineLevel="1">
      <c r="A116" s="8">
        <v>43739</v>
      </c>
      <c r="B116" s="45">
        <v>19.218599999999999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19.218506314600237</v>
      </c>
    </row>
    <row r="117" spans="1:21" hidden="1" outlineLevel="1">
      <c r="A117" s="8">
        <v>43770</v>
      </c>
      <c r="B117" s="45">
        <v>19.099</v>
      </c>
      <c r="C117" s="45">
        <v>24.4099</v>
      </c>
      <c r="D117" s="45">
        <v>0</v>
      </c>
      <c r="E117" s="45">
        <v>24.4099</v>
      </c>
      <c r="F117" s="45">
        <v>24.4099</v>
      </c>
      <c r="G117" s="45">
        <v>0</v>
      </c>
      <c r="H117" s="45">
        <v>0</v>
      </c>
      <c r="I117" s="45">
        <v>24.4099</v>
      </c>
      <c r="J117" s="45">
        <v>0</v>
      </c>
      <c r="K117" s="45">
        <v>24.4099</v>
      </c>
      <c r="L117" s="45">
        <v>24.4099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19.098625096916315</v>
      </c>
    </row>
    <row r="118" spans="1:21" hidden="1" outlineLevel="1">
      <c r="A118" s="8">
        <v>43800</v>
      </c>
      <c r="B118" s="45">
        <v>19.3096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19.30966151339317</v>
      </c>
    </row>
    <row r="119" spans="1:21" hidden="1" outlineLevel="1">
      <c r="A119" s="8">
        <v>43831</v>
      </c>
      <c r="B119" s="45">
        <v>18.737400000000001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18.737400000000001</v>
      </c>
    </row>
    <row r="120" spans="1:21" hidden="1" outlineLevel="1">
      <c r="A120" s="8">
        <v>43862</v>
      </c>
      <c r="B120" s="45">
        <v>17.439800000000002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17.439835198942806</v>
      </c>
    </row>
    <row r="121" spans="1:21" hidden="1" outlineLevel="1">
      <c r="A121" s="8">
        <v>43891</v>
      </c>
      <c r="B121" s="45">
        <v>16.829899999999999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16.829911401223079</v>
      </c>
    </row>
    <row r="122" spans="1:21" hidden="1" outlineLevel="1">
      <c r="A122" s="8">
        <v>43922</v>
      </c>
      <c r="B122" s="45">
        <v>17.672799999999999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17.672799999999999</v>
      </c>
    </row>
    <row r="123" spans="1:21" hidden="1" outlineLevel="1">
      <c r="A123" s="8">
        <v>43952</v>
      </c>
      <c r="B123" s="45">
        <v>16.793199999999999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16.793148106114149</v>
      </c>
    </row>
    <row r="124" spans="1:21" hidden="1" outlineLevel="1">
      <c r="A124" s="8">
        <v>43983</v>
      </c>
      <c r="B124" s="45">
        <v>14.600300000000001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14.60033086786969</v>
      </c>
    </row>
    <row r="125" spans="1:21" hidden="1" outlineLevel="1">
      <c r="A125" s="8">
        <v>44013</v>
      </c>
      <c r="B125" s="45">
        <v>15.033200000000001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15.033145117090111</v>
      </c>
    </row>
    <row r="126" spans="1:21" hidden="1" outlineLevel="1">
      <c r="A126" s="8">
        <v>44044</v>
      </c>
      <c r="B126" s="45">
        <v>14.4778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14.4778</v>
      </c>
    </row>
    <row r="127" spans="1:21" hidden="1" outlineLevel="1">
      <c r="A127" s="8">
        <v>44075</v>
      </c>
      <c r="B127" s="45">
        <v>13.819800000000001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13.819834379851725</v>
      </c>
    </row>
    <row r="128" spans="1:21" hidden="1" outlineLevel="1">
      <c r="A128" s="8">
        <v>44105</v>
      </c>
      <c r="B128" s="45">
        <v>13.6625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13.662495435524352</v>
      </c>
    </row>
    <row r="129" spans="1:21" hidden="1" outlineLevel="1">
      <c r="A129" s="8">
        <v>44136</v>
      </c>
      <c r="B129" s="45">
        <v>13.615</v>
      </c>
      <c r="C129" s="45">
        <v>13.945399999999999</v>
      </c>
      <c r="D129" s="45">
        <v>0</v>
      </c>
      <c r="E129" s="45">
        <v>13.945399999999999</v>
      </c>
      <c r="F129" s="45">
        <v>0</v>
      </c>
      <c r="G129" s="45">
        <v>13.945399999999999</v>
      </c>
      <c r="H129" s="45">
        <v>0</v>
      </c>
      <c r="I129" s="45">
        <v>13.945399999999999</v>
      </c>
      <c r="J129" s="45">
        <v>0</v>
      </c>
      <c r="K129" s="45">
        <v>13.945399999999999</v>
      </c>
      <c r="L129" s="45">
        <v>0</v>
      </c>
      <c r="M129" s="45">
        <v>13.945399999999999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13.614668196665017</v>
      </c>
    </row>
    <row r="130" spans="1:21" hidden="1" outlineLevel="1">
      <c r="A130" s="8">
        <v>44166</v>
      </c>
      <c r="B130" s="45">
        <v>13.2959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13.295897744507705</v>
      </c>
    </row>
    <row r="131" spans="1:21" hidden="1" outlineLevel="1">
      <c r="A131" s="8">
        <v>44197</v>
      </c>
      <c r="B131" s="45">
        <v>13.208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13.207988492359691</v>
      </c>
    </row>
    <row r="132" spans="1:21" hidden="1" outlineLevel="1">
      <c r="A132" s="8">
        <v>44228</v>
      </c>
      <c r="B132" s="45">
        <v>12.9102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12.910197649274064</v>
      </c>
    </row>
    <row r="133" spans="1:21" hidden="1" outlineLevel="1">
      <c r="A133" s="8">
        <v>44256</v>
      </c>
      <c r="B133" s="45">
        <v>12.757099999999999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12.757066069179421</v>
      </c>
    </row>
    <row r="134" spans="1:21" hidden="1" outlineLevel="1">
      <c r="A134" s="8">
        <v>44287</v>
      </c>
      <c r="B134" s="45">
        <v>12.758699999999999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12.758634087674416</v>
      </c>
    </row>
    <row r="135" spans="1:21" hidden="1" outlineLevel="1">
      <c r="A135" s="8">
        <v>44317</v>
      </c>
      <c r="B135" s="45">
        <v>12.0387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12.03863237816835</v>
      </c>
    </row>
    <row r="136" spans="1:21" hidden="1" outlineLevel="1">
      <c r="A136" s="8">
        <v>44348</v>
      </c>
      <c r="B136" s="45">
        <v>11.192600000000001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11.19266684617372</v>
      </c>
    </row>
    <row r="137" spans="1:21" hidden="1" outlineLevel="1">
      <c r="A137" s="8">
        <v>44378</v>
      </c>
      <c r="B137" s="45">
        <v>12.6533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12.653378151254447</v>
      </c>
    </row>
    <row r="138" spans="1:21" hidden="1" outlineLevel="1">
      <c r="A138" s="8">
        <v>44409</v>
      </c>
      <c r="B138" s="45">
        <v>12.3438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12.343838289189209</v>
      </c>
    </row>
    <row r="139" spans="1:21" hidden="1" outlineLevel="1">
      <c r="A139" s="8">
        <v>44440</v>
      </c>
      <c r="B139" s="45">
        <v>11.440300000000001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11.440343051965813</v>
      </c>
    </row>
    <row r="140" spans="1:21" hidden="1" outlineLevel="1">
      <c r="A140" s="8">
        <v>44470</v>
      </c>
      <c r="B140" s="45">
        <v>12.535500000000001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12.535491894561339</v>
      </c>
    </row>
    <row r="141" spans="1:21" hidden="1" outlineLevel="1">
      <c r="A141" s="8">
        <v>44501</v>
      </c>
      <c r="B141" s="45">
        <v>11.7881</v>
      </c>
      <c r="C141" s="45">
        <v>14.31</v>
      </c>
      <c r="D141" s="45">
        <v>0</v>
      </c>
      <c r="E141" s="45">
        <v>14.31</v>
      </c>
      <c r="F141" s="45">
        <v>0</v>
      </c>
      <c r="G141" s="45">
        <v>14.31</v>
      </c>
      <c r="H141" s="45">
        <v>0</v>
      </c>
      <c r="I141" s="45">
        <v>14.31</v>
      </c>
      <c r="J141" s="45">
        <v>0</v>
      </c>
      <c r="K141" s="45">
        <v>14.31</v>
      </c>
      <c r="L141" s="45">
        <v>0</v>
      </c>
      <c r="M141" s="45">
        <v>14.31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11.785371977671133</v>
      </c>
    </row>
    <row r="142" spans="1:21" hidden="1" outlineLevel="1">
      <c r="A142" s="8">
        <v>44531</v>
      </c>
      <c r="B142" s="45">
        <v>12.1999</v>
      </c>
      <c r="C142" s="45">
        <v>14.19</v>
      </c>
      <c r="D142" s="45">
        <v>0</v>
      </c>
      <c r="E142" s="45">
        <v>14.19</v>
      </c>
      <c r="F142" s="45">
        <v>0</v>
      </c>
      <c r="G142" s="45">
        <v>14.19</v>
      </c>
      <c r="H142" s="45">
        <v>0</v>
      </c>
      <c r="I142" s="45">
        <v>14.19</v>
      </c>
      <c r="J142" s="45">
        <v>0</v>
      </c>
      <c r="K142" s="45">
        <v>14.19</v>
      </c>
      <c r="L142" s="45">
        <v>0</v>
      </c>
      <c r="M142" s="45">
        <v>14.19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12.189270242256265</v>
      </c>
    </row>
    <row r="143" spans="1:21" hidden="1" outlineLevel="1">
      <c r="A143" s="8">
        <v>44562</v>
      </c>
      <c r="B143" s="45">
        <v>12.6991</v>
      </c>
      <c r="C143" s="45">
        <v>14.47</v>
      </c>
      <c r="D143" s="45">
        <v>0</v>
      </c>
      <c r="E143" s="45">
        <v>14.47</v>
      </c>
      <c r="F143" s="45">
        <v>0</v>
      </c>
      <c r="G143" s="45">
        <v>14.47</v>
      </c>
      <c r="H143" s="45">
        <v>0</v>
      </c>
      <c r="I143" s="45">
        <v>14.47</v>
      </c>
      <c r="J143" s="45">
        <v>0</v>
      </c>
      <c r="K143" s="45">
        <v>14.47</v>
      </c>
      <c r="L143" s="45">
        <v>0</v>
      </c>
      <c r="M143" s="45">
        <v>14.47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12.686656538952894</v>
      </c>
    </row>
    <row r="144" spans="1:21" hidden="1" outlineLevel="1">
      <c r="A144" s="8">
        <v>44593</v>
      </c>
      <c r="B144" s="45">
        <v>12.4651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12.465096782805611</v>
      </c>
    </row>
    <row r="145" spans="1:21" hidden="1" outlineLevel="1">
      <c r="A145" s="8">
        <v>44621</v>
      </c>
      <c r="B145" s="45">
        <v>12.8886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12.888692050463447</v>
      </c>
    </row>
    <row r="146" spans="1:21" hidden="1" outlineLevel="1">
      <c r="A146" s="8">
        <v>44652</v>
      </c>
      <c r="B146" s="45">
        <v>13.133100000000001</v>
      </c>
      <c r="C146" s="45">
        <v>14.38</v>
      </c>
      <c r="D146" s="45">
        <v>0</v>
      </c>
      <c r="E146" s="45">
        <v>14.38</v>
      </c>
      <c r="F146" s="45">
        <v>0</v>
      </c>
      <c r="G146" s="45">
        <v>14.38</v>
      </c>
      <c r="H146" s="45">
        <v>0</v>
      </c>
      <c r="I146" s="45">
        <v>14.38</v>
      </c>
      <c r="J146" s="45">
        <v>0</v>
      </c>
      <c r="K146" s="45">
        <v>14.38</v>
      </c>
      <c r="L146" s="45">
        <v>0</v>
      </c>
      <c r="M146" s="45">
        <v>14.38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13.121</v>
      </c>
    </row>
    <row r="147" spans="1:21" hidden="1" outlineLevel="1">
      <c r="A147" s="8">
        <v>44682</v>
      </c>
      <c r="B147" s="45">
        <v>12.5077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12.507642620246628</v>
      </c>
    </row>
    <row r="148" spans="1:21" hidden="1" outlineLevel="1">
      <c r="A148" s="8">
        <v>44713</v>
      </c>
      <c r="B148" s="45">
        <v>14.2118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14.2118</v>
      </c>
    </row>
    <row r="149" spans="1:21" hidden="1" outlineLevel="1">
      <c r="A149" s="8">
        <v>44743</v>
      </c>
      <c r="B149" s="45">
        <v>13.654999999999999</v>
      </c>
      <c r="C149" s="45">
        <v>15.09</v>
      </c>
      <c r="D149" s="45">
        <v>0</v>
      </c>
      <c r="E149" s="45">
        <v>15.09</v>
      </c>
      <c r="F149" s="45">
        <v>0</v>
      </c>
      <c r="G149" s="45">
        <v>15.09</v>
      </c>
      <c r="H149" s="45">
        <v>0</v>
      </c>
      <c r="I149" s="45">
        <v>15.09</v>
      </c>
      <c r="J149" s="45">
        <v>0</v>
      </c>
      <c r="K149" s="45">
        <v>15.09</v>
      </c>
      <c r="L149" s="45">
        <v>0</v>
      </c>
      <c r="M149" s="45">
        <v>15.09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13.650299999999998</v>
      </c>
    </row>
    <row r="150" spans="1:21" hidden="1" outlineLevel="1">
      <c r="A150" s="8">
        <v>44774</v>
      </c>
      <c r="B150" s="45">
        <v>12.197800000000001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12.197734393868263</v>
      </c>
    </row>
    <row r="151" spans="1:21" hidden="1" outlineLevel="1">
      <c r="A151" s="8">
        <v>44805</v>
      </c>
      <c r="B151" s="45">
        <v>16.064399999999999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16.064461284292591</v>
      </c>
    </row>
    <row r="152" spans="1:21" hidden="1" outlineLevel="1">
      <c r="A152" s="8">
        <v>44835</v>
      </c>
      <c r="B152" s="45">
        <v>16.7256</v>
      </c>
      <c r="C152" s="45">
        <v>18.29</v>
      </c>
      <c r="D152" s="45">
        <v>0</v>
      </c>
      <c r="E152" s="45">
        <v>18.29</v>
      </c>
      <c r="F152" s="45">
        <v>0</v>
      </c>
      <c r="G152" s="45">
        <v>18.29</v>
      </c>
      <c r="H152" s="45">
        <v>0</v>
      </c>
      <c r="I152" s="45">
        <v>18.29</v>
      </c>
      <c r="J152" s="45">
        <v>0</v>
      </c>
      <c r="K152" s="45">
        <v>18.29</v>
      </c>
      <c r="L152" s="45">
        <v>0</v>
      </c>
      <c r="M152" s="45">
        <v>18.29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16.718970499316171</v>
      </c>
    </row>
    <row r="153" spans="1:21" hidden="1" outlineLevel="1">
      <c r="A153" s="8">
        <v>44866</v>
      </c>
      <c r="B153" s="45">
        <v>18.530100000000001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18.530100000000001</v>
      </c>
    </row>
    <row r="154" spans="1:21" hidden="1" outlineLevel="1">
      <c r="A154" s="8">
        <v>44896</v>
      </c>
      <c r="B154" s="45">
        <v>17.5686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17.5686</v>
      </c>
    </row>
    <row r="155" spans="1:21" hidden="1" outlineLevel="1">
      <c r="A155" s="8">
        <v>44927</v>
      </c>
      <c r="B155" s="45">
        <v>16.855699999999999</v>
      </c>
      <c r="C155" s="45">
        <v>18.18</v>
      </c>
      <c r="D155" s="45">
        <v>0</v>
      </c>
      <c r="E155" s="45">
        <v>18.18</v>
      </c>
      <c r="F155" s="45">
        <v>0</v>
      </c>
      <c r="G155" s="45">
        <v>18.18</v>
      </c>
      <c r="H155" s="45">
        <v>0</v>
      </c>
      <c r="I155" s="45">
        <v>18.18</v>
      </c>
      <c r="J155" s="45">
        <v>0</v>
      </c>
      <c r="K155" s="45">
        <v>18.18</v>
      </c>
      <c r="L155" s="45">
        <v>0</v>
      </c>
      <c r="M155" s="45">
        <v>18.18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16.848700000000001</v>
      </c>
    </row>
    <row r="156" spans="1:21" hidden="1" outlineLevel="1">
      <c r="A156" s="8">
        <v>44958</v>
      </c>
      <c r="B156" s="45">
        <v>19.728300000000001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19.728300000000001</v>
      </c>
    </row>
    <row r="157" spans="1:21" hidden="1" outlineLevel="1">
      <c r="A157" s="8">
        <v>44986</v>
      </c>
      <c r="B157" s="45">
        <v>19.6967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19.6967</v>
      </c>
    </row>
    <row r="158" spans="1:21" hidden="1" outlineLevel="1">
      <c r="A158" s="8">
        <v>45017</v>
      </c>
      <c r="B158" s="45">
        <v>17.705500000000001</v>
      </c>
      <c r="C158" s="45">
        <v>19.39</v>
      </c>
      <c r="D158" s="45">
        <v>0</v>
      </c>
      <c r="E158" s="45">
        <v>19.39</v>
      </c>
      <c r="F158" s="45">
        <v>0</v>
      </c>
      <c r="G158" s="45">
        <v>19.39</v>
      </c>
      <c r="H158" s="45">
        <v>0</v>
      </c>
      <c r="I158" s="45">
        <v>19.39</v>
      </c>
      <c r="J158" s="45">
        <v>0</v>
      </c>
      <c r="K158" s="45">
        <v>19.39</v>
      </c>
      <c r="L158" s="45">
        <v>0</v>
      </c>
      <c r="M158" s="45">
        <v>19.39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17.699284131213926</v>
      </c>
    </row>
    <row r="159" spans="1:21" hidden="1" outlineLevel="1">
      <c r="A159" s="8">
        <v>45047</v>
      </c>
      <c r="B159" s="45">
        <v>20.2712</v>
      </c>
      <c r="C159" s="45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20.271130943351107</v>
      </c>
    </row>
    <row r="160" spans="1:21" hidden="1" outlineLevel="1">
      <c r="A160" s="8">
        <v>45078</v>
      </c>
      <c r="B160" s="45">
        <v>19.035699999999999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19.035708757569815</v>
      </c>
    </row>
    <row r="161" spans="1:21" hidden="1" outlineLevel="1">
      <c r="A161" s="8">
        <v>45108</v>
      </c>
      <c r="B161" s="45">
        <v>20.478899999999999</v>
      </c>
      <c r="C161" s="45">
        <v>20.96</v>
      </c>
      <c r="D161" s="45">
        <v>0</v>
      </c>
      <c r="E161" s="45">
        <v>20.96</v>
      </c>
      <c r="F161" s="45">
        <v>0</v>
      </c>
      <c r="G161" s="45">
        <v>20.96</v>
      </c>
      <c r="H161" s="45">
        <v>0</v>
      </c>
      <c r="I161" s="45">
        <v>20.96</v>
      </c>
      <c r="J161" s="45">
        <v>0</v>
      </c>
      <c r="K161" s="45">
        <v>20.96</v>
      </c>
      <c r="L161" s="45">
        <v>0</v>
      </c>
      <c r="M161" s="45">
        <v>20.96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20.47710071113972</v>
      </c>
    </row>
    <row r="162" spans="1:21" hidden="1" outlineLevel="1">
      <c r="A162" s="8">
        <v>45139</v>
      </c>
      <c r="B162" s="45">
        <v>19.707699999999999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19.707647475966379</v>
      </c>
    </row>
    <row r="163" spans="1:21" hidden="1" outlineLevel="1">
      <c r="A163" s="8">
        <v>45170</v>
      </c>
      <c r="B163" s="45">
        <v>20.936199999999999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20.936254460605692</v>
      </c>
    </row>
    <row r="164" spans="1:21" hidden="1" outlineLevel="1">
      <c r="A164" s="8">
        <v>45200</v>
      </c>
      <c r="B164" s="45">
        <v>18.475000000000001</v>
      </c>
      <c r="C164" s="45">
        <v>21.25</v>
      </c>
      <c r="D164" s="45">
        <v>0</v>
      </c>
      <c r="E164" s="45">
        <v>21.25</v>
      </c>
      <c r="F164" s="45">
        <v>0</v>
      </c>
      <c r="G164" s="45">
        <v>21.25</v>
      </c>
      <c r="H164" s="45">
        <v>0</v>
      </c>
      <c r="I164" s="45">
        <v>21.25</v>
      </c>
      <c r="J164" s="45">
        <v>0</v>
      </c>
      <c r="K164" s="45">
        <v>21.25</v>
      </c>
      <c r="L164" s="45">
        <v>0</v>
      </c>
      <c r="M164" s="45">
        <v>21.25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18.469321347302966</v>
      </c>
    </row>
    <row r="165" spans="1:21" hidden="1" outlineLevel="1">
      <c r="A165" s="8">
        <v>45231</v>
      </c>
      <c r="B165" s="45">
        <v>18.918800000000001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18.918785349468166</v>
      </c>
    </row>
    <row r="166" spans="1:21" hidden="1" outlineLevel="1">
      <c r="A166" s="8">
        <v>45261</v>
      </c>
      <c r="B166" s="45">
        <v>16.8794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16.879458172599616</v>
      </c>
    </row>
    <row r="167" spans="1:21" hidden="1" outlineLevel="1">
      <c r="A167" s="8">
        <v>45292</v>
      </c>
      <c r="B167" s="45">
        <v>19.995200000000001</v>
      </c>
      <c r="C167" s="45">
        <v>21.07</v>
      </c>
      <c r="D167" s="45">
        <v>0</v>
      </c>
      <c r="E167" s="45">
        <v>21.07</v>
      </c>
      <c r="F167" s="45">
        <v>0</v>
      </c>
      <c r="G167" s="45">
        <v>21.07</v>
      </c>
      <c r="H167" s="45">
        <v>0</v>
      </c>
      <c r="I167" s="45">
        <v>21.07</v>
      </c>
      <c r="J167" s="45">
        <v>0</v>
      </c>
      <c r="K167" s="45">
        <v>21.07</v>
      </c>
      <c r="L167" s="45">
        <v>0</v>
      </c>
      <c r="M167" s="45">
        <v>21.07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19.992438145770496</v>
      </c>
    </row>
    <row r="168" spans="1:21" hidden="1" outlineLevel="1">
      <c r="A168" s="8">
        <v>45323</v>
      </c>
      <c r="B168" s="45">
        <v>18.838000000000001</v>
      </c>
      <c r="C168" s="45">
        <v>25.18</v>
      </c>
      <c r="D168" s="45">
        <v>0</v>
      </c>
      <c r="E168" s="45">
        <v>25.18</v>
      </c>
      <c r="F168" s="45">
        <v>0</v>
      </c>
      <c r="G168" s="45">
        <v>0</v>
      </c>
      <c r="H168" s="45">
        <v>25.18</v>
      </c>
      <c r="I168" s="45">
        <v>25.18</v>
      </c>
      <c r="J168" s="45">
        <v>0</v>
      </c>
      <c r="K168" s="45">
        <v>25.18</v>
      </c>
      <c r="L168" s="45">
        <v>0</v>
      </c>
      <c r="M168" s="45">
        <v>0</v>
      </c>
      <c r="N168" s="45">
        <v>25.18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18.704365746257519</v>
      </c>
    </row>
    <row r="169" spans="1:21" hidden="1" outlineLevel="1">
      <c r="A169" s="8">
        <v>45352</v>
      </c>
      <c r="B169" s="45">
        <v>18.7683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18.768324461455656</v>
      </c>
    </row>
    <row r="170" spans="1:21">
      <c r="A170" s="8">
        <v>45383</v>
      </c>
      <c r="B170" s="45">
        <v>19.154900000000001</v>
      </c>
      <c r="C170" s="45">
        <v>24.302299999999999</v>
      </c>
      <c r="D170" s="45">
        <v>0</v>
      </c>
      <c r="E170" s="45">
        <v>24.302299999999999</v>
      </c>
      <c r="F170" s="45">
        <v>0</v>
      </c>
      <c r="G170" s="45">
        <v>20.95</v>
      </c>
      <c r="H170" s="45">
        <v>24.95</v>
      </c>
      <c r="I170" s="45">
        <v>24.302299999999999</v>
      </c>
      <c r="J170" s="45">
        <v>0</v>
      </c>
      <c r="K170" s="45">
        <v>24.302299999999999</v>
      </c>
      <c r="L170" s="45">
        <v>0</v>
      </c>
      <c r="M170" s="45">
        <v>20.95</v>
      </c>
      <c r="N170" s="45">
        <v>24.95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19.091914546528532</v>
      </c>
    </row>
    <row r="171" spans="1:21">
      <c r="A171" s="8">
        <v>45413</v>
      </c>
      <c r="B171" s="45">
        <v>17.3871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17.387052809748333</v>
      </c>
    </row>
    <row r="172" spans="1:21">
      <c r="A172" s="8">
        <v>45444</v>
      </c>
      <c r="B172" s="45">
        <v>15.778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15.778018533507261</v>
      </c>
    </row>
    <row r="173" spans="1:21">
      <c r="A173" s="8">
        <v>45474</v>
      </c>
      <c r="B173" s="45">
        <v>18.9985</v>
      </c>
      <c r="C173" s="45">
        <v>23.767600000000002</v>
      </c>
      <c r="D173" s="45">
        <v>0</v>
      </c>
      <c r="E173" s="45">
        <v>23.767600000000002</v>
      </c>
      <c r="F173" s="45">
        <v>0</v>
      </c>
      <c r="G173" s="45">
        <v>20.37</v>
      </c>
      <c r="H173" s="45">
        <v>24.37</v>
      </c>
      <c r="I173" s="45">
        <v>23.767600000000002</v>
      </c>
      <c r="J173" s="45">
        <v>0</v>
      </c>
      <c r="K173" s="45">
        <v>23.767600000000002</v>
      </c>
      <c r="L173" s="45">
        <v>0</v>
      </c>
      <c r="M173" s="45">
        <v>20.37</v>
      </c>
      <c r="N173" s="45">
        <v>24.37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18.950583560432133</v>
      </c>
    </row>
    <row r="174" spans="1:21">
      <c r="A174" s="8">
        <v>45505</v>
      </c>
      <c r="B174" s="45">
        <v>16.191700000000001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16.191750022180681</v>
      </c>
    </row>
    <row r="175" spans="1:21">
      <c r="A175" s="8">
        <v>45536</v>
      </c>
      <c r="B175" s="45">
        <v>16.892700000000001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16.89270782465211</v>
      </c>
    </row>
    <row r="176" spans="1:21">
      <c r="A176" s="8">
        <v>45566</v>
      </c>
      <c r="B176" s="45">
        <v>17.2591</v>
      </c>
      <c r="C176" s="45">
        <v>21.932099999999998</v>
      </c>
      <c r="D176" s="45">
        <v>0</v>
      </c>
      <c r="E176" s="45">
        <v>21.932099999999998</v>
      </c>
      <c r="F176" s="45">
        <v>0</v>
      </c>
      <c r="G176" s="45">
        <v>19.989999999999998</v>
      </c>
      <c r="H176" s="45">
        <v>22.09</v>
      </c>
      <c r="I176" s="45">
        <v>21.932099999999998</v>
      </c>
      <c r="J176" s="45">
        <v>0</v>
      </c>
      <c r="K176" s="45">
        <v>21.932099999999998</v>
      </c>
      <c r="L176" s="45">
        <v>0</v>
      </c>
      <c r="M176" s="45">
        <v>19.989999999999998</v>
      </c>
      <c r="N176" s="45">
        <v>22.09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17.173466202696645</v>
      </c>
    </row>
    <row r="177" spans="1:21">
      <c r="A177" s="8">
        <v>45597</v>
      </c>
      <c r="B177" s="45">
        <v>16.151700000000002</v>
      </c>
      <c r="C177" s="45">
        <v>0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16.151685039436348</v>
      </c>
    </row>
    <row r="178" spans="1:21">
      <c r="A178" s="8">
        <v>45627</v>
      </c>
      <c r="B178" s="45">
        <v>13.9994</v>
      </c>
      <c r="C178" s="45">
        <v>0</v>
      </c>
      <c r="D178" s="45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5">
        <v>0</v>
      </c>
      <c r="U178" s="45">
        <v>13.999433733132154</v>
      </c>
    </row>
    <row r="179" spans="1:21">
      <c r="A179" s="8">
        <v>45658</v>
      </c>
      <c r="B179" s="45">
        <v>19.239799999999999</v>
      </c>
      <c r="C179" s="45">
        <v>20.059999999999999</v>
      </c>
      <c r="D179" s="45">
        <v>0</v>
      </c>
      <c r="E179" s="45">
        <v>20.059999999999999</v>
      </c>
      <c r="F179" s="45">
        <v>0</v>
      </c>
      <c r="G179" s="45">
        <v>20.059999999999999</v>
      </c>
      <c r="H179" s="45">
        <v>20.059999999999999</v>
      </c>
      <c r="I179" s="45">
        <v>20.059999999999999</v>
      </c>
      <c r="J179" s="45">
        <v>0</v>
      </c>
      <c r="K179" s="45">
        <v>20.059999999999999</v>
      </c>
      <c r="L179" s="45">
        <v>0</v>
      </c>
      <c r="M179" s="45">
        <v>20.059999999999999</v>
      </c>
      <c r="N179" s="45">
        <v>20.059999999999999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5">
        <v>0</v>
      </c>
      <c r="U179" s="45">
        <v>19.233169145976273</v>
      </c>
    </row>
    <row r="180" spans="1:21">
      <c r="A180" s="8">
        <v>45689</v>
      </c>
      <c r="B180" s="45">
        <v>15.900600000000001</v>
      </c>
      <c r="C180" s="45">
        <v>0</v>
      </c>
      <c r="D180" s="45">
        <v>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5">
        <v>0</v>
      </c>
      <c r="U180" s="45">
        <v>15.900647970495747</v>
      </c>
    </row>
    <row r="181" spans="1:21">
      <c r="A181" s="8">
        <v>45717</v>
      </c>
      <c r="B181" s="45">
        <v>15.893599999999999</v>
      </c>
      <c r="C181" s="45">
        <v>0</v>
      </c>
      <c r="D181" s="45">
        <v>0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>
        <v>15.89357560661889</v>
      </c>
    </row>
    <row r="182" spans="1:21">
      <c r="A182" s="8">
        <v>45748</v>
      </c>
      <c r="B182" s="45">
        <v>18.0732</v>
      </c>
      <c r="C182" s="45">
        <v>20.27</v>
      </c>
      <c r="D182" s="45">
        <v>0</v>
      </c>
      <c r="E182" s="45">
        <v>20.27</v>
      </c>
      <c r="F182" s="45">
        <v>0</v>
      </c>
      <c r="G182" s="45">
        <v>20.27</v>
      </c>
      <c r="H182" s="45">
        <v>20.27</v>
      </c>
      <c r="I182" s="45">
        <v>20.27</v>
      </c>
      <c r="J182" s="45">
        <v>0</v>
      </c>
      <c r="K182" s="45">
        <v>20.27</v>
      </c>
      <c r="L182" s="45">
        <v>0</v>
      </c>
      <c r="M182" s="45">
        <v>20.27</v>
      </c>
      <c r="N182" s="45">
        <v>20.27</v>
      </c>
      <c r="O182" s="45">
        <v>0</v>
      </c>
      <c r="P182" s="45">
        <v>0</v>
      </c>
      <c r="Q182" s="45">
        <v>0</v>
      </c>
      <c r="R182" s="45">
        <v>0</v>
      </c>
      <c r="S182" s="45">
        <v>0</v>
      </c>
      <c r="T182" s="45">
        <v>0</v>
      </c>
      <c r="U182" s="45">
        <v>18.061031203172877</v>
      </c>
    </row>
  </sheetData>
  <mergeCells count="13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  <mergeCell ref="A4:F4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2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7" customWidth="1"/>
    <col min="2" max="2" width="7" style="23" bestFit="1" customWidth="1"/>
    <col min="3" max="3" width="9.44140625" style="23" customWidth="1"/>
    <col min="4" max="4" width="6.5546875" style="19" customWidth="1"/>
    <col min="5" max="5" width="7.6640625" style="19" customWidth="1"/>
    <col min="6" max="6" width="6.5546875" style="19" customWidth="1"/>
    <col min="7" max="8" width="7.6640625" style="19" customWidth="1"/>
    <col min="9" max="9" width="6.6640625" style="19" bestFit="1" customWidth="1"/>
    <col min="10" max="10" width="6.6640625" style="19" customWidth="1"/>
    <col min="11" max="11" width="7.6640625" style="19" customWidth="1"/>
    <col min="12" max="12" width="6.33203125" style="19" customWidth="1"/>
    <col min="13" max="13" width="7.6640625" style="19" customWidth="1"/>
    <col min="14" max="14" width="7" style="19" customWidth="1"/>
    <col min="15" max="15" width="6.6640625" style="19" bestFit="1" customWidth="1"/>
    <col min="16" max="16" width="6" style="19" bestFit="1" customWidth="1"/>
    <col min="17" max="17" width="7" style="19" bestFit="1" customWidth="1"/>
    <col min="18" max="18" width="6.109375" style="23" customWidth="1"/>
    <col min="19" max="19" width="7.109375" style="19" customWidth="1"/>
    <col min="20" max="20" width="7" style="19" customWidth="1"/>
    <col min="21" max="21" width="14.6640625" style="19" customWidth="1"/>
    <col min="22" max="22" width="6" style="19" bestFit="1" customWidth="1"/>
    <col min="23" max="23" width="7.109375" style="19" customWidth="1"/>
    <col min="24" max="24" width="6.109375" style="19" customWidth="1"/>
    <col min="25" max="25" width="7.33203125" style="19" customWidth="1"/>
    <col min="26" max="26" width="7.109375" style="19" customWidth="1"/>
    <col min="27" max="27" width="6.6640625" style="19" bestFit="1" customWidth="1"/>
    <col min="28" max="28" width="6.88671875" style="19" customWidth="1"/>
    <col min="29" max="29" width="8.44140625" style="19" customWidth="1"/>
    <col min="30" max="30" width="6.109375" style="19" customWidth="1"/>
    <col min="31" max="31" width="7.5546875" style="19" customWidth="1"/>
    <col min="32" max="32" width="8.44140625" style="19" customWidth="1"/>
    <col min="33" max="33" width="6.6640625" style="23" bestFit="1" customWidth="1"/>
    <col min="34" max="34" width="6" style="23" bestFit="1" customWidth="1"/>
    <col min="35" max="35" width="9.109375" style="23"/>
    <col min="36" max="36" width="5.33203125" style="23" customWidth="1"/>
    <col min="37" max="37" width="7.33203125" style="23" customWidth="1"/>
    <col min="38" max="38" width="6.88671875" style="23" customWidth="1"/>
    <col min="39" max="39" width="10.5546875" style="23" customWidth="1"/>
    <col min="40" max="16384" width="9.109375" style="23"/>
  </cols>
  <sheetData>
    <row r="1" spans="1:39">
      <c r="A1" s="17" t="s">
        <v>132</v>
      </c>
      <c r="B1" s="9"/>
    </row>
    <row r="2" spans="1:39" ht="5.25" customHeight="1"/>
    <row r="3" spans="1:39" ht="27.75" customHeight="1">
      <c r="A3" s="249" t="s">
        <v>110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</row>
    <row r="4" spans="1:39" ht="12.75" customHeight="1">
      <c r="A4" s="208" t="s">
        <v>131</v>
      </c>
      <c r="B4" s="219"/>
      <c r="C4" s="219"/>
      <c r="D4" s="219"/>
      <c r="E4" s="219"/>
      <c r="F4" s="219"/>
    </row>
    <row r="5" spans="1:39" ht="12.75" customHeight="1">
      <c r="A5" s="25" t="s">
        <v>54</v>
      </c>
    </row>
    <row r="6" spans="1:39" s="30" customFormat="1" ht="15.75" customHeight="1">
      <c r="A6" s="216" t="s">
        <v>0</v>
      </c>
      <c r="B6" s="205" t="s">
        <v>1</v>
      </c>
      <c r="C6" s="205" t="s">
        <v>62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05" t="s">
        <v>4</v>
      </c>
      <c r="V6" s="194" t="s">
        <v>2</v>
      </c>
      <c r="W6" s="194"/>
      <c r="X6" s="194"/>
      <c r="Y6" s="194"/>
      <c r="Z6" s="194"/>
      <c r="AA6" s="194" t="s">
        <v>3</v>
      </c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224" t="s">
        <v>61</v>
      </c>
    </row>
    <row r="7" spans="1:39" s="30" customFormat="1" ht="12.75" customHeight="1">
      <c r="A7" s="216"/>
      <c r="B7" s="205"/>
      <c r="C7" s="205"/>
      <c r="D7" s="243" t="s">
        <v>70</v>
      </c>
      <c r="E7" s="243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05"/>
      <c r="V7" s="243" t="s">
        <v>70</v>
      </c>
      <c r="W7" s="243" t="s">
        <v>6</v>
      </c>
      <c r="X7" s="194" t="s">
        <v>7</v>
      </c>
      <c r="Y7" s="195"/>
      <c r="Z7" s="195"/>
      <c r="AA7" s="194" t="s">
        <v>8</v>
      </c>
      <c r="AB7" s="194"/>
      <c r="AC7" s="194"/>
      <c r="AD7" s="195"/>
      <c r="AE7" s="195"/>
      <c r="AF7" s="195"/>
      <c r="AG7" s="194" t="s">
        <v>9</v>
      </c>
      <c r="AH7" s="194"/>
      <c r="AI7" s="194"/>
      <c r="AJ7" s="195"/>
      <c r="AK7" s="195"/>
      <c r="AL7" s="195"/>
      <c r="AM7" s="247"/>
    </row>
    <row r="8" spans="1:39" ht="81" customHeight="1">
      <c r="A8" s="216"/>
      <c r="B8" s="205"/>
      <c r="C8" s="205"/>
      <c r="D8" s="243"/>
      <c r="E8" s="243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70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70</v>
      </c>
      <c r="Q8" s="21" t="s">
        <v>6</v>
      </c>
      <c r="R8" s="21" t="s">
        <v>10</v>
      </c>
      <c r="S8" s="21" t="s">
        <v>11</v>
      </c>
      <c r="T8" s="21" t="s">
        <v>12</v>
      </c>
      <c r="U8" s="205"/>
      <c r="V8" s="243"/>
      <c r="W8" s="243"/>
      <c r="X8" s="21" t="s">
        <v>10</v>
      </c>
      <c r="Y8" s="21" t="s">
        <v>11</v>
      </c>
      <c r="Z8" s="21" t="s">
        <v>12</v>
      </c>
      <c r="AA8" s="21" t="s">
        <v>13</v>
      </c>
      <c r="AB8" s="21" t="s">
        <v>70</v>
      </c>
      <c r="AC8" s="21" t="s">
        <v>6</v>
      </c>
      <c r="AD8" s="21" t="s">
        <v>10</v>
      </c>
      <c r="AE8" s="21" t="s">
        <v>11</v>
      </c>
      <c r="AF8" s="21" t="s">
        <v>12</v>
      </c>
      <c r="AG8" s="21" t="s">
        <v>13</v>
      </c>
      <c r="AH8" s="21" t="s">
        <v>70</v>
      </c>
      <c r="AI8" s="21" t="s">
        <v>6</v>
      </c>
      <c r="AJ8" s="21" t="s">
        <v>10</v>
      </c>
      <c r="AK8" s="21" t="s">
        <v>11</v>
      </c>
      <c r="AL8" s="21" t="s">
        <v>12</v>
      </c>
      <c r="AM8" s="248"/>
    </row>
    <row r="9" spans="1:39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21"/>
      <c r="W9" s="121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23"/>
    </row>
    <row r="10" spans="1:39" ht="12.75" customHeight="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  <c r="V10" s="29">
        <v>22</v>
      </c>
      <c r="W10" s="28">
        <v>23</v>
      </c>
      <c r="X10" s="29">
        <v>24</v>
      </c>
      <c r="Y10" s="28">
        <v>25</v>
      </c>
      <c r="Z10" s="29">
        <v>26</v>
      </c>
      <c r="AA10" s="28">
        <v>27</v>
      </c>
      <c r="AB10" s="29">
        <v>28</v>
      </c>
      <c r="AC10" s="28">
        <v>29</v>
      </c>
      <c r="AD10" s="29">
        <v>30</v>
      </c>
      <c r="AE10" s="28">
        <v>31</v>
      </c>
      <c r="AF10" s="29">
        <v>32</v>
      </c>
      <c r="AG10" s="28">
        <v>33</v>
      </c>
      <c r="AH10" s="29">
        <v>34</v>
      </c>
      <c r="AI10" s="28">
        <v>35</v>
      </c>
      <c r="AJ10" s="29">
        <v>36</v>
      </c>
      <c r="AK10" s="28">
        <v>37</v>
      </c>
      <c r="AL10" s="29">
        <v>38</v>
      </c>
      <c r="AM10" s="28">
        <v>39</v>
      </c>
    </row>
    <row r="11" spans="1:39" hidden="1" outlineLevel="1">
      <c r="A11" s="8">
        <v>40544</v>
      </c>
      <c r="B11" s="45">
        <v>25.0565</v>
      </c>
      <c r="C11" s="45">
        <v>27.474799999999998</v>
      </c>
      <c r="D11" s="45">
        <v>34.903799999999997</v>
      </c>
      <c r="E11" s="45">
        <v>16.261199999999999</v>
      </c>
      <c r="F11" s="45">
        <v>10.4915</v>
      </c>
      <c r="G11" s="45">
        <v>23.855799999999999</v>
      </c>
      <c r="H11" s="45">
        <v>8.0082000000000004</v>
      </c>
      <c r="I11" s="45">
        <v>30.179099999999998</v>
      </c>
      <c r="J11" s="45">
        <v>34.9375</v>
      </c>
      <c r="K11" s="45">
        <v>20.096900000000002</v>
      </c>
      <c r="L11" s="45">
        <v>10.4915</v>
      </c>
      <c r="M11" s="45">
        <v>24.164300000000001</v>
      </c>
      <c r="N11" s="45">
        <v>23.314699999999998</v>
      </c>
      <c r="O11" s="45">
        <v>6.9875999999999996</v>
      </c>
      <c r="P11" s="45">
        <v>20.031500000000001</v>
      </c>
      <c r="Q11" s="45">
        <v>6.8341000000000003</v>
      </c>
      <c r="R11" s="45" t="s">
        <v>268</v>
      </c>
      <c r="S11" s="45">
        <v>9.3811999999999998</v>
      </c>
      <c r="T11" s="45">
        <v>6.7412000000000001</v>
      </c>
      <c r="U11" s="45">
        <v>3.6751</v>
      </c>
      <c r="V11" s="45">
        <v>0</v>
      </c>
      <c r="W11" s="45">
        <v>3.6751</v>
      </c>
      <c r="X11" s="45">
        <v>0</v>
      </c>
      <c r="Y11" s="45">
        <v>0</v>
      </c>
      <c r="Z11" s="45">
        <v>3.6751</v>
      </c>
      <c r="AA11" s="45">
        <v>16.535499999999999</v>
      </c>
      <c r="AB11" s="45">
        <v>0</v>
      </c>
      <c r="AC11" s="45">
        <v>16.535499999999999</v>
      </c>
      <c r="AD11" s="45">
        <v>0</v>
      </c>
      <c r="AE11" s="45">
        <v>0</v>
      </c>
      <c r="AF11" s="45">
        <v>16.535499999999999</v>
      </c>
      <c r="AG11" s="45">
        <v>2.8714</v>
      </c>
      <c r="AH11" s="45">
        <v>0</v>
      </c>
      <c r="AI11" s="45">
        <v>2.8714</v>
      </c>
      <c r="AJ11" s="45" t="s">
        <v>268</v>
      </c>
      <c r="AK11" s="45">
        <v>0</v>
      </c>
      <c r="AL11" s="45">
        <v>2.8714</v>
      </c>
      <c r="AM11" s="45">
        <v>19.3645</v>
      </c>
    </row>
    <row r="12" spans="1:39" hidden="1" outlineLevel="1">
      <c r="A12" s="8">
        <v>40575</v>
      </c>
      <c r="B12" s="45">
        <v>23.543299999999999</v>
      </c>
      <c r="C12" s="45">
        <v>24.251100000000001</v>
      </c>
      <c r="D12" s="45">
        <v>34.484499999999997</v>
      </c>
      <c r="E12" s="45">
        <v>14.087999999999999</v>
      </c>
      <c r="F12" s="45">
        <v>14.753500000000001</v>
      </c>
      <c r="G12" s="45">
        <v>21.021100000000001</v>
      </c>
      <c r="H12" s="45">
        <v>8.1071000000000009</v>
      </c>
      <c r="I12" s="45">
        <v>28.119800000000001</v>
      </c>
      <c r="J12" s="45">
        <v>34.631500000000003</v>
      </c>
      <c r="K12" s="45">
        <v>18.217500000000001</v>
      </c>
      <c r="L12" s="45">
        <v>14.753500000000001</v>
      </c>
      <c r="M12" s="45">
        <v>21.0611</v>
      </c>
      <c r="N12" s="45">
        <v>12.891</v>
      </c>
      <c r="O12" s="45">
        <v>6.9051999999999998</v>
      </c>
      <c r="P12" s="45">
        <v>20.0077</v>
      </c>
      <c r="Q12" s="45">
        <v>6.5350999999999999</v>
      </c>
      <c r="R12" s="45" t="s">
        <v>268</v>
      </c>
      <c r="S12" s="45">
        <v>10.4693</v>
      </c>
      <c r="T12" s="45">
        <v>6.5186000000000002</v>
      </c>
      <c r="U12" s="45">
        <v>13.210699999999999</v>
      </c>
      <c r="V12" s="45">
        <v>0</v>
      </c>
      <c r="W12" s="45">
        <v>13.210699999999999</v>
      </c>
      <c r="X12" s="45">
        <v>0</v>
      </c>
      <c r="Y12" s="45">
        <v>0</v>
      </c>
      <c r="Z12" s="45">
        <v>13.210699999999999</v>
      </c>
      <c r="AA12" s="45">
        <v>17.388300000000001</v>
      </c>
      <c r="AB12" s="45">
        <v>0</v>
      </c>
      <c r="AC12" s="45">
        <v>17.388300000000001</v>
      </c>
      <c r="AD12" s="45">
        <v>0</v>
      </c>
      <c r="AE12" s="45">
        <v>0</v>
      </c>
      <c r="AF12" s="45">
        <v>17.388300000000001</v>
      </c>
      <c r="AG12" s="45">
        <v>0.6764</v>
      </c>
      <c r="AH12" s="45">
        <v>0</v>
      </c>
      <c r="AI12" s="45">
        <v>0.6764</v>
      </c>
      <c r="AJ12" s="45" t="s">
        <v>268</v>
      </c>
      <c r="AK12" s="45">
        <v>0</v>
      </c>
      <c r="AL12" s="45">
        <v>0.6764</v>
      </c>
      <c r="AM12" s="45">
        <v>19.023499999999999</v>
      </c>
    </row>
    <row r="13" spans="1:39" hidden="1" outlineLevel="1">
      <c r="A13" s="8">
        <v>40603</v>
      </c>
      <c r="B13" s="45">
        <v>28.556899999999999</v>
      </c>
      <c r="C13" s="45">
        <v>29.9785</v>
      </c>
      <c r="D13" s="45">
        <v>34.7913</v>
      </c>
      <c r="E13" s="45">
        <v>23.246400000000001</v>
      </c>
      <c r="F13" s="45">
        <v>16.795400000000001</v>
      </c>
      <c r="G13" s="45">
        <v>25.7746</v>
      </c>
      <c r="H13" s="45">
        <v>20.273599999999998</v>
      </c>
      <c r="I13" s="45">
        <v>30.401499999999999</v>
      </c>
      <c r="J13" s="45">
        <v>35.031199999999998</v>
      </c>
      <c r="K13" s="45">
        <v>23.758700000000001</v>
      </c>
      <c r="L13" s="45">
        <v>17.059799999999999</v>
      </c>
      <c r="M13" s="45">
        <v>25.8279</v>
      </c>
      <c r="N13" s="45">
        <v>24.057400000000001</v>
      </c>
      <c r="O13" s="45">
        <v>15.5379</v>
      </c>
      <c r="P13" s="45">
        <v>21.8337</v>
      </c>
      <c r="Q13" s="45">
        <v>11.7995</v>
      </c>
      <c r="R13" s="45">
        <v>13.5</v>
      </c>
      <c r="S13" s="45">
        <v>11.2697</v>
      </c>
      <c r="T13" s="45">
        <v>10.596399999999999</v>
      </c>
      <c r="U13" s="45">
        <v>8.6392000000000007</v>
      </c>
      <c r="V13" s="45">
        <v>0</v>
      </c>
      <c r="W13" s="45">
        <v>8.6392000000000007</v>
      </c>
      <c r="X13" s="45">
        <v>0</v>
      </c>
      <c r="Y13" s="45">
        <v>15.12</v>
      </c>
      <c r="Z13" s="45">
        <v>8.6333000000000002</v>
      </c>
      <c r="AA13" s="45">
        <v>10.724299999999999</v>
      </c>
      <c r="AB13" s="45">
        <v>0</v>
      </c>
      <c r="AC13" s="45">
        <v>10.724299999999999</v>
      </c>
      <c r="AD13" s="45">
        <v>0</v>
      </c>
      <c r="AE13" s="45">
        <v>0</v>
      </c>
      <c r="AF13" s="45">
        <v>10.724299999999999</v>
      </c>
      <c r="AG13" s="45">
        <v>8.2020999999999997</v>
      </c>
      <c r="AH13" s="45">
        <v>0</v>
      </c>
      <c r="AI13" s="45">
        <v>8.2020999999999997</v>
      </c>
      <c r="AJ13" s="45">
        <v>0</v>
      </c>
      <c r="AK13" s="45">
        <v>15.12</v>
      </c>
      <c r="AL13" s="45">
        <v>8.1944999999999997</v>
      </c>
      <c r="AM13" s="45">
        <v>22.349699999999999</v>
      </c>
    </row>
    <row r="14" spans="1:39" hidden="1" outlineLevel="1">
      <c r="A14" s="8">
        <v>40634</v>
      </c>
      <c r="B14" s="45">
        <v>30.894200000000001</v>
      </c>
      <c r="C14" s="45">
        <v>32.193100000000001</v>
      </c>
      <c r="D14" s="45">
        <v>35.401299999999999</v>
      </c>
      <c r="E14" s="45">
        <v>23.412700000000001</v>
      </c>
      <c r="F14" s="45">
        <v>20.587199999999999</v>
      </c>
      <c r="G14" s="45">
        <v>26.625499999999999</v>
      </c>
      <c r="H14" s="45">
        <v>16.104299999999999</v>
      </c>
      <c r="I14" s="45">
        <v>32.403399999999998</v>
      </c>
      <c r="J14" s="45">
        <v>35.463299999999997</v>
      </c>
      <c r="K14" s="45">
        <v>23.805599999999998</v>
      </c>
      <c r="L14" s="45">
        <v>20.587199999999999</v>
      </c>
      <c r="M14" s="45">
        <v>26.7408</v>
      </c>
      <c r="N14" s="45">
        <v>16.9892</v>
      </c>
      <c r="O14" s="45">
        <v>13.168200000000001</v>
      </c>
      <c r="P14" s="45">
        <v>20.012799999999999</v>
      </c>
      <c r="Q14" s="45">
        <v>10.652699999999999</v>
      </c>
      <c r="R14" s="45" t="s">
        <v>268</v>
      </c>
      <c r="S14" s="45">
        <v>12.491300000000001</v>
      </c>
      <c r="T14" s="45">
        <v>10.2902</v>
      </c>
      <c r="U14" s="45">
        <v>8.9540000000000006</v>
      </c>
      <c r="V14" s="45">
        <v>0</v>
      </c>
      <c r="W14" s="45">
        <v>8.9540000000000006</v>
      </c>
      <c r="X14" s="45">
        <v>0</v>
      </c>
      <c r="Y14" s="45">
        <v>14.62</v>
      </c>
      <c r="Z14" s="45">
        <v>8.9533000000000005</v>
      </c>
      <c r="AA14" s="45">
        <v>9.8384</v>
      </c>
      <c r="AB14" s="45">
        <v>0</v>
      </c>
      <c r="AC14" s="45">
        <v>9.8384</v>
      </c>
      <c r="AD14" s="45">
        <v>0</v>
      </c>
      <c r="AE14" s="45">
        <v>0</v>
      </c>
      <c r="AF14" s="45">
        <v>9.8384</v>
      </c>
      <c r="AG14" s="45">
        <v>7.9688999999999997</v>
      </c>
      <c r="AH14" s="45">
        <v>0</v>
      </c>
      <c r="AI14" s="45">
        <v>7.9688999999999997</v>
      </c>
      <c r="AJ14" s="45" t="s">
        <v>268</v>
      </c>
      <c r="AK14" s="45">
        <v>14.62</v>
      </c>
      <c r="AL14" s="45">
        <v>7.9671000000000003</v>
      </c>
      <c r="AM14" s="45">
        <v>22.709199999999999</v>
      </c>
    </row>
    <row r="15" spans="1:39" hidden="1" outlineLevel="1">
      <c r="A15" s="8">
        <v>40664</v>
      </c>
      <c r="B15" s="45">
        <v>31.919499999999999</v>
      </c>
      <c r="C15" s="45">
        <v>33.529000000000003</v>
      </c>
      <c r="D15" s="45">
        <v>35.5595</v>
      </c>
      <c r="E15" s="45">
        <v>26.0961</v>
      </c>
      <c r="F15" s="45">
        <v>22.194900000000001</v>
      </c>
      <c r="G15" s="45">
        <v>28.1798</v>
      </c>
      <c r="H15" s="45">
        <v>20.9908</v>
      </c>
      <c r="I15" s="45">
        <v>33.646099999999997</v>
      </c>
      <c r="J15" s="45">
        <v>35.5807</v>
      </c>
      <c r="K15" s="45">
        <v>26.418800000000001</v>
      </c>
      <c r="L15" s="45">
        <v>22.194900000000001</v>
      </c>
      <c r="M15" s="45">
        <v>28.2181</v>
      </c>
      <c r="N15" s="45">
        <v>22.796099999999999</v>
      </c>
      <c r="O15" s="45">
        <v>13.0579</v>
      </c>
      <c r="P15" s="45">
        <v>20.1172</v>
      </c>
      <c r="Q15" s="45">
        <v>11.4123</v>
      </c>
      <c r="R15" s="45" t="s">
        <v>268</v>
      </c>
      <c r="S15" s="45">
        <v>13.472799999999999</v>
      </c>
      <c r="T15" s="45">
        <v>11.2286</v>
      </c>
      <c r="U15" s="45">
        <v>10.9191</v>
      </c>
      <c r="V15" s="45">
        <v>0</v>
      </c>
      <c r="W15" s="45">
        <v>10.9191</v>
      </c>
      <c r="X15" s="45">
        <v>0</v>
      </c>
      <c r="Y15" s="45">
        <v>16.989999999999998</v>
      </c>
      <c r="Z15" s="45">
        <v>9.9451000000000001</v>
      </c>
      <c r="AA15" s="45">
        <v>15.702400000000001</v>
      </c>
      <c r="AB15" s="45">
        <v>0</v>
      </c>
      <c r="AC15" s="45">
        <v>15.702400000000001</v>
      </c>
      <c r="AD15" s="45">
        <v>0</v>
      </c>
      <c r="AE15" s="45">
        <v>16.989999999999998</v>
      </c>
      <c r="AF15" s="45">
        <v>15.248100000000001</v>
      </c>
      <c r="AG15" s="45">
        <v>5.5214999999999996</v>
      </c>
      <c r="AH15" s="45">
        <v>0</v>
      </c>
      <c r="AI15" s="45">
        <v>5.5214999999999996</v>
      </c>
      <c r="AJ15" s="45" t="s">
        <v>268</v>
      </c>
      <c r="AK15" s="45">
        <v>0</v>
      </c>
      <c r="AL15" s="45">
        <v>5.5214999999999996</v>
      </c>
      <c r="AM15" s="45">
        <v>21.730799999999999</v>
      </c>
    </row>
    <row r="16" spans="1:39" hidden="1" outlineLevel="1">
      <c r="A16" s="8">
        <v>40695</v>
      </c>
      <c r="B16" s="45">
        <v>27.693300000000001</v>
      </c>
      <c r="C16" s="45">
        <v>29.8687</v>
      </c>
      <c r="D16" s="45">
        <v>35.543900000000001</v>
      </c>
      <c r="E16" s="45">
        <v>18.8322</v>
      </c>
      <c r="F16" s="45">
        <v>19.852599999999999</v>
      </c>
      <c r="G16" s="45">
        <v>25.1724</v>
      </c>
      <c r="H16" s="45">
        <v>10.569699999999999</v>
      </c>
      <c r="I16" s="45">
        <v>32.647199999999998</v>
      </c>
      <c r="J16" s="45">
        <v>35.619100000000003</v>
      </c>
      <c r="K16" s="45">
        <v>24.43</v>
      </c>
      <c r="L16" s="45">
        <v>19.852599999999999</v>
      </c>
      <c r="M16" s="45">
        <v>25.7075</v>
      </c>
      <c r="N16" s="45">
        <v>26.334199999999999</v>
      </c>
      <c r="O16" s="45">
        <v>6.2070999999999996</v>
      </c>
      <c r="P16" s="45">
        <v>20.033999999999999</v>
      </c>
      <c r="Q16" s="45">
        <v>5.7744999999999997</v>
      </c>
      <c r="R16" s="45" t="s">
        <v>268</v>
      </c>
      <c r="S16" s="45">
        <v>12.673500000000001</v>
      </c>
      <c r="T16" s="45">
        <v>5.3086000000000002</v>
      </c>
      <c r="U16" s="45">
        <v>15.565300000000001</v>
      </c>
      <c r="V16" s="45">
        <v>0</v>
      </c>
      <c r="W16" s="45">
        <v>15.565300000000001</v>
      </c>
      <c r="X16" s="45">
        <v>0</v>
      </c>
      <c r="Y16" s="45">
        <v>17.497499999999999</v>
      </c>
      <c r="Z16" s="45">
        <v>14.9695</v>
      </c>
      <c r="AA16" s="45">
        <v>15.585599999999999</v>
      </c>
      <c r="AB16" s="45">
        <v>0</v>
      </c>
      <c r="AC16" s="45">
        <v>15.585599999999999</v>
      </c>
      <c r="AD16" s="45">
        <v>0</v>
      </c>
      <c r="AE16" s="45">
        <v>17.497499999999999</v>
      </c>
      <c r="AF16" s="45">
        <v>14.9915</v>
      </c>
      <c r="AG16" s="45">
        <v>12.0892</v>
      </c>
      <c r="AH16" s="45">
        <v>0</v>
      </c>
      <c r="AI16" s="45">
        <v>12.0892</v>
      </c>
      <c r="AJ16" s="45" t="s">
        <v>268</v>
      </c>
      <c r="AK16" s="45">
        <v>0</v>
      </c>
      <c r="AL16" s="45">
        <v>12.0892</v>
      </c>
      <c r="AM16" s="45">
        <v>16.7197</v>
      </c>
    </row>
    <row r="17" spans="1:39" hidden="1" outlineLevel="1">
      <c r="A17" s="8">
        <v>40725</v>
      </c>
      <c r="B17" s="45">
        <v>28.718299999999999</v>
      </c>
      <c r="C17" s="45">
        <v>29.749600000000001</v>
      </c>
      <c r="D17" s="45">
        <v>35.271799999999999</v>
      </c>
      <c r="E17" s="45">
        <v>21.519100000000002</v>
      </c>
      <c r="F17" s="45">
        <v>17.110199999999999</v>
      </c>
      <c r="G17" s="45">
        <v>24.7714</v>
      </c>
      <c r="H17" s="45">
        <v>17.519500000000001</v>
      </c>
      <c r="I17" s="45">
        <v>30.282399999999999</v>
      </c>
      <c r="J17" s="45">
        <v>35.329700000000003</v>
      </c>
      <c r="K17" s="45">
        <v>22.2834</v>
      </c>
      <c r="L17" s="45">
        <v>17.110199999999999</v>
      </c>
      <c r="M17" s="45">
        <v>24.811699999999998</v>
      </c>
      <c r="N17" s="45">
        <v>19.9909</v>
      </c>
      <c r="O17" s="45">
        <v>10.9747</v>
      </c>
      <c r="P17" s="45">
        <v>20.001000000000001</v>
      </c>
      <c r="Q17" s="45">
        <v>10.1693</v>
      </c>
      <c r="R17" s="45" t="s">
        <v>268</v>
      </c>
      <c r="S17" s="45">
        <v>13.3934</v>
      </c>
      <c r="T17" s="45">
        <v>10.064500000000001</v>
      </c>
      <c r="U17" s="45">
        <v>16.877600000000001</v>
      </c>
      <c r="V17" s="45">
        <v>0</v>
      </c>
      <c r="W17" s="45">
        <v>16.877600000000001</v>
      </c>
      <c r="X17" s="45">
        <v>0</v>
      </c>
      <c r="Y17" s="45">
        <v>18</v>
      </c>
      <c r="Z17" s="45">
        <v>16.7697</v>
      </c>
      <c r="AA17" s="45">
        <v>17.2254</v>
      </c>
      <c r="AB17" s="45">
        <v>0</v>
      </c>
      <c r="AC17" s="45">
        <v>17.2254</v>
      </c>
      <c r="AD17" s="45">
        <v>0</v>
      </c>
      <c r="AE17" s="45">
        <v>18</v>
      </c>
      <c r="AF17" s="45">
        <v>17.1435</v>
      </c>
      <c r="AG17" s="45">
        <v>12.997199999999999</v>
      </c>
      <c r="AH17" s="45">
        <v>0</v>
      </c>
      <c r="AI17" s="45">
        <v>12.997199999999999</v>
      </c>
      <c r="AJ17" s="45" t="s">
        <v>268</v>
      </c>
      <c r="AK17" s="45">
        <v>0</v>
      </c>
      <c r="AL17" s="45">
        <v>12.997199999999999</v>
      </c>
      <c r="AM17" s="45">
        <v>22.31</v>
      </c>
    </row>
    <row r="18" spans="1:39" hidden="1" outlineLevel="1">
      <c r="A18" s="8">
        <v>40756</v>
      </c>
      <c r="B18" s="45">
        <v>26.846599999999999</v>
      </c>
      <c r="C18" s="45">
        <v>28.289100000000001</v>
      </c>
      <c r="D18" s="45">
        <v>34.968200000000003</v>
      </c>
      <c r="E18" s="45">
        <v>21.902100000000001</v>
      </c>
      <c r="F18" s="45">
        <v>21.167899999999999</v>
      </c>
      <c r="G18" s="45">
        <v>24.318100000000001</v>
      </c>
      <c r="H18" s="45">
        <v>17.701799999999999</v>
      </c>
      <c r="I18" s="45">
        <v>29.149699999999999</v>
      </c>
      <c r="J18" s="45">
        <v>34.978400000000001</v>
      </c>
      <c r="K18" s="45">
        <v>23.056699999999999</v>
      </c>
      <c r="L18" s="45">
        <v>21.167899999999999</v>
      </c>
      <c r="M18" s="45">
        <v>24.3415</v>
      </c>
      <c r="N18" s="45">
        <v>21.2469</v>
      </c>
      <c r="O18" s="45">
        <v>9.6791</v>
      </c>
      <c r="P18" s="45">
        <v>20.016500000000001</v>
      </c>
      <c r="Q18" s="45">
        <v>9.6000999999999994</v>
      </c>
      <c r="R18" s="45" t="s">
        <v>268</v>
      </c>
      <c r="S18" s="45">
        <v>14.6372</v>
      </c>
      <c r="T18" s="45">
        <v>9.5223999999999993</v>
      </c>
      <c r="U18" s="45">
        <v>17.327500000000001</v>
      </c>
      <c r="V18" s="45">
        <v>0</v>
      </c>
      <c r="W18" s="45">
        <v>17.327500000000001</v>
      </c>
      <c r="X18" s="45">
        <v>0</v>
      </c>
      <c r="Y18" s="45">
        <v>16.239999999999998</v>
      </c>
      <c r="Z18" s="45">
        <v>17.3461</v>
      </c>
      <c r="AA18" s="45">
        <v>17.3629</v>
      </c>
      <c r="AB18" s="45">
        <v>0</v>
      </c>
      <c r="AC18" s="45">
        <v>17.3629</v>
      </c>
      <c r="AD18" s="45">
        <v>0</v>
      </c>
      <c r="AE18" s="45">
        <v>16.239999999999998</v>
      </c>
      <c r="AF18" s="45">
        <v>17.382300000000001</v>
      </c>
      <c r="AG18" s="45">
        <v>12.460599999999999</v>
      </c>
      <c r="AH18" s="45">
        <v>0</v>
      </c>
      <c r="AI18" s="45">
        <v>12.460599999999999</v>
      </c>
      <c r="AJ18" s="45" t="s">
        <v>268</v>
      </c>
      <c r="AK18" s="45">
        <v>0</v>
      </c>
      <c r="AL18" s="45">
        <v>12.460599999999999</v>
      </c>
      <c r="AM18" s="45">
        <v>21.223099999999999</v>
      </c>
    </row>
    <row r="19" spans="1:39" hidden="1" outlineLevel="1">
      <c r="A19" s="8">
        <v>40787</v>
      </c>
      <c r="B19" s="45">
        <v>27.303000000000001</v>
      </c>
      <c r="C19" s="45">
        <v>29.270499999999998</v>
      </c>
      <c r="D19" s="45">
        <v>34.866199999999999</v>
      </c>
      <c r="E19" s="45">
        <v>24.444299999999998</v>
      </c>
      <c r="F19" s="45">
        <v>20.254999999999999</v>
      </c>
      <c r="G19" s="45">
        <v>27.715599999999998</v>
      </c>
      <c r="H19" s="45">
        <v>20.236000000000001</v>
      </c>
      <c r="I19" s="45">
        <v>30.5306</v>
      </c>
      <c r="J19" s="45">
        <v>34.918199999999999</v>
      </c>
      <c r="K19" s="45">
        <v>26.2407</v>
      </c>
      <c r="L19" s="45">
        <v>20.254999999999999</v>
      </c>
      <c r="M19" s="45">
        <v>29.384</v>
      </c>
      <c r="N19" s="45">
        <v>24.641400000000001</v>
      </c>
      <c r="O19" s="45">
        <v>11.605700000000001</v>
      </c>
      <c r="P19" s="45">
        <v>20.132400000000001</v>
      </c>
      <c r="Q19" s="45">
        <v>11.3919</v>
      </c>
      <c r="R19" s="45" t="s">
        <v>268</v>
      </c>
      <c r="S19" s="45">
        <v>12.4129</v>
      </c>
      <c r="T19" s="45">
        <v>10.5337</v>
      </c>
      <c r="U19" s="45">
        <v>14.658899999999999</v>
      </c>
      <c r="V19" s="45">
        <v>0</v>
      </c>
      <c r="W19" s="45">
        <v>14.658899999999999</v>
      </c>
      <c r="X19" s="45">
        <v>0</v>
      </c>
      <c r="Y19" s="45">
        <v>0</v>
      </c>
      <c r="Z19" s="45">
        <v>14.658899999999999</v>
      </c>
      <c r="AA19" s="45">
        <v>14.9224</v>
      </c>
      <c r="AB19" s="45">
        <v>0</v>
      </c>
      <c r="AC19" s="45">
        <v>14.9224</v>
      </c>
      <c r="AD19" s="45">
        <v>0</v>
      </c>
      <c r="AE19" s="45">
        <v>0</v>
      </c>
      <c r="AF19" s="45">
        <v>14.9224</v>
      </c>
      <c r="AG19" s="45">
        <v>13.0929</v>
      </c>
      <c r="AH19" s="45">
        <v>0</v>
      </c>
      <c r="AI19" s="45">
        <v>13.0929</v>
      </c>
      <c r="AJ19" s="45" t="s">
        <v>268</v>
      </c>
      <c r="AK19" s="45">
        <v>0</v>
      </c>
      <c r="AL19" s="45">
        <v>13.0929</v>
      </c>
      <c r="AM19" s="45">
        <v>21.347000000000001</v>
      </c>
    </row>
    <row r="20" spans="1:39" hidden="1" outlineLevel="1">
      <c r="A20" s="8">
        <v>40817</v>
      </c>
      <c r="B20" s="45">
        <v>26.758400000000002</v>
      </c>
      <c r="C20" s="45">
        <v>28.1874</v>
      </c>
      <c r="D20" s="45">
        <v>34.770200000000003</v>
      </c>
      <c r="E20" s="45">
        <v>22.683900000000001</v>
      </c>
      <c r="F20" s="45">
        <v>17.9346</v>
      </c>
      <c r="G20" s="45">
        <v>27.7409</v>
      </c>
      <c r="H20" s="45">
        <v>18.078900000000001</v>
      </c>
      <c r="I20" s="45">
        <v>28.828399999999998</v>
      </c>
      <c r="J20" s="45">
        <v>34.7956</v>
      </c>
      <c r="K20" s="45">
        <v>23.564499999999999</v>
      </c>
      <c r="L20" s="45">
        <v>17.9346</v>
      </c>
      <c r="M20" s="45">
        <v>27.794699999999999</v>
      </c>
      <c r="N20" s="45">
        <v>20.302299999999999</v>
      </c>
      <c r="O20" s="45">
        <v>7.5876999999999999</v>
      </c>
      <c r="P20" s="45">
        <v>20.363299999999999</v>
      </c>
      <c r="Q20" s="45">
        <v>7.2401999999999997</v>
      </c>
      <c r="R20" s="45" t="s">
        <v>268</v>
      </c>
      <c r="S20" s="45">
        <v>13.3416</v>
      </c>
      <c r="T20" s="45">
        <v>7.0315000000000003</v>
      </c>
      <c r="U20" s="45">
        <v>14.009600000000001</v>
      </c>
      <c r="V20" s="45">
        <v>0</v>
      </c>
      <c r="W20" s="45">
        <v>14.009600000000001</v>
      </c>
      <c r="X20" s="45">
        <v>0</v>
      </c>
      <c r="Y20" s="45">
        <v>0</v>
      </c>
      <c r="Z20" s="45">
        <v>14.009600000000001</v>
      </c>
      <c r="AA20" s="45">
        <v>15.228</v>
      </c>
      <c r="AB20" s="45">
        <v>0</v>
      </c>
      <c r="AC20" s="45">
        <v>15.228</v>
      </c>
      <c r="AD20" s="45">
        <v>0</v>
      </c>
      <c r="AE20" s="45">
        <v>0</v>
      </c>
      <c r="AF20" s="45">
        <v>15.228</v>
      </c>
      <c r="AG20" s="45">
        <v>10.6303</v>
      </c>
      <c r="AH20" s="45">
        <v>0</v>
      </c>
      <c r="AI20" s="45">
        <v>10.6303</v>
      </c>
      <c r="AJ20" s="45" t="s">
        <v>268</v>
      </c>
      <c r="AK20" s="45">
        <v>0</v>
      </c>
      <c r="AL20" s="45">
        <v>10.6303</v>
      </c>
      <c r="AM20" s="45">
        <v>21.428699999999999</v>
      </c>
    </row>
    <row r="21" spans="1:39" hidden="1" outlineLevel="1">
      <c r="A21" s="8">
        <v>40848</v>
      </c>
      <c r="B21" s="45">
        <v>26.4541</v>
      </c>
      <c r="C21" s="45">
        <v>28.810600000000001</v>
      </c>
      <c r="D21" s="45">
        <v>34.651299999999999</v>
      </c>
      <c r="E21" s="45">
        <v>22.970300000000002</v>
      </c>
      <c r="F21" s="45">
        <v>20.0152</v>
      </c>
      <c r="G21" s="45">
        <v>26.443999999999999</v>
      </c>
      <c r="H21" s="45">
        <v>17.659800000000001</v>
      </c>
      <c r="I21" s="45">
        <v>29.001999999999999</v>
      </c>
      <c r="J21" s="45">
        <v>34.6858</v>
      </c>
      <c r="K21" s="45">
        <v>23.192399999999999</v>
      </c>
      <c r="L21" s="45">
        <v>20.0152</v>
      </c>
      <c r="M21" s="45">
        <v>26.4529</v>
      </c>
      <c r="N21" s="45">
        <v>18.227499999999999</v>
      </c>
      <c r="O21" s="45">
        <v>14.6379</v>
      </c>
      <c r="P21" s="45">
        <v>20.869499999999999</v>
      </c>
      <c r="Q21" s="45">
        <v>13.9932</v>
      </c>
      <c r="R21" s="45" t="s">
        <v>268</v>
      </c>
      <c r="S21" s="45">
        <v>12.582800000000001</v>
      </c>
      <c r="T21" s="45">
        <v>14.0131</v>
      </c>
      <c r="U21" s="45">
        <v>13.5566</v>
      </c>
      <c r="V21" s="45">
        <v>0</v>
      </c>
      <c r="W21" s="45">
        <v>13.5566</v>
      </c>
      <c r="X21" s="45">
        <v>0</v>
      </c>
      <c r="Y21" s="45">
        <v>13.08</v>
      </c>
      <c r="Z21" s="45">
        <v>13.5566</v>
      </c>
      <c r="AA21" s="45">
        <v>15.1561</v>
      </c>
      <c r="AB21" s="45">
        <v>0</v>
      </c>
      <c r="AC21" s="45">
        <v>15.1561</v>
      </c>
      <c r="AD21" s="45">
        <v>0</v>
      </c>
      <c r="AE21" s="45">
        <v>0</v>
      </c>
      <c r="AF21" s="45">
        <v>15.1561</v>
      </c>
      <c r="AG21" s="45">
        <v>10.366</v>
      </c>
      <c r="AH21" s="45">
        <v>0</v>
      </c>
      <c r="AI21" s="45">
        <v>10.366</v>
      </c>
      <c r="AJ21" s="45" t="s">
        <v>268</v>
      </c>
      <c r="AK21" s="45">
        <v>13.08</v>
      </c>
      <c r="AL21" s="45">
        <v>10.365500000000001</v>
      </c>
      <c r="AM21" s="45">
        <v>22.057500000000001</v>
      </c>
    </row>
    <row r="22" spans="1:39" hidden="1" outlineLevel="1">
      <c r="A22" s="8">
        <v>40878</v>
      </c>
      <c r="B22" s="45">
        <v>25.320900000000002</v>
      </c>
      <c r="C22" s="45">
        <v>27.506699999999999</v>
      </c>
      <c r="D22" s="45">
        <v>35.073900000000002</v>
      </c>
      <c r="E22" s="45">
        <v>21.552099999999999</v>
      </c>
      <c r="F22" s="45">
        <v>21.663699999999999</v>
      </c>
      <c r="G22" s="45">
        <v>26.294599999999999</v>
      </c>
      <c r="H22" s="45">
        <v>14.440200000000001</v>
      </c>
      <c r="I22" s="45">
        <v>28.209900000000001</v>
      </c>
      <c r="J22" s="45">
        <v>35.106900000000003</v>
      </c>
      <c r="K22" s="45">
        <v>22.4315</v>
      </c>
      <c r="L22" s="45">
        <v>21.663699999999999</v>
      </c>
      <c r="M22" s="45">
        <v>26.3094</v>
      </c>
      <c r="N22" s="45">
        <v>16.444800000000001</v>
      </c>
      <c r="O22" s="45">
        <v>8.8400999999999996</v>
      </c>
      <c r="P22" s="45">
        <v>21.206099999999999</v>
      </c>
      <c r="Q22" s="45">
        <v>8.4727999999999994</v>
      </c>
      <c r="R22" s="45" t="s">
        <v>268</v>
      </c>
      <c r="S22" s="45">
        <v>12.2689</v>
      </c>
      <c r="T22" s="45">
        <v>8.4494000000000007</v>
      </c>
      <c r="U22" s="45">
        <v>15.792199999999999</v>
      </c>
      <c r="V22" s="45">
        <v>0</v>
      </c>
      <c r="W22" s="45">
        <v>15.792199999999999</v>
      </c>
      <c r="X22" s="45">
        <v>0</v>
      </c>
      <c r="Y22" s="45">
        <v>15.3566</v>
      </c>
      <c r="Z22" s="45">
        <v>15.9389</v>
      </c>
      <c r="AA22" s="45">
        <v>16.318000000000001</v>
      </c>
      <c r="AB22" s="45">
        <v>0</v>
      </c>
      <c r="AC22" s="45">
        <v>16.318000000000001</v>
      </c>
      <c r="AD22" s="45">
        <v>0</v>
      </c>
      <c r="AE22" s="45">
        <v>15.3566</v>
      </c>
      <c r="AF22" s="45">
        <v>16.6797</v>
      </c>
      <c r="AG22" s="45">
        <v>9.6227999999999998</v>
      </c>
      <c r="AH22" s="45">
        <v>0</v>
      </c>
      <c r="AI22" s="45">
        <v>9.6227999999999998</v>
      </c>
      <c r="AJ22" s="45" t="s">
        <v>268</v>
      </c>
      <c r="AK22" s="45">
        <v>0</v>
      </c>
      <c r="AL22" s="45">
        <v>9.6227999999999998</v>
      </c>
      <c r="AM22" s="45">
        <v>18.552600000000002</v>
      </c>
    </row>
    <row r="23" spans="1:39" hidden="1" outlineLevel="1">
      <c r="A23" s="8">
        <v>40909</v>
      </c>
      <c r="B23" s="45">
        <v>26.212399999999999</v>
      </c>
      <c r="C23" s="45">
        <v>26.872299999999999</v>
      </c>
      <c r="D23" s="45">
        <v>34.885899999999999</v>
      </c>
      <c r="E23" s="45">
        <v>20.118600000000001</v>
      </c>
      <c r="F23" s="45">
        <v>21.732399999999998</v>
      </c>
      <c r="G23" s="45">
        <v>34.601900000000001</v>
      </c>
      <c r="H23" s="45">
        <v>12.846299999999999</v>
      </c>
      <c r="I23" s="45">
        <v>30.4617</v>
      </c>
      <c r="J23" s="45">
        <v>34.923999999999999</v>
      </c>
      <c r="K23" s="45">
        <v>25.0932</v>
      </c>
      <c r="L23" s="45">
        <v>21.732399999999998</v>
      </c>
      <c r="M23" s="45">
        <v>34.641300000000001</v>
      </c>
      <c r="N23" s="45">
        <v>18.396999999999998</v>
      </c>
      <c r="O23" s="45">
        <v>8.6631</v>
      </c>
      <c r="P23" s="45">
        <v>20.033100000000001</v>
      </c>
      <c r="Q23" s="45">
        <v>8.5816999999999997</v>
      </c>
      <c r="R23" s="45" t="s">
        <v>268</v>
      </c>
      <c r="S23" s="45">
        <v>10.7727</v>
      </c>
      <c r="T23" s="45">
        <v>8.5787999999999993</v>
      </c>
      <c r="U23" s="45">
        <v>22.988900000000001</v>
      </c>
      <c r="V23" s="45">
        <v>0</v>
      </c>
      <c r="W23" s="45">
        <v>22.988900000000001</v>
      </c>
      <c r="X23" s="45">
        <v>0</v>
      </c>
      <c r="Y23" s="45">
        <v>0</v>
      </c>
      <c r="Z23" s="45">
        <v>22.988900000000001</v>
      </c>
      <c r="AA23" s="45">
        <v>23.9983</v>
      </c>
      <c r="AB23" s="45">
        <v>0</v>
      </c>
      <c r="AC23" s="45">
        <v>23.9983</v>
      </c>
      <c r="AD23" s="45">
        <v>0</v>
      </c>
      <c r="AE23" s="45">
        <v>0</v>
      </c>
      <c r="AF23" s="45">
        <v>23.9983</v>
      </c>
      <c r="AG23" s="45">
        <v>8.4284999999999997</v>
      </c>
      <c r="AH23" s="45">
        <v>0</v>
      </c>
      <c r="AI23" s="45">
        <v>8.4284999999999997</v>
      </c>
      <c r="AJ23" s="45" t="s">
        <v>268</v>
      </c>
      <c r="AK23" s="45">
        <v>0</v>
      </c>
      <c r="AL23" s="45">
        <v>8.4284999999999997</v>
      </c>
      <c r="AM23" s="45">
        <v>22.9452</v>
      </c>
    </row>
    <row r="24" spans="1:39" hidden="1" outlineLevel="1">
      <c r="A24" s="8">
        <v>40940</v>
      </c>
      <c r="B24" s="45">
        <v>25.9572</v>
      </c>
      <c r="C24" s="45">
        <v>27.454899999999999</v>
      </c>
      <c r="D24" s="45">
        <v>32.431199999999997</v>
      </c>
      <c r="E24" s="45">
        <v>25.5184</v>
      </c>
      <c r="F24" s="45">
        <v>21.228000000000002</v>
      </c>
      <c r="G24" s="45">
        <v>31.689299999999999</v>
      </c>
      <c r="H24" s="45">
        <v>22.726700000000001</v>
      </c>
      <c r="I24" s="45">
        <v>28.1526</v>
      </c>
      <c r="J24" s="45">
        <v>32.456200000000003</v>
      </c>
      <c r="K24" s="45">
        <v>26.3629</v>
      </c>
      <c r="L24" s="45">
        <v>21.228000000000002</v>
      </c>
      <c r="M24" s="45">
        <v>32.035299999999999</v>
      </c>
      <c r="N24" s="45">
        <v>27.177399999999999</v>
      </c>
      <c r="O24" s="45">
        <v>13.8184</v>
      </c>
      <c r="P24" s="45">
        <v>22.873699999999999</v>
      </c>
      <c r="Q24" s="45">
        <v>13.6807</v>
      </c>
      <c r="R24" s="45" t="s">
        <v>268</v>
      </c>
      <c r="S24" s="45">
        <v>16.127199999999998</v>
      </c>
      <c r="T24" s="45">
        <v>13.329700000000001</v>
      </c>
      <c r="U24" s="45">
        <v>15.868399999999999</v>
      </c>
      <c r="V24" s="45">
        <v>0</v>
      </c>
      <c r="W24" s="45">
        <v>15.868399999999999</v>
      </c>
      <c r="X24" s="45">
        <v>0</v>
      </c>
      <c r="Y24" s="45">
        <v>0</v>
      </c>
      <c r="Z24" s="45">
        <v>15.868399999999999</v>
      </c>
      <c r="AA24" s="45">
        <v>15.8049</v>
      </c>
      <c r="AB24" s="45">
        <v>0</v>
      </c>
      <c r="AC24" s="45">
        <v>15.8049</v>
      </c>
      <c r="AD24" s="45">
        <v>0</v>
      </c>
      <c r="AE24" s="45">
        <v>0</v>
      </c>
      <c r="AF24" s="45">
        <v>15.8049</v>
      </c>
      <c r="AG24" s="45">
        <v>16.521799999999999</v>
      </c>
      <c r="AH24" s="45">
        <v>0</v>
      </c>
      <c r="AI24" s="45">
        <v>16.521799999999999</v>
      </c>
      <c r="AJ24" s="45" t="s">
        <v>268</v>
      </c>
      <c r="AK24" s="45">
        <v>0</v>
      </c>
      <c r="AL24" s="45">
        <v>16.521799999999999</v>
      </c>
      <c r="AM24" s="45">
        <v>22.184200000000001</v>
      </c>
    </row>
    <row r="25" spans="1:39" hidden="1" outlineLevel="1">
      <c r="A25" s="8">
        <v>40969</v>
      </c>
      <c r="B25" s="45">
        <v>27.239100000000001</v>
      </c>
      <c r="C25" s="45">
        <v>28.6677</v>
      </c>
      <c r="D25" s="45">
        <v>34.0139</v>
      </c>
      <c r="E25" s="45">
        <v>25.180299999999999</v>
      </c>
      <c r="F25" s="45">
        <v>20.845500000000001</v>
      </c>
      <c r="G25" s="45">
        <v>30.543500000000002</v>
      </c>
      <c r="H25" s="45">
        <v>19.770099999999999</v>
      </c>
      <c r="I25" s="45">
        <v>28.884599999999999</v>
      </c>
      <c r="J25" s="45">
        <v>34.037700000000001</v>
      </c>
      <c r="K25" s="45">
        <v>25.448599999999999</v>
      </c>
      <c r="L25" s="45">
        <v>20.845500000000001</v>
      </c>
      <c r="M25" s="45">
        <v>30.5623</v>
      </c>
      <c r="N25" s="45">
        <v>20.997299999999999</v>
      </c>
      <c r="O25" s="45">
        <v>14.282999999999999</v>
      </c>
      <c r="P25" s="45">
        <v>20.433700000000002</v>
      </c>
      <c r="Q25" s="45">
        <v>13.983700000000001</v>
      </c>
      <c r="R25" s="45" t="s">
        <v>268</v>
      </c>
      <c r="S25" s="45">
        <v>11.4838</v>
      </c>
      <c r="T25" s="45">
        <v>14.033099999999999</v>
      </c>
      <c r="U25" s="45">
        <v>13.3484</v>
      </c>
      <c r="V25" s="45">
        <v>0</v>
      </c>
      <c r="W25" s="45">
        <v>13.3484</v>
      </c>
      <c r="X25" s="45">
        <v>0</v>
      </c>
      <c r="Y25" s="45">
        <v>0</v>
      </c>
      <c r="Z25" s="45">
        <v>13.3484</v>
      </c>
      <c r="AA25" s="45">
        <v>15.6614</v>
      </c>
      <c r="AB25" s="45">
        <v>0</v>
      </c>
      <c r="AC25" s="45">
        <v>15.6614</v>
      </c>
      <c r="AD25" s="45">
        <v>0</v>
      </c>
      <c r="AE25" s="45">
        <v>0</v>
      </c>
      <c r="AF25" s="45">
        <v>15.6614</v>
      </c>
      <c r="AG25" s="45">
        <v>8.6105999999999998</v>
      </c>
      <c r="AH25" s="45">
        <v>0</v>
      </c>
      <c r="AI25" s="45">
        <v>8.6105999999999998</v>
      </c>
      <c r="AJ25" s="45" t="s">
        <v>268</v>
      </c>
      <c r="AK25" s="45">
        <v>0</v>
      </c>
      <c r="AL25" s="45">
        <v>8.6105999999999998</v>
      </c>
      <c r="AM25" s="45">
        <v>23.151299999999999</v>
      </c>
    </row>
    <row r="26" spans="1:39" hidden="1" outlineLevel="1">
      <c r="A26" s="8">
        <v>41000</v>
      </c>
      <c r="B26" s="45">
        <v>26.801500000000001</v>
      </c>
      <c r="C26" s="45">
        <v>28.264199999999999</v>
      </c>
      <c r="D26" s="45">
        <v>32.7759</v>
      </c>
      <c r="E26" s="45">
        <v>25.713899999999999</v>
      </c>
      <c r="F26" s="45">
        <v>20.8919</v>
      </c>
      <c r="G26" s="45">
        <v>30.215800000000002</v>
      </c>
      <c r="H26" s="45">
        <v>23.700800000000001</v>
      </c>
      <c r="I26" s="45">
        <v>28.316800000000001</v>
      </c>
      <c r="J26" s="45">
        <v>32.874899999999997</v>
      </c>
      <c r="K26" s="45">
        <v>25.752500000000001</v>
      </c>
      <c r="L26" s="45">
        <v>20.8919</v>
      </c>
      <c r="M26" s="45">
        <v>30.286899999999999</v>
      </c>
      <c r="N26" s="45">
        <v>23.770299999999999</v>
      </c>
      <c r="O26" s="45">
        <v>17.165700000000001</v>
      </c>
      <c r="P26" s="45">
        <v>20.058499999999999</v>
      </c>
      <c r="Q26" s="45">
        <v>12.977499999999999</v>
      </c>
      <c r="R26" s="45" t="s">
        <v>268</v>
      </c>
      <c r="S26" s="45">
        <v>12.8164</v>
      </c>
      <c r="T26" s="45">
        <v>13.2508</v>
      </c>
      <c r="U26" s="45">
        <v>13.189</v>
      </c>
      <c r="V26" s="45">
        <v>0</v>
      </c>
      <c r="W26" s="45">
        <v>13.189</v>
      </c>
      <c r="X26" s="45">
        <v>0</v>
      </c>
      <c r="Y26" s="45">
        <v>21</v>
      </c>
      <c r="Z26" s="45">
        <v>12.824999999999999</v>
      </c>
      <c r="AA26" s="45">
        <v>16.672499999999999</v>
      </c>
      <c r="AB26" s="45">
        <v>0</v>
      </c>
      <c r="AC26" s="45">
        <v>16.672499999999999</v>
      </c>
      <c r="AD26" s="45">
        <v>0</v>
      </c>
      <c r="AE26" s="45">
        <v>21</v>
      </c>
      <c r="AF26" s="45">
        <v>16.3187</v>
      </c>
      <c r="AG26" s="45">
        <v>8.1928999999999998</v>
      </c>
      <c r="AH26" s="45">
        <v>0</v>
      </c>
      <c r="AI26" s="45">
        <v>8.1928999999999998</v>
      </c>
      <c r="AJ26" s="45" t="s">
        <v>268</v>
      </c>
      <c r="AK26" s="45">
        <v>0</v>
      </c>
      <c r="AL26" s="45">
        <v>8.1928999999999998</v>
      </c>
      <c r="AM26" s="45">
        <v>23.425899999999999</v>
      </c>
    </row>
    <row r="27" spans="1:39" hidden="1" outlineLevel="1">
      <c r="A27" s="8">
        <v>41030</v>
      </c>
      <c r="B27" s="45">
        <v>27.988299999999999</v>
      </c>
      <c r="C27" s="45">
        <v>29.615600000000001</v>
      </c>
      <c r="D27" s="45">
        <v>34.174500000000002</v>
      </c>
      <c r="E27" s="45">
        <v>26.116800000000001</v>
      </c>
      <c r="F27" s="45">
        <v>20.741399999999999</v>
      </c>
      <c r="G27" s="45">
        <v>30.161300000000001</v>
      </c>
      <c r="H27" s="45">
        <v>26.042999999999999</v>
      </c>
      <c r="I27" s="45">
        <v>29.645399999999999</v>
      </c>
      <c r="J27" s="45">
        <v>34.183500000000002</v>
      </c>
      <c r="K27" s="45">
        <v>26.1538</v>
      </c>
      <c r="L27" s="45">
        <v>20.741399999999999</v>
      </c>
      <c r="M27" s="45">
        <v>30.188199999999998</v>
      </c>
      <c r="N27" s="45">
        <v>26.224299999999999</v>
      </c>
      <c r="O27" s="45">
        <v>15.3019</v>
      </c>
      <c r="P27" s="45">
        <v>20.0198</v>
      </c>
      <c r="Q27" s="45">
        <v>14.5787</v>
      </c>
      <c r="R27" s="45" t="s">
        <v>268</v>
      </c>
      <c r="S27" s="45">
        <v>16.2515</v>
      </c>
      <c r="T27" s="45">
        <v>13.885899999999999</v>
      </c>
      <c r="U27" s="45">
        <v>17.797599999999999</v>
      </c>
      <c r="V27" s="45">
        <v>0</v>
      </c>
      <c r="W27" s="45">
        <v>17.797599999999999</v>
      </c>
      <c r="X27" s="45">
        <v>0</v>
      </c>
      <c r="Y27" s="45">
        <v>0</v>
      </c>
      <c r="Z27" s="45">
        <v>17.797599999999999</v>
      </c>
      <c r="AA27" s="45">
        <v>17.8276</v>
      </c>
      <c r="AB27" s="45">
        <v>0</v>
      </c>
      <c r="AC27" s="45">
        <v>17.8276</v>
      </c>
      <c r="AD27" s="45">
        <v>0</v>
      </c>
      <c r="AE27" s="45">
        <v>0</v>
      </c>
      <c r="AF27" s="45">
        <v>17.8276</v>
      </c>
      <c r="AG27" s="45">
        <v>13.830500000000001</v>
      </c>
      <c r="AH27" s="45">
        <v>0</v>
      </c>
      <c r="AI27" s="45">
        <v>13.830500000000001</v>
      </c>
      <c r="AJ27" s="45" t="s">
        <v>268</v>
      </c>
      <c r="AK27" s="45">
        <v>0</v>
      </c>
      <c r="AL27" s="45">
        <v>13.830500000000001</v>
      </c>
      <c r="AM27" s="45">
        <v>23.213100000000001</v>
      </c>
    </row>
    <row r="28" spans="1:39" hidden="1" outlineLevel="1">
      <c r="A28" s="8">
        <v>41061</v>
      </c>
      <c r="B28" s="45">
        <v>23.4786</v>
      </c>
      <c r="C28" s="45">
        <v>23.688099999999999</v>
      </c>
      <c r="D28" s="45">
        <v>33.652099999999997</v>
      </c>
      <c r="E28" s="45">
        <v>20.422899999999998</v>
      </c>
      <c r="F28" s="45">
        <v>22.380400000000002</v>
      </c>
      <c r="G28" s="45">
        <v>30.888100000000001</v>
      </c>
      <c r="H28" s="45">
        <v>11.5663</v>
      </c>
      <c r="I28" s="45">
        <v>28.446999999999999</v>
      </c>
      <c r="J28" s="45">
        <v>33.701300000000003</v>
      </c>
      <c r="K28" s="45">
        <v>26.032800000000002</v>
      </c>
      <c r="L28" s="45">
        <v>22.380400000000002</v>
      </c>
      <c r="M28" s="45">
        <v>30.9209</v>
      </c>
      <c r="N28" s="45">
        <v>23.293399999999998</v>
      </c>
      <c r="O28" s="45">
        <v>6.7037000000000004</v>
      </c>
      <c r="P28" s="45">
        <v>20.235399999999998</v>
      </c>
      <c r="Q28" s="45">
        <v>6.6477000000000004</v>
      </c>
      <c r="R28" s="45" t="s">
        <v>268</v>
      </c>
      <c r="S28" s="45">
        <v>16.680700000000002</v>
      </c>
      <c r="T28" s="45">
        <v>6.6242999999999999</v>
      </c>
      <c r="U28" s="45">
        <v>16.0718</v>
      </c>
      <c r="V28" s="45">
        <v>0</v>
      </c>
      <c r="W28" s="45">
        <v>16.0718</v>
      </c>
      <c r="X28" s="45">
        <v>0</v>
      </c>
      <c r="Y28" s="45">
        <v>16.815999999999999</v>
      </c>
      <c r="Z28" s="45">
        <v>14.9131</v>
      </c>
      <c r="AA28" s="45">
        <v>16.1312</v>
      </c>
      <c r="AB28" s="45">
        <v>0</v>
      </c>
      <c r="AC28" s="45">
        <v>16.1312</v>
      </c>
      <c r="AD28" s="45">
        <v>0</v>
      </c>
      <c r="AE28" s="45">
        <v>16.815999999999999</v>
      </c>
      <c r="AF28" s="45">
        <v>15.020099999999999</v>
      </c>
      <c r="AG28" s="45">
        <v>12.3733</v>
      </c>
      <c r="AH28" s="45">
        <v>0</v>
      </c>
      <c r="AI28" s="45">
        <v>12.3733</v>
      </c>
      <c r="AJ28" s="45" t="s">
        <v>268</v>
      </c>
      <c r="AK28" s="45">
        <v>0</v>
      </c>
      <c r="AL28" s="45">
        <v>12.3733</v>
      </c>
      <c r="AM28" s="45">
        <v>22.7012</v>
      </c>
    </row>
    <row r="29" spans="1:39" hidden="1" outlineLevel="1">
      <c r="A29" s="8">
        <v>41091</v>
      </c>
      <c r="B29" s="45">
        <v>27.477</v>
      </c>
      <c r="C29" s="45">
        <v>28.5413</v>
      </c>
      <c r="D29" s="45">
        <v>33.628599999999999</v>
      </c>
      <c r="E29" s="45">
        <v>25.812799999999999</v>
      </c>
      <c r="F29" s="45">
        <v>18.908300000000001</v>
      </c>
      <c r="G29" s="45">
        <v>31.0001</v>
      </c>
      <c r="H29" s="45">
        <v>22.8446</v>
      </c>
      <c r="I29" s="45">
        <v>28.751300000000001</v>
      </c>
      <c r="J29" s="45">
        <v>33.828299999999999</v>
      </c>
      <c r="K29" s="45">
        <v>26.025300000000001</v>
      </c>
      <c r="L29" s="45">
        <v>18.908300000000001</v>
      </c>
      <c r="M29" s="45">
        <v>31.050999999999998</v>
      </c>
      <c r="N29" s="45">
        <v>23.746400000000001</v>
      </c>
      <c r="O29" s="45">
        <v>14.916499999999999</v>
      </c>
      <c r="P29" s="45">
        <v>20.017900000000001</v>
      </c>
      <c r="Q29" s="45">
        <v>12.3749</v>
      </c>
      <c r="R29" s="45" t="s">
        <v>268</v>
      </c>
      <c r="S29" s="45">
        <v>17.036000000000001</v>
      </c>
      <c r="T29" s="45">
        <v>11.7433</v>
      </c>
      <c r="U29" s="45">
        <v>17.142800000000001</v>
      </c>
      <c r="V29" s="45">
        <v>0</v>
      </c>
      <c r="W29" s="45">
        <v>17.142800000000001</v>
      </c>
      <c r="X29" s="45">
        <v>0</v>
      </c>
      <c r="Y29" s="45">
        <v>0</v>
      </c>
      <c r="Z29" s="45">
        <v>17.142800000000001</v>
      </c>
      <c r="AA29" s="45">
        <v>17.205400000000001</v>
      </c>
      <c r="AB29" s="45">
        <v>0</v>
      </c>
      <c r="AC29" s="45">
        <v>17.205400000000001</v>
      </c>
      <c r="AD29" s="45">
        <v>0</v>
      </c>
      <c r="AE29" s="45">
        <v>0</v>
      </c>
      <c r="AF29" s="45">
        <v>17.205400000000001</v>
      </c>
      <c r="AG29" s="45">
        <v>12.3993</v>
      </c>
      <c r="AH29" s="45">
        <v>0</v>
      </c>
      <c r="AI29" s="45">
        <v>12.3993</v>
      </c>
      <c r="AJ29" s="45" t="s">
        <v>268</v>
      </c>
      <c r="AK29" s="45">
        <v>0</v>
      </c>
      <c r="AL29" s="45">
        <v>12.3993</v>
      </c>
      <c r="AM29" s="45">
        <v>23.9162</v>
      </c>
    </row>
    <row r="30" spans="1:39" hidden="1" outlineLevel="1">
      <c r="A30" s="8">
        <v>41122</v>
      </c>
      <c r="B30" s="45">
        <v>25.915800000000001</v>
      </c>
      <c r="C30" s="45">
        <v>26.9435</v>
      </c>
      <c r="D30" s="45">
        <v>34.0242</v>
      </c>
      <c r="E30" s="45">
        <v>23.298999999999999</v>
      </c>
      <c r="F30" s="45">
        <v>20.260999999999999</v>
      </c>
      <c r="G30" s="45">
        <v>28.777699999999999</v>
      </c>
      <c r="H30" s="45">
        <v>19.340499999999999</v>
      </c>
      <c r="I30" s="45">
        <v>27.102699999999999</v>
      </c>
      <c r="J30" s="45">
        <v>34.116799999999998</v>
      </c>
      <c r="K30" s="45">
        <v>23.463699999999999</v>
      </c>
      <c r="L30" s="45">
        <v>20.260999999999999</v>
      </c>
      <c r="M30" s="45">
        <v>28.798500000000001</v>
      </c>
      <c r="N30" s="45">
        <v>20.087399999999999</v>
      </c>
      <c r="O30" s="45">
        <v>13.5336</v>
      </c>
      <c r="P30" s="45">
        <v>19.9983</v>
      </c>
      <c r="Q30" s="45">
        <v>12.0168</v>
      </c>
      <c r="R30" s="45" t="s">
        <v>268</v>
      </c>
      <c r="S30" s="45">
        <v>15.9604</v>
      </c>
      <c r="T30" s="45">
        <v>11.8439</v>
      </c>
      <c r="U30" s="45">
        <v>14.8353</v>
      </c>
      <c r="V30" s="45">
        <v>0</v>
      </c>
      <c r="W30" s="45">
        <v>14.8353</v>
      </c>
      <c r="X30" s="45">
        <v>0</v>
      </c>
      <c r="Y30" s="45">
        <v>0</v>
      </c>
      <c r="Z30" s="45">
        <v>14.8353</v>
      </c>
      <c r="AA30" s="45">
        <v>15.9625</v>
      </c>
      <c r="AB30" s="45">
        <v>0</v>
      </c>
      <c r="AC30" s="45">
        <v>15.9625</v>
      </c>
      <c r="AD30" s="45">
        <v>0</v>
      </c>
      <c r="AE30" s="45">
        <v>0</v>
      </c>
      <c r="AF30" s="45">
        <v>15.9625</v>
      </c>
      <c r="AG30" s="45">
        <v>8.1934000000000005</v>
      </c>
      <c r="AH30" s="45">
        <v>0</v>
      </c>
      <c r="AI30" s="45">
        <v>8.1934000000000005</v>
      </c>
      <c r="AJ30" s="45" t="s">
        <v>268</v>
      </c>
      <c r="AK30" s="45">
        <v>0</v>
      </c>
      <c r="AL30" s="45">
        <v>8.1934000000000005</v>
      </c>
      <c r="AM30" s="45">
        <v>24.485700000000001</v>
      </c>
    </row>
    <row r="31" spans="1:39" hidden="1" outlineLevel="1">
      <c r="A31" s="8">
        <v>41153</v>
      </c>
      <c r="B31" s="45">
        <v>26.438700000000001</v>
      </c>
      <c r="C31" s="45">
        <v>27.0016</v>
      </c>
      <c r="D31" s="45">
        <v>33.870100000000001</v>
      </c>
      <c r="E31" s="45">
        <v>23.6494</v>
      </c>
      <c r="F31" s="45">
        <v>20.6113</v>
      </c>
      <c r="G31" s="45">
        <v>29.3613</v>
      </c>
      <c r="H31" s="45">
        <v>18.736599999999999</v>
      </c>
      <c r="I31" s="45">
        <v>27.061199999999999</v>
      </c>
      <c r="J31" s="45">
        <v>33.872300000000003</v>
      </c>
      <c r="K31" s="45">
        <v>23.7136</v>
      </c>
      <c r="L31" s="45">
        <v>20.6113</v>
      </c>
      <c r="M31" s="45">
        <v>29.545400000000001</v>
      </c>
      <c r="N31" s="45">
        <v>18.837700000000002</v>
      </c>
      <c r="O31" s="45">
        <v>14.827</v>
      </c>
      <c r="P31" s="45">
        <v>20.5443</v>
      </c>
      <c r="Q31" s="45">
        <v>14.763299999999999</v>
      </c>
      <c r="R31" s="45" t="s">
        <v>268</v>
      </c>
      <c r="S31" s="45">
        <v>15.2508</v>
      </c>
      <c r="T31" s="45">
        <v>13.777100000000001</v>
      </c>
      <c r="U31" s="45">
        <v>17.2622</v>
      </c>
      <c r="V31" s="45">
        <v>0</v>
      </c>
      <c r="W31" s="45">
        <v>17.2622</v>
      </c>
      <c r="X31" s="45">
        <v>0</v>
      </c>
      <c r="Y31" s="45">
        <v>0</v>
      </c>
      <c r="Z31" s="45">
        <v>17.2622</v>
      </c>
      <c r="AA31" s="45">
        <v>17.2727</v>
      </c>
      <c r="AB31" s="45">
        <v>0</v>
      </c>
      <c r="AC31" s="45">
        <v>17.2727</v>
      </c>
      <c r="AD31" s="45">
        <v>0</v>
      </c>
      <c r="AE31" s="45">
        <v>0</v>
      </c>
      <c r="AF31" s="45">
        <v>17.2727</v>
      </c>
      <c r="AG31" s="45">
        <v>15.099399999999999</v>
      </c>
      <c r="AH31" s="45">
        <v>0</v>
      </c>
      <c r="AI31" s="45">
        <v>15.099399999999999</v>
      </c>
      <c r="AJ31" s="45" t="s">
        <v>268</v>
      </c>
      <c r="AK31" s="45">
        <v>0</v>
      </c>
      <c r="AL31" s="45">
        <v>15.099399999999999</v>
      </c>
      <c r="AM31" s="45">
        <v>24.4209</v>
      </c>
    </row>
    <row r="32" spans="1:39" hidden="1" outlineLevel="1">
      <c r="A32" s="8">
        <v>41183</v>
      </c>
      <c r="B32" s="45">
        <v>24.529599999999999</v>
      </c>
      <c r="C32" s="45">
        <v>25.993300000000001</v>
      </c>
      <c r="D32" s="45">
        <v>33.755899999999997</v>
      </c>
      <c r="E32" s="45">
        <v>22.152200000000001</v>
      </c>
      <c r="F32" s="45">
        <v>19.7376</v>
      </c>
      <c r="G32" s="45">
        <v>27.1615</v>
      </c>
      <c r="H32" s="45">
        <v>15.0099</v>
      </c>
      <c r="I32" s="45">
        <v>26.491499999999998</v>
      </c>
      <c r="J32" s="45">
        <v>33.755899999999997</v>
      </c>
      <c r="K32" s="45">
        <v>22.645399999999999</v>
      </c>
      <c r="L32" s="45">
        <v>19.7376</v>
      </c>
      <c r="M32" s="45">
        <v>27.1858</v>
      </c>
      <c r="N32" s="45">
        <v>14.9452</v>
      </c>
      <c r="O32" s="45">
        <v>15.0999</v>
      </c>
      <c r="P32" s="45">
        <v>24.758099999999999</v>
      </c>
      <c r="Q32" s="45">
        <v>15.0998</v>
      </c>
      <c r="R32" s="45" t="s">
        <v>268</v>
      </c>
      <c r="S32" s="45">
        <v>13.039899999999999</v>
      </c>
      <c r="T32" s="45">
        <v>15.123799999999999</v>
      </c>
      <c r="U32" s="45">
        <v>14.5352</v>
      </c>
      <c r="V32" s="45">
        <v>0</v>
      </c>
      <c r="W32" s="45">
        <v>14.5352</v>
      </c>
      <c r="X32" s="45">
        <v>0</v>
      </c>
      <c r="Y32" s="45">
        <v>0</v>
      </c>
      <c r="Z32" s="45">
        <v>14.5352</v>
      </c>
      <c r="AA32" s="45">
        <v>15.824400000000001</v>
      </c>
      <c r="AB32" s="45">
        <v>0</v>
      </c>
      <c r="AC32" s="45">
        <v>15.824400000000001</v>
      </c>
      <c r="AD32" s="45">
        <v>0</v>
      </c>
      <c r="AE32" s="45">
        <v>0</v>
      </c>
      <c r="AF32" s="45">
        <v>15.824400000000001</v>
      </c>
      <c r="AG32" s="45">
        <v>13.327999999999999</v>
      </c>
      <c r="AH32" s="45">
        <v>0</v>
      </c>
      <c r="AI32" s="45">
        <v>13.327999999999999</v>
      </c>
      <c r="AJ32" s="45" t="s">
        <v>268</v>
      </c>
      <c r="AK32" s="45">
        <v>0</v>
      </c>
      <c r="AL32" s="45">
        <v>13.327999999999999</v>
      </c>
      <c r="AM32" s="45">
        <v>24.5808</v>
      </c>
    </row>
    <row r="33" spans="1:39" hidden="1" outlineLevel="1">
      <c r="A33" s="8">
        <v>41214</v>
      </c>
      <c r="B33" s="45">
        <v>27.33</v>
      </c>
      <c r="C33" s="45">
        <v>28.600200000000001</v>
      </c>
      <c r="D33" s="45">
        <v>34.001800000000003</v>
      </c>
      <c r="E33" s="45">
        <v>25.058599999999998</v>
      </c>
      <c r="F33" s="45">
        <v>19.795400000000001</v>
      </c>
      <c r="G33" s="45">
        <v>30.004799999999999</v>
      </c>
      <c r="H33" s="45">
        <v>24.4162</v>
      </c>
      <c r="I33" s="45">
        <v>28.600300000000001</v>
      </c>
      <c r="J33" s="45">
        <v>34.002099999999999</v>
      </c>
      <c r="K33" s="45">
        <v>25.058599999999998</v>
      </c>
      <c r="L33" s="45">
        <v>19.795400000000001</v>
      </c>
      <c r="M33" s="45">
        <v>30.004799999999999</v>
      </c>
      <c r="N33" s="45">
        <v>24.4162</v>
      </c>
      <c r="O33" s="45">
        <v>5.2812000000000001</v>
      </c>
      <c r="P33" s="45">
        <v>5.2812000000000001</v>
      </c>
      <c r="Q33" s="45">
        <v>0</v>
      </c>
      <c r="R33" s="45" t="s">
        <v>268</v>
      </c>
      <c r="S33" s="45" t="s">
        <v>268</v>
      </c>
      <c r="T33" s="45">
        <v>0</v>
      </c>
      <c r="U33" s="45">
        <v>16.7301</v>
      </c>
      <c r="V33" s="45">
        <v>0</v>
      </c>
      <c r="W33" s="45">
        <v>16.7301</v>
      </c>
      <c r="X33" s="45">
        <v>0</v>
      </c>
      <c r="Y33" s="45">
        <v>0</v>
      </c>
      <c r="Z33" s="45">
        <v>16.7301</v>
      </c>
      <c r="AA33" s="45">
        <v>18.232800000000001</v>
      </c>
      <c r="AB33" s="45">
        <v>0</v>
      </c>
      <c r="AC33" s="45">
        <v>18.232800000000001</v>
      </c>
      <c r="AD33" s="45">
        <v>0</v>
      </c>
      <c r="AE33" s="45">
        <v>0</v>
      </c>
      <c r="AF33" s="45">
        <v>18.232800000000001</v>
      </c>
      <c r="AG33" s="45">
        <v>14.327</v>
      </c>
      <c r="AH33" s="45">
        <v>0</v>
      </c>
      <c r="AI33" s="45">
        <v>14.327</v>
      </c>
      <c r="AJ33" s="45" t="s">
        <v>268</v>
      </c>
      <c r="AK33" s="45" t="s">
        <v>268</v>
      </c>
      <c r="AL33" s="45">
        <v>14.327</v>
      </c>
      <c r="AM33" s="45">
        <v>24.985700000000001</v>
      </c>
    </row>
    <row r="34" spans="1:39" hidden="1" outlineLevel="1">
      <c r="A34" s="8">
        <v>41244</v>
      </c>
      <c r="B34" s="45">
        <v>25.783999999999999</v>
      </c>
      <c r="C34" s="45">
        <v>26.4496</v>
      </c>
      <c r="D34" s="45">
        <v>33.769199999999998</v>
      </c>
      <c r="E34" s="45">
        <v>21.401800000000001</v>
      </c>
      <c r="F34" s="45">
        <v>19.756699999999999</v>
      </c>
      <c r="G34" s="45">
        <v>28.8245</v>
      </c>
      <c r="H34" s="45">
        <v>13.365600000000001</v>
      </c>
      <c r="I34" s="45">
        <v>28.975100000000001</v>
      </c>
      <c r="J34" s="45">
        <v>33.769199999999998</v>
      </c>
      <c r="K34" s="45">
        <v>24.8246</v>
      </c>
      <c r="L34" s="45">
        <v>19.756699999999999</v>
      </c>
      <c r="M34" s="45">
        <v>28.8245</v>
      </c>
      <c r="N34" s="45">
        <v>20.5075</v>
      </c>
      <c r="O34" s="45">
        <v>8.0000999999999998</v>
      </c>
      <c r="P34" s="45">
        <v>29.575500000000002</v>
      </c>
      <c r="Q34" s="45">
        <v>8</v>
      </c>
      <c r="R34" s="45" t="s">
        <v>268</v>
      </c>
      <c r="S34" s="45" t="s">
        <v>268</v>
      </c>
      <c r="T34" s="45">
        <v>8</v>
      </c>
      <c r="U34" s="45">
        <v>17.873200000000001</v>
      </c>
      <c r="V34" s="45">
        <v>0</v>
      </c>
      <c r="W34" s="45">
        <v>17.873200000000001</v>
      </c>
      <c r="X34" s="45">
        <v>0</v>
      </c>
      <c r="Y34" s="45">
        <v>22.298100000000002</v>
      </c>
      <c r="Z34" s="45">
        <v>17.540500000000002</v>
      </c>
      <c r="AA34" s="45">
        <v>17.873200000000001</v>
      </c>
      <c r="AB34" s="45">
        <v>0</v>
      </c>
      <c r="AC34" s="45">
        <v>17.873200000000001</v>
      </c>
      <c r="AD34" s="45">
        <v>0</v>
      </c>
      <c r="AE34" s="45">
        <v>22.298100000000002</v>
      </c>
      <c r="AF34" s="45">
        <v>17.540500000000002</v>
      </c>
      <c r="AG34" s="45">
        <v>0</v>
      </c>
      <c r="AH34" s="45">
        <v>0</v>
      </c>
      <c r="AI34" s="45">
        <v>0</v>
      </c>
      <c r="AJ34" s="45" t="s">
        <v>268</v>
      </c>
      <c r="AK34" s="45" t="s">
        <v>268</v>
      </c>
      <c r="AL34" s="45">
        <v>0</v>
      </c>
      <c r="AM34" s="45">
        <v>24.831600000000002</v>
      </c>
    </row>
    <row r="35" spans="1:39" hidden="1" outlineLevel="1">
      <c r="A35" s="8">
        <v>41275</v>
      </c>
      <c r="B35" s="45">
        <v>28.7669</v>
      </c>
      <c r="C35" s="45">
        <v>29.715699999999998</v>
      </c>
      <c r="D35" s="45">
        <v>33.793799999999997</v>
      </c>
      <c r="E35" s="45">
        <v>24.954799999999999</v>
      </c>
      <c r="F35" s="45">
        <v>18.664300000000001</v>
      </c>
      <c r="G35" s="45">
        <v>29.196300000000001</v>
      </c>
      <c r="H35" s="45">
        <v>27.483599999999999</v>
      </c>
      <c r="I35" s="45">
        <v>29.719899999999999</v>
      </c>
      <c r="J35" s="45">
        <v>33.802</v>
      </c>
      <c r="K35" s="45">
        <v>24.954999999999998</v>
      </c>
      <c r="L35" s="45">
        <v>18.664300000000001</v>
      </c>
      <c r="M35" s="45">
        <v>29.197600000000001</v>
      </c>
      <c r="N35" s="45">
        <v>27.483599999999999</v>
      </c>
      <c r="O35" s="45">
        <v>7.4085999999999999</v>
      </c>
      <c r="P35" s="45">
        <v>7.0900000000000005E-2</v>
      </c>
      <c r="Q35" s="45">
        <v>24</v>
      </c>
      <c r="R35" s="45" t="s">
        <v>268</v>
      </c>
      <c r="S35" s="45">
        <v>24</v>
      </c>
      <c r="T35" s="45">
        <v>0</v>
      </c>
      <c r="U35" s="45">
        <v>26.25</v>
      </c>
      <c r="V35" s="45">
        <v>0</v>
      </c>
      <c r="W35" s="45">
        <v>26.25</v>
      </c>
      <c r="X35" s="45">
        <v>0</v>
      </c>
      <c r="Y35" s="45">
        <v>0</v>
      </c>
      <c r="Z35" s="45">
        <v>26.25</v>
      </c>
      <c r="AA35" s="45">
        <v>26.25</v>
      </c>
      <c r="AB35" s="45">
        <v>0</v>
      </c>
      <c r="AC35" s="45">
        <v>26.25</v>
      </c>
      <c r="AD35" s="45">
        <v>0</v>
      </c>
      <c r="AE35" s="45">
        <v>0</v>
      </c>
      <c r="AF35" s="45">
        <v>26.25</v>
      </c>
      <c r="AG35" s="45">
        <v>0</v>
      </c>
      <c r="AH35" s="45">
        <v>0</v>
      </c>
      <c r="AI35" s="45">
        <v>0</v>
      </c>
      <c r="AJ35" s="45" t="s">
        <v>268</v>
      </c>
      <c r="AK35" s="45">
        <v>0</v>
      </c>
      <c r="AL35" s="45">
        <v>0</v>
      </c>
      <c r="AM35" s="45">
        <v>25.104099999999999</v>
      </c>
    </row>
    <row r="36" spans="1:39" hidden="1" outlineLevel="1">
      <c r="A36" s="8">
        <v>41306</v>
      </c>
      <c r="B36" s="45">
        <v>28.1343</v>
      </c>
      <c r="C36" s="45">
        <v>29.437200000000001</v>
      </c>
      <c r="D36" s="45">
        <v>33.157600000000002</v>
      </c>
      <c r="E36" s="45">
        <v>26.645499999999998</v>
      </c>
      <c r="F36" s="45">
        <v>19.373699999999999</v>
      </c>
      <c r="G36" s="45">
        <v>30.161999999999999</v>
      </c>
      <c r="H36" s="45">
        <v>25.558800000000002</v>
      </c>
      <c r="I36" s="45">
        <v>29.4772</v>
      </c>
      <c r="J36" s="45">
        <v>33.160400000000003</v>
      </c>
      <c r="K36" s="45">
        <v>26.705200000000001</v>
      </c>
      <c r="L36" s="45">
        <v>19.373699999999999</v>
      </c>
      <c r="M36" s="45">
        <v>30.161999999999999</v>
      </c>
      <c r="N36" s="45">
        <v>25.8962</v>
      </c>
      <c r="O36" s="45">
        <v>6.7697000000000003</v>
      </c>
      <c r="P36" s="45">
        <v>0.70020000000000004</v>
      </c>
      <c r="Q36" s="45">
        <v>6.9012000000000002</v>
      </c>
      <c r="R36" s="45" t="s">
        <v>268</v>
      </c>
      <c r="S36" s="45">
        <v>24</v>
      </c>
      <c r="T36" s="45">
        <v>6.9</v>
      </c>
      <c r="U36" s="45">
        <v>15.458600000000001</v>
      </c>
      <c r="V36" s="45">
        <v>0</v>
      </c>
      <c r="W36" s="45">
        <v>15.458600000000001</v>
      </c>
      <c r="X36" s="45">
        <v>0</v>
      </c>
      <c r="Y36" s="45">
        <v>0</v>
      </c>
      <c r="Z36" s="45">
        <v>15.458600000000001</v>
      </c>
      <c r="AA36" s="45">
        <v>15.458600000000001</v>
      </c>
      <c r="AB36" s="45">
        <v>0</v>
      </c>
      <c r="AC36" s="45">
        <v>15.458600000000001</v>
      </c>
      <c r="AD36" s="45">
        <v>0</v>
      </c>
      <c r="AE36" s="45">
        <v>0</v>
      </c>
      <c r="AF36" s="45">
        <v>15.458600000000001</v>
      </c>
      <c r="AG36" s="45">
        <v>0</v>
      </c>
      <c r="AH36" s="45">
        <v>0</v>
      </c>
      <c r="AI36" s="45">
        <v>0</v>
      </c>
      <c r="AJ36" s="45" t="s">
        <v>268</v>
      </c>
      <c r="AK36" s="45">
        <v>0</v>
      </c>
      <c r="AL36" s="45">
        <v>0</v>
      </c>
      <c r="AM36" s="45">
        <v>24.894200000000001</v>
      </c>
    </row>
    <row r="37" spans="1:39" hidden="1" outlineLevel="1">
      <c r="A37" s="8">
        <v>41334</v>
      </c>
      <c r="B37" s="45">
        <v>28.074100000000001</v>
      </c>
      <c r="C37" s="45">
        <v>29.645199999999999</v>
      </c>
      <c r="D37" s="45">
        <v>33.431800000000003</v>
      </c>
      <c r="E37" s="45">
        <v>26.629899999999999</v>
      </c>
      <c r="F37" s="45">
        <v>20.663900000000002</v>
      </c>
      <c r="G37" s="45">
        <v>30.441700000000001</v>
      </c>
      <c r="H37" s="45">
        <v>25.130800000000001</v>
      </c>
      <c r="I37" s="45">
        <v>29.716699999999999</v>
      </c>
      <c r="J37" s="45">
        <v>33.431699999999999</v>
      </c>
      <c r="K37" s="45">
        <v>26.739000000000001</v>
      </c>
      <c r="L37" s="45">
        <v>20.663900000000002</v>
      </c>
      <c r="M37" s="45">
        <v>30.441700000000001</v>
      </c>
      <c r="N37" s="45">
        <v>25.692799999999998</v>
      </c>
      <c r="O37" s="45">
        <v>10.040900000000001</v>
      </c>
      <c r="P37" s="45">
        <v>38.160299999999999</v>
      </c>
      <c r="Q37" s="45">
        <v>10</v>
      </c>
      <c r="R37" s="45" t="s">
        <v>268</v>
      </c>
      <c r="S37" s="45" t="s">
        <v>268</v>
      </c>
      <c r="T37" s="45">
        <v>10</v>
      </c>
      <c r="U37" s="45">
        <v>16.708600000000001</v>
      </c>
      <c r="V37" s="45">
        <v>0</v>
      </c>
      <c r="W37" s="45">
        <v>16.708600000000001</v>
      </c>
      <c r="X37" s="45">
        <v>0</v>
      </c>
      <c r="Y37" s="45">
        <v>0</v>
      </c>
      <c r="Z37" s="45">
        <v>16.708600000000001</v>
      </c>
      <c r="AA37" s="45">
        <v>16.799900000000001</v>
      </c>
      <c r="AB37" s="45">
        <v>0</v>
      </c>
      <c r="AC37" s="45">
        <v>16.799900000000001</v>
      </c>
      <c r="AD37" s="45">
        <v>0</v>
      </c>
      <c r="AE37" s="45">
        <v>0</v>
      </c>
      <c r="AF37" s="45">
        <v>16.799900000000001</v>
      </c>
      <c r="AG37" s="45">
        <v>13</v>
      </c>
      <c r="AH37" s="45">
        <v>0</v>
      </c>
      <c r="AI37" s="45">
        <v>13</v>
      </c>
      <c r="AJ37" s="45" t="s">
        <v>268</v>
      </c>
      <c r="AK37" s="45" t="s">
        <v>268</v>
      </c>
      <c r="AL37" s="45">
        <v>13</v>
      </c>
      <c r="AM37" s="45">
        <v>25.099799999999998</v>
      </c>
    </row>
    <row r="38" spans="1:39" hidden="1" outlineLevel="1">
      <c r="A38" s="8">
        <v>41365</v>
      </c>
      <c r="B38" s="45">
        <v>34.1873</v>
      </c>
      <c r="C38" s="45">
        <v>34.932000000000002</v>
      </c>
      <c r="D38" s="45">
        <v>35.795499999999997</v>
      </c>
      <c r="E38" s="45">
        <v>27.341200000000001</v>
      </c>
      <c r="F38" s="45">
        <v>23.542000000000002</v>
      </c>
      <c r="G38" s="45">
        <v>30.3766</v>
      </c>
      <c r="H38" s="45">
        <v>22.389500000000002</v>
      </c>
      <c r="I38" s="45">
        <v>34.936100000000003</v>
      </c>
      <c r="J38" s="45">
        <v>35.795499999999997</v>
      </c>
      <c r="K38" s="45">
        <v>27.366299999999999</v>
      </c>
      <c r="L38" s="45">
        <v>23.542000000000002</v>
      </c>
      <c r="M38" s="45">
        <v>30.3766</v>
      </c>
      <c r="N38" s="45">
        <v>22.4801</v>
      </c>
      <c r="O38" s="45">
        <v>15.2958</v>
      </c>
      <c r="P38" s="45">
        <v>35.560600000000001</v>
      </c>
      <c r="Q38" s="45">
        <v>15.25</v>
      </c>
      <c r="R38" s="45" t="s">
        <v>268</v>
      </c>
      <c r="S38" s="45" t="s">
        <v>268</v>
      </c>
      <c r="T38" s="45">
        <v>15.25</v>
      </c>
      <c r="U38" s="45">
        <v>19.110099999999999</v>
      </c>
      <c r="V38" s="45">
        <v>0</v>
      </c>
      <c r="W38" s="45">
        <v>19.110099999999999</v>
      </c>
      <c r="X38" s="45">
        <v>0</v>
      </c>
      <c r="Y38" s="45">
        <v>0</v>
      </c>
      <c r="Z38" s="45">
        <v>19.110099999999999</v>
      </c>
      <c r="AA38" s="45">
        <v>19.133800000000001</v>
      </c>
      <c r="AB38" s="45">
        <v>0</v>
      </c>
      <c r="AC38" s="45">
        <v>19.133800000000001</v>
      </c>
      <c r="AD38" s="45">
        <v>0</v>
      </c>
      <c r="AE38" s="45">
        <v>0</v>
      </c>
      <c r="AF38" s="45">
        <v>19.133800000000001</v>
      </c>
      <c r="AG38" s="45">
        <v>9.3467000000000002</v>
      </c>
      <c r="AH38" s="45">
        <v>0</v>
      </c>
      <c r="AI38" s="45">
        <v>9.3467000000000002</v>
      </c>
      <c r="AJ38" s="45" t="s">
        <v>268</v>
      </c>
      <c r="AK38" s="45" t="s">
        <v>268</v>
      </c>
      <c r="AL38" s="45">
        <v>9.3467000000000002</v>
      </c>
      <c r="AM38" s="45">
        <v>24.967099999999999</v>
      </c>
    </row>
    <row r="39" spans="1:39" hidden="1" outlineLevel="1">
      <c r="A39" s="8">
        <v>41395</v>
      </c>
      <c r="B39" s="45">
        <v>28.643799999999999</v>
      </c>
      <c r="C39" s="45">
        <v>30.630700000000001</v>
      </c>
      <c r="D39" s="45">
        <v>33.705800000000004</v>
      </c>
      <c r="E39" s="45">
        <v>27.790199999999999</v>
      </c>
      <c r="F39" s="45">
        <v>22.1372</v>
      </c>
      <c r="G39" s="45">
        <v>30.387699999999999</v>
      </c>
      <c r="H39" s="45">
        <v>24.718499999999999</v>
      </c>
      <c r="I39" s="45">
        <v>30.696899999999999</v>
      </c>
      <c r="J39" s="45">
        <v>33.705800000000004</v>
      </c>
      <c r="K39" s="45">
        <v>27.899699999999999</v>
      </c>
      <c r="L39" s="45">
        <v>22.1372</v>
      </c>
      <c r="M39" s="45">
        <v>30.387699999999999</v>
      </c>
      <c r="N39" s="45">
        <v>25.769400000000001</v>
      </c>
      <c r="O39" s="45">
        <v>10.7681</v>
      </c>
      <c r="P39" s="45">
        <v>34.847700000000003</v>
      </c>
      <c r="Q39" s="45">
        <v>10.7463</v>
      </c>
      <c r="R39" s="45" t="s">
        <v>268</v>
      </c>
      <c r="S39" s="45" t="s">
        <v>268</v>
      </c>
      <c r="T39" s="45">
        <v>10.7463</v>
      </c>
      <c r="U39" s="45">
        <v>19.839200000000002</v>
      </c>
      <c r="V39" s="45">
        <v>0</v>
      </c>
      <c r="W39" s="45">
        <v>19.839200000000002</v>
      </c>
      <c r="X39" s="45">
        <v>0</v>
      </c>
      <c r="Y39" s="45">
        <v>0</v>
      </c>
      <c r="Z39" s="45">
        <v>19.839200000000002</v>
      </c>
      <c r="AA39" s="45">
        <v>19.839200000000002</v>
      </c>
      <c r="AB39" s="45">
        <v>0</v>
      </c>
      <c r="AC39" s="45">
        <v>19.839200000000002</v>
      </c>
      <c r="AD39" s="45">
        <v>0</v>
      </c>
      <c r="AE39" s="45">
        <v>0</v>
      </c>
      <c r="AF39" s="45">
        <v>19.839200000000002</v>
      </c>
      <c r="AG39" s="45">
        <v>0</v>
      </c>
      <c r="AH39" s="45">
        <v>0</v>
      </c>
      <c r="AI39" s="45">
        <v>0</v>
      </c>
      <c r="AJ39" s="45" t="s">
        <v>268</v>
      </c>
      <c r="AK39" s="45" t="s">
        <v>268</v>
      </c>
      <c r="AL39" s="45">
        <v>0</v>
      </c>
      <c r="AM39" s="45">
        <v>24.8918</v>
      </c>
    </row>
    <row r="40" spans="1:39" hidden="1" outlineLevel="1">
      <c r="A40" s="8">
        <v>41426</v>
      </c>
      <c r="B40" s="45">
        <v>27.940899999999999</v>
      </c>
      <c r="C40" s="45">
        <v>29.360199999999999</v>
      </c>
      <c r="D40" s="45">
        <v>32.489100000000001</v>
      </c>
      <c r="E40" s="45">
        <v>27.9909</v>
      </c>
      <c r="F40" s="45">
        <v>22.896899999999999</v>
      </c>
      <c r="G40" s="45">
        <v>30.2044</v>
      </c>
      <c r="H40" s="45">
        <v>26.797499999999999</v>
      </c>
      <c r="I40" s="45">
        <v>29.360099999999999</v>
      </c>
      <c r="J40" s="45">
        <v>32.488999999999997</v>
      </c>
      <c r="K40" s="45">
        <v>27.9909</v>
      </c>
      <c r="L40" s="45">
        <v>22.896899999999999</v>
      </c>
      <c r="M40" s="45">
        <v>30.2044</v>
      </c>
      <c r="N40" s="45">
        <v>26.797499999999999</v>
      </c>
      <c r="O40" s="45">
        <v>35.470799999999997</v>
      </c>
      <c r="P40" s="45">
        <v>35.470799999999997</v>
      </c>
      <c r="Q40" s="45" t="s">
        <v>268</v>
      </c>
      <c r="R40" s="45" t="s">
        <v>268</v>
      </c>
      <c r="S40" s="45" t="s">
        <v>268</v>
      </c>
      <c r="T40" s="45" t="s">
        <v>268</v>
      </c>
      <c r="U40" s="45">
        <v>18.945599999999999</v>
      </c>
      <c r="V40" s="45">
        <v>0</v>
      </c>
      <c r="W40" s="45">
        <v>18.945599999999999</v>
      </c>
      <c r="X40" s="45">
        <v>0</v>
      </c>
      <c r="Y40" s="45">
        <v>21</v>
      </c>
      <c r="Z40" s="45">
        <v>17.852900000000002</v>
      </c>
      <c r="AA40" s="45">
        <v>18.945599999999999</v>
      </c>
      <c r="AB40" s="45">
        <v>0</v>
      </c>
      <c r="AC40" s="45">
        <v>18.945599999999999</v>
      </c>
      <c r="AD40" s="45">
        <v>0</v>
      </c>
      <c r="AE40" s="45">
        <v>21</v>
      </c>
      <c r="AF40" s="45">
        <v>17.852900000000002</v>
      </c>
      <c r="AG40" s="45">
        <v>0</v>
      </c>
      <c r="AH40" s="45">
        <v>0</v>
      </c>
      <c r="AI40" s="45" t="s">
        <v>268</v>
      </c>
      <c r="AJ40" s="45" t="s">
        <v>268</v>
      </c>
      <c r="AK40" s="45" t="s">
        <v>268</v>
      </c>
      <c r="AL40" s="45" t="s">
        <v>268</v>
      </c>
      <c r="AM40" s="45">
        <v>25.438700000000001</v>
      </c>
    </row>
    <row r="41" spans="1:39" hidden="1" outlineLevel="1">
      <c r="A41" s="8">
        <v>41456</v>
      </c>
      <c r="B41" s="45">
        <v>26.969200000000001</v>
      </c>
      <c r="C41" s="45">
        <v>28.048999999999999</v>
      </c>
      <c r="D41" s="45">
        <v>32.333399999999997</v>
      </c>
      <c r="E41" s="45">
        <v>26.070499999999999</v>
      </c>
      <c r="F41" s="45">
        <v>23.930800000000001</v>
      </c>
      <c r="G41" s="45">
        <v>29.695699999999999</v>
      </c>
      <c r="H41" s="45">
        <v>18.96</v>
      </c>
      <c r="I41" s="45">
        <v>28.9648</v>
      </c>
      <c r="J41" s="45">
        <v>32.333399999999997</v>
      </c>
      <c r="K41" s="45">
        <v>27.2944</v>
      </c>
      <c r="L41" s="45">
        <v>23.930800000000001</v>
      </c>
      <c r="M41" s="45">
        <v>29.695699999999999</v>
      </c>
      <c r="N41" s="45">
        <v>22.646799999999999</v>
      </c>
      <c r="O41" s="45">
        <v>9.5002999999999993</v>
      </c>
      <c r="P41" s="45">
        <v>31.7699</v>
      </c>
      <c r="Q41" s="45">
        <v>9.5</v>
      </c>
      <c r="R41" s="45" t="s">
        <v>268</v>
      </c>
      <c r="S41" s="45" t="s">
        <v>268</v>
      </c>
      <c r="T41" s="45">
        <v>9.5</v>
      </c>
      <c r="U41" s="45">
        <v>20.326499999999999</v>
      </c>
      <c r="V41" s="45">
        <v>0</v>
      </c>
      <c r="W41" s="45">
        <v>20.326499999999999</v>
      </c>
      <c r="X41" s="45">
        <v>0</v>
      </c>
      <c r="Y41" s="45">
        <v>23.700600000000001</v>
      </c>
      <c r="Z41" s="45">
        <v>19.049199999999999</v>
      </c>
      <c r="AA41" s="45">
        <v>20.326499999999999</v>
      </c>
      <c r="AB41" s="45">
        <v>0</v>
      </c>
      <c r="AC41" s="45">
        <v>20.326499999999999</v>
      </c>
      <c r="AD41" s="45">
        <v>0</v>
      </c>
      <c r="AE41" s="45">
        <v>23.700600000000001</v>
      </c>
      <c r="AF41" s="45">
        <v>19.049199999999999</v>
      </c>
      <c r="AG41" s="45">
        <v>0</v>
      </c>
      <c r="AH41" s="45">
        <v>0</v>
      </c>
      <c r="AI41" s="45">
        <v>0</v>
      </c>
      <c r="AJ41" s="45" t="s">
        <v>268</v>
      </c>
      <c r="AK41" s="45" t="s">
        <v>268</v>
      </c>
      <c r="AL41" s="45">
        <v>0</v>
      </c>
      <c r="AM41" s="45">
        <v>25.1494</v>
      </c>
    </row>
    <row r="42" spans="1:39" hidden="1" outlineLevel="1">
      <c r="A42" s="8">
        <v>41487</v>
      </c>
      <c r="B42" s="45">
        <v>25.131599999999999</v>
      </c>
      <c r="C42" s="45">
        <v>25.552600000000002</v>
      </c>
      <c r="D42" s="45">
        <v>29.2849</v>
      </c>
      <c r="E42" s="45">
        <v>24.616900000000001</v>
      </c>
      <c r="F42" s="45">
        <v>21.6252</v>
      </c>
      <c r="G42" s="45">
        <v>26.774699999999999</v>
      </c>
      <c r="H42" s="45">
        <v>21.804600000000001</v>
      </c>
      <c r="I42" s="45">
        <v>25.552600000000002</v>
      </c>
      <c r="J42" s="45">
        <v>29.284800000000001</v>
      </c>
      <c r="K42" s="45">
        <v>24.616900000000001</v>
      </c>
      <c r="L42" s="45">
        <v>21.6252</v>
      </c>
      <c r="M42" s="45">
        <v>26.774699999999999</v>
      </c>
      <c r="N42" s="45">
        <v>21.804600000000001</v>
      </c>
      <c r="O42" s="45">
        <v>36.5</v>
      </c>
      <c r="P42" s="45">
        <v>36.5</v>
      </c>
      <c r="Q42" s="45">
        <v>0</v>
      </c>
      <c r="R42" s="45">
        <v>0</v>
      </c>
      <c r="S42" s="45" t="s">
        <v>268</v>
      </c>
      <c r="T42" s="45" t="s">
        <v>268</v>
      </c>
      <c r="U42" s="45">
        <v>18.6219</v>
      </c>
      <c r="V42" s="45">
        <v>0</v>
      </c>
      <c r="W42" s="45">
        <v>18.6219</v>
      </c>
      <c r="X42" s="45">
        <v>0</v>
      </c>
      <c r="Y42" s="45">
        <v>0</v>
      </c>
      <c r="Z42" s="45">
        <v>18.6219</v>
      </c>
      <c r="AA42" s="45">
        <v>18.6219</v>
      </c>
      <c r="AB42" s="45">
        <v>0</v>
      </c>
      <c r="AC42" s="45">
        <v>18.6219</v>
      </c>
      <c r="AD42" s="45">
        <v>0</v>
      </c>
      <c r="AE42" s="45">
        <v>0</v>
      </c>
      <c r="AF42" s="45">
        <v>18.6219</v>
      </c>
      <c r="AG42" s="45">
        <v>0</v>
      </c>
      <c r="AH42" s="45">
        <v>0</v>
      </c>
      <c r="AI42" s="45">
        <v>0</v>
      </c>
      <c r="AJ42" s="45">
        <v>0</v>
      </c>
      <c r="AK42" s="45" t="s">
        <v>268</v>
      </c>
      <c r="AL42" s="45" t="s">
        <v>268</v>
      </c>
      <c r="AM42" s="45">
        <v>24.460100000000001</v>
      </c>
    </row>
    <row r="43" spans="1:39" hidden="1" outlineLevel="1">
      <c r="A43" s="8">
        <v>41518</v>
      </c>
      <c r="B43" s="45">
        <v>25.089300000000001</v>
      </c>
      <c r="C43" s="45">
        <v>26.089300000000001</v>
      </c>
      <c r="D43" s="45">
        <v>26.7638</v>
      </c>
      <c r="E43" s="45">
        <v>25.8993</v>
      </c>
      <c r="F43" s="45">
        <v>21.906400000000001</v>
      </c>
      <c r="G43" s="45">
        <v>28.975300000000001</v>
      </c>
      <c r="H43" s="45">
        <v>19.415800000000001</v>
      </c>
      <c r="I43" s="45">
        <v>26.089300000000001</v>
      </c>
      <c r="J43" s="45">
        <v>26.7638</v>
      </c>
      <c r="K43" s="45">
        <v>25.8993</v>
      </c>
      <c r="L43" s="45">
        <v>21.906400000000001</v>
      </c>
      <c r="M43" s="45">
        <v>28.975300000000001</v>
      </c>
      <c r="N43" s="45">
        <v>19.415800000000001</v>
      </c>
      <c r="O43" s="45">
        <v>36.5</v>
      </c>
      <c r="P43" s="45">
        <v>36.5</v>
      </c>
      <c r="Q43" s="45" t="s">
        <v>268</v>
      </c>
      <c r="R43" s="45" t="s">
        <v>268</v>
      </c>
      <c r="S43" s="45" t="s">
        <v>268</v>
      </c>
      <c r="T43" s="45" t="s">
        <v>268</v>
      </c>
      <c r="U43" s="45">
        <v>17.4329</v>
      </c>
      <c r="V43" s="45">
        <v>0</v>
      </c>
      <c r="W43" s="45">
        <v>17.4329</v>
      </c>
      <c r="X43" s="45">
        <v>0</v>
      </c>
      <c r="Y43" s="45">
        <v>18.251899999999999</v>
      </c>
      <c r="Z43" s="45">
        <v>17.3432</v>
      </c>
      <c r="AA43" s="45">
        <v>17.4329</v>
      </c>
      <c r="AB43" s="45">
        <v>0</v>
      </c>
      <c r="AC43" s="45">
        <v>17.4329</v>
      </c>
      <c r="AD43" s="45">
        <v>0</v>
      </c>
      <c r="AE43" s="45">
        <v>18.251899999999999</v>
      </c>
      <c r="AF43" s="45">
        <v>17.3432</v>
      </c>
      <c r="AG43" s="45">
        <v>0</v>
      </c>
      <c r="AH43" s="45">
        <v>0</v>
      </c>
      <c r="AI43" s="45" t="s">
        <v>268</v>
      </c>
      <c r="AJ43" s="45" t="s">
        <v>268</v>
      </c>
      <c r="AK43" s="45" t="s">
        <v>268</v>
      </c>
      <c r="AL43" s="45" t="s">
        <v>268</v>
      </c>
      <c r="AM43" s="45">
        <v>24.144100000000002</v>
      </c>
    </row>
    <row r="44" spans="1:39" hidden="1" outlineLevel="1">
      <c r="A44" s="8">
        <v>41548</v>
      </c>
      <c r="B44" s="45">
        <v>25.048100000000002</v>
      </c>
      <c r="C44" s="45">
        <v>25.4057</v>
      </c>
      <c r="D44" s="45">
        <v>24.669599999999999</v>
      </c>
      <c r="E44" s="45">
        <v>25.845400000000001</v>
      </c>
      <c r="F44" s="45">
        <v>22.749400000000001</v>
      </c>
      <c r="G44" s="45">
        <v>28.025500000000001</v>
      </c>
      <c r="H44" s="45">
        <v>20.534300000000002</v>
      </c>
      <c r="I44" s="45">
        <v>25.4056</v>
      </c>
      <c r="J44" s="45">
        <v>24.669499999999999</v>
      </c>
      <c r="K44" s="45">
        <v>25.845400000000001</v>
      </c>
      <c r="L44" s="45">
        <v>22.749400000000001</v>
      </c>
      <c r="M44" s="45">
        <v>28.025500000000001</v>
      </c>
      <c r="N44" s="45">
        <v>20.534300000000002</v>
      </c>
      <c r="O44" s="45">
        <v>36.5</v>
      </c>
      <c r="P44" s="45">
        <v>36.5</v>
      </c>
      <c r="Q44" s="45" t="s">
        <v>268</v>
      </c>
      <c r="R44" s="45" t="s">
        <v>268</v>
      </c>
      <c r="S44" s="45" t="s">
        <v>268</v>
      </c>
      <c r="T44" s="45" t="s">
        <v>268</v>
      </c>
      <c r="U44" s="45">
        <v>17.168299999999999</v>
      </c>
      <c r="V44" s="45">
        <v>0</v>
      </c>
      <c r="W44" s="45">
        <v>17.168299999999999</v>
      </c>
      <c r="X44" s="45">
        <v>0</v>
      </c>
      <c r="Y44" s="45">
        <v>0</v>
      </c>
      <c r="Z44" s="45">
        <v>17.168299999999999</v>
      </c>
      <c r="AA44" s="45">
        <v>17.168299999999999</v>
      </c>
      <c r="AB44" s="45">
        <v>0</v>
      </c>
      <c r="AC44" s="45">
        <v>17.168299999999999</v>
      </c>
      <c r="AD44" s="45">
        <v>0</v>
      </c>
      <c r="AE44" s="45">
        <v>0</v>
      </c>
      <c r="AF44" s="45">
        <v>17.168299999999999</v>
      </c>
      <c r="AG44" s="45">
        <v>0</v>
      </c>
      <c r="AH44" s="45">
        <v>0</v>
      </c>
      <c r="AI44" s="45" t="s">
        <v>268</v>
      </c>
      <c r="AJ44" s="45" t="s">
        <v>268</v>
      </c>
      <c r="AK44" s="45" t="s">
        <v>268</v>
      </c>
      <c r="AL44" s="45" t="s">
        <v>268</v>
      </c>
      <c r="AM44" s="45">
        <v>24.7879</v>
      </c>
    </row>
    <row r="45" spans="1:39" hidden="1" outlineLevel="1">
      <c r="A45" s="8">
        <v>41579</v>
      </c>
      <c r="B45" s="45">
        <v>25.9985</v>
      </c>
      <c r="C45" s="45">
        <v>26.887499999999999</v>
      </c>
      <c r="D45" s="45">
        <v>28.668299999999999</v>
      </c>
      <c r="E45" s="45">
        <v>25.992599999999999</v>
      </c>
      <c r="F45" s="45">
        <v>22.270600000000002</v>
      </c>
      <c r="G45" s="45">
        <v>28.794599999999999</v>
      </c>
      <c r="H45" s="45">
        <v>21.092600000000001</v>
      </c>
      <c r="I45" s="45">
        <v>26.8874</v>
      </c>
      <c r="J45" s="45">
        <v>28.668299999999999</v>
      </c>
      <c r="K45" s="45">
        <v>25.992599999999999</v>
      </c>
      <c r="L45" s="45">
        <v>22.270600000000002</v>
      </c>
      <c r="M45" s="45">
        <v>28.794599999999999</v>
      </c>
      <c r="N45" s="45">
        <v>21.092600000000001</v>
      </c>
      <c r="O45" s="45">
        <v>36.5</v>
      </c>
      <c r="P45" s="45">
        <v>36.5</v>
      </c>
      <c r="Q45" s="45" t="s">
        <v>268</v>
      </c>
      <c r="R45" s="45" t="s">
        <v>268</v>
      </c>
      <c r="S45" s="45" t="s">
        <v>268</v>
      </c>
      <c r="T45" s="45" t="s">
        <v>268</v>
      </c>
      <c r="U45" s="45">
        <v>17.869499999999999</v>
      </c>
      <c r="V45" s="45">
        <v>0</v>
      </c>
      <c r="W45" s="45">
        <v>17.869499999999999</v>
      </c>
      <c r="X45" s="45">
        <v>0</v>
      </c>
      <c r="Y45" s="45">
        <v>0</v>
      </c>
      <c r="Z45" s="45">
        <v>17.869499999999999</v>
      </c>
      <c r="AA45" s="45">
        <v>17.869499999999999</v>
      </c>
      <c r="AB45" s="45">
        <v>0</v>
      </c>
      <c r="AC45" s="45">
        <v>17.869499999999999</v>
      </c>
      <c r="AD45" s="45">
        <v>0</v>
      </c>
      <c r="AE45" s="45">
        <v>0</v>
      </c>
      <c r="AF45" s="45">
        <v>17.869499999999999</v>
      </c>
      <c r="AG45" s="45">
        <v>0</v>
      </c>
      <c r="AH45" s="45">
        <v>0</v>
      </c>
      <c r="AI45" s="45" t="s">
        <v>268</v>
      </c>
      <c r="AJ45" s="45" t="s">
        <v>268</v>
      </c>
      <c r="AK45" s="45" t="s">
        <v>268</v>
      </c>
      <c r="AL45" s="45" t="s">
        <v>268</v>
      </c>
      <c r="AM45" s="45">
        <v>25.0916</v>
      </c>
    </row>
    <row r="46" spans="1:39" hidden="1" outlineLevel="1">
      <c r="A46" s="8">
        <v>41609</v>
      </c>
      <c r="B46" s="45">
        <v>25.794499999999999</v>
      </c>
      <c r="C46" s="45">
        <v>26.9895</v>
      </c>
      <c r="D46" s="45">
        <v>30.355699999999999</v>
      </c>
      <c r="E46" s="45">
        <v>25.243300000000001</v>
      </c>
      <c r="F46" s="45">
        <v>22.583200000000001</v>
      </c>
      <c r="G46" s="45">
        <v>27.3508</v>
      </c>
      <c r="H46" s="45">
        <v>21.9801</v>
      </c>
      <c r="I46" s="45">
        <v>26.9895</v>
      </c>
      <c r="J46" s="45">
        <v>30.355499999999999</v>
      </c>
      <c r="K46" s="45">
        <v>25.243300000000001</v>
      </c>
      <c r="L46" s="45">
        <v>22.583200000000001</v>
      </c>
      <c r="M46" s="45">
        <v>27.3508</v>
      </c>
      <c r="N46" s="45">
        <v>21.9801</v>
      </c>
      <c r="O46" s="45">
        <v>46.740600000000001</v>
      </c>
      <c r="P46" s="45">
        <v>46.740600000000001</v>
      </c>
      <c r="Q46" s="45">
        <v>0</v>
      </c>
      <c r="R46" s="45">
        <v>0</v>
      </c>
      <c r="S46" s="45" t="s">
        <v>268</v>
      </c>
      <c r="T46" s="45" t="s">
        <v>268</v>
      </c>
      <c r="U46" s="45">
        <v>16.9086</v>
      </c>
      <c r="V46" s="45">
        <v>0</v>
      </c>
      <c r="W46" s="45">
        <v>16.9086</v>
      </c>
      <c r="X46" s="45">
        <v>0</v>
      </c>
      <c r="Y46" s="45">
        <v>0</v>
      </c>
      <c r="Z46" s="45">
        <v>16.9086</v>
      </c>
      <c r="AA46" s="45">
        <v>16.9086</v>
      </c>
      <c r="AB46" s="45">
        <v>0</v>
      </c>
      <c r="AC46" s="45">
        <v>16.9086</v>
      </c>
      <c r="AD46" s="45">
        <v>0</v>
      </c>
      <c r="AE46" s="45">
        <v>0</v>
      </c>
      <c r="AF46" s="45">
        <v>16.9086</v>
      </c>
      <c r="AG46" s="45">
        <v>0</v>
      </c>
      <c r="AH46" s="45">
        <v>0</v>
      </c>
      <c r="AI46" s="45">
        <v>0</v>
      </c>
      <c r="AJ46" s="45">
        <v>0</v>
      </c>
      <c r="AK46" s="45" t="s">
        <v>268</v>
      </c>
      <c r="AL46" s="45" t="s">
        <v>268</v>
      </c>
      <c r="AM46" s="45">
        <v>24.564699999999998</v>
      </c>
    </row>
    <row r="47" spans="1:39" hidden="1" outlineLevel="1">
      <c r="A47" s="8">
        <v>41640</v>
      </c>
      <c r="B47" s="45">
        <v>26.216699999999999</v>
      </c>
      <c r="C47" s="45">
        <v>27.361499999999999</v>
      </c>
      <c r="D47" s="45">
        <v>29.441600000000001</v>
      </c>
      <c r="E47" s="45">
        <v>25.986499999999999</v>
      </c>
      <c r="F47" s="45">
        <v>24.137499999999999</v>
      </c>
      <c r="G47" s="45">
        <v>27.875599999999999</v>
      </c>
      <c r="H47" s="45">
        <v>21.899799999999999</v>
      </c>
      <c r="I47" s="45">
        <v>27.361499999999999</v>
      </c>
      <c r="J47" s="45">
        <v>29.441600000000001</v>
      </c>
      <c r="K47" s="45">
        <v>25.986499999999999</v>
      </c>
      <c r="L47" s="45">
        <v>24.137499999999999</v>
      </c>
      <c r="M47" s="45">
        <v>27.875599999999999</v>
      </c>
      <c r="N47" s="45">
        <v>21.899799999999999</v>
      </c>
      <c r="O47" s="45">
        <v>36.5</v>
      </c>
      <c r="P47" s="45">
        <v>36.5</v>
      </c>
      <c r="Q47" s="45" t="s">
        <v>268</v>
      </c>
      <c r="R47" s="45" t="s">
        <v>268</v>
      </c>
      <c r="S47" s="45" t="s">
        <v>268</v>
      </c>
      <c r="T47" s="45" t="s">
        <v>268</v>
      </c>
      <c r="U47" s="45">
        <v>20.401599999999998</v>
      </c>
      <c r="V47" s="45">
        <v>0</v>
      </c>
      <c r="W47" s="45">
        <v>20.401599999999998</v>
      </c>
      <c r="X47" s="45">
        <v>0</v>
      </c>
      <c r="Y47" s="45">
        <v>27.1709</v>
      </c>
      <c r="Z47" s="45">
        <v>16.250800000000002</v>
      </c>
      <c r="AA47" s="45">
        <v>20.401599999999998</v>
      </c>
      <c r="AB47" s="45">
        <v>0</v>
      </c>
      <c r="AC47" s="45">
        <v>20.401599999999998</v>
      </c>
      <c r="AD47" s="45">
        <v>0</v>
      </c>
      <c r="AE47" s="45">
        <v>27.1709</v>
      </c>
      <c r="AF47" s="45">
        <v>16.250800000000002</v>
      </c>
      <c r="AG47" s="45">
        <v>0</v>
      </c>
      <c r="AH47" s="45">
        <v>0</v>
      </c>
      <c r="AI47" s="45" t="s">
        <v>268</v>
      </c>
      <c r="AJ47" s="45" t="s">
        <v>268</v>
      </c>
      <c r="AK47" s="45" t="s">
        <v>268</v>
      </c>
      <c r="AL47" s="45" t="s">
        <v>268</v>
      </c>
      <c r="AM47" s="45">
        <v>24.828099999999999</v>
      </c>
    </row>
    <row r="48" spans="1:39" hidden="1" outlineLevel="1">
      <c r="A48" s="8">
        <v>41671</v>
      </c>
      <c r="B48" s="45">
        <v>25.629000000000001</v>
      </c>
      <c r="C48" s="45">
        <v>26.5992</v>
      </c>
      <c r="D48" s="45">
        <v>29.380800000000001</v>
      </c>
      <c r="E48" s="45">
        <v>24.851199999999999</v>
      </c>
      <c r="F48" s="45">
        <v>22.939499999999999</v>
      </c>
      <c r="G48" s="45">
        <v>25.8005</v>
      </c>
      <c r="H48" s="45">
        <v>23.106000000000002</v>
      </c>
      <c r="I48" s="45">
        <v>26.628699999999998</v>
      </c>
      <c r="J48" s="45">
        <v>29.380800000000001</v>
      </c>
      <c r="K48" s="45">
        <v>24.895</v>
      </c>
      <c r="L48" s="45">
        <v>22.939499999999999</v>
      </c>
      <c r="M48" s="45">
        <v>25.84</v>
      </c>
      <c r="N48" s="45">
        <v>23.214300000000001</v>
      </c>
      <c r="O48" s="45">
        <v>6.8579999999999997</v>
      </c>
      <c r="P48" s="45" t="s">
        <v>268</v>
      </c>
      <c r="Q48" s="45">
        <v>6.8579999999999997</v>
      </c>
      <c r="R48" s="45" t="s">
        <v>268</v>
      </c>
      <c r="S48" s="45">
        <v>0</v>
      </c>
      <c r="T48" s="45">
        <v>11.725</v>
      </c>
      <c r="U48" s="45">
        <v>17.918299999999999</v>
      </c>
      <c r="V48" s="45">
        <v>0</v>
      </c>
      <c r="W48" s="45">
        <v>17.918299999999999</v>
      </c>
      <c r="X48" s="45">
        <v>0</v>
      </c>
      <c r="Y48" s="45">
        <v>0</v>
      </c>
      <c r="Z48" s="45">
        <v>17.918299999999999</v>
      </c>
      <c r="AA48" s="45">
        <v>17.918299999999999</v>
      </c>
      <c r="AB48" s="45">
        <v>0</v>
      </c>
      <c r="AC48" s="45">
        <v>17.918299999999999</v>
      </c>
      <c r="AD48" s="45">
        <v>0</v>
      </c>
      <c r="AE48" s="45">
        <v>0</v>
      </c>
      <c r="AF48" s="45">
        <v>17.918299999999999</v>
      </c>
      <c r="AG48" s="45">
        <v>0</v>
      </c>
      <c r="AH48" s="45" t="s">
        <v>268</v>
      </c>
      <c r="AI48" s="45">
        <v>0</v>
      </c>
      <c r="AJ48" s="45" t="s">
        <v>268</v>
      </c>
      <c r="AK48" s="45">
        <v>0</v>
      </c>
      <c r="AL48" s="45">
        <v>0</v>
      </c>
      <c r="AM48" s="45">
        <v>24.751999999999999</v>
      </c>
    </row>
    <row r="49" spans="1:39" hidden="1" outlineLevel="1">
      <c r="A49" s="8">
        <v>41699</v>
      </c>
      <c r="B49" s="45">
        <v>26.078600000000002</v>
      </c>
      <c r="C49" s="45">
        <v>27.658300000000001</v>
      </c>
      <c r="D49" s="45">
        <v>28.728400000000001</v>
      </c>
      <c r="E49" s="45">
        <v>26.699300000000001</v>
      </c>
      <c r="F49" s="45">
        <v>24.157</v>
      </c>
      <c r="G49" s="45">
        <v>27.021599999999999</v>
      </c>
      <c r="H49" s="45">
        <v>27.631</v>
      </c>
      <c r="I49" s="45">
        <v>27.657499999999999</v>
      </c>
      <c r="J49" s="45">
        <v>28.726900000000001</v>
      </c>
      <c r="K49" s="45">
        <v>26.699300000000001</v>
      </c>
      <c r="L49" s="45">
        <v>24.157</v>
      </c>
      <c r="M49" s="45">
        <v>27.021599999999999</v>
      </c>
      <c r="N49" s="45">
        <v>27.631</v>
      </c>
      <c r="O49" s="45">
        <v>47.988399999999999</v>
      </c>
      <c r="P49" s="45">
        <v>47.988399999999999</v>
      </c>
      <c r="Q49" s="45">
        <v>0</v>
      </c>
      <c r="R49" s="45" t="s">
        <v>268</v>
      </c>
      <c r="S49" s="45" t="s">
        <v>268</v>
      </c>
      <c r="T49" s="45">
        <v>0</v>
      </c>
      <c r="U49" s="45">
        <v>16.183499999999999</v>
      </c>
      <c r="V49" s="45">
        <v>0</v>
      </c>
      <c r="W49" s="45">
        <v>16.183499999999999</v>
      </c>
      <c r="X49" s="45">
        <v>0</v>
      </c>
      <c r="Y49" s="45">
        <v>0</v>
      </c>
      <c r="Z49" s="45">
        <v>16.183499999999999</v>
      </c>
      <c r="AA49" s="45">
        <v>16.183499999999999</v>
      </c>
      <c r="AB49" s="45">
        <v>0</v>
      </c>
      <c r="AC49" s="45">
        <v>16.183499999999999</v>
      </c>
      <c r="AD49" s="45">
        <v>0</v>
      </c>
      <c r="AE49" s="45">
        <v>0</v>
      </c>
      <c r="AF49" s="45">
        <v>16.183499999999999</v>
      </c>
      <c r="AG49" s="45">
        <v>0</v>
      </c>
      <c r="AH49" s="45">
        <v>0</v>
      </c>
      <c r="AI49" s="45">
        <v>0</v>
      </c>
      <c r="AJ49" s="45" t="s">
        <v>268</v>
      </c>
      <c r="AK49" s="45" t="s">
        <v>268</v>
      </c>
      <c r="AL49" s="45">
        <v>0</v>
      </c>
      <c r="AM49" s="45">
        <v>24.7103</v>
      </c>
    </row>
    <row r="50" spans="1:39" hidden="1" outlineLevel="1">
      <c r="A50" s="8">
        <v>41730</v>
      </c>
      <c r="B50" s="45">
        <v>25.9345</v>
      </c>
      <c r="C50" s="45">
        <v>27.654699999999998</v>
      </c>
      <c r="D50" s="45">
        <v>28.9148</v>
      </c>
      <c r="E50" s="45">
        <v>26.686599999999999</v>
      </c>
      <c r="F50" s="45">
        <v>23.446300000000001</v>
      </c>
      <c r="G50" s="45">
        <v>27.475100000000001</v>
      </c>
      <c r="H50" s="45">
        <v>25.6936</v>
      </c>
      <c r="I50" s="45">
        <v>27.654499999999999</v>
      </c>
      <c r="J50" s="45">
        <v>28.914400000000001</v>
      </c>
      <c r="K50" s="45">
        <v>26.686599999999999</v>
      </c>
      <c r="L50" s="45">
        <v>23.446300000000001</v>
      </c>
      <c r="M50" s="45">
        <v>27.475100000000001</v>
      </c>
      <c r="N50" s="45">
        <v>25.6936</v>
      </c>
      <c r="O50" s="45">
        <v>36.5</v>
      </c>
      <c r="P50" s="45">
        <v>36.5</v>
      </c>
      <c r="Q50" s="45" t="s">
        <v>268</v>
      </c>
      <c r="R50" s="45" t="s">
        <v>268</v>
      </c>
      <c r="S50" s="45" t="s">
        <v>268</v>
      </c>
      <c r="T50" s="45" t="s">
        <v>268</v>
      </c>
      <c r="U50" s="45">
        <v>18.609100000000002</v>
      </c>
      <c r="V50" s="45">
        <v>0</v>
      </c>
      <c r="W50" s="45">
        <v>18.609100000000002</v>
      </c>
      <c r="X50" s="45">
        <v>0</v>
      </c>
      <c r="Y50" s="45">
        <v>0</v>
      </c>
      <c r="Z50" s="45">
        <v>18.609100000000002</v>
      </c>
      <c r="AA50" s="45">
        <v>18.609100000000002</v>
      </c>
      <c r="AB50" s="45">
        <v>0</v>
      </c>
      <c r="AC50" s="45">
        <v>18.609100000000002</v>
      </c>
      <c r="AD50" s="45">
        <v>0</v>
      </c>
      <c r="AE50" s="45">
        <v>0</v>
      </c>
      <c r="AF50" s="45">
        <v>18.609100000000002</v>
      </c>
      <c r="AG50" s="45">
        <v>0</v>
      </c>
      <c r="AH50" s="45">
        <v>0</v>
      </c>
      <c r="AI50" s="45" t="s">
        <v>268</v>
      </c>
      <c r="AJ50" s="45" t="s">
        <v>268</v>
      </c>
      <c r="AK50" s="45" t="s">
        <v>268</v>
      </c>
      <c r="AL50" s="45" t="s">
        <v>268</v>
      </c>
      <c r="AM50" s="45">
        <v>23.709700000000002</v>
      </c>
    </row>
    <row r="51" spans="1:39" hidden="1" outlineLevel="1">
      <c r="A51" s="8">
        <v>41760</v>
      </c>
      <c r="B51" s="45">
        <v>30.194299999999998</v>
      </c>
      <c r="C51" s="45">
        <v>33.201700000000002</v>
      </c>
      <c r="D51" s="45">
        <v>37.0764</v>
      </c>
      <c r="E51" s="45">
        <v>28.3049</v>
      </c>
      <c r="F51" s="45">
        <v>25.5989</v>
      </c>
      <c r="G51" s="45">
        <v>29.201000000000001</v>
      </c>
      <c r="H51" s="45">
        <v>26.503599999999999</v>
      </c>
      <c r="I51" s="45">
        <v>33.196599999999997</v>
      </c>
      <c r="J51" s="45">
        <v>37.078000000000003</v>
      </c>
      <c r="K51" s="45">
        <v>28.3049</v>
      </c>
      <c r="L51" s="45">
        <v>25.5989</v>
      </c>
      <c r="M51" s="45">
        <v>29.201000000000001</v>
      </c>
      <c r="N51" s="45">
        <v>26.503599999999999</v>
      </c>
      <c r="O51" s="45">
        <v>36.5002</v>
      </c>
      <c r="P51" s="45">
        <v>36.5002</v>
      </c>
      <c r="Q51" s="45" t="s">
        <v>268</v>
      </c>
      <c r="R51" s="45" t="s">
        <v>268</v>
      </c>
      <c r="S51" s="45" t="s">
        <v>268</v>
      </c>
      <c r="T51" s="45" t="s">
        <v>268</v>
      </c>
      <c r="U51" s="45">
        <v>31.4223</v>
      </c>
      <c r="V51" s="45">
        <v>0</v>
      </c>
      <c r="W51" s="45">
        <v>31.4223</v>
      </c>
      <c r="X51" s="45">
        <v>0</v>
      </c>
      <c r="Y51" s="45">
        <v>0</v>
      </c>
      <c r="Z51" s="45">
        <v>31.4223</v>
      </c>
      <c r="AA51" s="45">
        <v>31.4223</v>
      </c>
      <c r="AB51" s="45">
        <v>0</v>
      </c>
      <c r="AC51" s="45">
        <v>31.4223</v>
      </c>
      <c r="AD51" s="45">
        <v>0</v>
      </c>
      <c r="AE51" s="45">
        <v>0</v>
      </c>
      <c r="AF51" s="45">
        <v>31.4223</v>
      </c>
      <c r="AG51" s="45">
        <v>0</v>
      </c>
      <c r="AH51" s="45">
        <v>0</v>
      </c>
      <c r="AI51" s="45" t="s">
        <v>268</v>
      </c>
      <c r="AJ51" s="45" t="s">
        <v>268</v>
      </c>
      <c r="AK51" s="45" t="s">
        <v>268</v>
      </c>
      <c r="AL51" s="45" t="s">
        <v>268</v>
      </c>
      <c r="AM51" s="45">
        <v>23.928100000000001</v>
      </c>
    </row>
    <row r="52" spans="1:39" hidden="1" outlineLevel="1">
      <c r="A52" s="8">
        <v>41791</v>
      </c>
      <c r="B52" s="45">
        <v>27.261399999999998</v>
      </c>
      <c r="C52" s="45">
        <v>28.869499999999999</v>
      </c>
      <c r="D52" s="45">
        <v>30.064299999999999</v>
      </c>
      <c r="E52" s="45">
        <v>28.125900000000001</v>
      </c>
      <c r="F52" s="45">
        <v>24.514199999999999</v>
      </c>
      <c r="G52" s="45">
        <v>28.587700000000002</v>
      </c>
      <c r="H52" s="45">
        <v>28.5945</v>
      </c>
      <c r="I52" s="45">
        <v>28.869499999999999</v>
      </c>
      <c r="J52" s="45">
        <v>30.0642</v>
      </c>
      <c r="K52" s="45">
        <v>28.125900000000001</v>
      </c>
      <c r="L52" s="45">
        <v>24.514199999999999</v>
      </c>
      <c r="M52" s="45">
        <v>28.587700000000002</v>
      </c>
      <c r="N52" s="45">
        <v>28.5945</v>
      </c>
      <c r="O52" s="45">
        <v>36.5</v>
      </c>
      <c r="P52" s="45">
        <v>36.5</v>
      </c>
      <c r="Q52" s="45" t="s">
        <v>268</v>
      </c>
      <c r="R52" s="45" t="s">
        <v>268</v>
      </c>
      <c r="S52" s="45" t="s">
        <v>268</v>
      </c>
      <c r="T52" s="45" t="s">
        <v>268</v>
      </c>
      <c r="U52" s="45">
        <v>37.950699999999998</v>
      </c>
      <c r="V52" s="45">
        <v>0</v>
      </c>
      <c r="W52" s="45">
        <v>37.950699999999998</v>
      </c>
      <c r="X52" s="45">
        <v>0</v>
      </c>
      <c r="Y52" s="45">
        <v>0</v>
      </c>
      <c r="Z52" s="45">
        <v>37.950699999999998</v>
      </c>
      <c r="AA52" s="45">
        <v>37.950699999999998</v>
      </c>
      <c r="AB52" s="45">
        <v>0</v>
      </c>
      <c r="AC52" s="45">
        <v>37.950699999999998</v>
      </c>
      <c r="AD52" s="45">
        <v>0</v>
      </c>
      <c r="AE52" s="45">
        <v>0</v>
      </c>
      <c r="AF52" s="45">
        <v>37.950699999999998</v>
      </c>
      <c r="AG52" s="45">
        <v>0</v>
      </c>
      <c r="AH52" s="45">
        <v>0</v>
      </c>
      <c r="AI52" s="45" t="s">
        <v>268</v>
      </c>
      <c r="AJ52" s="45" t="s">
        <v>268</v>
      </c>
      <c r="AK52" s="45" t="s">
        <v>268</v>
      </c>
      <c r="AL52" s="45" t="s">
        <v>268</v>
      </c>
      <c r="AM52" s="45">
        <v>24.044899999999998</v>
      </c>
    </row>
    <row r="53" spans="1:39" hidden="1" outlineLevel="1">
      <c r="A53" s="8">
        <v>41821</v>
      </c>
      <c r="B53" s="45">
        <v>26.9282</v>
      </c>
      <c r="C53" s="45">
        <v>28.236799999999999</v>
      </c>
      <c r="D53" s="45">
        <v>31.016100000000002</v>
      </c>
      <c r="E53" s="45">
        <v>26.022099999999998</v>
      </c>
      <c r="F53" s="45">
        <v>25.161100000000001</v>
      </c>
      <c r="G53" s="45">
        <v>31.046700000000001</v>
      </c>
      <c r="H53" s="45">
        <v>11.2774</v>
      </c>
      <c r="I53" s="45">
        <v>30.484100000000002</v>
      </c>
      <c r="J53" s="45">
        <v>31.0154</v>
      </c>
      <c r="K53" s="45">
        <v>29.996099999999998</v>
      </c>
      <c r="L53" s="45">
        <v>25.161100000000001</v>
      </c>
      <c r="M53" s="45">
        <v>31.046700000000001</v>
      </c>
      <c r="N53" s="45">
        <v>27.2911</v>
      </c>
      <c r="O53" s="45">
        <v>2.8199999999999999E-2</v>
      </c>
      <c r="P53" s="45">
        <v>36.5</v>
      </c>
      <c r="Q53" s="45">
        <v>0</v>
      </c>
      <c r="R53" s="45" t="s">
        <v>268</v>
      </c>
      <c r="S53" s="45" t="s">
        <v>268</v>
      </c>
      <c r="T53" s="45">
        <v>0</v>
      </c>
      <c r="U53" s="45">
        <v>18.5045</v>
      </c>
      <c r="V53" s="45">
        <v>0</v>
      </c>
      <c r="W53" s="45">
        <v>18.5045</v>
      </c>
      <c r="X53" s="45">
        <v>0</v>
      </c>
      <c r="Y53" s="45">
        <v>0</v>
      </c>
      <c r="Z53" s="45">
        <v>18.5045</v>
      </c>
      <c r="AA53" s="45">
        <v>18.5045</v>
      </c>
      <c r="AB53" s="45">
        <v>0</v>
      </c>
      <c r="AC53" s="45">
        <v>18.5045</v>
      </c>
      <c r="AD53" s="45">
        <v>0</v>
      </c>
      <c r="AE53" s="45">
        <v>0</v>
      </c>
      <c r="AF53" s="45">
        <v>18.5045</v>
      </c>
      <c r="AG53" s="45">
        <v>0</v>
      </c>
      <c r="AH53" s="45">
        <v>0</v>
      </c>
      <c r="AI53" s="45">
        <v>0</v>
      </c>
      <c r="AJ53" s="45" t="s">
        <v>268</v>
      </c>
      <c r="AK53" s="45" t="s">
        <v>268</v>
      </c>
      <c r="AL53" s="45">
        <v>0</v>
      </c>
      <c r="AM53" s="45">
        <v>24.224</v>
      </c>
    </row>
    <row r="54" spans="1:39" hidden="1" outlineLevel="1">
      <c r="A54" s="8">
        <v>41852</v>
      </c>
      <c r="B54" s="45">
        <v>27.3522</v>
      </c>
      <c r="C54" s="45">
        <v>30.011500000000002</v>
      </c>
      <c r="D54" s="45">
        <v>31.716000000000001</v>
      </c>
      <c r="E54" s="45">
        <v>28.6282</v>
      </c>
      <c r="F54" s="45">
        <v>26.005700000000001</v>
      </c>
      <c r="G54" s="45">
        <v>29.436</v>
      </c>
      <c r="H54" s="45">
        <v>24.7851</v>
      </c>
      <c r="I54" s="45">
        <v>30.016400000000001</v>
      </c>
      <c r="J54" s="45">
        <v>31.715699999999998</v>
      </c>
      <c r="K54" s="45">
        <v>28.636399999999998</v>
      </c>
      <c r="L54" s="45">
        <v>26.005700000000001</v>
      </c>
      <c r="M54" s="45">
        <v>29.436</v>
      </c>
      <c r="N54" s="45">
        <v>24.853200000000001</v>
      </c>
      <c r="O54" s="45">
        <v>16.874400000000001</v>
      </c>
      <c r="P54" s="45">
        <v>36.5</v>
      </c>
      <c r="Q54" s="45">
        <v>15.1721</v>
      </c>
      <c r="R54" s="45" t="s">
        <v>268</v>
      </c>
      <c r="S54" s="45" t="s">
        <v>268</v>
      </c>
      <c r="T54" s="45">
        <v>15.1721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45" t="s">
        <v>268</v>
      </c>
      <c r="AK54" s="45" t="s">
        <v>268</v>
      </c>
      <c r="AL54" s="45">
        <v>0</v>
      </c>
      <c r="AM54" s="45">
        <v>22.043199999999999</v>
      </c>
    </row>
    <row r="55" spans="1:39" hidden="1" outlineLevel="1">
      <c r="A55" s="8">
        <v>41883</v>
      </c>
      <c r="B55" s="45">
        <v>26.093</v>
      </c>
      <c r="C55" s="45">
        <v>29.1066</v>
      </c>
      <c r="D55" s="45">
        <v>30.243200000000002</v>
      </c>
      <c r="E55" s="45">
        <v>28.401700000000002</v>
      </c>
      <c r="F55" s="45">
        <v>24.426300000000001</v>
      </c>
      <c r="G55" s="45">
        <v>29.867599999999999</v>
      </c>
      <c r="H55" s="45">
        <v>24.85</v>
      </c>
      <c r="I55" s="45">
        <v>29.102</v>
      </c>
      <c r="J55" s="45">
        <v>30.2319</v>
      </c>
      <c r="K55" s="45">
        <v>28.401700000000002</v>
      </c>
      <c r="L55" s="45">
        <v>24.426300000000001</v>
      </c>
      <c r="M55" s="45">
        <v>29.867599999999999</v>
      </c>
      <c r="N55" s="45">
        <v>24.85</v>
      </c>
      <c r="O55" s="45">
        <v>49.520400000000002</v>
      </c>
      <c r="P55" s="45">
        <v>49.520400000000002</v>
      </c>
      <c r="Q55" s="45" t="s">
        <v>268</v>
      </c>
      <c r="R55" s="45" t="s">
        <v>268</v>
      </c>
      <c r="S55" s="45" t="s">
        <v>268</v>
      </c>
      <c r="T55" s="45" t="s">
        <v>268</v>
      </c>
      <c r="U55" s="45">
        <v>13.553599999999999</v>
      </c>
      <c r="V55" s="45">
        <v>0</v>
      </c>
      <c r="W55" s="45">
        <v>13.553599999999999</v>
      </c>
      <c r="X55" s="45">
        <v>0</v>
      </c>
      <c r="Y55" s="45">
        <v>0</v>
      </c>
      <c r="Z55" s="45">
        <v>13.553599999999999</v>
      </c>
      <c r="AA55" s="45">
        <v>13.553599999999999</v>
      </c>
      <c r="AB55" s="45">
        <v>0</v>
      </c>
      <c r="AC55" s="45">
        <v>13.553599999999999</v>
      </c>
      <c r="AD55" s="45">
        <v>0</v>
      </c>
      <c r="AE55" s="45">
        <v>0</v>
      </c>
      <c r="AF55" s="45">
        <v>13.553599999999999</v>
      </c>
      <c r="AG55" s="45">
        <v>0</v>
      </c>
      <c r="AH55" s="45">
        <v>0</v>
      </c>
      <c r="AI55" s="45" t="s">
        <v>268</v>
      </c>
      <c r="AJ55" s="45" t="s">
        <v>268</v>
      </c>
      <c r="AK55" s="45" t="s">
        <v>268</v>
      </c>
      <c r="AL55" s="45" t="s">
        <v>268</v>
      </c>
      <c r="AM55" s="45">
        <v>20.868500000000001</v>
      </c>
    </row>
    <row r="56" spans="1:39" hidden="1" outlineLevel="1">
      <c r="A56" s="8">
        <v>41913</v>
      </c>
      <c r="B56" s="45">
        <v>25.2408</v>
      </c>
      <c r="C56" s="45">
        <v>27.914899999999999</v>
      </c>
      <c r="D56" s="45">
        <v>29.651900000000001</v>
      </c>
      <c r="E56" s="45">
        <v>26.9026</v>
      </c>
      <c r="F56" s="45">
        <v>26.052</v>
      </c>
      <c r="G56" s="45">
        <v>27.7056</v>
      </c>
      <c r="H56" s="45">
        <v>22.239100000000001</v>
      </c>
      <c r="I56" s="45">
        <v>27.914899999999999</v>
      </c>
      <c r="J56" s="45">
        <v>29.651700000000002</v>
      </c>
      <c r="K56" s="45">
        <v>26.9026</v>
      </c>
      <c r="L56" s="45">
        <v>26.052</v>
      </c>
      <c r="M56" s="45">
        <v>27.7056</v>
      </c>
      <c r="N56" s="45">
        <v>22.239100000000001</v>
      </c>
      <c r="O56" s="45">
        <v>36.149500000000003</v>
      </c>
      <c r="P56" s="45">
        <v>36.149500000000003</v>
      </c>
      <c r="Q56" s="45" t="s">
        <v>268</v>
      </c>
      <c r="R56" s="45" t="s">
        <v>268</v>
      </c>
      <c r="S56" s="45" t="s">
        <v>268</v>
      </c>
      <c r="T56" s="45" t="s">
        <v>268</v>
      </c>
      <c r="U56" s="45">
        <v>25.597200000000001</v>
      </c>
      <c r="V56" s="45">
        <v>0</v>
      </c>
      <c r="W56" s="45">
        <v>25.597200000000001</v>
      </c>
      <c r="X56" s="45">
        <v>0</v>
      </c>
      <c r="Y56" s="45">
        <v>0</v>
      </c>
      <c r="Z56" s="45">
        <v>25.597200000000001</v>
      </c>
      <c r="AA56" s="45">
        <v>25.597200000000001</v>
      </c>
      <c r="AB56" s="45">
        <v>0</v>
      </c>
      <c r="AC56" s="45">
        <v>25.597200000000001</v>
      </c>
      <c r="AD56" s="45">
        <v>0</v>
      </c>
      <c r="AE56" s="45">
        <v>0</v>
      </c>
      <c r="AF56" s="45">
        <v>25.597200000000001</v>
      </c>
      <c r="AG56" s="45">
        <v>0</v>
      </c>
      <c r="AH56" s="45">
        <v>0</v>
      </c>
      <c r="AI56" s="45" t="s">
        <v>268</v>
      </c>
      <c r="AJ56" s="45" t="s">
        <v>268</v>
      </c>
      <c r="AK56" s="45" t="s">
        <v>268</v>
      </c>
      <c r="AL56" s="45" t="s">
        <v>268</v>
      </c>
      <c r="AM56" s="45">
        <v>21.046900000000001</v>
      </c>
    </row>
    <row r="57" spans="1:39" hidden="1" outlineLevel="1">
      <c r="A57" s="8">
        <v>41944</v>
      </c>
      <c r="B57" s="45">
        <v>25.590699999999998</v>
      </c>
      <c r="C57" s="45">
        <v>28.3065</v>
      </c>
      <c r="D57" s="45">
        <v>31.312200000000001</v>
      </c>
      <c r="E57" s="45">
        <v>26.652100000000001</v>
      </c>
      <c r="F57" s="45">
        <v>24.037700000000001</v>
      </c>
      <c r="G57" s="45">
        <v>27.397600000000001</v>
      </c>
      <c r="H57" s="45">
        <v>26.357299999999999</v>
      </c>
      <c r="I57" s="45">
        <v>28.392299999999999</v>
      </c>
      <c r="J57" s="45">
        <v>31.307400000000001</v>
      </c>
      <c r="K57" s="45">
        <v>26.774799999999999</v>
      </c>
      <c r="L57" s="45">
        <v>24.037700000000001</v>
      </c>
      <c r="M57" s="45">
        <v>27.397600000000001</v>
      </c>
      <c r="N57" s="45">
        <v>27.947399999999998</v>
      </c>
      <c r="O57" s="45">
        <v>14.3992</v>
      </c>
      <c r="P57" s="45">
        <v>36.640700000000002</v>
      </c>
      <c r="Q57" s="45">
        <v>13.158099999999999</v>
      </c>
      <c r="R57" s="45" t="s">
        <v>268</v>
      </c>
      <c r="S57" s="45" t="s">
        <v>268</v>
      </c>
      <c r="T57" s="45">
        <v>13.158099999999999</v>
      </c>
      <c r="U57" s="45">
        <v>19.553999999999998</v>
      </c>
      <c r="V57" s="45">
        <v>0</v>
      </c>
      <c r="W57" s="45">
        <v>19.553999999999998</v>
      </c>
      <c r="X57" s="45">
        <v>0</v>
      </c>
      <c r="Y57" s="45">
        <v>0</v>
      </c>
      <c r="Z57" s="45">
        <v>19.553999999999998</v>
      </c>
      <c r="AA57" s="45">
        <v>19.553999999999998</v>
      </c>
      <c r="AB57" s="45">
        <v>0</v>
      </c>
      <c r="AC57" s="45">
        <v>19.553999999999998</v>
      </c>
      <c r="AD57" s="45">
        <v>0</v>
      </c>
      <c r="AE57" s="45">
        <v>0</v>
      </c>
      <c r="AF57" s="45">
        <v>19.553999999999998</v>
      </c>
      <c r="AG57" s="45">
        <v>0</v>
      </c>
      <c r="AH57" s="45">
        <v>0</v>
      </c>
      <c r="AI57" s="45">
        <v>0</v>
      </c>
      <c r="AJ57" s="45" t="s">
        <v>268</v>
      </c>
      <c r="AK57" s="45" t="s">
        <v>268</v>
      </c>
      <c r="AL57" s="45">
        <v>0</v>
      </c>
      <c r="AM57" s="45">
        <v>20.9819</v>
      </c>
    </row>
    <row r="58" spans="1:39" hidden="1" outlineLevel="1">
      <c r="A58" s="8">
        <v>41974</v>
      </c>
      <c r="B58" s="45">
        <v>24.947800000000001</v>
      </c>
      <c r="C58" s="45">
        <v>28.7925</v>
      </c>
      <c r="D58" s="45">
        <v>31.712499999999999</v>
      </c>
      <c r="E58" s="45">
        <v>26.9146</v>
      </c>
      <c r="F58" s="45">
        <v>25.154</v>
      </c>
      <c r="G58" s="45">
        <v>27.111000000000001</v>
      </c>
      <c r="H58" s="45">
        <v>26.9513</v>
      </c>
      <c r="I58" s="45">
        <v>28.773700000000002</v>
      </c>
      <c r="J58" s="45">
        <v>31.676400000000001</v>
      </c>
      <c r="K58" s="45">
        <v>26.925799999999999</v>
      </c>
      <c r="L58" s="45">
        <v>25.154</v>
      </c>
      <c r="M58" s="45">
        <v>27.111000000000001</v>
      </c>
      <c r="N58" s="45">
        <v>27.0532</v>
      </c>
      <c r="O58" s="45">
        <v>32.863700000000001</v>
      </c>
      <c r="P58" s="45">
        <v>35.030900000000003</v>
      </c>
      <c r="Q58" s="45">
        <v>9.1739999999999995</v>
      </c>
      <c r="R58" s="45" t="s">
        <v>268</v>
      </c>
      <c r="S58" s="45" t="s">
        <v>268</v>
      </c>
      <c r="T58" s="45">
        <v>9.1739999999999995</v>
      </c>
      <c r="U58" s="45">
        <v>11.0298</v>
      </c>
      <c r="V58" s="45">
        <v>0</v>
      </c>
      <c r="W58" s="45">
        <v>11.0298</v>
      </c>
      <c r="X58" s="45">
        <v>0</v>
      </c>
      <c r="Y58" s="45">
        <v>0</v>
      </c>
      <c r="Z58" s="45">
        <v>11.0298</v>
      </c>
      <c r="AA58" s="45">
        <v>11.2173</v>
      </c>
      <c r="AB58" s="45">
        <v>0</v>
      </c>
      <c r="AC58" s="45">
        <v>11.2173</v>
      </c>
      <c r="AD58" s="45">
        <v>0</v>
      </c>
      <c r="AE58" s="45">
        <v>0</v>
      </c>
      <c r="AF58" s="45">
        <v>11.2173</v>
      </c>
      <c r="AG58" s="45">
        <v>7.9349999999999996</v>
      </c>
      <c r="AH58" s="45">
        <v>0</v>
      </c>
      <c r="AI58" s="45">
        <v>7.9349999999999996</v>
      </c>
      <c r="AJ58" s="45" t="s">
        <v>268</v>
      </c>
      <c r="AK58" s="45" t="s">
        <v>268</v>
      </c>
      <c r="AL58" s="45">
        <v>7.9349999999999996</v>
      </c>
      <c r="AM58" s="45">
        <v>20.9041</v>
      </c>
    </row>
    <row r="59" spans="1:39" hidden="1" outlineLevel="1">
      <c r="A59" s="8">
        <v>42005</v>
      </c>
      <c r="B59" s="45">
        <v>24.7225</v>
      </c>
      <c r="C59" s="45">
        <v>28.890499999999999</v>
      </c>
      <c r="D59" s="45">
        <v>32.159199999999998</v>
      </c>
      <c r="E59" s="45">
        <v>26.314599999999999</v>
      </c>
      <c r="F59" s="45">
        <v>29.013999999999999</v>
      </c>
      <c r="G59" s="45">
        <v>26.241299999999999</v>
      </c>
      <c r="H59" s="45">
        <v>24.185099999999998</v>
      </c>
      <c r="I59" s="45">
        <v>29.527699999999999</v>
      </c>
      <c r="J59" s="45">
        <v>32.157800000000002</v>
      </c>
      <c r="K59" s="45">
        <v>27.331199999999999</v>
      </c>
      <c r="L59" s="45">
        <v>29.013999999999999</v>
      </c>
      <c r="M59" s="45">
        <v>27.488</v>
      </c>
      <c r="N59" s="45">
        <v>24.506599999999999</v>
      </c>
      <c r="O59" s="45">
        <v>9.4543999999999997</v>
      </c>
      <c r="P59" s="45">
        <v>37.690300000000001</v>
      </c>
      <c r="Q59" s="45">
        <v>9.3585999999999991</v>
      </c>
      <c r="R59" s="45" t="s">
        <v>268</v>
      </c>
      <c r="S59" s="45">
        <v>9.0031999999999996</v>
      </c>
      <c r="T59" s="45">
        <v>14.7059</v>
      </c>
      <c r="U59" s="45">
        <v>11.7807</v>
      </c>
      <c r="V59" s="45">
        <v>0</v>
      </c>
      <c r="W59" s="45">
        <v>11.7807</v>
      </c>
      <c r="X59" s="45">
        <v>0</v>
      </c>
      <c r="Y59" s="45">
        <v>17</v>
      </c>
      <c r="Z59" s="45">
        <v>11.373100000000001</v>
      </c>
      <c r="AA59" s="45">
        <v>11.9534</v>
      </c>
      <c r="AB59" s="45">
        <v>0</v>
      </c>
      <c r="AC59" s="45">
        <v>11.9534</v>
      </c>
      <c r="AD59" s="45">
        <v>0</v>
      </c>
      <c r="AE59" s="45">
        <v>17</v>
      </c>
      <c r="AF59" s="45">
        <v>11.533099999999999</v>
      </c>
      <c r="AG59" s="45">
        <v>8.9610000000000003</v>
      </c>
      <c r="AH59" s="45">
        <v>0</v>
      </c>
      <c r="AI59" s="45">
        <v>8.9610000000000003</v>
      </c>
      <c r="AJ59" s="45" t="s">
        <v>268</v>
      </c>
      <c r="AK59" s="45">
        <v>0</v>
      </c>
      <c r="AL59" s="45">
        <v>8.9610000000000003</v>
      </c>
      <c r="AM59" s="45">
        <v>21.312100000000001</v>
      </c>
    </row>
    <row r="60" spans="1:39" hidden="1" outlineLevel="1">
      <c r="A60" s="8">
        <v>42036</v>
      </c>
      <c r="B60" s="45">
        <v>25.031300000000002</v>
      </c>
      <c r="C60" s="45">
        <v>27.0761</v>
      </c>
      <c r="D60" s="45">
        <v>32.552199999999999</v>
      </c>
      <c r="E60" s="45">
        <v>24.5594</v>
      </c>
      <c r="F60" s="45">
        <v>27.848800000000001</v>
      </c>
      <c r="G60" s="45">
        <v>25.299900000000001</v>
      </c>
      <c r="H60" s="45">
        <v>18.938600000000001</v>
      </c>
      <c r="I60" s="45">
        <v>27.078099999999999</v>
      </c>
      <c r="J60" s="45">
        <v>32.454900000000002</v>
      </c>
      <c r="K60" s="45">
        <v>24.632100000000001</v>
      </c>
      <c r="L60" s="45">
        <v>27.848800000000001</v>
      </c>
      <c r="M60" s="45">
        <v>25.299900000000001</v>
      </c>
      <c r="N60" s="45">
        <v>19.150600000000001</v>
      </c>
      <c r="O60" s="45">
        <v>26.892099999999999</v>
      </c>
      <c r="P60" s="45">
        <v>37.921199999999999</v>
      </c>
      <c r="Q60" s="45">
        <v>15.26</v>
      </c>
      <c r="R60" s="45" t="s">
        <v>268</v>
      </c>
      <c r="S60" s="45" t="s">
        <v>268</v>
      </c>
      <c r="T60" s="45">
        <v>15.26</v>
      </c>
      <c r="U60" s="45">
        <v>17.279199999999999</v>
      </c>
      <c r="V60" s="45">
        <v>0</v>
      </c>
      <c r="W60" s="45">
        <v>17.279199999999999</v>
      </c>
      <c r="X60" s="45">
        <v>0</v>
      </c>
      <c r="Y60" s="45">
        <v>0</v>
      </c>
      <c r="Z60" s="45">
        <v>17.279199999999999</v>
      </c>
      <c r="AA60" s="45">
        <v>17.279199999999999</v>
      </c>
      <c r="AB60" s="45">
        <v>0</v>
      </c>
      <c r="AC60" s="45">
        <v>17.279199999999999</v>
      </c>
      <c r="AD60" s="45">
        <v>0</v>
      </c>
      <c r="AE60" s="45">
        <v>0</v>
      </c>
      <c r="AF60" s="45">
        <v>17.279199999999999</v>
      </c>
      <c r="AG60" s="45">
        <v>0</v>
      </c>
      <c r="AH60" s="45">
        <v>0</v>
      </c>
      <c r="AI60" s="45">
        <v>0</v>
      </c>
      <c r="AJ60" s="45" t="s">
        <v>268</v>
      </c>
      <c r="AK60" s="45" t="s">
        <v>268</v>
      </c>
      <c r="AL60" s="45">
        <v>0</v>
      </c>
      <c r="AM60" s="45">
        <v>23.387899999999998</v>
      </c>
    </row>
    <row r="61" spans="1:39" hidden="1" outlineLevel="1">
      <c r="A61" s="8">
        <v>42064</v>
      </c>
      <c r="B61" s="45">
        <v>22.332599999999999</v>
      </c>
      <c r="C61" s="45">
        <v>26.258199999999999</v>
      </c>
      <c r="D61" s="45">
        <v>28.803799999999999</v>
      </c>
      <c r="E61" s="45">
        <v>25.4754</v>
      </c>
      <c r="F61" s="45">
        <v>30.139700000000001</v>
      </c>
      <c r="G61" s="45">
        <v>26.092300000000002</v>
      </c>
      <c r="H61" s="45">
        <v>19.226199999999999</v>
      </c>
      <c r="I61" s="45">
        <v>26.2301</v>
      </c>
      <c r="J61" s="45">
        <v>28.654499999999999</v>
      </c>
      <c r="K61" s="45">
        <v>25.5</v>
      </c>
      <c r="L61" s="45">
        <v>30.139700000000001</v>
      </c>
      <c r="M61" s="45">
        <v>26.092300000000002</v>
      </c>
      <c r="N61" s="45">
        <v>19.325700000000001</v>
      </c>
      <c r="O61" s="45">
        <v>30.2944</v>
      </c>
      <c r="P61" s="45">
        <v>35.220799999999997</v>
      </c>
      <c r="Q61" s="45">
        <v>13.49</v>
      </c>
      <c r="R61" s="45" t="s">
        <v>268</v>
      </c>
      <c r="S61" s="45" t="s">
        <v>268</v>
      </c>
      <c r="T61" s="45">
        <v>13.49</v>
      </c>
      <c r="U61" s="45">
        <v>9.4158000000000008</v>
      </c>
      <c r="V61" s="45">
        <v>0</v>
      </c>
      <c r="W61" s="45">
        <v>9.4158000000000008</v>
      </c>
      <c r="X61" s="45">
        <v>0</v>
      </c>
      <c r="Y61" s="45">
        <v>0</v>
      </c>
      <c r="Z61" s="45">
        <v>9.4158000000000008</v>
      </c>
      <c r="AA61" s="45">
        <v>9.4158000000000008</v>
      </c>
      <c r="AB61" s="45">
        <v>0</v>
      </c>
      <c r="AC61" s="45">
        <v>9.4158000000000008</v>
      </c>
      <c r="AD61" s="45">
        <v>0</v>
      </c>
      <c r="AE61" s="45">
        <v>0</v>
      </c>
      <c r="AF61" s="45">
        <v>9.4158000000000008</v>
      </c>
      <c r="AG61" s="45">
        <v>0</v>
      </c>
      <c r="AH61" s="45">
        <v>0</v>
      </c>
      <c r="AI61" s="45">
        <v>0</v>
      </c>
      <c r="AJ61" s="45" t="s">
        <v>268</v>
      </c>
      <c r="AK61" s="45" t="s">
        <v>268</v>
      </c>
      <c r="AL61" s="45">
        <v>0</v>
      </c>
      <c r="AM61" s="45">
        <v>24.239100000000001</v>
      </c>
    </row>
    <row r="62" spans="1:39" hidden="1" outlineLevel="1">
      <c r="A62" s="8">
        <v>42095</v>
      </c>
      <c r="B62" s="45">
        <v>21.761399999999998</v>
      </c>
      <c r="C62" s="45">
        <v>20.4998</v>
      </c>
      <c r="D62" s="45">
        <v>28.078900000000001</v>
      </c>
      <c r="E62" s="45">
        <v>20.028600000000001</v>
      </c>
      <c r="F62" s="45">
        <v>23.4008</v>
      </c>
      <c r="G62" s="45">
        <v>26.439399999999999</v>
      </c>
      <c r="H62" s="45">
        <v>12.582100000000001</v>
      </c>
      <c r="I62" s="45">
        <v>20.498000000000001</v>
      </c>
      <c r="J62" s="45">
        <v>28.0611</v>
      </c>
      <c r="K62" s="45">
        <v>20.028600000000001</v>
      </c>
      <c r="L62" s="45">
        <v>23.4008</v>
      </c>
      <c r="M62" s="45">
        <v>26.439399999999999</v>
      </c>
      <c r="N62" s="45">
        <v>12.582100000000001</v>
      </c>
      <c r="O62" s="45">
        <v>38.030299999999997</v>
      </c>
      <c r="P62" s="45">
        <v>38.030299999999997</v>
      </c>
      <c r="Q62" s="45" t="s">
        <v>268</v>
      </c>
      <c r="R62" s="45" t="s">
        <v>268</v>
      </c>
      <c r="S62" s="45" t="s">
        <v>268</v>
      </c>
      <c r="T62" s="45" t="s">
        <v>268</v>
      </c>
      <c r="U62" s="45">
        <v>9.1380999999999997</v>
      </c>
      <c r="V62" s="45">
        <v>0</v>
      </c>
      <c r="W62" s="45">
        <v>9.1380999999999997</v>
      </c>
      <c r="X62" s="45">
        <v>0</v>
      </c>
      <c r="Y62" s="45">
        <v>17</v>
      </c>
      <c r="Z62" s="45">
        <v>8.7498000000000005</v>
      </c>
      <c r="AA62" s="45">
        <v>9.1380999999999997</v>
      </c>
      <c r="AB62" s="45">
        <v>0</v>
      </c>
      <c r="AC62" s="45">
        <v>9.1380999999999997</v>
      </c>
      <c r="AD62" s="45">
        <v>0</v>
      </c>
      <c r="AE62" s="45">
        <v>17</v>
      </c>
      <c r="AF62" s="45">
        <v>8.7498000000000005</v>
      </c>
      <c r="AG62" s="45">
        <v>0</v>
      </c>
      <c r="AH62" s="45">
        <v>0</v>
      </c>
      <c r="AI62" s="45" t="s">
        <v>268</v>
      </c>
      <c r="AJ62" s="45" t="s">
        <v>268</v>
      </c>
      <c r="AK62" s="45" t="s">
        <v>268</v>
      </c>
      <c r="AL62" s="45" t="s">
        <v>268</v>
      </c>
      <c r="AM62" s="45">
        <v>24.9499</v>
      </c>
    </row>
    <row r="63" spans="1:39" hidden="1" outlineLevel="1">
      <c r="A63" s="8">
        <v>42125</v>
      </c>
      <c r="B63" s="45">
        <v>25.0334</v>
      </c>
      <c r="C63" s="45">
        <v>23.559000000000001</v>
      </c>
      <c r="D63" s="45">
        <v>29.3185</v>
      </c>
      <c r="E63" s="45">
        <v>22.962599999999998</v>
      </c>
      <c r="F63" s="45">
        <v>24.5122</v>
      </c>
      <c r="G63" s="45">
        <v>27.185500000000001</v>
      </c>
      <c r="H63" s="45">
        <v>8.0694999999999997</v>
      </c>
      <c r="I63" s="45">
        <v>23.521899999999999</v>
      </c>
      <c r="J63" s="45">
        <v>29.074999999999999</v>
      </c>
      <c r="K63" s="45">
        <v>22.962599999999998</v>
      </c>
      <c r="L63" s="45">
        <v>24.5122</v>
      </c>
      <c r="M63" s="45">
        <v>27.185500000000001</v>
      </c>
      <c r="N63" s="45">
        <v>8.0694999999999997</v>
      </c>
      <c r="O63" s="45">
        <v>37.9968</v>
      </c>
      <c r="P63" s="45">
        <v>37.9968</v>
      </c>
      <c r="Q63" s="45">
        <v>0</v>
      </c>
      <c r="R63" s="45" t="s">
        <v>268</v>
      </c>
      <c r="S63" s="45" t="s">
        <v>268</v>
      </c>
      <c r="T63" s="45">
        <v>0</v>
      </c>
      <c r="U63" s="45">
        <v>9.6966000000000001</v>
      </c>
      <c r="V63" s="45">
        <v>0</v>
      </c>
      <c r="W63" s="45">
        <v>9.6966000000000001</v>
      </c>
      <c r="X63" s="45">
        <v>0</v>
      </c>
      <c r="Y63" s="45">
        <v>0</v>
      </c>
      <c r="Z63" s="45">
        <v>9.6966000000000001</v>
      </c>
      <c r="AA63" s="45">
        <v>26.9</v>
      </c>
      <c r="AB63" s="45">
        <v>0</v>
      </c>
      <c r="AC63" s="45">
        <v>26.9</v>
      </c>
      <c r="AD63" s="45">
        <v>0</v>
      </c>
      <c r="AE63" s="45">
        <v>0</v>
      </c>
      <c r="AF63" s="45">
        <v>26.9</v>
      </c>
      <c r="AG63" s="45">
        <v>9.6792999999999996</v>
      </c>
      <c r="AH63" s="45">
        <v>0</v>
      </c>
      <c r="AI63" s="45">
        <v>9.6792999999999996</v>
      </c>
      <c r="AJ63" s="45" t="s">
        <v>268</v>
      </c>
      <c r="AK63" s="45" t="s">
        <v>268</v>
      </c>
      <c r="AL63" s="45">
        <v>9.6792999999999996</v>
      </c>
      <c r="AM63" s="45">
        <v>30.064</v>
      </c>
    </row>
    <row r="64" spans="1:39" hidden="1" outlineLevel="1">
      <c r="A64" s="8">
        <v>42156</v>
      </c>
      <c r="B64" s="45">
        <v>22.103300000000001</v>
      </c>
      <c r="C64" s="45">
        <v>25.542300000000001</v>
      </c>
      <c r="D64" s="45">
        <v>27.297899999999998</v>
      </c>
      <c r="E64" s="45">
        <v>25.383700000000001</v>
      </c>
      <c r="F64" s="45">
        <v>30.7271</v>
      </c>
      <c r="G64" s="45">
        <v>26.9221</v>
      </c>
      <c r="H64" s="45">
        <v>15.0573</v>
      </c>
      <c r="I64" s="45">
        <v>25.5534</v>
      </c>
      <c r="J64" s="45">
        <v>27.262699999999999</v>
      </c>
      <c r="K64" s="45">
        <v>25.3993</v>
      </c>
      <c r="L64" s="45">
        <v>30.7271</v>
      </c>
      <c r="M64" s="45">
        <v>26.9221</v>
      </c>
      <c r="N64" s="45">
        <v>15.090299999999999</v>
      </c>
      <c r="O64" s="45">
        <v>16.565799999999999</v>
      </c>
      <c r="P64" s="45">
        <v>37.994700000000002</v>
      </c>
      <c r="Q64" s="45">
        <v>10.5001</v>
      </c>
      <c r="R64" s="45" t="s">
        <v>268</v>
      </c>
      <c r="S64" s="45" t="s">
        <v>268</v>
      </c>
      <c r="T64" s="45">
        <v>10.5001</v>
      </c>
      <c r="U64" s="45">
        <v>17.0153</v>
      </c>
      <c r="V64" s="45">
        <v>0</v>
      </c>
      <c r="W64" s="45">
        <v>17.0153</v>
      </c>
      <c r="X64" s="45">
        <v>0</v>
      </c>
      <c r="Y64" s="45">
        <v>0</v>
      </c>
      <c r="Z64" s="45">
        <v>17.0153</v>
      </c>
      <c r="AA64" s="45">
        <v>17.0153</v>
      </c>
      <c r="AB64" s="45">
        <v>0</v>
      </c>
      <c r="AC64" s="45">
        <v>17.0153</v>
      </c>
      <c r="AD64" s="45">
        <v>0</v>
      </c>
      <c r="AE64" s="45">
        <v>0</v>
      </c>
      <c r="AF64" s="45">
        <v>17.0153</v>
      </c>
      <c r="AG64" s="45">
        <v>0</v>
      </c>
      <c r="AH64" s="45">
        <v>0</v>
      </c>
      <c r="AI64" s="45">
        <v>0</v>
      </c>
      <c r="AJ64" s="45" t="s">
        <v>268</v>
      </c>
      <c r="AK64" s="45" t="s">
        <v>268</v>
      </c>
      <c r="AL64" s="45">
        <v>0</v>
      </c>
      <c r="AM64" s="45">
        <v>17.826799999999999</v>
      </c>
    </row>
    <row r="65" spans="1:39" hidden="1" outlineLevel="1">
      <c r="A65" s="8">
        <v>42186</v>
      </c>
      <c r="B65" s="45">
        <v>27.005199999999999</v>
      </c>
      <c r="C65" s="45">
        <v>26.636900000000001</v>
      </c>
      <c r="D65" s="45">
        <v>26.6877</v>
      </c>
      <c r="E65" s="45">
        <v>26.632000000000001</v>
      </c>
      <c r="F65" s="45">
        <v>33.024999999999999</v>
      </c>
      <c r="G65" s="45">
        <v>27.3809</v>
      </c>
      <c r="H65" s="45">
        <v>16.4068</v>
      </c>
      <c r="I65" s="45">
        <v>26.6357</v>
      </c>
      <c r="J65" s="45">
        <v>26.6738</v>
      </c>
      <c r="K65" s="45">
        <v>26.632000000000001</v>
      </c>
      <c r="L65" s="45">
        <v>33.024999999999999</v>
      </c>
      <c r="M65" s="45">
        <v>27.3809</v>
      </c>
      <c r="N65" s="45">
        <v>16.4068</v>
      </c>
      <c r="O65" s="45">
        <v>37.630699999999997</v>
      </c>
      <c r="P65" s="45">
        <v>37.630699999999997</v>
      </c>
      <c r="Q65" s="45" t="s">
        <v>268</v>
      </c>
      <c r="R65" s="45" t="s">
        <v>268</v>
      </c>
      <c r="S65" s="45" t="s">
        <v>268</v>
      </c>
      <c r="T65" s="45" t="s">
        <v>268</v>
      </c>
      <c r="U65" s="45">
        <v>13.631500000000001</v>
      </c>
      <c r="V65" s="45">
        <v>0</v>
      </c>
      <c r="W65" s="45">
        <v>13.631500000000001</v>
      </c>
      <c r="X65" s="45">
        <v>0</v>
      </c>
      <c r="Y65" s="45">
        <v>0</v>
      </c>
      <c r="Z65" s="45">
        <v>13.631500000000001</v>
      </c>
      <c r="AA65" s="45">
        <v>13.631500000000001</v>
      </c>
      <c r="AB65" s="45">
        <v>0</v>
      </c>
      <c r="AC65" s="45">
        <v>13.631500000000001</v>
      </c>
      <c r="AD65" s="45">
        <v>0</v>
      </c>
      <c r="AE65" s="45">
        <v>0</v>
      </c>
      <c r="AF65" s="45">
        <v>13.631500000000001</v>
      </c>
      <c r="AG65" s="45">
        <v>0</v>
      </c>
      <c r="AH65" s="45">
        <v>0</v>
      </c>
      <c r="AI65" s="45" t="s">
        <v>268</v>
      </c>
      <c r="AJ65" s="45" t="s">
        <v>268</v>
      </c>
      <c r="AK65" s="45" t="s">
        <v>268</v>
      </c>
      <c r="AL65" s="45" t="s">
        <v>268</v>
      </c>
      <c r="AM65" s="45">
        <v>30.9055</v>
      </c>
    </row>
    <row r="66" spans="1:39" hidden="1" outlineLevel="1">
      <c r="A66" s="8">
        <v>42217</v>
      </c>
      <c r="B66" s="45">
        <v>28.478200000000001</v>
      </c>
      <c r="C66" s="45">
        <v>27.428899999999999</v>
      </c>
      <c r="D66" s="45">
        <v>26.773800000000001</v>
      </c>
      <c r="E66" s="45">
        <v>27.4938</v>
      </c>
      <c r="F66" s="45">
        <v>29.092500000000001</v>
      </c>
      <c r="G66" s="45">
        <v>27.7392</v>
      </c>
      <c r="H66" s="45">
        <v>20.9895</v>
      </c>
      <c r="I66" s="45">
        <v>27.427499999999998</v>
      </c>
      <c r="J66" s="45">
        <v>26.756900000000002</v>
      </c>
      <c r="K66" s="45">
        <v>27.4938</v>
      </c>
      <c r="L66" s="45">
        <v>29.092500000000001</v>
      </c>
      <c r="M66" s="45">
        <v>27.7392</v>
      </c>
      <c r="N66" s="45">
        <v>20.9895</v>
      </c>
      <c r="O66" s="45">
        <v>37.471499999999999</v>
      </c>
      <c r="P66" s="45">
        <v>37.471499999999999</v>
      </c>
      <c r="Q66" s="45" t="s">
        <v>268</v>
      </c>
      <c r="R66" s="45" t="s">
        <v>268</v>
      </c>
      <c r="S66" s="45" t="s">
        <v>268</v>
      </c>
      <c r="T66" s="45" t="s">
        <v>268</v>
      </c>
      <c r="U66" s="45">
        <v>6.6913</v>
      </c>
      <c r="V66" s="45">
        <v>0</v>
      </c>
      <c r="W66" s="45">
        <v>6.6913</v>
      </c>
      <c r="X66" s="45">
        <v>0</v>
      </c>
      <c r="Y66" s="45">
        <v>0</v>
      </c>
      <c r="Z66" s="45">
        <v>6.6913</v>
      </c>
      <c r="AA66" s="45">
        <v>6.6913</v>
      </c>
      <c r="AB66" s="45">
        <v>0</v>
      </c>
      <c r="AC66" s="45">
        <v>6.6913</v>
      </c>
      <c r="AD66" s="45">
        <v>0</v>
      </c>
      <c r="AE66" s="45">
        <v>0</v>
      </c>
      <c r="AF66" s="45">
        <v>6.6913</v>
      </c>
      <c r="AG66" s="45">
        <v>0</v>
      </c>
      <c r="AH66" s="45">
        <v>0</v>
      </c>
      <c r="AI66" s="45" t="s">
        <v>268</v>
      </c>
      <c r="AJ66" s="45" t="s">
        <v>268</v>
      </c>
      <c r="AK66" s="45" t="s">
        <v>268</v>
      </c>
      <c r="AL66" s="45" t="s">
        <v>268</v>
      </c>
      <c r="AM66" s="45">
        <v>31.972899999999999</v>
      </c>
    </row>
    <row r="67" spans="1:39" hidden="1" outlineLevel="1">
      <c r="A67" s="8">
        <v>42248</v>
      </c>
      <c r="B67" s="45">
        <v>26.114799999999999</v>
      </c>
      <c r="C67" s="45">
        <v>26.657299999999999</v>
      </c>
      <c r="D67" s="45">
        <v>26.5761</v>
      </c>
      <c r="E67" s="45">
        <v>26.664000000000001</v>
      </c>
      <c r="F67" s="45">
        <v>30.982700000000001</v>
      </c>
      <c r="G67" s="45">
        <v>26.9953</v>
      </c>
      <c r="H67" s="45">
        <v>16.465699999999998</v>
      </c>
      <c r="I67" s="45">
        <v>26.650099999999998</v>
      </c>
      <c r="J67" s="45">
        <v>26.4802</v>
      </c>
      <c r="K67" s="45">
        <v>26.664000000000001</v>
      </c>
      <c r="L67" s="45">
        <v>30.982700000000001</v>
      </c>
      <c r="M67" s="45">
        <v>26.9953</v>
      </c>
      <c r="N67" s="45">
        <v>16.465699999999998</v>
      </c>
      <c r="O67" s="45">
        <v>39.730899999999998</v>
      </c>
      <c r="P67" s="45">
        <v>39.730899999999998</v>
      </c>
      <c r="Q67" s="45" t="s">
        <v>268</v>
      </c>
      <c r="R67" s="45" t="s">
        <v>268</v>
      </c>
      <c r="S67" s="45" t="s">
        <v>268</v>
      </c>
      <c r="T67" s="45" t="s">
        <v>268</v>
      </c>
      <c r="U67" s="45">
        <v>3.6023000000000001</v>
      </c>
      <c r="V67" s="45">
        <v>0</v>
      </c>
      <c r="W67" s="45">
        <v>3.6023000000000001</v>
      </c>
      <c r="X67" s="45">
        <v>0</v>
      </c>
      <c r="Y67" s="45">
        <v>0</v>
      </c>
      <c r="Z67" s="45">
        <v>3.6023000000000001</v>
      </c>
      <c r="AA67" s="45">
        <v>3.6023000000000001</v>
      </c>
      <c r="AB67" s="45">
        <v>0</v>
      </c>
      <c r="AC67" s="45">
        <v>3.6023000000000001</v>
      </c>
      <c r="AD67" s="45">
        <v>0</v>
      </c>
      <c r="AE67" s="45">
        <v>0</v>
      </c>
      <c r="AF67" s="45">
        <v>3.6023000000000001</v>
      </c>
      <c r="AG67" s="45">
        <v>0</v>
      </c>
      <c r="AH67" s="45">
        <v>0</v>
      </c>
      <c r="AI67" s="45" t="s">
        <v>268</v>
      </c>
      <c r="AJ67" s="45" t="s">
        <v>268</v>
      </c>
      <c r="AK67" s="45" t="s">
        <v>268</v>
      </c>
      <c r="AL67" s="45" t="s">
        <v>268</v>
      </c>
      <c r="AM67" s="45">
        <v>32.120100000000001</v>
      </c>
    </row>
    <row r="68" spans="1:39" hidden="1" outlineLevel="1">
      <c r="A68" s="8">
        <v>42278</v>
      </c>
      <c r="B68" s="45">
        <v>27.321899999999999</v>
      </c>
      <c r="C68" s="45">
        <v>26.662099999999999</v>
      </c>
      <c r="D68" s="45">
        <v>32.775300000000001</v>
      </c>
      <c r="E68" s="45">
        <v>25.793500000000002</v>
      </c>
      <c r="F68" s="45">
        <v>31.468699999999998</v>
      </c>
      <c r="G68" s="45">
        <v>28.1035</v>
      </c>
      <c r="H68" s="45">
        <v>12.5959</v>
      </c>
      <c r="I68" s="45">
        <v>26.584499999999998</v>
      </c>
      <c r="J68" s="45">
        <v>32.4251</v>
      </c>
      <c r="K68" s="45">
        <v>25.793500000000002</v>
      </c>
      <c r="L68" s="45">
        <v>31.468699999999998</v>
      </c>
      <c r="M68" s="45">
        <v>28.1035</v>
      </c>
      <c r="N68" s="45">
        <v>12.5959</v>
      </c>
      <c r="O68" s="45">
        <v>39.902999999999999</v>
      </c>
      <c r="P68" s="45">
        <v>39.902999999999999</v>
      </c>
      <c r="Q68" s="45" t="s">
        <v>268</v>
      </c>
      <c r="R68" s="45" t="s">
        <v>268</v>
      </c>
      <c r="S68" s="45" t="s">
        <v>268</v>
      </c>
      <c r="T68" s="45" t="s">
        <v>268</v>
      </c>
      <c r="U68" s="45">
        <v>6.6044999999999998</v>
      </c>
      <c r="V68" s="45">
        <v>0</v>
      </c>
      <c r="W68" s="45">
        <v>6.6044999999999998</v>
      </c>
      <c r="X68" s="45">
        <v>0</v>
      </c>
      <c r="Y68" s="45">
        <v>0</v>
      </c>
      <c r="Z68" s="45">
        <v>6.6044999999999998</v>
      </c>
      <c r="AA68" s="45">
        <v>6.6044999999999998</v>
      </c>
      <c r="AB68" s="45">
        <v>0</v>
      </c>
      <c r="AC68" s="45">
        <v>6.6044999999999998</v>
      </c>
      <c r="AD68" s="45">
        <v>0</v>
      </c>
      <c r="AE68" s="45">
        <v>0</v>
      </c>
      <c r="AF68" s="45">
        <v>6.6044999999999998</v>
      </c>
      <c r="AG68" s="45">
        <v>0</v>
      </c>
      <c r="AH68" s="45">
        <v>0</v>
      </c>
      <c r="AI68" s="45" t="s">
        <v>268</v>
      </c>
      <c r="AJ68" s="45" t="s">
        <v>268</v>
      </c>
      <c r="AK68" s="45" t="s">
        <v>268</v>
      </c>
      <c r="AL68" s="45" t="s">
        <v>268</v>
      </c>
      <c r="AM68" s="45">
        <v>34.098799999999997</v>
      </c>
    </row>
    <row r="69" spans="1:39" hidden="1" outlineLevel="1">
      <c r="A69" s="8">
        <v>42309</v>
      </c>
      <c r="B69" s="45">
        <v>27.0091</v>
      </c>
      <c r="C69" s="45">
        <v>27.1248</v>
      </c>
      <c r="D69" s="45">
        <v>29.524899999999999</v>
      </c>
      <c r="E69" s="45">
        <v>26.948399999999999</v>
      </c>
      <c r="F69" s="45">
        <v>32.760899999999999</v>
      </c>
      <c r="G69" s="45">
        <v>27.040500000000002</v>
      </c>
      <c r="H69" s="45">
        <v>20.2041</v>
      </c>
      <c r="I69" s="45">
        <v>27.120699999999999</v>
      </c>
      <c r="J69" s="45">
        <v>29.477699999999999</v>
      </c>
      <c r="K69" s="45">
        <v>26.948399999999999</v>
      </c>
      <c r="L69" s="45">
        <v>32.760899999999999</v>
      </c>
      <c r="M69" s="45">
        <v>27.040500000000002</v>
      </c>
      <c r="N69" s="45">
        <v>20.2041</v>
      </c>
      <c r="O69" s="45">
        <v>37.841999999999999</v>
      </c>
      <c r="P69" s="45">
        <v>37.841999999999999</v>
      </c>
      <c r="Q69" s="45" t="s">
        <v>268</v>
      </c>
      <c r="R69" s="45" t="s">
        <v>268</v>
      </c>
      <c r="S69" s="45" t="s">
        <v>268</v>
      </c>
      <c r="T69" s="45" t="s">
        <v>268</v>
      </c>
      <c r="U69" s="45">
        <v>8.9845000000000006</v>
      </c>
      <c r="V69" s="45">
        <v>0</v>
      </c>
      <c r="W69" s="45">
        <v>8.9845000000000006</v>
      </c>
      <c r="X69" s="45">
        <v>0</v>
      </c>
      <c r="Y69" s="45">
        <v>0</v>
      </c>
      <c r="Z69" s="45">
        <v>8.9845000000000006</v>
      </c>
      <c r="AA69" s="45">
        <v>8.9845000000000006</v>
      </c>
      <c r="AB69" s="45">
        <v>0</v>
      </c>
      <c r="AC69" s="45">
        <v>8.9845000000000006</v>
      </c>
      <c r="AD69" s="45">
        <v>0</v>
      </c>
      <c r="AE69" s="45">
        <v>0</v>
      </c>
      <c r="AF69" s="45">
        <v>8.9845000000000006</v>
      </c>
      <c r="AG69" s="45">
        <v>0</v>
      </c>
      <c r="AH69" s="45">
        <v>0</v>
      </c>
      <c r="AI69" s="45" t="s">
        <v>268</v>
      </c>
      <c r="AJ69" s="45" t="s">
        <v>268</v>
      </c>
      <c r="AK69" s="45" t="s">
        <v>268</v>
      </c>
      <c r="AL69" s="45" t="s">
        <v>268</v>
      </c>
      <c r="AM69" s="45">
        <v>29.629300000000001</v>
      </c>
    </row>
    <row r="70" spans="1:39" hidden="1" outlineLevel="1">
      <c r="A70" s="8">
        <v>42339</v>
      </c>
      <c r="B70" s="45">
        <v>25.6844</v>
      </c>
      <c r="C70" s="45">
        <v>27.307700000000001</v>
      </c>
      <c r="D70" s="45">
        <v>29.3002</v>
      </c>
      <c r="E70" s="45">
        <v>27.015000000000001</v>
      </c>
      <c r="F70" s="45">
        <v>32.176699999999997</v>
      </c>
      <c r="G70" s="45">
        <v>26.904900000000001</v>
      </c>
      <c r="H70" s="45">
        <v>17.790299999999998</v>
      </c>
      <c r="I70" s="45">
        <v>27.4056</v>
      </c>
      <c r="J70" s="45">
        <v>29.295999999999999</v>
      </c>
      <c r="K70" s="45">
        <v>27.126899999999999</v>
      </c>
      <c r="L70" s="45">
        <v>32.176699999999997</v>
      </c>
      <c r="M70" s="45">
        <v>26.904900000000001</v>
      </c>
      <c r="N70" s="45">
        <v>20.2455</v>
      </c>
      <c r="O70" s="45">
        <v>0.62880000000000003</v>
      </c>
      <c r="P70" s="45">
        <v>38.006599999999999</v>
      </c>
      <c r="Q70" s="45">
        <v>0</v>
      </c>
      <c r="R70" s="45" t="s">
        <v>268</v>
      </c>
      <c r="S70" s="45" t="s">
        <v>268</v>
      </c>
      <c r="T70" s="45">
        <v>0</v>
      </c>
      <c r="U70" s="45">
        <v>3.6705000000000001</v>
      </c>
      <c r="V70" s="45">
        <v>0</v>
      </c>
      <c r="W70" s="45">
        <v>3.6705000000000001</v>
      </c>
      <c r="X70" s="45">
        <v>0</v>
      </c>
      <c r="Y70" s="45">
        <v>0</v>
      </c>
      <c r="Z70" s="45">
        <v>3.6705000000000001</v>
      </c>
      <c r="AA70" s="45">
        <v>3.6705000000000001</v>
      </c>
      <c r="AB70" s="45">
        <v>0</v>
      </c>
      <c r="AC70" s="45">
        <v>3.6705000000000001</v>
      </c>
      <c r="AD70" s="45">
        <v>0</v>
      </c>
      <c r="AE70" s="45">
        <v>0</v>
      </c>
      <c r="AF70" s="45">
        <v>3.6705000000000001</v>
      </c>
      <c r="AG70" s="45">
        <v>0</v>
      </c>
      <c r="AH70" s="45">
        <v>0</v>
      </c>
      <c r="AI70" s="45">
        <v>0</v>
      </c>
      <c r="AJ70" s="45" t="s">
        <v>268</v>
      </c>
      <c r="AK70" s="45" t="s">
        <v>268</v>
      </c>
      <c r="AL70" s="45">
        <v>0</v>
      </c>
      <c r="AM70" s="45">
        <v>26.5229</v>
      </c>
    </row>
    <row r="71" spans="1:39" hidden="1" outlineLevel="1">
      <c r="A71" s="8">
        <v>42370</v>
      </c>
      <c r="B71" s="45">
        <v>27.5943</v>
      </c>
      <c r="C71" s="45">
        <v>28.186499999999999</v>
      </c>
      <c r="D71" s="45">
        <v>29.8443</v>
      </c>
      <c r="E71" s="45">
        <v>27.333400000000001</v>
      </c>
      <c r="F71" s="45">
        <v>34.9422</v>
      </c>
      <c r="G71" s="45">
        <v>27.723800000000001</v>
      </c>
      <c r="H71" s="45">
        <v>19.9512</v>
      </c>
      <c r="I71" s="45">
        <v>28.185199999999998</v>
      </c>
      <c r="J71" s="45">
        <v>29.841000000000001</v>
      </c>
      <c r="K71" s="45">
        <v>27.333500000000001</v>
      </c>
      <c r="L71" s="45">
        <v>34.9422</v>
      </c>
      <c r="M71" s="45">
        <v>27.724</v>
      </c>
      <c r="N71" s="45">
        <v>19.9512</v>
      </c>
      <c r="O71" s="45">
        <v>36.077100000000002</v>
      </c>
      <c r="P71" s="45">
        <v>37.822200000000002</v>
      </c>
      <c r="Q71" s="45">
        <v>24</v>
      </c>
      <c r="R71" s="45" t="s">
        <v>268</v>
      </c>
      <c r="S71" s="45">
        <v>24</v>
      </c>
      <c r="T71" s="45" t="s">
        <v>268</v>
      </c>
      <c r="U71" s="45">
        <v>21.591699999999999</v>
      </c>
      <c r="V71" s="45">
        <v>0</v>
      </c>
      <c r="W71" s="45">
        <v>21.591699999999999</v>
      </c>
      <c r="X71" s="45">
        <v>0</v>
      </c>
      <c r="Y71" s="45">
        <v>0</v>
      </c>
      <c r="Z71" s="45">
        <v>21.591699999999999</v>
      </c>
      <c r="AA71" s="45">
        <v>21.591699999999999</v>
      </c>
      <c r="AB71" s="45">
        <v>0</v>
      </c>
      <c r="AC71" s="45">
        <v>21.591699999999999</v>
      </c>
      <c r="AD71" s="45">
        <v>0</v>
      </c>
      <c r="AE71" s="45">
        <v>0</v>
      </c>
      <c r="AF71" s="45">
        <v>21.591699999999999</v>
      </c>
      <c r="AG71" s="45">
        <v>0</v>
      </c>
      <c r="AH71" s="45">
        <v>0</v>
      </c>
      <c r="AI71" s="45">
        <v>0</v>
      </c>
      <c r="AJ71" s="45" t="s">
        <v>268</v>
      </c>
      <c r="AK71" s="45">
        <v>0</v>
      </c>
      <c r="AL71" s="45" t="s">
        <v>268</v>
      </c>
      <c r="AM71" s="45">
        <v>26.893000000000001</v>
      </c>
    </row>
    <row r="72" spans="1:39" hidden="1" outlineLevel="1">
      <c r="A72" s="8">
        <v>42401</v>
      </c>
      <c r="B72" s="45">
        <v>26.102399999999999</v>
      </c>
      <c r="C72" s="45">
        <v>27.7027</v>
      </c>
      <c r="D72" s="45">
        <v>29.849499999999999</v>
      </c>
      <c r="E72" s="45">
        <v>26.623100000000001</v>
      </c>
      <c r="F72" s="45">
        <v>31.127500000000001</v>
      </c>
      <c r="G72" s="45">
        <v>28.004899999999999</v>
      </c>
      <c r="H72" s="45">
        <v>18.7684</v>
      </c>
      <c r="I72" s="45">
        <v>27.701799999999999</v>
      </c>
      <c r="J72" s="45">
        <v>29.8474</v>
      </c>
      <c r="K72" s="45">
        <v>26.623100000000001</v>
      </c>
      <c r="L72" s="45">
        <v>31.127500000000001</v>
      </c>
      <c r="M72" s="45">
        <v>28.004899999999999</v>
      </c>
      <c r="N72" s="45">
        <v>18.7684</v>
      </c>
      <c r="O72" s="45">
        <v>35.860199999999999</v>
      </c>
      <c r="P72" s="45">
        <v>35.860199999999999</v>
      </c>
      <c r="Q72" s="45" t="s">
        <v>268</v>
      </c>
      <c r="R72" s="45" t="s">
        <v>268</v>
      </c>
      <c r="S72" s="45" t="s">
        <v>268</v>
      </c>
      <c r="T72" s="45" t="s">
        <v>268</v>
      </c>
      <c r="U72" s="45">
        <v>3.5619999999999998</v>
      </c>
      <c r="V72" s="45">
        <v>0</v>
      </c>
      <c r="W72" s="45">
        <v>3.5619999999999998</v>
      </c>
      <c r="X72" s="45">
        <v>0</v>
      </c>
      <c r="Y72" s="45">
        <v>17</v>
      </c>
      <c r="Z72" s="45">
        <v>2.8422999999999998</v>
      </c>
      <c r="AA72" s="45">
        <v>3.5619999999999998</v>
      </c>
      <c r="AB72" s="45">
        <v>0</v>
      </c>
      <c r="AC72" s="45">
        <v>3.5619999999999998</v>
      </c>
      <c r="AD72" s="45">
        <v>0</v>
      </c>
      <c r="AE72" s="45">
        <v>17</v>
      </c>
      <c r="AF72" s="45">
        <v>2.8422999999999998</v>
      </c>
      <c r="AG72" s="45">
        <v>0</v>
      </c>
      <c r="AH72" s="45">
        <v>0</v>
      </c>
      <c r="AI72" s="45" t="s">
        <v>268</v>
      </c>
      <c r="AJ72" s="45" t="s">
        <v>268</v>
      </c>
      <c r="AK72" s="45" t="s">
        <v>268</v>
      </c>
      <c r="AL72" s="45" t="s">
        <v>268</v>
      </c>
      <c r="AM72" s="45">
        <v>28.6538</v>
      </c>
    </row>
    <row r="73" spans="1:39" hidden="1" outlineLevel="1">
      <c r="A73" s="8">
        <v>42430</v>
      </c>
      <c r="B73" s="45">
        <v>27.261399999999998</v>
      </c>
      <c r="C73" s="45">
        <v>27.5867</v>
      </c>
      <c r="D73" s="45">
        <v>30.568200000000001</v>
      </c>
      <c r="E73" s="45">
        <v>26.315799999999999</v>
      </c>
      <c r="F73" s="45">
        <v>27.207599999999999</v>
      </c>
      <c r="G73" s="45">
        <v>26.824300000000001</v>
      </c>
      <c r="H73" s="45">
        <v>20.798500000000001</v>
      </c>
      <c r="I73" s="45">
        <v>27.415900000000001</v>
      </c>
      <c r="J73" s="45">
        <v>30.119499999999999</v>
      </c>
      <c r="K73" s="45">
        <v>26.315799999999999</v>
      </c>
      <c r="L73" s="45">
        <v>27.207599999999999</v>
      </c>
      <c r="M73" s="45">
        <v>26.824300000000001</v>
      </c>
      <c r="N73" s="45">
        <v>20.798500000000001</v>
      </c>
      <c r="O73" s="45">
        <v>39.990200000000002</v>
      </c>
      <c r="P73" s="45">
        <v>39.990200000000002</v>
      </c>
      <c r="Q73" s="45">
        <v>0</v>
      </c>
      <c r="R73" s="45" t="s">
        <v>268</v>
      </c>
      <c r="S73" s="45" t="s">
        <v>268</v>
      </c>
      <c r="T73" s="45">
        <v>0</v>
      </c>
      <c r="U73" s="45">
        <v>1.5375000000000001</v>
      </c>
      <c r="V73" s="45">
        <v>0</v>
      </c>
      <c r="W73" s="45">
        <v>1.5375000000000001</v>
      </c>
      <c r="X73" s="45">
        <v>0</v>
      </c>
      <c r="Y73" s="45">
        <v>0</v>
      </c>
      <c r="Z73" s="45">
        <v>1.5375000000000001</v>
      </c>
      <c r="AA73" s="45">
        <v>0.27750000000000002</v>
      </c>
      <c r="AB73" s="45">
        <v>0</v>
      </c>
      <c r="AC73" s="45">
        <v>0.27750000000000002</v>
      </c>
      <c r="AD73" s="45">
        <v>0</v>
      </c>
      <c r="AE73" s="45">
        <v>0</v>
      </c>
      <c r="AF73" s="45">
        <v>0.27750000000000002</v>
      </c>
      <c r="AG73" s="45">
        <v>12.5</v>
      </c>
      <c r="AH73" s="45">
        <v>0</v>
      </c>
      <c r="AI73" s="45">
        <v>12.5</v>
      </c>
      <c r="AJ73" s="45" t="s">
        <v>268</v>
      </c>
      <c r="AK73" s="45" t="s">
        <v>268</v>
      </c>
      <c r="AL73" s="45">
        <v>12.5</v>
      </c>
      <c r="AM73" s="45">
        <v>26.872</v>
      </c>
    </row>
    <row r="74" spans="1:39" hidden="1" outlineLevel="1">
      <c r="A74" s="8">
        <v>42461</v>
      </c>
      <c r="B74" s="45">
        <v>26.8826</v>
      </c>
      <c r="C74" s="45">
        <v>27.581600000000002</v>
      </c>
      <c r="D74" s="45">
        <v>30.008900000000001</v>
      </c>
      <c r="E74" s="45">
        <v>26.892299999999999</v>
      </c>
      <c r="F74" s="45">
        <v>29.523399999999999</v>
      </c>
      <c r="G74" s="45">
        <v>27.0928</v>
      </c>
      <c r="H74" s="45">
        <v>19.0261</v>
      </c>
      <c r="I74" s="45">
        <v>27.5807</v>
      </c>
      <c r="J74" s="45">
        <v>30.005500000000001</v>
      </c>
      <c r="K74" s="45">
        <v>26.892399999999999</v>
      </c>
      <c r="L74" s="45">
        <v>29.523399999999999</v>
      </c>
      <c r="M74" s="45">
        <v>27.0929</v>
      </c>
      <c r="N74" s="45">
        <v>19.0261</v>
      </c>
      <c r="O74" s="45">
        <v>34.811700000000002</v>
      </c>
      <c r="P74" s="45">
        <v>37.729900000000001</v>
      </c>
      <c r="Q74" s="45">
        <v>24</v>
      </c>
      <c r="R74" s="45" t="s">
        <v>268</v>
      </c>
      <c r="S74" s="45">
        <v>24</v>
      </c>
      <c r="T74" s="45">
        <v>0</v>
      </c>
      <c r="U74" s="45">
        <v>14.0313</v>
      </c>
      <c r="V74" s="45">
        <v>0</v>
      </c>
      <c r="W74" s="45">
        <v>14.0313</v>
      </c>
      <c r="X74" s="45">
        <v>0</v>
      </c>
      <c r="Y74" s="45">
        <v>0</v>
      </c>
      <c r="Z74" s="45">
        <v>14.0313</v>
      </c>
      <c r="AA74" s="45">
        <v>16.528500000000001</v>
      </c>
      <c r="AB74" s="45">
        <v>0</v>
      </c>
      <c r="AC74" s="45">
        <v>16.528500000000001</v>
      </c>
      <c r="AD74" s="45">
        <v>0</v>
      </c>
      <c r="AE74" s="45">
        <v>0</v>
      </c>
      <c r="AF74" s="45">
        <v>16.528500000000001</v>
      </c>
      <c r="AG74" s="45">
        <v>10.891999999999999</v>
      </c>
      <c r="AH74" s="45">
        <v>0</v>
      </c>
      <c r="AI74" s="45">
        <v>10.891999999999999</v>
      </c>
      <c r="AJ74" s="45" t="s">
        <v>268</v>
      </c>
      <c r="AK74" s="45">
        <v>0</v>
      </c>
      <c r="AL74" s="45">
        <v>10.891999999999999</v>
      </c>
      <c r="AM74" s="45">
        <v>25.5945</v>
      </c>
    </row>
    <row r="75" spans="1:39" hidden="1" outlineLevel="1">
      <c r="A75" s="8">
        <v>42491</v>
      </c>
      <c r="B75" s="45">
        <v>28.352799999999998</v>
      </c>
      <c r="C75" s="45">
        <v>28.614799999999999</v>
      </c>
      <c r="D75" s="45">
        <v>29.811599999999999</v>
      </c>
      <c r="E75" s="45">
        <v>28.223199999999999</v>
      </c>
      <c r="F75" s="45">
        <v>31.773800000000001</v>
      </c>
      <c r="G75" s="45">
        <v>27.846800000000002</v>
      </c>
      <c r="H75" s="45">
        <v>26.254300000000001</v>
      </c>
      <c r="I75" s="45">
        <v>28.608499999999999</v>
      </c>
      <c r="J75" s="45">
        <v>29.788599999999999</v>
      </c>
      <c r="K75" s="45">
        <v>28.223199999999999</v>
      </c>
      <c r="L75" s="45">
        <v>31.773800000000001</v>
      </c>
      <c r="M75" s="45">
        <v>27.846800000000002</v>
      </c>
      <c r="N75" s="45">
        <v>26.254300000000001</v>
      </c>
      <c r="O75" s="45">
        <v>39.758200000000002</v>
      </c>
      <c r="P75" s="45">
        <v>39.758200000000002</v>
      </c>
      <c r="Q75" s="45" t="s">
        <v>268</v>
      </c>
      <c r="R75" s="45" t="s">
        <v>268</v>
      </c>
      <c r="S75" s="45" t="s">
        <v>268</v>
      </c>
      <c r="T75" s="45" t="s">
        <v>268</v>
      </c>
      <c r="U75" s="45">
        <v>21.4937</v>
      </c>
      <c r="V75" s="45">
        <v>0</v>
      </c>
      <c r="W75" s="45">
        <v>21.4937</v>
      </c>
      <c r="X75" s="45">
        <v>0</v>
      </c>
      <c r="Y75" s="45">
        <v>0</v>
      </c>
      <c r="Z75" s="45">
        <v>21.4937</v>
      </c>
      <c r="AA75" s="45">
        <v>21.4937</v>
      </c>
      <c r="AB75" s="45">
        <v>0</v>
      </c>
      <c r="AC75" s="45">
        <v>21.4937</v>
      </c>
      <c r="AD75" s="45">
        <v>0</v>
      </c>
      <c r="AE75" s="45">
        <v>0</v>
      </c>
      <c r="AF75" s="45">
        <v>21.4937</v>
      </c>
      <c r="AG75" s="45">
        <v>0</v>
      </c>
      <c r="AH75" s="45">
        <v>0</v>
      </c>
      <c r="AI75" s="45" t="s">
        <v>268</v>
      </c>
      <c r="AJ75" s="45" t="s">
        <v>268</v>
      </c>
      <c r="AK75" s="45" t="s">
        <v>268</v>
      </c>
      <c r="AL75" s="45" t="s">
        <v>268</v>
      </c>
      <c r="AM75" s="45">
        <v>27.721699999999998</v>
      </c>
    </row>
    <row r="76" spans="1:39" hidden="1" outlineLevel="1">
      <c r="A76" s="8">
        <v>42522</v>
      </c>
      <c r="B76" s="45">
        <v>28.04</v>
      </c>
      <c r="C76" s="45">
        <v>29.338699999999999</v>
      </c>
      <c r="D76" s="45">
        <v>28.916</v>
      </c>
      <c r="E76" s="45">
        <v>29.424399999999999</v>
      </c>
      <c r="F76" s="45">
        <v>38.8979</v>
      </c>
      <c r="G76" s="45">
        <v>28.447099999999999</v>
      </c>
      <c r="H76" s="45">
        <v>31.4072</v>
      </c>
      <c r="I76" s="45">
        <v>29.338200000000001</v>
      </c>
      <c r="J76" s="45">
        <v>28.911999999999999</v>
      </c>
      <c r="K76" s="45">
        <v>29.424499999999998</v>
      </c>
      <c r="L76" s="45">
        <v>38.8979</v>
      </c>
      <c r="M76" s="45">
        <v>28.447199999999999</v>
      </c>
      <c r="N76" s="45">
        <v>31.4072</v>
      </c>
      <c r="O76" s="45">
        <v>35.775199999999998</v>
      </c>
      <c r="P76" s="45">
        <v>37.850099999999998</v>
      </c>
      <c r="Q76" s="45">
        <v>24</v>
      </c>
      <c r="R76" s="45" t="s">
        <v>268</v>
      </c>
      <c r="S76" s="45">
        <v>24</v>
      </c>
      <c r="T76" s="45" t="s">
        <v>268</v>
      </c>
      <c r="U76" s="45">
        <v>28.88</v>
      </c>
      <c r="V76" s="45">
        <v>0</v>
      </c>
      <c r="W76" s="45">
        <v>28.88</v>
      </c>
      <c r="X76" s="45">
        <v>0</v>
      </c>
      <c r="Y76" s="45">
        <v>0</v>
      </c>
      <c r="Z76" s="45">
        <v>28.88</v>
      </c>
      <c r="AA76" s="45">
        <v>28.88</v>
      </c>
      <c r="AB76" s="45">
        <v>0</v>
      </c>
      <c r="AC76" s="45">
        <v>28.88</v>
      </c>
      <c r="AD76" s="45">
        <v>0</v>
      </c>
      <c r="AE76" s="45">
        <v>0</v>
      </c>
      <c r="AF76" s="45">
        <v>28.88</v>
      </c>
      <c r="AG76" s="45">
        <v>0</v>
      </c>
      <c r="AH76" s="45">
        <v>0</v>
      </c>
      <c r="AI76" s="45">
        <v>0</v>
      </c>
      <c r="AJ76" s="45" t="s">
        <v>268</v>
      </c>
      <c r="AK76" s="45">
        <v>0</v>
      </c>
      <c r="AL76" s="45" t="s">
        <v>268</v>
      </c>
      <c r="AM76" s="45">
        <v>24.496400000000001</v>
      </c>
    </row>
    <row r="77" spans="1:39" hidden="1" outlineLevel="1">
      <c r="A77" s="8">
        <v>42552</v>
      </c>
      <c r="B77" s="45">
        <v>27.525300000000001</v>
      </c>
      <c r="C77" s="45">
        <v>30.046900000000001</v>
      </c>
      <c r="D77" s="45">
        <v>29.3794</v>
      </c>
      <c r="E77" s="45">
        <v>30.221699999999998</v>
      </c>
      <c r="F77" s="45">
        <v>42.496099999999998</v>
      </c>
      <c r="G77" s="45">
        <v>28.927399999999999</v>
      </c>
      <c r="H77" s="45">
        <v>24.346</v>
      </c>
      <c r="I77" s="45">
        <v>30.046099999999999</v>
      </c>
      <c r="J77" s="45">
        <v>29.375299999999999</v>
      </c>
      <c r="K77" s="45">
        <v>30.221699999999998</v>
      </c>
      <c r="L77" s="45">
        <v>42.496099999999998</v>
      </c>
      <c r="M77" s="45">
        <v>28.927399999999999</v>
      </c>
      <c r="N77" s="45">
        <v>24.346</v>
      </c>
      <c r="O77" s="45">
        <v>37.855800000000002</v>
      </c>
      <c r="P77" s="45">
        <v>37.855800000000002</v>
      </c>
      <c r="Q77" s="45" t="s">
        <v>268</v>
      </c>
      <c r="R77" s="45" t="s">
        <v>268</v>
      </c>
      <c r="S77" s="45" t="s">
        <v>268</v>
      </c>
      <c r="T77" s="45" t="s">
        <v>268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45">
        <v>0</v>
      </c>
      <c r="AG77" s="45">
        <v>0</v>
      </c>
      <c r="AH77" s="45">
        <v>0</v>
      </c>
      <c r="AI77" s="45" t="s">
        <v>268</v>
      </c>
      <c r="AJ77" s="45" t="s">
        <v>268</v>
      </c>
      <c r="AK77" s="45" t="s">
        <v>268</v>
      </c>
      <c r="AL77" s="45" t="s">
        <v>268</v>
      </c>
      <c r="AM77" s="45">
        <v>23.424099999999999</v>
      </c>
    </row>
    <row r="78" spans="1:39" hidden="1" outlineLevel="1">
      <c r="A78" s="8">
        <v>42583</v>
      </c>
      <c r="B78" s="45">
        <v>28.1632</v>
      </c>
      <c r="C78" s="45">
        <v>32.000100000000003</v>
      </c>
      <c r="D78" s="45">
        <v>29.8828</v>
      </c>
      <c r="E78" s="45">
        <v>33.734400000000001</v>
      </c>
      <c r="F78" s="45">
        <v>41.661299999999997</v>
      </c>
      <c r="G78" s="45">
        <v>33.857399999999998</v>
      </c>
      <c r="H78" s="45">
        <v>20.3064</v>
      </c>
      <c r="I78" s="45">
        <v>31.999500000000001</v>
      </c>
      <c r="J78" s="45">
        <v>29.881</v>
      </c>
      <c r="K78" s="45">
        <v>33.734400000000001</v>
      </c>
      <c r="L78" s="45">
        <v>41.661299999999997</v>
      </c>
      <c r="M78" s="45">
        <v>33.857399999999998</v>
      </c>
      <c r="N78" s="45">
        <v>20.3064</v>
      </c>
      <c r="O78" s="45">
        <v>37.8202</v>
      </c>
      <c r="P78" s="45">
        <v>37.8202</v>
      </c>
      <c r="Q78" s="45" t="s">
        <v>268</v>
      </c>
      <c r="R78" s="45" t="s">
        <v>268</v>
      </c>
      <c r="S78" s="45" t="s">
        <v>268</v>
      </c>
      <c r="T78" s="45" t="s">
        <v>268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  <c r="AG78" s="45">
        <v>0</v>
      </c>
      <c r="AH78" s="45">
        <v>0</v>
      </c>
      <c r="AI78" s="45" t="s">
        <v>268</v>
      </c>
      <c r="AJ78" s="45" t="s">
        <v>268</v>
      </c>
      <c r="AK78" s="45" t="s">
        <v>268</v>
      </c>
      <c r="AL78" s="45" t="s">
        <v>268</v>
      </c>
      <c r="AM78" s="45">
        <v>23.3706</v>
      </c>
    </row>
    <row r="79" spans="1:39" hidden="1" outlineLevel="1">
      <c r="A79" s="8">
        <v>42614</v>
      </c>
      <c r="B79" s="45">
        <v>28.677299999999999</v>
      </c>
      <c r="C79" s="45">
        <v>30.9328</v>
      </c>
      <c r="D79" s="45">
        <v>30.949100000000001</v>
      </c>
      <c r="E79" s="45">
        <v>30.925599999999999</v>
      </c>
      <c r="F79" s="45">
        <v>37.619</v>
      </c>
      <c r="G79" s="45">
        <v>31.320599999999999</v>
      </c>
      <c r="H79" s="45">
        <v>20.0533</v>
      </c>
      <c r="I79" s="45">
        <v>30.6614</v>
      </c>
      <c r="J79" s="45">
        <v>29.994299999999999</v>
      </c>
      <c r="K79" s="45">
        <v>30.925599999999999</v>
      </c>
      <c r="L79" s="45">
        <v>37.619</v>
      </c>
      <c r="M79" s="45">
        <v>31.320599999999999</v>
      </c>
      <c r="N79" s="45">
        <v>20.0533</v>
      </c>
      <c r="O79" s="45">
        <v>39.999000000000002</v>
      </c>
      <c r="P79" s="45">
        <v>39.999000000000002</v>
      </c>
      <c r="Q79" s="45" t="s">
        <v>268</v>
      </c>
      <c r="R79" s="45" t="s">
        <v>268</v>
      </c>
      <c r="S79" s="45" t="s">
        <v>268</v>
      </c>
      <c r="T79" s="45" t="s">
        <v>268</v>
      </c>
      <c r="U79" s="45">
        <v>28.857600000000001</v>
      </c>
      <c r="V79" s="45">
        <v>0</v>
      </c>
      <c r="W79" s="45">
        <v>28.857600000000001</v>
      </c>
      <c r="X79" s="45">
        <v>0</v>
      </c>
      <c r="Y79" s="45">
        <v>0</v>
      </c>
      <c r="Z79" s="45">
        <v>28.857600000000001</v>
      </c>
      <c r="AA79" s="45">
        <v>28.857600000000001</v>
      </c>
      <c r="AB79" s="45">
        <v>0</v>
      </c>
      <c r="AC79" s="45">
        <v>28.857600000000001</v>
      </c>
      <c r="AD79" s="45">
        <v>0</v>
      </c>
      <c r="AE79" s="45">
        <v>0</v>
      </c>
      <c r="AF79" s="45">
        <v>28.857600000000001</v>
      </c>
      <c r="AG79" s="45">
        <v>0</v>
      </c>
      <c r="AH79" s="45">
        <v>0</v>
      </c>
      <c r="AI79" s="45" t="s">
        <v>268</v>
      </c>
      <c r="AJ79" s="45" t="s">
        <v>268</v>
      </c>
      <c r="AK79" s="45" t="s">
        <v>268</v>
      </c>
      <c r="AL79" s="45" t="s">
        <v>268</v>
      </c>
      <c r="AM79" s="45">
        <v>24.5077</v>
      </c>
    </row>
    <row r="80" spans="1:39" hidden="1" outlineLevel="1">
      <c r="A80" s="8">
        <v>42644</v>
      </c>
      <c r="B80" s="45">
        <v>28.642700000000001</v>
      </c>
      <c r="C80" s="45">
        <v>30.3889</v>
      </c>
      <c r="D80" s="45">
        <v>30.0611</v>
      </c>
      <c r="E80" s="45">
        <v>30.490400000000001</v>
      </c>
      <c r="F80" s="45">
        <v>39.306100000000001</v>
      </c>
      <c r="G80" s="45">
        <v>30.1511</v>
      </c>
      <c r="H80" s="45">
        <v>21.682300000000001</v>
      </c>
      <c r="I80" s="45">
        <v>30.3887</v>
      </c>
      <c r="J80" s="45">
        <v>30.060400000000001</v>
      </c>
      <c r="K80" s="45">
        <v>30.490400000000001</v>
      </c>
      <c r="L80" s="45">
        <v>39.306100000000001</v>
      </c>
      <c r="M80" s="45">
        <v>30.1511</v>
      </c>
      <c r="N80" s="45">
        <v>21.682300000000001</v>
      </c>
      <c r="O80" s="45">
        <v>36.6173</v>
      </c>
      <c r="P80" s="45">
        <v>36.6173</v>
      </c>
      <c r="Q80" s="45" t="s">
        <v>268</v>
      </c>
      <c r="R80" s="45" t="s">
        <v>268</v>
      </c>
      <c r="S80" s="45" t="s">
        <v>268</v>
      </c>
      <c r="T80" s="45" t="s">
        <v>268</v>
      </c>
      <c r="U80" s="45">
        <v>23</v>
      </c>
      <c r="V80" s="45">
        <v>0</v>
      </c>
      <c r="W80" s="45">
        <v>23</v>
      </c>
      <c r="X80" s="45">
        <v>0</v>
      </c>
      <c r="Y80" s="45">
        <v>0</v>
      </c>
      <c r="Z80" s="45">
        <v>23</v>
      </c>
      <c r="AA80" s="45">
        <v>23</v>
      </c>
      <c r="AB80" s="45">
        <v>0</v>
      </c>
      <c r="AC80" s="45">
        <v>23</v>
      </c>
      <c r="AD80" s="45">
        <v>0</v>
      </c>
      <c r="AE80" s="45">
        <v>0</v>
      </c>
      <c r="AF80" s="45">
        <v>23</v>
      </c>
      <c r="AG80" s="45">
        <v>0</v>
      </c>
      <c r="AH80" s="45">
        <v>0</v>
      </c>
      <c r="AI80" s="45" t="s">
        <v>268</v>
      </c>
      <c r="AJ80" s="45" t="s">
        <v>268</v>
      </c>
      <c r="AK80" s="45" t="s">
        <v>268</v>
      </c>
      <c r="AL80" s="45" t="s">
        <v>268</v>
      </c>
      <c r="AM80" s="45">
        <v>24.222799999999999</v>
      </c>
    </row>
    <row r="81" spans="1:39" hidden="1" outlineLevel="1">
      <c r="A81" s="8">
        <v>42675</v>
      </c>
      <c r="B81" s="45">
        <v>28.872399999999999</v>
      </c>
      <c r="C81" s="45">
        <v>29.6645</v>
      </c>
      <c r="D81" s="45">
        <v>30.210899999999999</v>
      </c>
      <c r="E81" s="45">
        <v>29.294799999999999</v>
      </c>
      <c r="F81" s="45">
        <v>34.658700000000003</v>
      </c>
      <c r="G81" s="45">
        <v>30.037500000000001</v>
      </c>
      <c r="H81" s="45">
        <v>15.7392</v>
      </c>
      <c r="I81" s="45">
        <v>29.654199999999999</v>
      </c>
      <c r="J81" s="45">
        <v>30.1859</v>
      </c>
      <c r="K81" s="45">
        <v>29.294799999999999</v>
      </c>
      <c r="L81" s="45">
        <v>34.658700000000003</v>
      </c>
      <c r="M81" s="45">
        <v>30.037500000000001</v>
      </c>
      <c r="N81" s="45">
        <v>15.7392</v>
      </c>
      <c r="O81" s="45">
        <v>49.826599999999999</v>
      </c>
      <c r="P81" s="45">
        <v>49.826599999999999</v>
      </c>
      <c r="Q81" s="45" t="s">
        <v>268</v>
      </c>
      <c r="R81" s="45" t="s">
        <v>268</v>
      </c>
      <c r="S81" s="45" t="s">
        <v>268</v>
      </c>
      <c r="T81" s="45" t="s">
        <v>268</v>
      </c>
      <c r="U81" s="45">
        <v>23</v>
      </c>
      <c r="V81" s="45">
        <v>0</v>
      </c>
      <c r="W81" s="45">
        <v>23</v>
      </c>
      <c r="X81" s="45">
        <v>0</v>
      </c>
      <c r="Y81" s="45">
        <v>0</v>
      </c>
      <c r="Z81" s="45">
        <v>23</v>
      </c>
      <c r="AA81" s="45">
        <v>23</v>
      </c>
      <c r="AB81" s="45">
        <v>0</v>
      </c>
      <c r="AC81" s="45">
        <v>23</v>
      </c>
      <c r="AD81" s="45">
        <v>0</v>
      </c>
      <c r="AE81" s="45">
        <v>0</v>
      </c>
      <c r="AF81" s="45">
        <v>23</v>
      </c>
      <c r="AG81" s="45">
        <v>0</v>
      </c>
      <c r="AH81" s="45">
        <v>0</v>
      </c>
      <c r="AI81" s="45" t="s">
        <v>268</v>
      </c>
      <c r="AJ81" s="45" t="s">
        <v>268</v>
      </c>
      <c r="AK81" s="45" t="s">
        <v>268</v>
      </c>
      <c r="AL81" s="45" t="s">
        <v>268</v>
      </c>
      <c r="AM81" s="45">
        <v>25.638200000000001</v>
      </c>
    </row>
    <row r="82" spans="1:39" hidden="1" outlineLevel="1">
      <c r="A82" s="8">
        <v>42705</v>
      </c>
      <c r="B82" s="45">
        <v>27.502500000000001</v>
      </c>
      <c r="C82" s="45">
        <v>29.905100000000001</v>
      </c>
      <c r="D82" s="45">
        <v>29.924900000000001</v>
      </c>
      <c r="E82" s="45">
        <v>29.893000000000001</v>
      </c>
      <c r="F82" s="45">
        <v>33.152200000000001</v>
      </c>
      <c r="G82" s="45">
        <v>31.322199999999999</v>
      </c>
      <c r="H82" s="45">
        <v>17.7498</v>
      </c>
      <c r="I82" s="45">
        <v>30.104800000000001</v>
      </c>
      <c r="J82" s="45">
        <v>29.9239</v>
      </c>
      <c r="K82" s="45">
        <v>30.218900000000001</v>
      </c>
      <c r="L82" s="45">
        <v>34.643999999999998</v>
      </c>
      <c r="M82" s="45">
        <v>31.322199999999999</v>
      </c>
      <c r="N82" s="45">
        <v>17.878299999999999</v>
      </c>
      <c r="O82" s="45">
        <v>16.541799999999999</v>
      </c>
      <c r="P82" s="45">
        <v>38.571199999999997</v>
      </c>
      <c r="Q82" s="45">
        <v>16.476199999999999</v>
      </c>
      <c r="R82" s="45">
        <v>16.5</v>
      </c>
      <c r="S82" s="45" t="s">
        <v>268</v>
      </c>
      <c r="T82" s="45">
        <v>16.45</v>
      </c>
      <c r="U82" s="45">
        <v>3.5851000000000002</v>
      </c>
      <c r="V82" s="45">
        <v>0</v>
      </c>
      <c r="W82" s="45">
        <v>3.5851000000000002</v>
      </c>
      <c r="X82" s="45">
        <v>0</v>
      </c>
      <c r="Y82" s="45">
        <v>0</v>
      </c>
      <c r="Z82" s="45">
        <v>3.5851000000000002</v>
      </c>
      <c r="AA82" s="45">
        <v>3.5851000000000002</v>
      </c>
      <c r="AB82" s="45">
        <v>0</v>
      </c>
      <c r="AC82" s="45">
        <v>3.5851000000000002</v>
      </c>
      <c r="AD82" s="45">
        <v>0</v>
      </c>
      <c r="AE82" s="45">
        <v>0</v>
      </c>
      <c r="AF82" s="45">
        <v>3.5851000000000002</v>
      </c>
      <c r="AG82" s="45">
        <v>0</v>
      </c>
      <c r="AH82" s="45">
        <v>0</v>
      </c>
      <c r="AI82" s="45">
        <v>0</v>
      </c>
      <c r="AJ82" s="45">
        <v>0</v>
      </c>
      <c r="AK82" s="45" t="s">
        <v>268</v>
      </c>
      <c r="AL82" s="45">
        <v>0</v>
      </c>
      <c r="AM82" s="45">
        <v>23.3383</v>
      </c>
    </row>
    <row r="83" spans="1:39" hidden="1" outlineLevel="1">
      <c r="A83" s="8">
        <v>42736</v>
      </c>
      <c r="B83" s="45">
        <v>26.038799999999998</v>
      </c>
      <c r="C83" s="45">
        <v>28.505099999999999</v>
      </c>
      <c r="D83" s="45">
        <v>30.524000000000001</v>
      </c>
      <c r="E83" s="45">
        <v>27.145600000000002</v>
      </c>
      <c r="F83" s="45">
        <v>29.991099999999999</v>
      </c>
      <c r="G83" s="45">
        <v>27.802199999999999</v>
      </c>
      <c r="H83" s="45">
        <v>18.9603</v>
      </c>
      <c r="I83" s="45">
        <v>28.504999999999999</v>
      </c>
      <c r="J83" s="45">
        <v>30.523800000000001</v>
      </c>
      <c r="K83" s="45">
        <v>27.145600000000002</v>
      </c>
      <c r="L83" s="45">
        <v>29.991099999999999</v>
      </c>
      <c r="M83" s="45">
        <v>27.802199999999999</v>
      </c>
      <c r="N83" s="45">
        <v>18.9603</v>
      </c>
      <c r="O83" s="45">
        <v>36.793300000000002</v>
      </c>
      <c r="P83" s="45">
        <v>36.793300000000002</v>
      </c>
      <c r="Q83" s="45" t="s">
        <v>268</v>
      </c>
      <c r="R83" s="45" t="s">
        <v>268</v>
      </c>
      <c r="S83" s="45" t="s">
        <v>268</v>
      </c>
      <c r="T83" s="45" t="s">
        <v>268</v>
      </c>
      <c r="U83" s="45">
        <v>16.319600000000001</v>
      </c>
      <c r="V83" s="45">
        <v>0</v>
      </c>
      <c r="W83" s="45">
        <v>16.319600000000001</v>
      </c>
      <c r="X83" s="45">
        <v>0</v>
      </c>
      <c r="Y83" s="45">
        <v>0</v>
      </c>
      <c r="Z83" s="45">
        <v>16.319600000000001</v>
      </c>
      <c r="AA83" s="45">
        <v>16.319600000000001</v>
      </c>
      <c r="AB83" s="45">
        <v>0</v>
      </c>
      <c r="AC83" s="45">
        <v>16.319600000000001</v>
      </c>
      <c r="AD83" s="45">
        <v>0</v>
      </c>
      <c r="AE83" s="45">
        <v>0</v>
      </c>
      <c r="AF83" s="45">
        <v>16.319600000000001</v>
      </c>
      <c r="AG83" s="45">
        <v>0</v>
      </c>
      <c r="AH83" s="45">
        <v>0</v>
      </c>
      <c r="AI83" s="45" t="s">
        <v>268</v>
      </c>
      <c r="AJ83" s="45" t="s">
        <v>268</v>
      </c>
      <c r="AK83" s="45" t="s">
        <v>268</v>
      </c>
      <c r="AL83" s="45" t="s">
        <v>268</v>
      </c>
      <c r="AM83" s="45">
        <v>21.826799999999999</v>
      </c>
    </row>
    <row r="84" spans="1:39" hidden="1" outlineLevel="1">
      <c r="A84" s="8">
        <v>42767</v>
      </c>
      <c r="B84" s="45">
        <v>28.039200000000001</v>
      </c>
      <c r="C84" s="45">
        <v>30.746500000000001</v>
      </c>
      <c r="D84" s="45">
        <v>30.2013</v>
      </c>
      <c r="E84" s="45">
        <v>31.5701</v>
      </c>
      <c r="F84" s="45">
        <v>40.167999999999999</v>
      </c>
      <c r="G84" s="45">
        <v>30.943100000000001</v>
      </c>
      <c r="H84" s="45">
        <v>22.975300000000001</v>
      </c>
      <c r="I84" s="45">
        <v>30.746200000000002</v>
      </c>
      <c r="J84" s="45">
        <v>30.200800000000001</v>
      </c>
      <c r="K84" s="45">
        <v>31.5701</v>
      </c>
      <c r="L84" s="45">
        <v>40.167999999999999</v>
      </c>
      <c r="M84" s="45">
        <v>30.943100000000001</v>
      </c>
      <c r="N84" s="45">
        <v>22.975300000000001</v>
      </c>
      <c r="O84" s="45">
        <v>37.5625</v>
      </c>
      <c r="P84" s="45">
        <v>37.5625</v>
      </c>
      <c r="Q84" s="45" t="s">
        <v>268</v>
      </c>
      <c r="R84" s="45" t="s">
        <v>268</v>
      </c>
      <c r="S84" s="45" t="s">
        <v>268</v>
      </c>
      <c r="T84" s="45" t="s">
        <v>268</v>
      </c>
      <c r="U84" s="45">
        <v>9.9451999999999998</v>
      </c>
      <c r="V84" s="45">
        <v>0</v>
      </c>
      <c r="W84" s="45">
        <v>9.9451999999999998</v>
      </c>
      <c r="X84" s="45">
        <v>0</v>
      </c>
      <c r="Y84" s="45">
        <v>0</v>
      </c>
      <c r="Z84" s="45">
        <v>9.9451999999999998</v>
      </c>
      <c r="AA84" s="45">
        <v>9.9451999999999998</v>
      </c>
      <c r="AB84" s="45">
        <v>0</v>
      </c>
      <c r="AC84" s="45">
        <v>9.9451999999999998</v>
      </c>
      <c r="AD84" s="45">
        <v>0</v>
      </c>
      <c r="AE84" s="45">
        <v>0</v>
      </c>
      <c r="AF84" s="45">
        <v>9.9451999999999998</v>
      </c>
      <c r="AG84" s="45">
        <v>0</v>
      </c>
      <c r="AH84" s="45">
        <v>0</v>
      </c>
      <c r="AI84" s="45" t="s">
        <v>268</v>
      </c>
      <c r="AJ84" s="45" t="s">
        <v>268</v>
      </c>
      <c r="AK84" s="45" t="s">
        <v>268</v>
      </c>
      <c r="AL84" s="45" t="s">
        <v>268</v>
      </c>
      <c r="AM84" s="45">
        <v>22.0563</v>
      </c>
    </row>
    <row r="85" spans="1:39" hidden="1" outlineLevel="1">
      <c r="A85" s="8">
        <v>42795</v>
      </c>
      <c r="B85" s="45">
        <v>26.125299999999999</v>
      </c>
      <c r="C85" s="45">
        <v>27.618600000000001</v>
      </c>
      <c r="D85" s="45">
        <v>30.479800000000001</v>
      </c>
      <c r="E85" s="45">
        <v>25.979900000000001</v>
      </c>
      <c r="F85" s="45">
        <v>39.042000000000002</v>
      </c>
      <c r="G85" s="45">
        <v>24.645900000000001</v>
      </c>
      <c r="H85" s="45">
        <v>25.882999999999999</v>
      </c>
      <c r="I85" s="45">
        <v>27.5779</v>
      </c>
      <c r="J85" s="45">
        <v>30.3935</v>
      </c>
      <c r="K85" s="45">
        <v>25.979900000000001</v>
      </c>
      <c r="L85" s="45">
        <v>39.042000000000002</v>
      </c>
      <c r="M85" s="45">
        <v>24.645900000000001</v>
      </c>
      <c r="N85" s="45">
        <v>25.882999999999999</v>
      </c>
      <c r="O85" s="45">
        <v>39.994799999999998</v>
      </c>
      <c r="P85" s="45">
        <v>39.994799999999998</v>
      </c>
      <c r="Q85" s="45" t="s">
        <v>268</v>
      </c>
      <c r="R85" s="45" t="s">
        <v>268</v>
      </c>
      <c r="S85" s="45" t="s">
        <v>268</v>
      </c>
      <c r="T85" s="45" t="s">
        <v>268</v>
      </c>
      <c r="U85" s="45">
        <v>12.0334</v>
      </c>
      <c r="V85" s="45">
        <v>0</v>
      </c>
      <c r="W85" s="45">
        <v>12.0334</v>
      </c>
      <c r="X85" s="45">
        <v>0</v>
      </c>
      <c r="Y85" s="45">
        <v>0</v>
      </c>
      <c r="Z85" s="45">
        <v>12.0334</v>
      </c>
      <c r="AA85" s="45">
        <v>12.0334</v>
      </c>
      <c r="AB85" s="45">
        <v>0</v>
      </c>
      <c r="AC85" s="45">
        <v>12.0334</v>
      </c>
      <c r="AD85" s="45">
        <v>0</v>
      </c>
      <c r="AE85" s="45">
        <v>0</v>
      </c>
      <c r="AF85" s="45">
        <v>12.0334</v>
      </c>
      <c r="AG85" s="45">
        <v>0</v>
      </c>
      <c r="AH85" s="45">
        <v>0</v>
      </c>
      <c r="AI85" s="45" t="s">
        <v>268</v>
      </c>
      <c r="AJ85" s="45" t="s">
        <v>268</v>
      </c>
      <c r="AK85" s="45" t="s">
        <v>268</v>
      </c>
      <c r="AL85" s="45" t="s">
        <v>268</v>
      </c>
      <c r="AM85" s="45">
        <v>21.923300000000001</v>
      </c>
    </row>
    <row r="86" spans="1:39" hidden="1" outlineLevel="1">
      <c r="A86" s="8">
        <v>42826</v>
      </c>
      <c r="B86" s="45">
        <v>27.5916</v>
      </c>
      <c r="C86" s="45">
        <v>28.828299999999999</v>
      </c>
      <c r="D86" s="45">
        <v>30.444400000000002</v>
      </c>
      <c r="E86" s="45">
        <v>28.291499999999999</v>
      </c>
      <c r="F86" s="45">
        <v>34.486400000000003</v>
      </c>
      <c r="G86" s="45">
        <v>28.0014</v>
      </c>
      <c r="H86" s="45">
        <v>21.298999999999999</v>
      </c>
      <c r="I86" s="45">
        <v>28.828199999999999</v>
      </c>
      <c r="J86" s="45">
        <v>30.444199999999999</v>
      </c>
      <c r="K86" s="45">
        <v>28.291499999999999</v>
      </c>
      <c r="L86" s="45">
        <v>34.486400000000003</v>
      </c>
      <c r="M86" s="45">
        <v>28.0014</v>
      </c>
      <c r="N86" s="45">
        <v>21.298999999999999</v>
      </c>
      <c r="O86" s="45">
        <v>37.276499999999999</v>
      </c>
      <c r="P86" s="45">
        <v>37.276499999999999</v>
      </c>
      <c r="Q86" s="45" t="s">
        <v>268</v>
      </c>
      <c r="R86" s="45" t="s">
        <v>268</v>
      </c>
      <c r="S86" s="45" t="s">
        <v>268</v>
      </c>
      <c r="T86" s="45" t="s">
        <v>268</v>
      </c>
      <c r="U86" s="45">
        <v>5.7700000000000001E-2</v>
      </c>
      <c r="V86" s="45">
        <v>0</v>
      </c>
      <c r="W86" s="45">
        <v>5.7700000000000001E-2</v>
      </c>
      <c r="X86" s="45">
        <v>0</v>
      </c>
      <c r="Y86" s="45">
        <v>0</v>
      </c>
      <c r="Z86" s="45">
        <v>5.7700000000000001E-2</v>
      </c>
      <c r="AA86" s="45">
        <v>5.7700000000000001E-2</v>
      </c>
      <c r="AB86" s="45">
        <v>0</v>
      </c>
      <c r="AC86" s="45">
        <v>5.7700000000000001E-2</v>
      </c>
      <c r="AD86" s="45">
        <v>0</v>
      </c>
      <c r="AE86" s="45">
        <v>0</v>
      </c>
      <c r="AF86" s="45">
        <v>5.7700000000000001E-2</v>
      </c>
      <c r="AG86" s="45">
        <v>0</v>
      </c>
      <c r="AH86" s="45">
        <v>0</v>
      </c>
      <c r="AI86" s="45" t="s">
        <v>268</v>
      </c>
      <c r="AJ86" s="45" t="s">
        <v>268</v>
      </c>
      <c r="AK86" s="45" t="s">
        <v>268</v>
      </c>
      <c r="AL86" s="45" t="s">
        <v>268</v>
      </c>
      <c r="AM86" s="45">
        <v>23.105499999999999</v>
      </c>
    </row>
    <row r="87" spans="1:39" hidden="1" outlineLevel="1">
      <c r="A87" s="8">
        <v>42856</v>
      </c>
      <c r="B87" s="45">
        <v>27.872199999999999</v>
      </c>
      <c r="C87" s="45">
        <v>29.226199999999999</v>
      </c>
      <c r="D87" s="45">
        <v>30.6599</v>
      </c>
      <c r="E87" s="45">
        <v>28.407499999999999</v>
      </c>
      <c r="F87" s="45">
        <v>32.207299999999996</v>
      </c>
      <c r="G87" s="45">
        <v>28.450299999999999</v>
      </c>
      <c r="H87" s="45">
        <v>19.552800000000001</v>
      </c>
      <c r="I87" s="45">
        <v>29.221399999999999</v>
      </c>
      <c r="J87" s="45">
        <v>30.6479</v>
      </c>
      <c r="K87" s="45">
        <v>28.407499999999999</v>
      </c>
      <c r="L87" s="45">
        <v>32.207299999999996</v>
      </c>
      <c r="M87" s="45">
        <v>28.450299999999999</v>
      </c>
      <c r="N87" s="45">
        <v>19.552800000000001</v>
      </c>
      <c r="O87" s="45">
        <v>49.808100000000003</v>
      </c>
      <c r="P87" s="45">
        <v>49.808100000000003</v>
      </c>
      <c r="Q87" s="45" t="s">
        <v>268</v>
      </c>
      <c r="R87" s="45" t="s">
        <v>268</v>
      </c>
      <c r="S87" s="45" t="s">
        <v>268</v>
      </c>
      <c r="T87" s="45" t="s">
        <v>268</v>
      </c>
      <c r="U87" s="45">
        <v>26.9</v>
      </c>
      <c r="V87" s="45">
        <v>0</v>
      </c>
      <c r="W87" s="45">
        <v>26.9</v>
      </c>
      <c r="X87" s="45">
        <v>0</v>
      </c>
      <c r="Y87" s="45">
        <v>0</v>
      </c>
      <c r="Z87" s="45">
        <v>26.9</v>
      </c>
      <c r="AA87" s="45">
        <v>26.9</v>
      </c>
      <c r="AB87" s="45">
        <v>0</v>
      </c>
      <c r="AC87" s="45">
        <v>26.9</v>
      </c>
      <c r="AD87" s="45">
        <v>0</v>
      </c>
      <c r="AE87" s="45">
        <v>0</v>
      </c>
      <c r="AF87" s="45">
        <v>26.9</v>
      </c>
      <c r="AG87" s="45">
        <v>0</v>
      </c>
      <c r="AH87" s="45">
        <v>0</v>
      </c>
      <c r="AI87" s="45" t="s">
        <v>268</v>
      </c>
      <c r="AJ87" s="45" t="s">
        <v>268</v>
      </c>
      <c r="AK87" s="45" t="s">
        <v>268</v>
      </c>
      <c r="AL87" s="45" t="s">
        <v>268</v>
      </c>
      <c r="AM87" s="45">
        <v>22.797599999999999</v>
      </c>
    </row>
    <row r="88" spans="1:39" hidden="1" outlineLevel="1">
      <c r="A88" s="8">
        <v>42887</v>
      </c>
      <c r="B88" s="45">
        <v>28.0975</v>
      </c>
      <c r="C88" s="45">
        <v>30.112500000000001</v>
      </c>
      <c r="D88" s="45">
        <v>32.811</v>
      </c>
      <c r="E88" s="45">
        <v>28.592199999999998</v>
      </c>
      <c r="F88" s="45">
        <v>32.314100000000003</v>
      </c>
      <c r="G88" s="45">
        <v>27.407599999999999</v>
      </c>
      <c r="H88" s="45">
        <v>34.709200000000003</v>
      </c>
      <c r="I88" s="45">
        <v>30.112400000000001</v>
      </c>
      <c r="J88" s="45">
        <v>32.811</v>
      </c>
      <c r="K88" s="45">
        <v>28.592199999999998</v>
      </c>
      <c r="L88" s="45">
        <v>32.314100000000003</v>
      </c>
      <c r="M88" s="45">
        <v>27.407599999999999</v>
      </c>
      <c r="N88" s="45">
        <v>34.709200000000003</v>
      </c>
      <c r="O88" s="45">
        <v>36.226599999999998</v>
      </c>
      <c r="P88" s="45">
        <v>36.226599999999998</v>
      </c>
      <c r="Q88" s="45" t="s">
        <v>268</v>
      </c>
      <c r="R88" s="45" t="s">
        <v>268</v>
      </c>
      <c r="S88" s="45" t="s">
        <v>268</v>
      </c>
      <c r="T88" s="45" t="s">
        <v>268</v>
      </c>
      <c r="U88" s="45">
        <v>22.173100000000002</v>
      </c>
      <c r="V88" s="45">
        <v>0</v>
      </c>
      <c r="W88" s="45">
        <v>22.173100000000002</v>
      </c>
      <c r="X88" s="45">
        <v>0</v>
      </c>
      <c r="Y88" s="45">
        <v>0</v>
      </c>
      <c r="Z88" s="45">
        <v>22.173100000000002</v>
      </c>
      <c r="AA88" s="45">
        <v>22.173100000000002</v>
      </c>
      <c r="AB88" s="45">
        <v>0</v>
      </c>
      <c r="AC88" s="45">
        <v>22.173100000000002</v>
      </c>
      <c r="AD88" s="45">
        <v>0</v>
      </c>
      <c r="AE88" s="45">
        <v>0</v>
      </c>
      <c r="AF88" s="45">
        <v>22.173100000000002</v>
      </c>
      <c r="AG88" s="45">
        <v>0</v>
      </c>
      <c r="AH88" s="45">
        <v>0</v>
      </c>
      <c r="AI88" s="45" t="s">
        <v>268</v>
      </c>
      <c r="AJ88" s="45" t="s">
        <v>268</v>
      </c>
      <c r="AK88" s="45" t="s">
        <v>268</v>
      </c>
      <c r="AL88" s="45" t="s">
        <v>268</v>
      </c>
      <c r="AM88" s="45">
        <v>21.4223</v>
      </c>
    </row>
    <row r="89" spans="1:39" hidden="1" outlineLevel="1">
      <c r="A89" s="8">
        <v>42917</v>
      </c>
      <c r="B89" s="45">
        <v>27.773299999999999</v>
      </c>
      <c r="C89" s="45">
        <v>28.2804</v>
      </c>
      <c r="D89" s="45">
        <v>31.177399999999999</v>
      </c>
      <c r="E89" s="45">
        <v>27.0002</v>
      </c>
      <c r="F89" s="45">
        <v>25.169</v>
      </c>
      <c r="G89" s="45">
        <v>29.315100000000001</v>
      </c>
      <c r="H89" s="45">
        <v>15.4519</v>
      </c>
      <c r="I89" s="45">
        <v>28.168199999999999</v>
      </c>
      <c r="J89" s="45">
        <v>30.841999999999999</v>
      </c>
      <c r="K89" s="45">
        <v>27.0002</v>
      </c>
      <c r="L89" s="45">
        <v>25.169</v>
      </c>
      <c r="M89" s="45">
        <v>29.315100000000001</v>
      </c>
      <c r="N89" s="45">
        <v>15.4519</v>
      </c>
      <c r="O89" s="45">
        <v>59.987000000000002</v>
      </c>
      <c r="P89" s="45">
        <v>59.987000000000002</v>
      </c>
      <c r="Q89" s="45" t="s">
        <v>268</v>
      </c>
      <c r="R89" s="45" t="s">
        <v>268</v>
      </c>
      <c r="S89" s="45" t="s">
        <v>268</v>
      </c>
      <c r="T89" s="45" t="s">
        <v>268</v>
      </c>
      <c r="U89" s="45">
        <v>18</v>
      </c>
      <c r="V89" s="45">
        <v>0</v>
      </c>
      <c r="W89" s="45">
        <v>18</v>
      </c>
      <c r="X89" s="45">
        <v>0</v>
      </c>
      <c r="Y89" s="45">
        <v>18</v>
      </c>
      <c r="Z89" s="45">
        <v>0</v>
      </c>
      <c r="AA89" s="45">
        <v>18</v>
      </c>
      <c r="AB89" s="45">
        <v>0</v>
      </c>
      <c r="AC89" s="45">
        <v>18</v>
      </c>
      <c r="AD89" s="45">
        <v>0</v>
      </c>
      <c r="AE89" s="45">
        <v>18</v>
      </c>
      <c r="AF89" s="45">
        <v>0</v>
      </c>
      <c r="AG89" s="45">
        <v>0</v>
      </c>
      <c r="AH89" s="45">
        <v>0</v>
      </c>
      <c r="AI89" s="45" t="s">
        <v>268</v>
      </c>
      <c r="AJ89" s="45" t="s">
        <v>268</v>
      </c>
      <c r="AK89" s="45" t="s">
        <v>268</v>
      </c>
      <c r="AL89" s="45" t="s">
        <v>268</v>
      </c>
      <c r="AM89" s="45">
        <v>24.598500000000001</v>
      </c>
    </row>
    <row r="90" spans="1:39" hidden="1" outlineLevel="1">
      <c r="A90" s="8">
        <v>42948</v>
      </c>
      <c r="B90" s="45">
        <v>26.548999999999999</v>
      </c>
      <c r="C90" s="45">
        <v>27.760300000000001</v>
      </c>
      <c r="D90" s="45">
        <v>30.7136</v>
      </c>
      <c r="E90" s="45">
        <v>26.5351</v>
      </c>
      <c r="F90" s="45">
        <v>20.3963</v>
      </c>
      <c r="G90" s="45">
        <v>29.591200000000001</v>
      </c>
      <c r="H90" s="45">
        <v>22.0259</v>
      </c>
      <c r="I90" s="45">
        <v>27.760200000000001</v>
      </c>
      <c r="J90" s="45">
        <v>30.7134</v>
      </c>
      <c r="K90" s="45">
        <v>26.5351</v>
      </c>
      <c r="L90" s="45">
        <v>20.3963</v>
      </c>
      <c r="M90" s="45">
        <v>29.591200000000001</v>
      </c>
      <c r="N90" s="45">
        <v>22.0259</v>
      </c>
      <c r="O90" s="45">
        <v>37.651899999999998</v>
      </c>
      <c r="P90" s="45">
        <v>37.651899999999998</v>
      </c>
      <c r="Q90" s="45" t="s">
        <v>268</v>
      </c>
      <c r="R90" s="45" t="s">
        <v>268</v>
      </c>
      <c r="S90" s="45" t="s">
        <v>268</v>
      </c>
      <c r="T90" s="45" t="s">
        <v>268</v>
      </c>
      <c r="U90" s="45">
        <v>22.851800000000001</v>
      </c>
      <c r="V90" s="45">
        <v>0</v>
      </c>
      <c r="W90" s="45">
        <v>22.851800000000001</v>
      </c>
      <c r="X90" s="45">
        <v>0</v>
      </c>
      <c r="Y90" s="45">
        <v>0</v>
      </c>
      <c r="Z90" s="45">
        <v>22.851800000000001</v>
      </c>
      <c r="AA90" s="45">
        <v>22.851800000000001</v>
      </c>
      <c r="AB90" s="45">
        <v>0</v>
      </c>
      <c r="AC90" s="45">
        <v>22.851800000000001</v>
      </c>
      <c r="AD90" s="45">
        <v>0</v>
      </c>
      <c r="AE90" s="45">
        <v>0</v>
      </c>
      <c r="AF90" s="45">
        <v>22.851800000000001</v>
      </c>
      <c r="AG90" s="45">
        <v>0</v>
      </c>
      <c r="AH90" s="45">
        <v>0</v>
      </c>
      <c r="AI90" s="45" t="s">
        <v>268</v>
      </c>
      <c r="AJ90" s="45" t="s">
        <v>268</v>
      </c>
      <c r="AK90" s="45" t="s">
        <v>268</v>
      </c>
      <c r="AL90" s="45" t="s">
        <v>268</v>
      </c>
      <c r="AM90" s="45">
        <v>21.133700000000001</v>
      </c>
    </row>
    <row r="91" spans="1:39" hidden="1" outlineLevel="1">
      <c r="A91" s="8">
        <v>42979</v>
      </c>
      <c r="B91" s="45">
        <v>26.949300000000001</v>
      </c>
      <c r="C91" s="45">
        <v>28.807500000000001</v>
      </c>
      <c r="D91" s="45">
        <v>31.2941</v>
      </c>
      <c r="E91" s="45">
        <v>28.0017</v>
      </c>
      <c r="F91" s="45">
        <v>32.322899999999997</v>
      </c>
      <c r="G91" s="45">
        <v>27.724399999999999</v>
      </c>
      <c r="H91" s="45">
        <v>19.536300000000001</v>
      </c>
      <c r="I91" s="45">
        <v>28.807200000000002</v>
      </c>
      <c r="J91" s="45">
        <v>31.293099999999999</v>
      </c>
      <c r="K91" s="45">
        <v>28.0017</v>
      </c>
      <c r="L91" s="45">
        <v>32.322899999999997</v>
      </c>
      <c r="M91" s="45">
        <v>27.724399999999999</v>
      </c>
      <c r="N91" s="45">
        <v>19.536300000000001</v>
      </c>
      <c r="O91" s="45">
        <v>47.8825</v>
      </c>
      <c r="P91" s="45">
        <v>47.8825</v>
      </c>
      <c r="Q91" s="45" t="s">
        <v>268</v>
      </c>
      <c r="R91" s="45" t="s">
        <v>268</v>
      </c>
      <c r="S91" s="45" t="s">
        <v>268</v>
      </c>
      <c r="T91" s="45" t="s">
        <v>268</v>
      </c>
      <c r="U91" s="45">
        <v>21.9468</v>
      </c>
      <c r="V91" s="45">
        <v>0</v>
      </c>
      <c r="W91" s="45">
        <v>21.9468</v>
      </c>
      <c r="X91" s="45">
        <v>0</v>
      </c>
      <c r="Y91" s="45">
        <v>0</v>
      </c>
      <c r="Z91" s="45">
        <v>21.9468</v>
      </c>
      <c r="AA91" s="45">
        <v>21.9468</v>
      </c>
      <c r="AB91" s="45">
        <v>0</v>
      </c>
      <c r="AC91" s="45">
        <v>21.9468</v>
      </c>
      <c r="AD91" s="45">
        <v>0</v>
      </c>
      <c r="AE91" s="45">
        <v>0</v>
      </c>
      <c r="AF91" s="45">
        <v>21.9468</v>
      </c>
      <c r="AG91" s="45">
        <v>0</v>
      </c>
      <c r="AH91" s="45">
        <v>0</v>
      </c>
      <c r="AI91" s="45" t="s">
        <v>268</v>
      </c>
      <c r="AJ91" s="45" t="s">
        <v>268</v>
      </c>
      <c r="AK91" s="45" t="s">
        <v>268</v>
      </c>
      <c r="AL91" s="45" t="s">
        <v>268</v>
      </c>
      <c r="AM91" s="45">
        <v>20.1403</v>
      </c>
    </row>
    <row r="92" spans="1:39" hidden="1" outlineLevel="1">
      <c r="A92" s="8">
        <v>43009</v>
      </c>
      <c r="B92" s="45">
        <v>28.670500000000001</v>
      </c>
      <c r="C92" s="45">
        <v>30.908300000000001</v>
      </c>
      <c r="D92" s="45">
        <v>32.509900000000002</v>
      </c>
      <c r="E92" s="45">
        <v>30.4619</v>
      </c>
      <c r="F92" s="45">
        <v>32.089300000000001</v>
      </c>
      <c r="G92" s="45">
        <v>30.222100000000001</v>
      </c>
      <c r="H92" s="45">
        <v>27.2331</v>
      </c>
      <c r="I92" s="45">
        <v>30.903400000000001</v>
      </c>
      <c r="J92" s="45">
        <v>32.489199999999997</v>
      </c>
      <c r="K92" s="45">
        <v>30.4619</v>
      </c>
      <c r="L92" s="45">
        <v>32.089300000000001</v>
      </c>
      <c r="M92" s="45">
        <v>30.222100000000001</v>
      </c>
      <c r="N92" s="45">
        <v>27.2331</v>
      </c>
      <c r="O92" s="45">
        <v>49.206299999999999</v>
      </c>
      <c r="P92" s="45">
        <v>49.206299999999999</v>
      </c>
      <c r="Q92" s="45" t="s">
        <v>268</v>
      </c>
      <c r="R92" s="45" t="s">
        <v>268</v>
      </c>
      <c r="S92" s="45" t="s">
        <v>268</v>
      </c>
      <c r="T92" s="45" t="s">
        <v>268</v>
      </c>
      <c r="U92" s="45">
        <v>2.5600000000000001E-2</v>
      </c>
      <c r="V92" s="45">
        <v>0</v>
      </c>
      <c r="W92" s="45">
        <v>2.5600000000000001E-2</v>
      </c>
      <c r="X92" s="45">
        <v>0</v>
      </c>
      <c r="Y92" s="45">
        <v>0</v>
      </c>
      <c r="Z92" s="45">
        <v>23</v>
      </c>
      <c r="AA92" s="45">
        <v>2.5600000000000001E-2</v>
      </c>
      <c r="AB92" s="45">
        <v>0</v>
      </c>
      <c r="AC92" s="45">
        <v>2.5600000000000001E-2</v>
      </c>
      <c r="AD92" s="45">
        <v>0</v>
      </c>
      <c r="AE92" s="45">
        <v>0</v>
      </c>
      <c r="AF92" s="45">
        <v>23</v>
      </c>
      <c r="AG92" s="45">
        <v>0</v>
      </c>
      <c r="AH92" s="45">
        <v>0</v>
      </c>
      <c r="AI92" s="45" t="s">
        <v>268</v>
      </c>
      <c r="AJ92" s="45" t="s">
        <v>268</v>
      </c>
      <c r="AK92" s="45" t="s">
        <v>268</v>
      </c>
      <c r="AL92" s="45" t="s">
        <v>268</v>
      </c>
      <c r="AM92" s="45">
        <v>21.254100000000001</v>
      </c>
    </row>
    <row r="93" spans="1:39" hidden="1" outlineLevel="1">
      <c r="A93" s="8">
        <v>43040</v>
      </c>
      <c r="B93" s="45">
        <v>27.2715</v>
      </c>
      <c r="C93" s="45">
        <v>28.9998</v>
      </c>
      <c r="D93" s="45">
        <v>31.733000000000001</v>
      </c>
      <c r="E93" s="45">
        <v>28.037099999999999</v>
      </c>
      <c r="F93" s="45">
        <v>29.803899999999999</v>
      </c>
      <c r="G93" s="45">
        <v>27.8445</v>
      </c>
      <c r="H93" s="45">
        <v>24.3858</v>
      </c>
      <c r="I93" s="45">
        <v>28.994800000000001</v>
      </c>
      <c r="J93" s="45">
        <v>31.7163</v>
      </c>
      <c r="K93" s="45">
        <v>28.037099999999999</v>
      </c>
      <c r="L93" s="45">
        <v>29.803899999999999</v>
      </c>
      <c r="M93" s="45">
        <v>27.8445</v>
      </c>
      <c r="N93" s="45">
        <v>24.3858</v>
      </c>
      <c r="O93" s="45">
        <v>48.742199999999997</v>
      </c>
      <c r="P93" s="45">
        <v>48.742199999999997</v>
      </c>
      <c r="Q93" s="45" t="s">
        <v>268</v>
      </c>
      <c r="R93" s="45" t="s">
        <v>268</v>
      </c>
      <c r="S93" s="45" t="s">
        <v>268</v>
      </c>
      <c r="T93" s="45" t="s">
        <v>268</v>
      </c>
      <c r="U93" s="45">
        <v>3.9699</v>
      </c>
      <c r="V93" s="45">
        <v>0</v>
      </c>
      <c r="W93" s="45">
        <v>3.9699</v>
      </c>
      <c r="X93" s="45">
        <v>0</v>
      </c>
      <c r="Y93" s="45">
        <v>0</v>
      </c>
      <c r="Z93" s="45">
        <v>3.9699</v>
      </c>
      <c r="AA93" s="45">
        <v>3.9699</v>
      </c>
      <c r="AB93" s="45">
        <v>0</v>
      </c>
      <c r="AC93" s="45">
        <v>3.9699</v>
      </c>
      <c r="AD93" s="45">
        <v>0</v>
      </c>
      <c r="AE93" s="45">
        <v>0</v>
      </c>
      <c r="AF93" s="45">
        <v>3.9699</v>
      </c>
      <c r="AG93" s="45">
        <v>0</v>
      </c>
      <c r="AH93" s="45">
        <v>0</v>
      </c>
      <c r="AI93" s="45" t="s">
        <v>268</v>
      </c>
      <c r="AJ93" s="45" t="s">
        <v>268</v>
      </c>
      <c r="AK93" s="45" t="s">
        <v>268</v>
      </c>
      <c r="AL93" s="45" t="s">
        <v>268</v>
      </c>
      <c r="AM93" s="45">
        <v>20.995999999999999</v>
      </c>
    </row>
    <row r="94" spans="1:39" hidden="1" outlineLevel="1">
      <c r="A94" s="8">
        <v>43070</v>
      </c>
      <c r="B94" s="45">
        <v>27.8947</v>
      </c>
      <c r="C94" s="45">
        <v>30.710899999999999</v>
      </c>
      <c r="D94" s="45">
        <v>31.433299999999999</v>
      </c>
      <c r="E94" s="45">
        <v>30.422699999999999</v>
      </c>
      <c r="F94" s="45">
        <v>35.451300000000003</v>
      </c>
      <c r="G94" s="45">
        <v>29.781700000000001</v>
      </c>
      <c r="H94" s="45">
        <v>24.9116</v>
      </c>
      <c r="I94" s="45">
        <v>30.710799999999999</v>
      </c>
      <c r="J94" s="45">
        <v>31.433199999999999</v>
      </c>
      <c r="K94" s="45">
        <v>30.422699999999999</v>
      </c>
      <c r="L94" s="45">
        <v>35.451300000000003</v>
      </c>
      <c r="M94" s="45">
        <v>29.781700000000001</v>
      </c>
      <c r="N94" s="45">
        <v>24.9116</v>
      </c>
      <c r="O94" s="45">
        <v>37.8063</v>
      </c>
      <c r="P94" s="45">
        <v>37.8063</v>
      </c>
      <c r="Q94" s="45" t="s">
        <v>268</v>
      </c>
      <c r="R94" s="45" t="s">
        <v>268</v>
      </c>
      <c r="S94" s="45" t="s">
        <v>268</v>
      </c>
      <c r="T94" s="45" t="s">
        <v>268</v>
      </c>
      <c r="U94" s="45">
        <v>21.288499999999999</v>
      </c>
      <c r="V94" s="45">
        <v>0</v>
      </c>
      <c r="W94" s="45">
        <v>21.288499999999999</v>
      </c>
      <c r="X94" s="45">
        <v>0</v>
      </c>
      <c r="Y94" s="45">
        <v>0</v>
      </c>
      <c r="Z94" s="45">
        <v>21.288499999999999</v>
      </c>
      <c r="AA94" s="45">
        <v>21.288499999999999</v>
      </c>
      <c r="AB94" s="45">
        <v>0</v>
      </c>
      <c r="AC94" s="45">
        <v>21.288499999999999</v>
      </c>
      <c r="AD94" s="45">
        <v>0</v>
      </c>
      <c r="AE94" s="45">
        <v>0</v>
      </c>
      <c r="AF94" s="45">
        <v>21.288499999999999</v>
      </c>
      <c r="AG94" s="45">
        <v>0</v>
      </c>
      <c r="AH94" s="45">
        <v>0</v>
      </c>
      <c r="AI94" s="45" t="s">
        <v>268</v>
      </c>
      <c r="AJ94" s="45" t="s">
        <v>268</v>
      </c>
      <c r="AK94" s="45" t="s">
        <v>268</v>
      </c>
      <c r="AL94" s="45" t="s">
        <v>268</v>
      </c>
      <c r="AM94" s="45">
        <v>19.606000000000002</v>
      </c>
    </row>
    <row r="95" spans="1:39" hidden="1" outlineLevel="1">
      <c r="A95" s="8">
        <v>43101</v>
      </c>
      <c r="B95" s="45">
        <v>28.712299999999999</v>
      </c>
      <c r="C95" s="45">
        <v>29.792000000000002</v>
      </c>
      <c r="D95" s="45">
        <v>31.011399999999998</v>
      </c>
      <c r="E95" s="45">
        <v>29.027899999999999</v>
      </c>
      <c r="F95" s="45">
        <v>27.6463</v>
      </c>
      <c r="G95" s="45">
        <v>29.988099999999999</v>
      </c>
      <c r="H95" s="45">
        <v>20.748799999999999</v>
      </c>
      <c r="I95" s="45">
        <v>29.817299999999999</v>
      </c>
      <c r="J95" s="45">
        <v>31.011199999999999</v>
      </c>
      <c r="K95" s="45">
        <v>29.066700000000001</v>
      </c>
      <c r="L95" s="45">
        <v>27.6463</v>
      </c>
      <c r="M95" s="45">
        <v>29.988099999999999</v>
      </c>
      <c r="N95" s="45">
        <v>20.9435</v>
      </c>
      <c r="O95" s="45">
        <v>17.126100000000001</v>
      </c>
      <c r="P95" s="45">
        <v>36.528500000000001</v>
      </c>
      <c r="Q95" s="45">
        <v>17</v>
      </c>
      <c r="R95" s="45" t="s">
        <v>268</v>
      </c>
      <c r="S95" s="45" t="s">
        <v>268</v>
      </c>
      <c r="T95" s="45">
        <v>17</v>
      </c>
      <c r="U95" s="45">
        <v>0.4617</v>
      </c>
      <c r="V95" s="45">
        <v>0</v>
      </c>
      <c r="W95" s="45">
        <v>0.4617</v>
      </c>
      <c r="X95" s="45">
        <v>0</v>
      </c>
      <c r="Y95" s="45">
        <v>0</v>
      </c>
      <c r="Z95" s="45">
        <v>0.4617</v>
      </c>
      <c r="AA95" s="45">
        <v>0.4617</v>
      </c>
      <c r="AB95" s="45">
        <v>0</v>
      </c>
      <c r="AC95" s="45">
        <v>0.4617</v>
      </c>
      <c r="AD95" s="45">
        <v>0</v>
      </c>
      <c r="AE95" s="45">
        <v>0</v>
      </c>
      <c r="AF95" s="45">
        <v>0.4617</v>
      </c>
      <c r="AG95" s="45">
        <v>0</v>
      </c>
      <c r="AH95" s="45">
        <v>0</v>
      </c>
      <c r="AI95" s="45">
        <v>0</v>
      </c>
      <c r="AJ95" s="45" t="s">
        <v>268</v>
      </c>
      <c r="AK95" s="45" t="s">
        <v>268</v>
      </c>
      <c r="AL95" s="45">
        <v>0</v>
      </c>
      <c r="AM95" s="45">
        <v>22.569900000000001</v>
      </c>
    </row>
    <row r="96" spans="1:39" hidden="1" outlineLevel="1">
      <c r="A96" s="8">
        <v>43132</v>
      </c>
      <c r="B96" s="45">
        <v>21.696300000000001</v>
      </c>
      <c r="C96" s="45">
        <v>22.568300000000001</v>
      </c>
      <c r="D96" s="45">
        <v>31.8719</v>
      </c>
      <c r="E96" s="45">
        <v>20.2227</v>
      </c>
      <c r="F96" s="45">
        <v>28.281600000000001</v>
      </c>
      <c r="G96" s="45">
        <v>29.593900000000001</v>
      </c>
      <c r="H96" s="45">
        <v>5.87</v>
      </c>
      <c r="I96" s="45">
        <v>29.4299</v>
      </c>
      <c r="J96" s="45">
        <v>31.871200000000002</v>
      </c>
      <c r="K96" s="45">
        <v>28.508800000000001</v>
      </c>
      <c r="L96" s="45">
        <v>28.281600000000001</v>
      </c>
      <c r="M96" s="45">
        <v>29.593900000000001</v>
      </c>
      <c r="N96" s="45">
        <v>19.3157</v>
      </c>
      <c r="O96" s="45">
        <v>3.5488</v>
      </c>
      <c r="P96" s="45">
        <v>37.6768</v>
      </c>
      <c r="Q96" s="45">
        <v>3.5455999999999999</v>
      </c>
      <c r="R96" s="45" t="s">
        <v>268</v>
      </c>
      <c r="S96" s="45" t="s">
        <v>268</v>
      </c>
      <c r="T96" s="45">
        <v>3.5455999999999999</v>
      </c>
      <c r="U96" s="45">
        <v>12.9541</v>
      </c>
      <c r="V96" s="45">
        <v>0</v>
      </c>
      <c r="W96" s="45">
        <v>12.9541</v>
      </c>
      <c r="X96" s="45">
        <v>0</v>
      </c>
      <c r="Y96" s="45">
        <v>0</v>
      </c>
      <c r="Z96" s="45">
        <v>12.9541</v>
      </c>
      <c r="AA96" s="45">
        <v>12.9541</v>
      </c>
      <c r="AB96" s="45">
        <v>0</v>
      </c>
      <c r="AC96" s="45">
        <v>12.9541</v>
      </c>
      <c r="AD96" s="45">
        <v>0</v>
      </c>
      <c r="AE96" s="45">
        <v>0</v>
      </c>
      <c r="AF96" s="45">
        <v>12.9541</v>
      </c>
      <c r="AG96" s="45">
        <v>0</v>
      </c>
      <c r="AH96" s="45">
        <v>0</v>
      </c>
      <c r="AI96" s="45">
        <v>0</v>
      </c>
      <c r="AJ96" s="45" t="s">
        <v>268</v>
      </c>
      <c r="AK96" s="45" t="s">
        <v>268</v>
      </c>
      <c r="AL96" s="45">
        <v>0</v>
      </c>
      <c r="AM96" s="45">
        <v>18.3904</v>
      </c>
    </row>
    <row r="97" spans="1:39" hidden="1" outlineLevel="1">
      <c r="A97" s="8">
        <v>43160</v>
      </c>
      <c r="B97" s="45">
        <v>28.6387</v>
      </c>
      <c r="C97" s="45">
        <v>30.314</v>
      </c>
      <c r="D97" s="45">
        <v>31.264600000000002</v>
      </c>
      <c r="E97" s="45">
        <v>29.804400000000001</v>
      </c>
      <c r="F97" s="45">
        <v>27.262</v>
      </c>
      <c r="G97" s="45">
        <v>31.291</v>
      </c>
      <c r="H97" s="45">
        <v>21.216100000000001</v>
      </c>
      <c r="I97" s="45">
        <v>30.3139</v>
      </c>
      <c r="J97" s="45">
        <v>31.264399999999998</v>
      </c>
      <c r="K97" s="45">
        <v>29.804400000000001</v>
      </c>
      <c r="L97" s="45">
        <v>27.262</v>
      </c>
      <c r="M97" s="45">
        <v>31.291</v>
      </c>
      <c r="N97" s="45">
        <v>21.216100000000001</v>
      </c>
      <c r="O97" s="45">
        <v>37.029400000000003</v>
      </c>
      <c r="P97" s="45">
        <v>37.029400000000003</v>
      </c>
      <c r="Q97" s="45" t="s">
        <v>268</v>
      </c>
      <c r="R97" s="45" t="s">
        <v>268</v>
      </c>
      <c r="S97" s="45" t="s">
        <v>268</v>
      </c>
      <c r="T97" s="45" t="s">
        <v>268</v>
      </c>
      <c r="U97" s="45">
        <v>19.549099999999999</v>
      </c>
      <c r="V97" s="45">
        <v>0</v>
      </c>
      <c r="W97" s="45">
        <v>19.549099999999999</v>
      </c>
      <c r="X97" s="45">
        <v>0</v>
      </c>
      <c r="Y97" s="45">
        <v>0</v>
      </c>
      <c r="Z97" s="45">
        <v>19.549099999999999</v>
      </c>
      <c r="AA97" s="45">
        <v>19.549099999999999</v>
      </c>
      <c r="AB97" s="45">
        <v>0</v>
      </c>
      <c r="AC97" s="45">
        <v>19.549099999999999</v>
      </c>
      <c r="AD97" s="45">
        <v>0</v>
      </c>
      <c r="AE97" s="45">
        <v>0</v>
      </c>
      <c r="AF97" s="45">
        <v>19.549099999999999</v>
      </c>
      <c r="AG97" s="45">
        <v>0</v>
      </c>
      <c r="AH97" s="45">
        <v>0</v>
      </c>
      <c r="AI97" s="45" t="s">
        <v>268</v>
      </c>
      <c r="AJ97" s="45" t="s">
        <v>268</v>
      </c>
      <c r="AK97" s="45" t="s">
        <v>268</v>
      </c>
      <c r="AL97" s="45" t="s">
        <v>268</v>
      </c>
      <c r="AM97" s="45">
        <v>22.137899999999998</v>
      </c>
    </row>
    <row r="98" spans="1:39" hidden="1" outlineLevel="1">
      <c r="A98" s="8">
        <v>43191</v>
      </c>
      <c r="B98" s="45">
        <v>28.198599999999999</v>
      </c>
      <c r="C98" s="45">
        <v>29.726400000000002</v>
      </c>
      <c r="D98" s="45">
        <v>31.857199999999999</v>
      </c>
      <c r="E98" s="45">
        <v>28.916499999999999</v>
      </c>
      <c r="F98" s="45">
        <v>28.800999999999998</v>
      </c>
      <c r="G98" s="45">
        <v>28.8096</v>
      </c>
      <c r="H98" s="45">
        <v>33.273299999999999</v>
      </c>
      <c r="I98" s="45">
        <v>31.540500000000002</v>
      </c>
      <c r="J98" s="45">
        <v>31.856999999999999</v>
      </c>
      <c r="K98" s="45">
        <v>31.409099999999999</v>
      </c>
      <c r="L98" s="45">
        <v>28.800999999999998</v>
      </c>
      <c r="M98" s="45">
        <v>31.871200000000002</v>
      </c>
      <c r="N98" s="45">
        <v>33.273299999999999</v>
      </c>
      <c r="O98" s="45">
        <v>1.9000999999999999</v>
      </c>
      <c r="P98" s="45">
        <v>37.042099999999998</v>
      </c>
      <c r="Q98" s="45">
        <v>1.8956</v>
      </c>
      <c r="R98" s="45" t="s">
        <v>268</v>
      </c>
      <c r="S98" s="45">
        <v>1.8956</v>
      </c>
      <c r="T98" s="45" t="s">
        <v>268</v>
      </c>
      <c r="U98" s="45">
        <v>18.295200000000001</v>
      </c>
      <c r="V98" s="45">
        <v>0</v>
      </c>
      <c r="W98" s="45">
        <v>18.295200000000001</v>
      </c>
      <c r="X98" s="45">
        <v>0</v>
      </c>
      <c r="Y98" s="45">
        <v>0</v>
      </c>
      <c r="Z98" s="45">
        <v>18.295200000000001</v>
      </c>
      <c r="AA98" s="45">
        <v>18.295200000000001</v>
      </c>
      <c r="AB98" s="45">
        <v>0</v>
      </c>
      <c r="AC98" s="45">
        <v>18.295200000000001</v>
      </c>
      <c r="AD98" s="45">
        <v>0</v>
      </c>
      <c r="AE98" s="45">
        <v>0</v>
      </c>
      <c r="AF98" s="45">
        <v>18.295200000000001</v>
      </c>
      <c r="AG98" s="45">
        <v>0</v>
      </c>
      <c r="AH98" s="45">
        <v>0</v>
      </c>
      <c r="AI98" s="45">
        <v>0</v>
      </c>
      <c r="AJ98" s="45" t="s">
        <v>268</v>
      </c>
      <c r="AK98" s="45">
        <v>0</v>
      </c>
      <c r="AL98" s="45" t="s">
        <v>268</v>
      </c>
      <c r="AM98" s="45">
        <v>21.919499999999999</v>
      </c>
    </row>
    <row r="99" spans="1:39" hidden="1" outlineLevel="1">
      <c r="A99" s="8">
        <v>43221</v>
      </c>
      <c r="B99" s="45">
        <v>28.264700000000001</v>
      </c>
      <c r="C99" s="45">
        <v>30.1891</v>
      </c>
      <c r="D99" s="45">
        <v>31.378799999999998</v>
      </c>
      <c r="E99" s="45">
        <v>29.600300000000001</v>
      </c>
      <c r="F99" s="45">
        <v>27.378499999999999</v>
      </c>
      <c r="G99" s="45">
        <v>30.454499999999999</v>
      </c>
      <c r="H99" s="45">
        <v>22.9679</v>
      </c>
      <c r="I99" s="45">
        <v>30.189</v>
      </c>
      <c r="J99" s="45">
        <v>31.378599999999999</v>
      </c>
      <c r="K99" s="45">
        <v>29.600300000000001</v>
      </c>
      <c r="L99" s="45">
        <v>27.378499999999999</v>
      </c>
      <c r="M99" s="45">
        <v>30.454499999999999</v>
      </c>
      <c r="N99" s="45">
        <v>22.9679</v>
      </c>
      <c r="O99" s="45">
        <v>37.977400000000003</v>
      </c>
      <c r="P99" s="45">
        <v>37.977400000000003</v>
      </c>
      <c r="Q99" s="45">
        <v>0</v>
      </c>
      <c r="R99" s="45">
        <v>0</v>
      </c>
      <c r="S99" s="45" t="s">
        <v>268</v>
      </c>
      <c r="T99" s="45">
        <v>0</v>
      </c>
      <c r="U99" s="45">
        <v>20.108699999999999</v>
      </c>
      <c r="V99" s="45">
        <v>0</v>
      </c>
      <c r="W99" s="45">
        <v>20.108699999999999</v>
      </c>
      <c r="X99" s="45">
        <v>0</v>
      </c>
      <c r="Y99" s="45">
        <v>0</v>
      </c>
      <c r="Z99" s="45">
        <v>20.108699999999999</v>
      </c>
      <c r="AA99" s="45">
        <v>20.108699999999999</v>
      </c>
      <c r="AB99" s="45">
        <v>0</v>
      </c>
      <c r="AC99" s="45">
        <v>20.108699999999999</v>
      </c>
      <c r="AD99" s="45">
        <v>0</v>
      </c>
      <c r="AE99" s="45">
        <v>0</v>
      </c>
      <c r="AF99" s="45">
        <v>20.108699999999999</v>
      </c>
      <c r="AG99" s="45">
        <v>0</v>
      </c>
      <c r="AH99" s="45">
        <v>0</v>
      </c>
      <c r="AI99" s="45">
        <v>0</v>
      </c>
      <c r="AJ99" s="45">
        <v>0</v>
      </c>
      <c r="AK99" s="45" t="s">
        <v>268</v>
      </c>
      <c r="AL99" s="45">
        <v>0</v>
      </c>
      <c r="AM99" s="45">
        <v>20.264399999999998</v>
      </c>
    </row>
    <row r="100" spans="1:39" hidden="1" outlineLevel="1">
      <c r="A100" s="8">
        <v>43252</v>
      </c>
      <c r="B100" s="45">
        <v>29.738</v>
      </c>
      <c r="C100" s="45">
        <v>31.369499999999999</v>
      </c>
      <c r="D100" s="45">
        <v>32.191099999999999</v>
      </c>
      <c r="E100" s="45">
        <v>31.11</v>
      </c>
      <c r="F100" s="45">
        <v>30.780899999999999</v>
      </c>
      <c r="G100" s="45">
        <v>31.947099999999999</v>
      </c>
      <c r="H100" s="45">
        <v>21.604199999999999</v>
      </c>
      <c r="I100" s="45">
        <v>31.369499999999999</v>
      </c>
      <c r="J100" s="45">
        <v>32.191000000000003</v>
      </c>
      <c r="K100" s="45">
        <v>31.11</v>
      </c>
      <c r="L100" s="45">
        <v>30.780899999999999</v>
      </c>
      <c r="M100" s="45">
        <v>31.947099999999999</v>
      </c>
      <c r="N100" s="45">
        <v>21.604199999999999</v>
      </c>
      <c r="O100" s="45">
        <v>36.5533</v>
      </c>
      <c r="P100" s="45">
        <v>36.5533</v>
      </c>
      <c r="Q100" s="45">
        <v>0</v>
      </c>
      <c r="R100" s="45">
        <v>0</v>
      </c>
      <c r="S100" s="45" t="s">
        <v>268</v>
      </c>
      <c r="T100" s="45" t="s">
        <v>268</v>
      </c>
      <c r="U100" s="45">
        <v>20.507100000000001</v>
      </c>
      <c r="V100" s="45">
        <v>0</v>
      </c>
      <c r="W100" s="45">
        <v>20.507100000000001</v>
      </c>
      <c r="X100" s="45">
        <v>0</v>
      </c>
      <c r="Y100" s="45">
        <v>0</v>
      </c>
      <c r="Z100" s="45">
        <v>20.507100000000001</v>
      </c>
      <c r="AA100" s="45">
        <v>20.507100000000001</v>
      </c>
      <c r="AB100" s="45">
        <v>0</v>
      </c>
      <c r="AC100" s="45">
        <v>20.507100000000001</v>
      </c>
      <c r="AD100" s="45">
        <v>0</v>
      </c>
      <c r="AE100" s="45">
        <v>0</v>
      </c>
      <c r="AF100" s="45">
        <v>20.507100000000001</v>
      </c>
      <c r="AG100" s="45">
        <v>0</v>
      </c>
      <c r="AH100" s="45">
        <v>0</v>
      </c>
      <c r="AI100" s="45">
        <v>0</v>
      </c>
      <c r="AJ100" s="45">
        <v>0</v>
      </c>
      <c r="AK100" s="45" t="s">
        <v>268</v>
      </c>
      <c r="AL100" s="45" t="s">
        <v>268</v>
      </c>
      <c r="AM100" s="45">
        <v>22.2728</v>
      </c>
    </row>
    <row r="101" spans="1:39" hidden="1" outlineLevel="1">
      <c r="A101" s="8">
        <v>43282</v>
      </c>
      <c r="B101" s="45">
        <v>30.854600000000001</v>
      </c>
      <c r="C101" s="45">
        <v>32.037599999999998</v>
      </c>
      <c r="D101" s="45">
        <v>32.014600000000002</v>
      </c>
      <c r="E101" s="45">
        <v>32.048400000000001</v>
      </c>
      <c r="F101" s="45">
        <v>30.432500000000001</v>
      </c>
      <c r="G101" s="45">
        <v>32.945799999999998</v>
      </c>
      <c r="H101" s="45">
        <v>23.677299999999999</v>
      </c>
      <c r="I101" s="45">
        <v>32.036499999999997</v>
      </c>
      <c r="J101" s="45">
        <v>32.011200000000002</v>
      </c>
      <c r="K101" s="45">
        <v>32.048400000000001</v>
      </c>
      <c r="L101" s="45">
        <v>30.432500000000001</v>
      </c>
      <c r="M101" s="45">
        <v>32.945799999999998</v>
      </c>
      <c r="N101" s="45">
        <v>23.677299999999999</v>
      </c>
      <c r="O101" s="45">
        <v>46.709800000000001</v>
      </c>
      <c r="P101" s="45">
        <v>46.709800000000001</v>
      </c>
      <c r="Q101" s="45">
        <v>0</v>
      </c>
      <c r="R101" s="45" t="s">
        <v>268</v>
      </c>
      <c r="S101" s="45" t="s">
        <v>268</v>
      </c>
      <c r="T101" s="45">
        <v>0</v>
      </c>
      <c r="U101" s="45">
        <v>17.746600000000001</v>
      </c>
      <c r="V101" s="45">
        <v>0</v>
      </c>
      <c r="W101" s="45">
        <v>17.746600000000001</v>
      </c>
      <c r="X101" s="45">
        <v>0</v>
      </c>
      <c r="Y101" s="45">
        <v>18.898599999999998</v>
      </c>
      <c r="Z101" s="45">
        <v>16.910699999999999</v>
      </c>
      <c r="AA101" s="45">
        <v>18.447700000000001</v>
      </c>
      <c r="AB101" s="45">
        <v>0</v>
      </c>
      <c r="AC101" s="45">
        <v>18.447700000000001</v>
      </c>
      <c r="AD101" s="45">
        <v>0</v>
      </c>
      <c r="AE101" s="45">
        <v>18.898599999999998</v>
      </c>
      <c r="AF101" s="45">
        <v>17.863199999999999</v>
      </c>
      <c r="AG101" s="45">
        <v>15.7</v>
      </c>
      <c r="AH101" s="45">
        <v>0</v>
      </c>
      <c r="AI101" s="45">
        <v>15.7</v>
      </c>
      <c r="AJ101" s="45" t="s">
        <v>268</v>
      </c>
      <c r="AK101" s="45" t="s">
        <v>268</v>
      </c>
      <c r="AL101" s="45">
        <v>15.7</v>
      </c>
      <c r="AM101" s="45">
        <v>25.592199999999998</v>
      </c>
    </row>
    <row r="102" spans="1:39" hidden="1" outlineLevel="1">
      <c r="A102" s="8">
        <v>43313</v>
      </c>
      <c r="B102" s="45">
        <v>29.713899999999999</v>
      </c>
      <c r="C102" s="45">
        <v>32.086500000000001</v>
      </c>
      <c r="D102" s="45">
        <v>32.112299999999998</v>
      </c>
      <c r="E102" s="45">
        <v>32.073900000000002</v>
      </c>
      <c r="F102" s="45">
        <v>24.229199999999999</v>
      </c>
      <c r="G102" s="45">
        <v>36.090000000000003</v>
      </c>
      <c r="H102" s="45">
        <v>17.748699999999999</v>
      </c>
      <c r="I102" s="45">
        <v>32.592399999999998</v>
      </c>
      <c r="J102" s="45">
        <v>32.112299999999998</v>
      </c>
      <c r="K102" s="45">
        <v>32.832099999999997</v>
      </c>
      <c r="L102" s="45">
        <v>24.229199999999999</v>
      </c>
      <c r="M102" s="45">
        <v>36.090000000000003</v>
      </c>
      <c r="N102" s="45">
        <v>21.7544</v>
      </c>
      <c r="O102" s="45">
        <v>8.0015999999999998</v>
      </c>
      <c r="P102" s="45">
        <v>38</v>
      </c>
      <c r="Q102" s="45">
        <v>8</v>
      </c>
      <c r="R102" s="45">
        <v>0</v>
      </c>
      <c r="S102" s="45" t="s">
        <v>268</v>
      </c>
      <c r="T102" s="45">
        <v>8</v>
      </c>
      <c r="U102" s="45">
        <v>10.2645</v>
      </c>
      <c r="V102" s="45">
        <v>0</v>
      </c>
      <c r="W102" s="45">
        <v>10.2645</v>
      </c>
      <c r="X102" s="45">
        <v>0</v>
      </c>
      <c r="Y102" s="45">
        <v>0</v>
      </c>
      <c r="Z102" s="45">
        <v>10.2645</v>
      </c>
      <c r="AA102" s="45">
        <v>10.2645</v>
      </c>
      <c r="AB102" s="45">
        <v>0</v>
      </c>
      <c r="AC102" s="45">
        <v>10.2645</v>
      </c>
      <c r="AD102" s="45">
        <v>0</v>
      </c>
      <c r="AE102" s="45">
        <v>0</v>
      </c>
      <c r="AF102" s="45">
        <v>10.2645</v>
      </c>
      <c r="AG102" s="45">
        <v>0</v>
      </c>
      <c r="AH102" s="45">
        <v>0</v>
      </c>
      <c r="AI102" s="45">
        <v>0</v>
      </c>
      <c r="AJ102" s="45">
        <v>0</v>
      </c>
      <c r="AK102" s="45" t="s">
        <v>268</v>
      </c>
      <c r="AL102" s="45">
        <v>0</v>
      </c>
      <c r="AM102" s="45">
        <v>20.663499999999999</v>
      </c>
    </row>
    <row r="103" spans="1:39" hidden="1" outlineLevel="1">
      <c r="A103" s="8">
        <v>43344</v>
      </c>
      <c r="B103" s="45">
        <v>29.6753</v>
      </c>
      <c r="C103" s="45">
        <v>31.853899999999999</v>
      </c>
      <c r="D103" s="45">
        <v>32.421500000000002</v>
      </c>
      <c r="E103" s="45">
        <v>31.6128</v>
      </c>
      <c r="F103" s="45">
        <v>27.473700000000001</v>
      </c>
      <c r="G103" s="45">
        <v>33.659599999999998</v>
      </c>
      <c r="H103" s="45">
        <v>23.037600000000001</v>
      </c>
      <c r="I103" s="45">
        <v>31.8538</v>
      </c>
      <c r="J103" s="45">
        <v>32.421199999999999</v>
      </c>
      <c r="K103" s="45">
        <v>31.6128</v>
      </c>
      <c r="L103" s="45">
        <v>27.473700000000001</v>
      </c>
      <c r="M103" s="45">
        <v>33.659599999999998</v>
      </c>
      <c r="N103" s="45">
        <v>23.037600000000001</v>
      </c>
      <c r="O103" s="45">
        <v>37.300600000000003</v>
      </c>
      <c r="P103" s="45">
        <v>37.300600000000003</v>
      </c>
      <c r="Q103" s="45">
        <v>0</v>
      </c>
      <c r="R103" s="45" t="s">
        <v>268</v>
      </c>
      <c r="S103" s="45" t="s">
        <v>268</v>
      </c>
      <c r="T103" s="45">
        <v>0</v>
      </c>
      <c r="U103" s="45">
        <v>19.282399999999999</v>
      </c>
      <c r="V103" s="45">
        <v>0</v>
      </c>
      <c r="W103" s="45">
        <v>19.282399999999999</v>
      </c>
      <c r="X103" s="45">
        <v>0</v>
      </c>
      <c r="Y103" s="45">
        <v>0</v>
      </c>
      <c r="Z103" s="45">
        <v>19.282399999999999</v>
      </c>
      <c r="AA103" s="45">
        <v>19.282399999999999</v>
      </c>
      <c r="AB103" s="45">
        <v>0</v>
      </c>
      <c r="AC103" s="45">
        <v>19.282399999999999</v>
      </c>
      <c r="AD103" s="45">
        <v>0</v>
      </c>
      <c r="AE103" s="45">
        <v>0</v>
      </c>
      <c r="AF103" s="45">
        <v>19.282399999999999</v>
      </c>
      <c r="AG103" s="45">
        <v>0</v>
      </c>
      <c r="AH103" s="45">
        <v>0</v>
      </c>
      <c r="AI103" s="45">
        <v>0</v>
      </c>
      <c r="AJ103" s="45" t="s">
        <v>268</v>
      </c>
      <c r="AK103" s="45" t="s">
        <v>268</v>
      </c>
      <c r="AL103" s="45">
        <v>0</v>
      </c>
      <c r="AM103" s="45">
        <v>23.209099999999999</v>
      </c>
    </row>
    <row r="104" spans="1:39" hidden="1" outlineLevel="1">
      <c r="A104" s="8">
        <v>43374</v>
      </c>
      <c r="B104" s="45">
        <v>34.155999999999999</v>
      </c>
      <c r="C104" s="45">
        <v>36.6342</v>
      </c>
      <c r="D104" s="45">
        <v>42.733600000000003</v>
      </c>
      <c r="E104" s="45">
        <v>34.974899999999998</v>
      </c>
      <c r="F104" s="45">
        <v>34.243499999999997</v>
      </c>
      <c r="G104" s="45">
        <v>36.559800000000003</v>
      </c>
      <c r="H104" s="45">
        <v>21.295000000000002</v>
      </c>
      <c r="I104" s="45">
        <v>36.633200000000002</v>
      </c>
      <c r="J104" s="45">
        <v>42.731499999999997</v>
      </c>
      <c r="K104" s="45">
        <v>34.974899999999998</v>
      </c>
      <c r="L104" s="45">
        <v>34.243499999999997</v>
      </c>
      <c r="M104" s="45">
        <v>36.559800000000003</v>
      </c>
      <c r="N104" s="45">
        <v>21.295000000000002</v>
      </c>
      <c r="O104" s="45">
        <v>48.264699999999998</v>
      </c>
      <c r="P104" s="45">
        <v>48.264699999999998</v>
      </c>
      <c r="Q104" s="45" t="s">
        <v>268</v>
      </c>
      <c r="R104" s="45" t="s">
        <v>268</v>
      </c>
      <c r="S104" s="45" t="s">
        <v>268</v>
      </c>
      <c r="T104" s="45" t="s">
        <v>268</v>
      </c>
      <c r="U104" s="45">
        <v>23</v>
      </c>
      <c r="V104" s="45">
        <v>0</v>
      </c>
      <c r="W104" s="45">
        <v>23</v>
      </c>
      <c r="X104" s="45">
        <v>0</v>
      </c>
      <c r="Y104" s="45">
        <v>0</v>
      </c>
      <c r="Z104" s="45">
        <v>23</v>
      </c>
      <c r="AA104" s="45">
        <v>23</v>
      </c>
      <c r="AB104" s="45">
        <v>0</v>
      </c>
      <c r="AC104" s="45">
        <v>23</v>
      </c>
      <c r="AD104" s="45">
        <v>0</v>
      </c>
      <c r="AE104" s="45">
        <v>0</v>
      </c>
      <c r="AF104" s="45">
        <v>23</v>
      </c>
      <c r="AG104" s="45">
        <v>0</v>
      </c>
      <c r="AH104" s="45">
        <v>0</v>
      </c>
      <c r="AI104" s="45" t="s">
        <v>268</v>
      </c>
      <c r="AJ104" s="45" t="s">
        <v>268</v>
      </c>
      <c r="AK104" s="45" t="s">
        <v>268</v>
      </c>
      <c r="AL104" s="45" t="s">
        <v>268</v>
      </c>
      <c r="AM104" s="45">
        <v>24.251200000000001</v>
      </c>
    </row>
    <row r="105" spans="1:39" hidden="1" outlineLevel="1">
      <c r="A105" s="8">
        <v>43405</v>
      </c>
      <c r="B105" s="45">
        <v>30.775200000000002</v>
      </c>
      <c r="C105" s="45">
        <v>33.7468</v>
      </c>
      <c r="D105" s="45">
        <v>42.473500000000001</v>
      </c>
      <c r="E105" s="45">
        <v>32.671599999999998</v>
      </c>
      <c r="F105" s="45">
        <v>35.4026</v>
      </c>
      <c r="G105" s="45">
        <v>32.225299999999997</v>
      </c>
      <c r="H105" s="45">
        <v>14.210900000000001</v>
      </c>
      <c r="I105" s="45">
        <v>33.746699999999997</v>
      </c>
      <c r="J105" s="45">
        <v>42.473799999999997</v>
      </c>
      <c r="K105" s="45">
        <v>32.671599999999998</v>
      </c>
      <c r="L105" s="45">
        <v>35.4026</v>
      </c>
      <c r="M105" s="45">
        <v>32.225299999999997</v>
      </c>
      <c r="N105" s="45">
        <v>14.210900000000001</v>
      </c>
      <c r="O105" s="45">
        <v>39.979300000000002</v>
      </c>
      <c r="P105" s="45">
        <v>39.979300000000002</v>
      </c>
      <c r="Q105" s="45">
        <v>0</v>
      </c>
      <c r="R105" s="45" t="s">
        <v>268</v>
      </c>
      <c r="S105" s="45" t="s">
        <v>268</v>
      </c>
      <c r="T105" s="45">
        <v>0</v>
      </c>
      <c r="U105" s="45">
        <v>19.595700000000001</v>
      </c>
      <c r="V105" s="45">
        <v>0</v>
      </c>
      <c r="W105" s="45">
        <v>19.595700000000001</v>
      </c>
      <c r="X105" s="45">
        <v>0</v>
      </c>
      <c r="Y105" s="45">
        <v>19.7</v>
      </c>
      <c r="Z105" s="45">
        <v>18.940999999999999</v>
      </c>
      <c r="AA105" s="45">
        <v>19.595700000000001</v>
      </c>
      <c r="AB105" s="45">
        <v>0</v>
      </c>
      <c r="AC105" s="45">
        <v>19.595700000000001</v>
      </c>
      <c r="AD105" s="45">
        <v>0</v>
      </c>
      <c r="AE105" s="45">
        <v>19.7</v>
      </c>
      <c r="AF105" s="45">
        <v>18.940999999999999</v>
      </c>
      <c r="AG105" s="45">
        <v>0</v>
      </c>
      <c r="AH105" s="45">
        <v>0</v>
      </c>
      <c r="AI105" s="45">
        <v>0</v>
      </c>
      <c r="AJ105" s="45" t="s">
        <v>268</v>
      </c>
      <c r="AK105" s="45" t="s">
        <v>268</v>
      </c>
      <c r="AL105" s="45">
        <v>0</v>
      </c>
      <c r="AM105" s="45">
        <v>21.900400000000001</v>
      </c>
    </row>
    <row r="106" spans="1:39" hidden="1" outlineLevel="1">
      <c r="A106" s="8">
        <v>43435</v>
      </c>
      <c r="B106" s="45">
        <v>30.411300000000001</v>
      </c>
      <c r="C106" s="45">
        <v>34.554600000000001</v>
      </c>
      <c r="D106" s="45">
        <v>42.496200000000002</v>
      </c>
      <c r="E106" s="45">
        <v>33.837200000000003</v>
      </c>
      <c r="F106" s="45">
        <v>36.3521</v>
      </c>
      <c r="G106" s="45">
        <v>33.517200000000003</v>
      </c>
      <c r="H106" s="45">
        <v>17.171399999999998</v>
      </c>
      <c r="I106" s="45">
        <v>34.554499999999997</v>
      </c>
      <c r="J106" s="45">
        <v>42.498199999999997</v>
      </c>
      <c r="K106" s="45">
        <v>33.837200000000003</v>
      </c>
      <c r="L106" s="45">
        <v>36.3521</v>
      </c>
      <c r="M106" s="45">
        <v>33.517200000000003</v>
      </c>
      <c r="N106" s="45">
        <v>17.171399999999998</v>
      </c>
      <c r="O106" s="45">
        <v>36.520899999999997</v>
      </c>
      <c r="P106" s="45">
        <v>36.520899999999997</v>
      </c>
      <c r="Q106" s="45">
        <v>0</v>
      </c>
      <c r="R106" s="45">
        <v>0</v>
      </c>
      <c r="S106" s="45" t="s">
        <v>268</v>
      </c>
      <c r="T106" s="45">
        <v>0</v>
      </c>
      <c r="U106" s="45">
        <v>16.571899999999999</v>
      </c>
      <c r="V106" s="45">
        <v>0</v>
      </c>
      <c r="W106" s="45">
        <v>16.571899999999999</v>
      </c>
      <c r="X106" s="45">
        <v>0</v>
      </c>
      <c r="Y106" s="45">
        <v>0</v>
      </c>
      <c r="Z106" s="45">
        <v>16.571899999999999</v>
      </c>
      <c r="AA106" s="45">
        <v>16.571899999999999</v>
      </c>
      <c r="AB106" s="45">
        <v>0</v>
      </c>
      <c r="AC106" s="45">
        <v>16.571899999999999</v>
      </c>
      <c r="AD106" s="45">
        <v>0</v>
      </c>
      <c r="AE106" s="45">
        <v>0</v>
      </c>
      <c r="AF106" s="45">
        <v>16.571899999999999</v>
      </c>
      <c r="AG106" s="45">
        <v>0</v>
      </c>
      <c r="AH106" s="45">
        <v>0</v>
      </c>
      <c r="AI106" s="45">
        <v>0</v>
      </c>
      <c r="AJ106" s="45">
        <v>0</v>
      </c>
      <c r="AK106" s="45" t="s">
        <v>268</v>
      </c>
      <c r="AL106" s="45">
        <v>0</v>
      </c>
      <c r="AM106" s="45">
        <v>21.535</v>
      </c>
    </row>
    <row r="107" spans="1:39" hidden="1" outlineLevel="1">
      <c r="A107" s="8">
        <v>43466</v>
      </c>
      <c r="B107" s="45">
        <v>34.515900000000002</v>
      </c>
      <c r="C107" s="45">
        <v>36.309399999999997</v>
      </c>
      <c r="D107" s="45">
        <v>42.189100000000003</v>
      </c>
      <c r="E107" s="45">
        <v>35.8292</v>
      </c>
      <c r="F107" s="45">
        <v>38.959200000000003</v>
      </c>
      <c r="G107" s="45">
        <v>35.061599999999999</v>
      </c>
      <c r="H107" s="45">
        <v>17.077400000000001</v>
      </c>
      <c r="I107" s="45">
        <v>36.3093</v>
      </c>
      <c r="J107" s="45">
        <v>42.188699999999997</v>
      </c>
      <c r="K107" s="45">
        <v>35.8292</v>
      </c>
      <c r="L107" s="45">
        <v>38.959200000000003</v>
      </c>
      <c r="M107" s="45">
        <v>35.061599999999999</v>
      </c>
      <c r="N107" s="45">
        <v>17.077400000000001</v>
      </c>
      <c r="O107" s="45">
        <v>43.994199999999999</v>
      </c>
      <c r="P107" s="45">
        <v>43.994199999999999</v>
      </c>
      <c r="Q107" s="45">
        <v>0</v>
      </c>
      <c r="R107" s="45">
        <v>0</v>
      </c>
      <c r="S107" s="45" t="s">
        <v>268</v>
      </c>
      <c r="T107" s="45" t="s">
        <v>268</v>
      </c>
      <c r="U107" s="45">
        <v>19.885400000000001</v>
      </c>
      <c r="V107" s="45">
        <v>0</v>
      </c>
      <c r="W107" s="45">
        <v>19.885400000000001</v>
      </c>
      <c r="X107" s="45">
        <v>0</v>
      </c>
      <c r="Y107" s="45">
        <v>0</v>
      </c>
      <c r="Z107" s="45">
        <v>19.885400000000001</v>
      </c>
      <c r="AA107" s="45">
        <v>19.885400000000001</v>
      </c>
      <c r="AB107" s="45">
        <v>0</v>
      </c>
      <c r="AC107" s="45">
        <v>19.885400000000001</v>
      </c>
      <c r="AD107" s="45">
        <v>0</v>
      </c>
      <c r="AE107" s="45">
        <v>0</v>
      </c>
      <c r="AF107" s="45">
        <v>19.885400000000001</v>
      </c>
      <c r="AG107" s="45">
        <v>0</v>
      </c>
      <c r="AH107" s="45">
        <v>0</v>
      </c>
      <c r="AI107" s="45">
        <v>0</v>
      </c>
      <c r="AJ107" s="45">
        <v>0</v>
      </c>
      <c r="AK107" s="45" t="s">
        <v>268</v>
      </c>
      <c r="AL107" s="45" t="s">
        <v>268</v>
      </c>
      <c r="AM107" s="45">
        <v>25.590399999999999</v>
      </c>
    </row>
    <row r="108" spans="1:39" hidden="1" outlineLevel="1">
      <c r="A108" s="8">
        <v>43497</v>
      </c>
      <c r="B108" s="45">
        <v>29.625800000000002</v>
      </c>
      <c r="C108" s="45">
        <v>32.178400000000003</v>
      </c>
      <c r="D108" s="45">
        <v>43.671100000000003</v>
      </c>
      <c r="E108" s="45">
        <v>31.211099999999998</v>
      </c>
      <c r="F108" s="45">
        <v>37.866</v>
      </c>
      <c r="G108" s="45">
        <v>30.281099999999999</v>
      </c>
      <c r="H108" s="45">
        <v>9.6961999999999993</v>
      </c>
      <c r="I108" s="45">
        <v>32.529800000000002</v>
      </c>
      <c r="J108" s="45">
        <v>43.593899999999998</v>
      </c>
      <c r="K108" s="45">
        <v>31.587900000000001</v>
      </c>
      <c r="L108" s="45">
        <v>37.866</v>
      </c>
      <c r="M108" s="45">
        <v>30.281099999999999</v>
      </c>
      <c r="N108" s="45">
        <v>9.9963999999999995</v>
      </c>
      <c r="O108" s="45">
        <v>9.2639999999999993</v>
      </c>
      <c r="P108" s="45">
        <v>59.875700000000002</v>
      </c>
      <c r="Q108" s="45">
        <v>8</v>
      </c>
      <c r="R108" s="45">
        <v>0</v>
      </c>
      <c r="S108" s="45" t="s">
        <v>268</v>
      </c>
      <c r="T108" s="45">
        <v>8</v>
      </c>
      <c r="U108" s="45">
        <v>20.049600000000002</v>
      </c>
      <c r="V108" s="45">
        <v>0</v>
      </c>
      <c r="W108" s="45">
        <v>20.049600000000002</v>
      </c>
      <c r="X108" s="45">
        <v>0</v>
      </c>
      <c r="Y108" s="45">
        <v>0</v>
      </c>
      <c r="Z108" s="45">
        <v>20.049600000000002</v>
      </c>
      <c r="AA108" s="45">
        <v>20.049600000000002</v>
      </c>
      <c r="AB108" s="45">
        <v>0</v>
      </c>
      <c r="AC108" s="45">
        <v>20.049600000000002</v>
      </c>
      <c r="AD108" s="45">
        <v>0</v>
      </c>
      <c r="AE108" s="45">
        <v>0</v>
      </c>
      <c r="AF108" s="45">
        <v>20.049600000000002</v>
      </c>
      <c r="AG108" s="45">
        <v>0</v>
      </c>
      <c r="AH108" s="45">
        <v>0</v>
      </c>
      <c r="AI108" s="45">
        <v>0</v>
      </c>
      <c r="AJ108" s="45">
        <v>0</v>
      </c>
      <c r="AK108" s="45" t="s">
        <v>268</v>
      </c>
      <c r="AL108" s="45">
        <v>0</v>
      </c>
      <c r="AM108" s="45">
        <v>23.056999999999999</v>
      </c>
    </row>
    <row r="109" spans="1:39" hidden="1" outlineLevel="1">
      <c r="A109" s="8">
        <v>43525</v>
      </c>
      <c r="B109" s="45">
        <v>30.860099999999999</v>
      </c>
      <c r="C109" s="45">
        <v>31.973299999999998</v>
      </c>
      <c r="D109" s="45">
        <v>48.948700000000002</v>
      </c>
      <c r="E109" s="45">
        <v>29.694500000000001</v>
      </c>
      <c r="F109" s="45">
        <v>29.987500000000001</v>
      </c>
      <c r="G109" s="45">
        <v>30.926500000000001</v>
      </c>
      <c r="H109" s="45">
        <v>12.870699999999999</v>
      </c>
      <c r="I109" s="45">
        <v>31.9741</v>
      </c>
      <c r="J109" s="45">
        <v>48.948900000000002</v>
      </c>
      <c r="K109" s="45">
        <v>29.6953</v>
      </c>
      <c r="L109" s="45">
        <v>29.9893</v>
      </c>
      <c r="M109" s="45">
        <v>30.926500000000001</v>
      </c>
      <c r="N109" s="45">
        <v>12.870699999999999</v>
      </c>
      <c r="O109" s="45">
        <v>18.943300000000001</v>
      </c>
      <c r="P109" s="45">
        <v>38.9146</v>
      </c>
      <c r="Q109" s="45">
        <v>18</v>
      </c>
      <c r="R109" s="45">
        <v>18</v>
      </c>
      <c r="S109" s="45" t="s">
        <v>268</v>
      </c>
      <c r="T109" s="45" t="s">
        <v>268</v>
      </c>
      <c r="U109" s="45">
        <v>23.852699999999999</v>
      </c>
      <c r="V109" s="45">
        <v>0</v>
      </c>
      <c r="W109" s="45">
        <v>23.852699999999999</v>
      </c>
      <c r="X109" s="45">
        <v>0</v>
      </c>
      <c r="Y109" s="45">
        <v>0</v>
      </c>
      <c r="Z109" s="45">
        <v>23.852699999999999</v>
      </c>
      <c r="AA109" s="45">
        <v>23.852699999999999</v>
      </c>
      <c r="AB109" s="45">
        <v>0</v>
      </c>
      <c r="AC109" s="45">
        <v>23.852699999999999</v>
      </c>
      <c r="AD109" s="45">
        <v>0</v>
      </c>
      <c r="AE109" s="45">
        <v>0</v>
      </c>
      <c r="AF109" s="45">
        <v>23.852699999999999</v>
      </c>
      <c r="AG109" s="45">
        <v>0</v>
      </c>
      <c r="AH109" s="45">
        <v>0</v>
      </c>
      <c r="AI109" s="45">
        <v>0</v>
      </c>
      <c r="AJ109" s="45">
        <v>0</v>
      </c>
      <c r="AK109" s="45" t="s">
        <v>268</v>
      </c>
      <c r="AL109" s="45" t="s">
        <v>268</v>
      </c>
      <c r="AM109" s="45">
        <v>26.303899999999999</v>
      </c>
    </row>
    <row r="110" spans="1:39" hidden="1" outlineLevel="1">
      <c r="A110" s="8">
        <v>43556</v>
      </c>
      <c r="B110" s="45">
        <v>27.621400000000001</v>
      </c>
      <c r="C110" s="45">
        <v>28.1067</v>
      </c>
      <c r="D110" s="45">
        <v>43.714799999999997</v>
      </c>
      <c r="E110" s="45">
        <v>26.898099999999999</v>
      </c>
      <c r="F110" s="45">
        <v>35.314900000000002</v>
      </c>
      <c r="G110" s="45">
        <v>30.829000000000001</v>
      </c>
      <c r="H110" s="45">
        <v>5.7987000000000002</v>
      </c>
      <c r="I110" s="45">
        <v>33.125300000000003</v>
      </c>
      <c r="J110" s="45">
        <v>43.7149</v>
      </c>
      <c r="K110" s="45">
        <v>32.133499999999998</v>
      </c>
      <c r="L110" s="45">
        <v>35.314900000000002</v>
      </c>
      <c r="M110" s="45">
        <v>30.829000000000001</v>
      </c>
      <c r="N110" s="45">
        <v>20.887599999999999</v>
      </c>
      <c r="O110" s="45">
        <v>1.9202999999999999</v>
      </c>
      <c r="P110" s="45">
        <v>36.897399999999998</v>
      </c>
      <c r="Q110" s="45">
        <v>1.92</v>
      </c>
      <c r="R110" s="45" t="s">
        <v>268</v>
      </c>
      <c r="S110" s="45" t="s">
        <v>268</v>
      </c>
      <c r="T110" s="45">
        <v>1.92</v>
      </c>
      <c r="U110" s="45">
        <v>18.741499999999998</v>
      </c>
      <c r="V110" s="45">
        <v>0</v>
      </c>
      <c r="W110" s="45">
        <v>18.741499999999998</v>
      </c>
      <c r="X110" s="45">
        <v>0</v>
      </c>
      <c r="Y110" s="45">
        <v>0</v>
      </c>
      <c r="Z110" s="45">
        <v>18.741499999999998</v>
      </c>
      <c r="AA110" s="45">
        <v>18.741499999999998</v>
      </c>
      <c r="AB110" s="45">
        <v>0</v>
      </c>
      <c r="AC110" s="45">
        <v>18.741499999999998</v>
      </c>
      <c r="AD110" s="45">
        <v>0</v>
      </c>
      <c r="AE110" s="45">
        <v>0</v>
      </c>
      <c r="AF110" s="45">
        <v>18.741499999999998</v>
      </c>
      <c r="AG110" s="45">
        <v>0</v>
      </c>
      <c r="AH110" s="45">
        <v>0</v>
      </c>
      <c r="AI110" s="45">
        <v>0</v>
      </c>
      <c r="AJ110" s="45" t="s">
        <v>268</v>
      </c>
      <c r="AK110" s="45" t="s">
        <v>268</v>
      </c>
      <c r="AL110" s="45">
        <v>0</v>
      </c>
      <c r="AM110" s="45">
        <v>25.769300000000001</v>
      </c>
    </row>
    <row r="111" spans="1:39" hidden="1" outlineLevel="1">
      <c r="A111" s="8">
        <v>43586</v>
      </c>
      <c r="B111" s="45">
        <v>32.554099999999998</v>
      </c>
      <c r="C111" s="45">
        <v>35.211799999999997</v>
      </c>
      <c r="D111" s="45">
        <v>42.912300000000002</v>
      </c>
      <c r="E111" s="45">
        <v>34.564</v>
      </c>
      <c r="F111" s="45">
        <v>38.773899999999998</v>
      </c>
      <c r="G111" s="45">
        <v>33.049999999999997</v>
      </c>
      <c r="H111" s="45">
        <v>20.007899999999999</v>
      </c>
      <c r="I111" s="45">
        <v>36.081299999999999</v>
      </c>
      <c r="J111" s="45">
        <v>42.902900000000002</v>
      </c>
      <c r="K111" s="45">
        <v>35.486800000000002</v>
      </c>
      <c r="L111" s="45">
        <v>38.773899999999998</v>
      </c>
      <c r="M111" s="45">
        <v>33.057400000000001</v>
      </c>
      <c r="N111" s="45">
        <v>27.690899999999999</v>
      </c>
      <c r="O111" s="45">
        <v>9.8512000000000004</v>
      </c>
      <c r="P111" s="45">
        <v>49.754399999999997</v>
      </c>
      <c r="Q111" s="45">
        <v>9.7234999999999996</v>
      </c>
      <c r="R111" s="45" t="s">
        <v>268</v>
      </c>
      <c r="S111" s="45">
        <v>26</v>
      </c>
      <c r="T111" s="45">
        <v>9.5</v>
      </c>
      <c r="U111" s="45">
        <v>19.3187</v>
      </c>
      <c r="V111" s="45">
        <v>0</v>
      </c>
      <c r="W111" s="45">
        <v>19.3187</v>
      </c>
      <c r="X111" s="45">
        <v>0</v>
      </c>
      <c r="Y111" s="45">
        <v>0</v>
      </c>
      <c r="Z111" s="45">
        <v>19.3187</v>
      </c>
      <c r="AA111" s="45">
        <v>19.3187</v>
      </c>
      <c r="AB111" s="45">
        <v>0</v>
      </c>
      <c r="AC111" s="45">
        <v>19.3187</v>
      </c>
      <c r="AD111" s="45">
        <v>0</v>
      </c>
      <c r="AE111" s="45">
        <v>0</v>
      </c>
      <c r="AF111" s="45">
        <v>19.3187</v>
      </c>
      <c r="AG111" s="45">
        <v>0</v>
      </c>
      <c r="AH111" s="45">
        <v>0</v>
      </c>
      <c r="AI111" s="45">
        <v>0</v>
      </c>
      <c r="AJ111" s="45" t="s">
        <v>268</v>
      </c>
      <c r="AK111" s="45">
        <v>0</v>
      </c>
      <c r="AL111" s="45">
        <v>0</v>
      </c>
      <c r="AM111" s="45">
        <v>23.8034</v>
      </c>
    </row>
    <row r="112" spans="1:39" hidden="1" outlineLevel="1">
      <c r="A112" s="8">
        <v>43617</v>
      </c>
      <c r="B112" s="45">
        <v>32.393900000000002</v>
      </c>
      <c r="C112" s="45">
        <v>35.084800000000001</v>
      </c>
      <c r="D112" s="45">
        <v>43.891399999999997</v>
      </c>
      <c r="E112" s="45">
        <v>33.851999999999997</v>
      </c>
      <c r="F112" s="45">
        <v>35.845300000000002</v>
      </c>
      <c r="G112" s="45">
        <v>33.687600000000003</v>
      </c>
      <c r="H112" s="45">
        <v>21.235900000000001</v>
      </c>
      <c r="I112" s="45">
        <v>35.343200000000003</v>
      </c>
      <c r="J112" s="45">
        <v>43.891500000000001</v>
      </c>
      <c r="K112" s="45">
        <v>34.133200000000002</v>
      </c>
      <c r="L112" s="45">
        <v>35.845300000000002</v>
      </c>
      <c r="M112" s="45">
        <v>33.687600000000003</v>
      </c>
      <c r="N112" s="45">
        <v>24.023</v>
      </c>
      <c r="O112" s="45">
        <v>8.7772000000000006</v>
      </c>
      <c r="P112" s="45">
        <v>36.676600000000001</v>
      </c>
      <c r="Q112" s="45">
        <v>8.7704000000000004</v>
      </c>
      <c r="R112" s="45" t="s">
        <v>268</v>
      </c>
      <c r="S112" s="45" t="s">
        <v>268</v>
      </c>
      <c r="T112" s="45">
        <v>8.7704000000000004</v>
      </c>
      <c r="U112" s="45">
        <v>20.9405</v>
      </c>
      <c r="V112" s="45">
        <v>0</v>
      </c>
      <c r="W112" s="45">
        <v>20.9405</v>
      </c>
      <c r="X112" s="45">
        <v>0</v>
      </c>
      <c r="Y112" s="45">
        <v>0</v>
      </c>
      <c r="Z112" s="45">
        <v>20.9405</v>
      </c>
      <c r="AA112" s="45">
        <v>20.9405</v>
      </c>
      <c r="AB112" s="45">
        <v>0</v>
      </c>
      <c r="AC112" s="45">
        <v>20.9405</v>
      </c>
      <c r="AD112" s="45">
        <v>0</v>
      </c>
      <c r="AE112" s="45">
        <v>0</v>
      </c>
      <c r="AF112" s="45">
        <v>20.9405</v>
      </c>
      <c r="AG112" s="45">
        <v>0</v>
      </c>
      <c r="AH112" s="45">
        <v>0</v>
      </c>
      <c r="AI112" s="45">
        <v>0</v>
      </c>
      <c r="AJ112" s="45" t="s">
        <v>268</v>
      </c>
      <c r="AK112" s="45" t="s">
        <v>268</v>
      </c>
      <c r="AL112" s="45">
        <v>0</v>
      </c>
      <c r="AM112" s="45">
        <v>24.901700000000002</v>
      </c>
    </row>
    <row r="113" spans="1:39" hidden="1" outlineLevel="1">
      <c r="A113" s="8">
        <v>43647</v>
      </c>
      <c r="B113" s="45">
        <v>34.823300000000003</v>
      </c>
      <c r="C113" s="45">
        <v>37.0779</v>
      </c>
      <c r="D113" s="45">
        <v>44.3245</v>
      </c>
      <c r="E113" s="45">
        <v>36.310200000000002</v>
      </c>
      <c r="F113" s="45">
        <v>39.088999999999999</v>
      </c>
      <c r="G113" s="45">
        <v>32.116599999999998</v>
      </c>
      <c r="H113" s="45">
        <v>20.880299999999998</v>
      </c>
      <c r="I113" s="45">
        <v>37.0779</v>
      </c>
      <c r="J113" s="45">
        <v>44.324800000000003</v>
      </c>
      <c r="K113" s="45">
        <v>36.310200000000002</v>
      </c>
      <c r="L113" s="45">
        <v>39.088999999999999</v>
      </c>
      <c r="M113" s="45">
        <v>32.116599999999998</v>
      </c>
      <c r="N113" s="45">
        <v>20.880299999999998</v>
      </c>
      <c r="O113" s="45">
        <v>36.5</v>
      </c>
      <c r="P113" s="45">
        <v>36.5</v>
      </c>
      <c r="Q113" s="45" t="s">
        <v>268</v>
      </c>
      <c r="R113" s="45" t="s">
        <v>268</v>
      </c>
      <c r="S113" s="45" t="s">
        <v>268</v>
      </c>
      <c r="T113" s="45" t="s">
        <v>268</v>
      </c>
      <c r="U113" s="45">
        <v>19.270800000000001</v>
      </c>
      <c r="V113" s="45">
        <v>0</v>
      </c>
      <c r="W113" s="45">
        <v>19.270800000000001</v>
      </c>
      <c r="X113" s="45">
        <v>0</v>
      </c>
      <c r="Y113" s="45">
        <v>19.979500000000002</v>
      </c>
      <c r="Z113" s="45">
        <v>18.965499999999999</v>
      </c>
      <c r="AA113" s="45">
        <v>19.270800000000001</v>
      </c>
      <c r="AB113" s="45">
        <v>0</v>
      </c>
      <c r="AC113" s="45">
        <v>19.270800000000001</v>
      </c>
      <c r="AD113" s="45">
        <v>0</v>
      </c>
      <c r="AE113" s="45">
        <v>19.979500000000002</v>
      </c>
      <c r="AF113" s="45">
        <v>18.965499999999999</v>
      </c>
      <c r="AG113" s="45">
        <v>0</v>
      </c>
      <c r="AH113" s="45">
        <v>0</v>
      </c>
      <c r="AI113" s="45" t="s">
        <v>268</v>
      </c>
      <c r="AJ113" s="45" t="s">
        <v>268</v>
      </c>
      <c r="AK113" s="45" t="s">
        <v>268</v>
      </c>
      <c r="AL113" s="45" t="s">
        <v>268</v>
      </c>
      <c r="AM113" s="45">
        <v>24.033899999999999</v>
      </c>
    </row>
    <row r="114" spans="1:39" hidden="1" outlineLevel="1">
      <c r="A114" s="8">
        <v>43678</v>
      </c>
      <c r="B114" s="45">
        <v>37.444200000000002</v>
      </c>
      <c r="C114" s="45">
        <v>39.239899999999999</v>
      </c>
      <c r="D114" s="45">
        <v>44.3977</v>
      </c>
      <c r="E114" s="45">
        <v>38.927900000000001</v>
      </c>
      <c r="F114" s="45">
        <v>40.6526</v>
      </c>
      <c r="G114" s="45">
        <v>32.1768</v>
      </c>
      <c r="H114" s="45">
        <v>22.490600000000001</v>
      </c>
      <c r="I114" s="45">
        <v>39.239899999999999</v>
      </c>
      <c r="J114" s="45">
        <v>44.3979</v>
      </c>
      <c r="K114" s="45">
        <v>38.927900000000001</v>
      </c>
      <c r="L114" s="45">
        <v>40.6526</v>
      </c>
      <c r="M114" s="45">
        <v>32.1768</v>
      </c>
      <c r="N114" s="45">
        <v>22.490600000000001</v>
      </c>
      <c r="O114" s="45">
        <v>36.977400000000003</v>
      </c>
      <c r="P114" s="45">
        <v>36.977400000000003</v>
      </c>
      <c r="Q114" s="45" t="s">
        <v>268</v>
      </c>
      <c r="R114" s="45" t="s">
        <v>268</v>
      </c>
      <c r="S114" s="45" t="s">
        <v>268</v>
      </c>
      <c r="T114" s="45" t="s">
        <v>268</v>
      </c>
      <c r="U114" s="45">
        <v>13.6197</v>
      </c>
      <c r="V114" s="45">
        <v>0</v>
      </c>
      <c r="W114" s="45">
        <v>13.6197</v>
      </c>
      <c r="X114" s="45">
        <v>0</v>
      </c>
      <c r="Y114" s="45">
        <v>0</v>
      </c>
      <c r="Z114" s="45">
        <v>13.6197</v>
      </c>
      <c r="AA114" s="45">
        <v>13.6197</v>
      </c>
      <c r="AB114" s="45">
        <v>0</v>
      </c>
      <c r="AC114" s="45">
        <v>13.6197</v>
      </c>
      <c r="AD114" s="45">
        <v>0</v>
      </c>
      <c r="AE114" s="45">
        <v>0</v>
      </c>
      <c r="AF114" s="45">
        <v>13.6197</v>
      </c>
      <c r="AG114" s="45">
        <v>0</v>
      </c>
      <c r="AH114" s="45">
        <v>0</v>
      </c>
      <c r="AI114" s="45" t="s">
        <v>268</v>
      </c>
      <c r="AJ114" s="45" t="s">
        <v>268</v>
      </c>
      <c r="AK114" s="45" t="s">
        <v>268</v>
      </c>
      <c r="AL114" s="45" t="s">
        <v>268</v>
      </c>
      <c r="AM114" s="45">
        <v>24.0108</v>
      </c>
    </row>
    <row r="115" spans="1:39" hidden="1" outlineLevel="1">
      <c r="A115" s="8">
        <v>43709</v>
      </c>
      <c r="B115" s="45">
        <v>37.186700000000002</v>
      </c>
      <c r="C115" s="45">
        <v>38.940300000000001</v>
      </c>
      <c r="D115" s="45">
        <v>44.440399999999997</v>
      </c>
      <c r="E115" s="45">
        <v>38.591299999999997</v>
      </c>
      <c r="F115" s="45">
        <v>40.804000000000002</v>
      </c>
      <c r="G115" s="45">
        <v>31.2728</v>
      </c>
      <c r="H115" s="45">
        <v>15.8438</v>
      </c>
      <c r="I115" s="45">
        <v>38.940300000000001</v>
      </c>
      <c r="J115" s="45">
        <v>44.440800000000003</v>
      </c>
      <c r="K115" s="45">
        <v>38.591299999999997</v>
      </c>
      <c r="L115" s="45">
        <v>40.804000000000002</v>
      </c>
      <c r="M115" s="45">
        <v>31.2728</v>
      </c>
      <c r="N115" s="45">
        <v>15.8438</v>
      </c>
      <c r="O115" s="45">
        <v>36.508400000000002</v>
      </c>
      <c r="P115" s="45">
        <v>36.508400000000002</v>
      </c>
      <c r="Q115" s="45" t="s">
        <v>268</v>
      </c>
      <c r="R115" s="45" t="s">
        <v>268</v>
      </c>
      <c r="S115" s="45" t="s">
        <v>268</v>
      </c>
      <c r="T115" s="45" t="s">
        <v>268</v>
      </c>
      <c r="U115" s="45">
        <v>18.3186</v>
      </c>
      <c r="V115" s="45">
        <v>0</v>
      </c>
      <c r="W115" s="45">
        <v>18.3186</v>
      </c>
      <c r="X115" s="45">
        <v>0</v>
      </c>
      <c r="Y115" s="45">
        <v>0</v>
      </c>
      <c r="Z115" s="45">
        <v>18.3186</v>
      </c>
      <c r="AA115" s="45">
        <v>18.3186</v>
      </c>
      <c r="AB115" s="45">
        <v>0</v>
      </c>
      <c r="AC115" s="45">
        <v>18.3186</v>
      </c>
      <c r="AD115" s="45">
        <v>0</v>
      </c>
      <c r="AE115" s="45">
        <v>0</v>
      </c>
      <c r="AF115" s="45">
        <v>18.3186</v>
      </c>
      <c r="AG115" s="45">
        <v>0</v>
      </c>
      <c r="AH115" s="45">
        <v>0</v>
      </c>
      <c r="AI115" s="45" t="s">
        <v>268</v>
      </c>
      <c r="AJ115" s="45" t="s">
        <v>268</v>
      </c>
      <c r="AK115" s="45" t="s">
        <v>268</v>
      </c>
      <c r="AL115" s="45" t="s">
        <v>268</v>
      </c>
      <c r="AM115" s="45">
        <v>24.4846</v>
      </c>
    </row>
    <row r="116" spans="1:39" hidden="1" outlineLevel="1">
      <c r="A116" s="8">
        <v>43739</v>
      </c>
      <c r="B116" s="45">
        <v>37.488900000000001</v>
      </c>
      <c r="C116" s="45">
        <v>39.123100000000001</v>
      </c>
      <c r="D116" s="45">
        <v>44.515099999999997</v>
      </c>
      <c r="E116" s="45">
        <v>38.743499999999997</v>
      </c>
      <c r="F116" s="45">
        <v>40.593699999999998</v>
      </c>
      <c r="G116" s="45">
        <v>31.340199999999999</v>
      </c>
      <c r="H116" s="45">
        <v>25.957899999999999</v>
      </c>
      <c r="I116" s="45">
        <v>39.123100000000001</v>
      </c>
      <c r="J116" s="45">
        <v>44.515500000000003</v>
      </c>
      <c r="K116" s="45">
        <v>38.743499999999997</v>
      </c>
      <c r="L116" s="45">
        <v>40.593699999999998</v>
      </c>
      <c r="M116" s="45">
        <v>31.340199999999999</v>
      </c>
      <c r="N116" s="45">
        <v>25.957899999999999</v>
      </c>
      <c r="O116" s="45">
        <v>36.506700000000002</v>
      </c>
      <c r="P116" s="45">
        <v>36.506700000000002</v>
      </c>
      <c r="Q116" s="45">
        <v>0</v>
      </c>
      <c r="R116" s="45">
        <v>0</v>
      </c>
      <c r="S116" s="45">
        <v>0</v>
      </c>
      <c r="T116" s="45">
        <v>0</v>
      </c>
      <c r="U116" s="45">
        <v>12.3764</v>
      </c>
      <c r="V116" s="45">
        <v>0</v>
      </c>
      <c r="W116" s="45">
        <v>12.3764</v>
      </c>
      <c r="X116" s="45">
        <v>0</v>
      </c>
      <c r="Y116" s="45">
        <v>0</v>
      </c>
      <c r="Z116" s="45">
        <v>12.3764</v>
      </c>
      <c r="AA116" s="45">
        <v>19.001200000000001</v>
      </c>
      <c r="AB116" s="45">
        <v>0</v>
      </c>
      <c r="AC116" s="45">
        <v>19.001200000000001</v>
      </c>
      <c r="AD116" s="45">
        <v>0</v>
      </c>
      <c r="AE116" s="45">
        <v>0</v>
      </c>
      <c r="AF116" s="45">
        <v>19.001200000000001</v>
      </c>
      <c r="AG116" s="45">
        <v>11.757300000000001</v>
      </c>
      <c r="AH116" s="45">
        <v>0</v>
      </c>
      <c r="AI116" s="45">
        <v>11.757300000000001</v>
      </c>
      <c r="AJ116" s="45">
        <v>0</v>
      </c>
      <c r="AK116" s="45">
        <v>0</v>
      </c>
      <c r="AL116" s="45">
        <v>11.757300000000001</v>
      </c>
      <c r="AM116" s="45">
        <v>26.139600000000002</v>
      </c>
    </row>
    <row r="117" spans="1:39" hidden="1" outlineLevel="1">
      <c r="A117" s="8">
        <v>43770</v>
      </c>
      <c r="B117" s="45">
        <v>37.288600000000002</v>
      </c>
      <c r="C117" s="45">
        <v>39.340499999999999</v>
      </c>
      <c r="D117" s="45">
        <v>44.3005</v>
      </c>
      <c r="E117" s="45">
        <v>38.987699999999997</v>
      </c>
      <c r="F117" s="45">
        <v>40.670200000000001</v>
      </c>
      <c r="G117" s="45">
        <v>32.4011</v>
      </c>
      <c r="H117" s="45">
        <v>28.790600000000001</v>
      </c>
      <c r="I117" s="45">
        <v>39.340600000000002</v>
      </c>
      <c r="J117" s="45">
        <v>44.3035</v>
      </c>
      <c r="K117" s="45">
        <v>38.987699999999997</v>
      </c>
      <c r="L117" s="45">
        <v>40.670200000000001</v>
      </c>
      <c r="M117" s="45">
        <v>32.4011</v>
      </c>
      <c r="N117" s="45">
        <v>28.790600000000001</v>
      </c>
      <c r="O117" s="45">
        <v>36.5</v>
      </c>
      <c r="P117" s="45">
        <v>36.5</v>
      </c>
      <c r="Q117" s="45">
        <v>0</v>
      </c>
      <c r="R117" s="45">
        <v>0</v>
      </c>
      <c r="S117" s="45">
        <v>0</v>
      </c>
      <c r="T117" s="45">
        <v>0</v>
      </c>
      <c r="U117" s="45">
        <v>20.513000000000002</v>
      </c>
      <c r="V117" s="45">
        <v>0</v>
      </c>
      <c r="W117" s="45">
        <v>20.513000000000002</v>
      </c>
      <c r="X117" s="45">
        <v>0</v>
      </c>
      <c r="Y117" s="45">
        <v>20.74</v>
      </c>
      <c r="Z117" s="45">
        <v>19.960799999999999</v>
      </c>
      <c r="AA117" s="45">
        <v>20.513000000000002</v>
      </c>
      <c r="AB117" s="45">
        <v>0</v>
      </c>
      <c r="AC117" s="45">
        <v>20.513000000000002</v>
      </c>
      <c r="AD117" s="45">
        <v>0</v>
      </c>
      <c r="AE117" s="45">
        <v>20.74</v>
      </c>
      <c r="AF117" s="45">
        <v>19.960799999999999</v>
      </c>
      <c r="AG117" s="45">
        <v>0</v>
      </c>
      <c r="AH117" s="45">
        <v>0</v>
      </c>
      <c r="AI117" s="45">
        <v>0</v>
      </c>
      <c r="AJ117" s="45">
        <v>0</v>
      </c>
      <c r="AK117" s="45">
        <v>0</v>
      </c>
      <c r="AL117" s="45">
        <v>0</v>
      </c>
      <c r="AM117" s="45">
        <v>24.2242</v>
      </c>
    </row>
    <row r="118" spans="1:39" hidden="1" outlineLevel="1">
      <c r="A118" s="8">
        <v>43800</v>
      </c>
      <c r="B118" s="45">
        <v>38.217100000000002</v>
      </c>
      <c r="C118" s="45">
        <v>39.6738</v>
      </c>
      <c r="D118" s="45">
        <v>44.766399999999997</v>
      </c>
      <c r="E118" s="45">
        <v>39.317999999999998</v>
      </c>
      <c r="F118" s="45">
        <v>40.704300000000003</v>
      </c>
      <c r="G118" s="45">
        <v>32.7102</v>
      </c>
      <c r="H118" s="45">
        <v>36.677999999999997</v>
      </c>
      <c r="I118" s="45">
        <v>39.6738</v>
      </c>
      <c r="J118" s="45">
        <v>44.767299999999999</v>
      </c>
      <c r="K118" s="45">
        <v>39.317999999999998</v>
      </c>
      <c r="L118" s="45">
        <v>40.704300000000003</v>
      </c>
      <c r="M118" s="45">
        <v>32.7102</v>
      </c>
      <c r="N118" s="45">
        <v>36.677999999999997</v>
      </c>
      <c r="O118" s="45">
        <v>36.698099999999997</v>
      </c>
      <c r="P118" s="45">
        <v>36.698099999999997</v>
      </c>
      <c r="Q118" s="45">
        <v>0</v>
      </c>
      <c r="R118" s="45" t="s">
        <v>268</v>
      </c>
      <c r="S118" s="45">
        <v>0</v>
      </c>
      <c r="T118" s="45">
        <v>0</v>
      </c>
      <c r="U118" s="45">
        <v>8.6585000000000001</v>
      </c>
      <c r="V118" s="45">
        <v>0</v>
      </c>
      <c r="W118" s="45">
        <v>8.6585000000000001</v>
      </c>
      <c r="X118" s="45">
        <v>0</v>
      </c>
      <c r="Y118" s="45">
        <v>0</v>
      </c>
      <c r="Z118" s="45">
        <v>8.6585000000000001</v>
      </c>
      <c r="AA118" s="45">
        <v>19.919699999999999</v>
      </c>
      <c r="AB118" s="45">
        <v>0</v>
      </c>
      <c r="AC118" s="45">
        <v>19.919699999999999</v>
      </c>
      <c r="AD118" s="45">
        <v>0</v>
      </c>
      <c r="AE118" s="45">
        <v>0</v>
      </c>
      <c r="AF118" s="45">
        <v>19.919699999999999</v>
      </c>
      <c r="AG118" s="45">
        <v>6.3399999999999998E-2</v>
      </c>
      <c r="AH118" s="45">
        <v>0</v>
      </c>
      <c r="AI118" s="45">
        <v>6.3399999999999998E-2</v>
      </c>
      <c r="AJ118" s="45" t="s">
        <v>268</v>
      </c>
      <c r="AK118" s="45">
        <v>0</v>
      </c>
      <c r="AL118" s="45">
        <v>6.3399999999999998E-2</v>
      </c>
      <c r="AM118" s="45">
        <v>24.7209</v>
      </c>
    </row>
    <row r="119" spans="1:39" hidden="1" outlineLevel="1">
      <c r="A119" s="8">
        <v>43831</v>
      </c>
      <c r="B119" s="45">
        <v>39.248800000000003</v>
      </c>
      <c r="C119" s="45">
        <v>40.170900000000003</v>
      </c>
      <c r="D119" s="45">
        <v>44.671700000000001</v>
      </c>
      <c r="E119" s="45">
        <v>39.786799999999999</v>
      </c>
      <c r="F119" s="45">
        <v>41.117100000000001</v>
      </c>
      <c r="G119" s="45">
        <v>33.566699999999997</v>
      </c>
      <c r="H119" s="45">
        <v>29.945599999999999</v>
      </c>
      <c r="I119" s="45">
        <v>40.170999999999999</v>
      </c>
      <c r="J119" s="45">
        <v>44.673400000000001</v>
      </c>
      <c r="K119" s="45">
        <v>39.786799999999999</v>
      </c>
      <c r="L119" s="45">
        <v>41.117100000000001</v>
      </c>
      <c r="M119" s="45">
        <v>33.566699999999997</v>
      </c>
      <c r="N119" s="45">
        <v>29.945599999999999</v>
      </c>
      <c r="O119" s="45">
        <v>37.730200000000004</v>
      </c>
      <c r="P119" s="45">
        <v>37.730200000000004</v>
      </c>
      <c r="Q119" s="45">
        <v>0</v>
      </c>
      <c r="R119" s="45" t="s">
        <v>268</v>
      </c>
      <c r="S119" s="45">
        <v>0</v>
      </c>
      <c r="T119" s="45" t="s">
        <v>268</v>
      </c>
      <c r="U119" s="45">
        <v>20.921800000000001</v>
      </c>
      <c r="V119" s="45">
        <v>0</v>
      </c>
      <c r="W119" s="45">
        <v>20.921800000000001</v>
      </c>
      <c r="X119" s="45">
        <v>0</v>
      </c>
      <c r="Y119" s="45">
        <v>0</v>
      </c>
      <c r="Z119" s="45">
        <v>20.921800000000001</v>
      </c>
      <c r="AA119" s="45">
        <v>20.921800000000001</v>
      </c>
      <c r="AB119" s="45">
        <v>0</v>
      </c>
      <c r="AC119" s="45">
        <v>20.921800000000001</v>
      </c>
      <c r="AD119" s="45">
        <v>0</v>
      </c>
      <c r="AE119" s="45">
        <v>0</v>
      </c>
      <c r="AF119" s="45">
        <v>20.921800000000001</v>
      </c>
      <c r="AG119" s="45">
        <v>0</v>
      </c>
      <c r="AH119" s="45">
        <v>0</v>
      </c>
      <c r="AI119" s="45">
        <v>0</v>
      </c>
      <c r="AJ119" s="45" t="s">
        <v>268</v>
      </c>
      <c r="AK119" s="45">
        <v>0</v>
      </c>
      <c r="AL119" s="45" t="s">
        <v>268</v>
      </c>
      <c r="AM119" s="45">
        <v>26.970400000000001</v>
      </c>
    </row>
    <row r="120" spans="1:39" hidden="1" outlineLevel="1">
      <c r="A120" s="8">
        <v>43862</v>
      </c>
      <c r="B120" s="45">
        <v>38.271799999999999</v>
      </c>
      <c r="C120" s="45">
        <v>40.4773</v>
      </c>
      <c r="D120" s="45">
        <v>44.891399999999997</v>
      </c>
      <c r="E120" s="45">
        <v>40.090000000000003</v>
      </c>
      <c r="F120" s="45">
        <v>41.194899999999997</v>
      </c>
      <c r="G120" s="45">
        <v>36.138199999999998</v>
      </c>
      <c r="H120" s="45">
        <v>16.224599999999999</v>
      </c>
      <c r="I120" s="45">
        <v>40.476999999999997</v>
      </c>
      <c r="J120" s="45">
        <v>44.889699999999998</v>
      </c>
      <c r="K120" s="45">
        <v>40.090000000000003</v>
      </c>
      <c r="L120" s="45">
        <v>41.194899999999997</v>
      </c>
      <c r="M120" s="45">
        <v>36.138199999999998</v>
      </c>
      <c r="N120" s="45">
        <v>16.224599999999999</v>
      </c>
      <c r="O120" s="45">
        <v>48.471299999999999</v>
      </c>
      <c r="P120" s="45">
        <v>48.471299999999999</v>
      </c>
      <c r="Q120" s="45">
        <v>0</v>
      </c>
      <c r="R120" s="45">
        <v>0</v>
      </c>
      <c r="S120" s="45">
        <v>0</v>
      </c>
      <c r="T120" s="45">
        <v>0</v>
      </c>
      <c r="U120" s="45">
        <v>14.565799999999999</v>
      </c>
      <c r="V120" s="45">
        <v>0</v>
      </c>
      <c r="W120" s="45">
        <v>14.565799999999999</v>
      </c>
      <c r="X120" s="45">
        <v>0</v>
      </c>
      <c r="Y120" s="45">
        <v>0</v>
      </c>
      <c r="Z120" s="45">
        <v>14.565799999999999</v>
      </c>
      <c r="AA120" s="45">
        <v>15.127599999999999</v>
      </c>
      <c r="AB120" s="45">
        <v>0</v>
      </c>
      <c r="AC120" s="45">
        <v>15.127599999999999</v>
      </c>
      <c r="AD120" s="45">
        <v>0</v>
      </c>
      <c r="AE120" s="45">
        <v>0</v>
      </c>
      <c r="AF120" s="45">
        <v>15.127599999999999</v>
      </c>
      <c r="AG120" s="45">
        <v>12.037699999999999</v>
      </c>
      <c r="AH120" s="45">
        <v>0</v>
      </c>
      <c r="AI120" s="45">
        <v>12.037699999999999</v>
      </c>
      <c r="AJ120" s="45">
        <v>0</v>
      </c>
      <c r="AK120" s="45">
        <v>0</v>
      </c>
      <c r="AL120" s="45">
        <v>12.037699999999999</v>
      </c>
      <c r="AM120" s="45">
        <v>22.515799999999999</v>
      </c>
    </row>
    <row r="121" spans="1:39" hidden="1" outlineLevel="1">
      <c r="A121" s="8">
        <v>43891</v>
      </c>
      <c r="B121" s="45">
        <v>38.669600000000003</v>
      </c>
      <c r="C121" s="45">
        <v>40.646999999999998</v>
      </c>
      <c r="D121" s="45">
        <v>43.8369</v>
      </c>
      <c r="E121" s="45">
        <v>40.375799999999998</v>
      </c>
      <c r="F121" s="45">
        <v>41.433799999999998</v>
      </c>
      <c r="G121" s="45">
        <v>36.763599999999997</v>
      </c>
      <c r="H121" s="45">
        <v>17.710899999999999</v>
      </c>
      <c r="I121" s="45">
        <v>40.646999999999998</v>
      </c>
      <c r="J121" s="45">
        <v>43.837000000000003</v>
      </c>
      <c r="K121" s="45">
        <v>40.375799999999998</v>
      </c>
      <c r="L121" s="45">
        <v>41.433799999999998</v>
      </c>
      <c r="M121" s="45">
        <v>36.763599999999997</v>
      </c>
      <c r="N121" s="45">
        <v>17.710899999999999</v>
      </c>
      <c r="O121" s="45">
        <v>36.564300000000003</v>
      </c>
      <c r="P121" s="45">
        <v>36.564300000000003</v>
      </c>
      <c r="Q121" s="45">
        <v>0</v>
      </c>
      <c r="R121" s="45" t="s">
        <v>268</v>
      </c>
      <c r="S121" s="45" t="s">
        <v>268</v>
      </c>
      <c r="T121" s="45">
        <v>0</v>
      </c>
      <c r="U121" s="45">
        <v>15.013500000000001</v>
      </c>
      <c r="V121" s="45">
        <v>0</v>
      </c>
      <c r="W121" s="45">
        <v>15.013500000000001</v>
      </c>
      <c r="X121" s="45">
        <v>0</v>
      </c>
      <c r="Y121" s="45">
        <v>0</v>
      </c>
      <c r="Z121" s="45">
        <v>15.013500000000001</v>
      </c>
      <c r="AA121" s="45">
        <v>15.013500000000001</v>
      </c>
      <c r="AB121" s="45">
        <v>0</v>
      </c>
      <c r="AC121" s="45">
        <v>15.013500000000001</v>
      </c>
      <c r="AD121" s="45">
        <v>0</v>
      </c>
      <c r="AE121" s="45">
        <v>0</v>
      </c>
      <c r="AF121" s="45">
        <v>15.013500000000001</v>
      </c>
      <c r="AG121" s="45">
        <v>0</v>
      </c>
      <c r="AH121" s="45">
        <v>0</v>
      </c>
      <c r="AI121" s="45">
        <v>0</v>
      </c>
      <c r="AJ121" s="45" t="s">
        <v>268</v>
      </c>
      <c r="AK121" s="45" t="s">
        <v>268</v>
      </c>
      <c r="AL121" s="45">
        <v>0</v>
      </c>
      <c r="AM121" s="45">
        <v>22.808399999999999</v>
      </c>
    </row>
    <row r="122" spans="1:39" hidden="1" outlineLevel="1">
      <c r="A122" s="8">
        <v>43922</v>
      </c>
      <c r="B122" s="45">
        <v>39.2042</v>
      </c>
      <c r="C122" s="45">
        <v>40.847900000000003</v>
      </c>
      <c r="D122" s="45">
        <v>44.1006</v>
      </c>
      <c r="E122" s="45">
        <v>40.546700000000001</v>
      </c>
      <c r="F122" s="45">
        <v>41.3934</v>
      </c>
      <c r="G122" s="45">
        <v>34.337899999999998</v>
      </c>
      <c r="H122" s="45">
        <v>18.8645</v>
      </c>
      <c r="I122" s="45">
        <v>40.847499999999997</v>
      </c>
      <c r="J122" s="45">
        <v>44.096600000000002</v>
      </c>
      <c r="K122" s="45">
        <v>40.546700000000001</v>
      </c>
      <c r="L122" s="45">
        <v>41.3934</v>
      </c>
      <c r="M122" s="45">
        <v>34.337899999999998</v>
      </c>
      <c r="N122" s="45">
        <v>18.8645</v>
      </c>
      <c r="O122" s="45">
        <v>53.510300000000001</v>
      </c>
      <c r="P122" s="45">
        <v>53.510300000000001</v>
      </c>
      <c r="Q122" s="45" t="s">
        <v>268</v>
      </c>
      <c r="R122" s="45" t="s">
        <v>268</v>
      </c>
      <c r="S122" s="45" t="s">
        <v>268</v>
      </c>
      <c r="T122" s="45" t="s">
        <v>268</v>
      </c>
      <c r="U122" s="45">
        <v>18</v>
      </c>
      <c r="V122" s="45">
        <v>0</v>
      </c>
      <c r="W122" s="45">
        <v>18</v>
      </c>
      <c r="X122" s="45">
        <v>0</v>
      </c>
      <c r="Y122" s="45">
        <v>0</v>
      </c>
      <c r="Z122" s="45">
        <v>18</v>
      </c>
      <c r="AA122" s="45">
        <v>18</v>
      </c>
      <c r="AB122" s="45">
        <v>0</v>
      </c>
      <c r="AC122" s="45">
        <v>18</v>
      </c>
      <c r="AD122" s="45">
        <v>0</v>
      </c>
      <c r="AE122" s="45">
        <v>0</v>
      </c>
      <c r="AF122" s="45">
        <v>18</v>
      </c>
      <c r="AG122" s="45">
        <v>0</v>
      </c>
      <c r="AH122" s="45">
        <v>0</v>
      </c>
      <c r="AI122" s="45" t="s">
        <v>268</v>
      </c>
      <c r="AJ122" s="45" t="s">
        <v>268</v>
      </c>
      <c r="AK122" s="45" t="s">
        <v>268</v>
      </c>
      <c r="AL122" s="45" t="s">
        <v>268</v>
      </c>
      <c r="AM122" s="45">
        <v>24.278300000000002</v>
      </c>
    </row>
    <row r="123" spans="1:39" hidden="1" outlineLevel="1">
      <c r="A123" s="8">
        <v>43952</v>
      </c>
      <c r="B123" s="45">
        <v>38.116100000000003</v>
      </c>
      <c r="C123" s="45">
        <v>40.384799999999998</v>
      </c>
      <c r="D123" s="45">
        <v>43.943399999999997</v>
      </c>
      <c r="E123" s="45">
        <v>40.089599999999997</v>
      </c>
      <c r="F123" s="45">
        <v>41.407600000000002</v>
      </c>
      <c r="G123" s="45">
        <v>33.594900000000003</v>
      </c>
      <c r="H123" s="45">
        <v>14.001099999999999</v>
      </c>
      <c r="I123" s="45">
        <v>40.384799999999998</v>
      </c>
      <c r="J123" s="45">
        <v>43.943600000000004</v>
      </c>
      <c r="K123" s="45">
        <v>40.089599999999997</v>
      </c>
      <c r="L123" s="45">
        <v>41.407600000000002</v>
      </c>
      <c r="M123" s="45">
        <v>33.594900000000003</v>
      </c>
      <c r="N123" s="45">
        <v>14.001099999999999</v>
      </c>
      <c r="O123" s="45">
        <v>36.501100000000001</v>
      </c>
      <c r="P123" s="45">
        <v>36.501100000000001</v>
      </c>
      <c r="Q123" s="45">
        <v>0</v>
      </c>
      <c r="R123" s="45">
        <v>0</v>
      </c>
      <c r="S123" s="45" t="s">
        <v>268</v>
      </c>
      <c r="T123" s="45" t="s">
        <v>268</v>
      </c>
      <c r="U123" s="45">
        <v>14.996</v>
      </c>
      <c r="V123" s="45">
        <v>0</v>
      </c>
      <c r="W123" s="45">
        <v>14.996</v>
      </c>
      <c r="X123" s="45">
        <v>0</v>
      </c>
      <c r="Y123" s="45">
        <v>0</v>
      </c>
      <c r="Z123" s="45">
        <v>14.996</v>
      </c>
      <c r="AA123" s="45">
        <v>14.996</v>
      </c>
      <c r="AB123" s="45">
        <v>0</v>
      </c>
      <c r="AC123" s="45">
        <v>14.996</v>
      </c>
      <c r="AD123" s="45">
        <v>0</v>
      </c>
      <c r="AE123" s="45">
        <v>0</v>
      </c>
      <c r="AF123" s="45">
        <v>14.996</v>
      </c>
      <c r="AG123" s="45">
        <v>0</v>
      </c>
      <c r="AH123" s="45">
        <v>0</v>
      </c>
      <c r="AI123" s="45">
        <v>0</v>
      </c>
      <c r="AJ123" s="45">
        <v>0</v>
      </c>
      <c r="AK123" s="45" t="s">
        <v>268</v>
      </c>
      <c r="AL123" s="45" t="s">
        <v>268</v>
      </c>
      <c r="AM123" s="45">
        <v>20.2835</v>
      </c>
    </row>
    <row r="124" spans="1:39" hidden="1" outlineLevel="1">
      <c r="A124" s="8">
        <v>43983</v>
      </c>
      <c r="B124" s="45">
        <v>37.571399999999997</v>
      </c>
      <c r="C124" s="45">
        <v>40.093200000000003</v>
      </c>
      <c r="D124" s="45">
        <v>43.8108</v>
      </c>
      <c r="E124" s="45">
        <v>39.766599999999997</v>
      </c>
      <c r="F124" s="45">
        <v>41.388599999999997</v>
      </c>
      <c r="G124" s="45">
        <v>34.576999999999998</v>
      </c>
      <c r="H124" s="45">
        <v>16.136399999999998</v>
      </c>
      <c r="I124" s="45">
        <v>40.091500000000003</v>
      </c>
      <c r="J124" s="45">
        <v>43.801600000000001</v>
      </c>
      <c r="K124" s="45">
        <v>39.766599999999997</v>
      </c>
      <c r="L124" s="45">
        <v>41.388599999999997</v>
      </c>
      <c r="M124" s="45">
        <v>34.576999999999998</v>
      </c>
      <c r="N124" s="45">
        <v>16.136399999999998</v>
      </c>
      <c r="O124" s="45">
        <v>46.616599999999998</v>
      </c>
      <c r="P124" s="45">
        <v>46.616599999999998</v>
      </c>
      <c r="Q124" s="45" t="s">
        <v>268</v>
      </c>
      <c r="R124" s="45" t="s">
        <v>268</v>
      </c>
      <c r="S124" s="45" t="s">
        <v>268</v>
      </c>
      <c r="T124" s="45" t="s">
        <v>268</v>
      </c>
      <c r="U124" s="45">
        <v>15.965999999999999</v>
      </c>
      <c r="V124" s="45">
        <v>0</v>
      </c>
      <c r="W124" s="45">
        <v>15.965999999999999</v>
      </c>
      <c r="X124" s="45">
        <v>0</v>
      </c>
      <c r="Y124" s="45">
        <v>0</v>
      </c>
      <c r="Z124" s="45">
        <v>15.965999999999999</v>
      </c>
      <c r="AA124" s="45">
        <v>15.965999999999999</v>
      </c>
      <c r="AB124" s="45">
        <v>0</v>
      </c>
      <c r="AC124" s="45">
        <v>15.965999999999999</v>
      </c>
      <c r="AD124" s="45">
        <v>0</v>
      </c>
      <c r="AE124" s="45">
        <v>0</v>
      </c>
      <c r="AF124" s="45">
        <v>15.965999999999999</v>
      </c>
      <c r="AG124" s="45">
        <v>0</v>
      </c>
      <c r="AH124" s="45">
        <v>0</v>
      </c>
      <c r="AI124" s="45" t="s">
        <v>268</v>
      </c>
      <c r="AJ124" s="45" t="s">
        <v>268</v>
      </c>
      <c r="AK124" s="45" t="s">
        <v>268</v>
      </c>
      <c r="AL124" s="45" t="s">
        <v>268</v>
      </c>
      <c r="AM124" s="45">
        <v>18.259399999999999</v>
      </c>
    </row>
    <row r="125" spans="1:39" hidden="1" outlineLevel="1">
      <c r="A125" s="8">
        <v>44013</v>
      </c>
      <c r="B125" s="45">
        <v>37.793300000000002</v>
      </c>
      <c r="C125" s="45">
        <v>40.0916</v>
      </c>
      <c r="D125" s="45">
        <v>43.8292</v>
      </c>
      <c r="E125" s="45">
        <v>39.743299999999998</v>
      </c>
      <c r="F125" s="45">
        <v>41.268599999999999</v>
      </c>
      <c r="G125" s="45">
        <v>34.759099999999997</v>
      </c>
      <c r="H125" s="45">
        <v>16.799299999999999</v>
      </c>
      <c r="I125" s="45">
        <v>40.089500000000001</v>
      </c>
      <c r="J125" s="45">
        <v>43.814300000000003</v>
      </c>
      <c r="K125" s="45">
        <v>39.743299999999998</v>
      </c>
      <c r="L125" s="45">
        <v>41.268599999999999</v>
      </c>
      <c r="M125" s="45">
        <v>34.759099999999997</v>
      </c>
      <c r="N125" s="45">
        <v>16.799299999999999</v>
      </c>
      <c r="O125" s="45">
        <v>49.399299999999997</v>
      </c>
      <c r="P125" s="45">
        <v>49.399299999999997</v>
      </c>
      <c r="Q125" s="45" t="s">
        <v>268</v>
      </c>
      <c r="R125" s="45" t="s">
        <v>268</v>
      </c>
      <c r="S125" s="45" t="s">
        <v>268</v>
      </c>
      <c r="T125" s="45" t="s">
        <v>268</v>
      </c>
      <c r="U125" s="45">
        <v>14.587</v>
      </c>
      <c r="V125" s="45">
        <v>0</v>
      </c>
      <c r="W125" s="45">
        <v>14.587</v>
      </c>
      <c r="X125" s="45">
        <v>0</v>
      </c>
      <c r="Y125" s="45">
        <v>0</v>
      </c>
      <c r="Z125" s="45">
        <v>14.587</v>
      </c>
      <c r="AA125" s="45">
        <v>14.587</v>
      </c>
      <c r="AB125" s="45">
        <v>0</v>
      </c>
      <c r="AC125" s="45">
        <v>14.587</v>
      </c>
      <c r="AD125" s="45">
        <v>0</v>
      </c>
      <c r="AE125" s="45">
        <v>0</v>
      </c>
      <c r="AF125" s="45">
        <v>14.587</v>
      </c>
      <c r="AG125" s="45">
        <v>0</v>
      </c>
      <c r="AH125" s="45">
        <v>0</v>
      </c>
      <c r="AI125" s="45" t="s">
        <v>268</v>
      </c>
      <c r="AJ125" s="45" t="s">
        <v>268</v>
      </c>
      <c r="AK125" s="45" t="s">
        <v>268</v>
      </c>
      <c r="AL125" s="45" t="s">
        <v>268</v>
      </c>
      <c r="AM125" s="45">
        <v>21.060500000000001</v>
      </c>
    </row>
    <row r="126" spans="1:39" hidden="1" outlineLevel="1">
      <c r="A126" s="8">
        <v>44044</v>
      </c>
      <c r="B126" s="45">
        <v>38.002400000000002</v>
      </c>
      <c r="C126" s="45">
        <v>39.776600000000002</v>
      </c>
      <c r="D126" s="45">
        <v>43.231900000000003</v>
      </c>
      <c r="E126" s="45">
        <v>39.479599999999998</v>
      </c>
      <c r="F126" s="45">
        <v>40.240699999999997</v>
      </c>
      <c r="G126" s="45">
        <v>36.843299999999999</v>
      </c>
      <c r="H126" s="45">
        <v>19.732700000000001</v>
      </c>
      <c r="I126" s="45">
        <v>39.776000000000003</v>
      </c>
      <c r="J126" s="45">
        <v>43.226199999999999</v>
      </c>
      <c r="K126" s="45">
        <v>39.479599999999998</v>
      </c>
      <c r="L126" s="45">
        <v>40.240699999999997</v>
      </c>
      <c r="M126" s="45">
        <v>36.843299999999999</v>
      </c>
      <c r="N126" s="45">
        <v>19.732700000000001</v>
      </c>
      <c r="O126" s="45">
        <v>57.6905</v>
      </c>
      <c r="P126" s="45">
        <v>57.6905</v>
      </c>
      <c r="Q126" s="45" t="s">
        <v>268</v>
      </c>
      <c r="R126" s="45" t="s">
        <v>268</v>
      </c>
      <c r="S126" s="45" t="s">
        <v>268</v>
      </c>
      <c r="T126" s="45" t="s">
        <v>268</v>
      </c>
      <c r="U126" s="45">
        <v>12.410399999999999</v>
      </c>
      <c r="V126" s="45">
        <v>0</v>
      </c>
      <c r="W126" s="45">
        <v>12.410399999999999</v>
      </c>
      <c r="X126" s="45">
        <v>0</v>
      </c>
      <c r="Y126" s="45">
        <v>0</v>
      </c>
      <c r="Z126" s="45">
        <v>12.410399999999999</v>
      </c>
      <c r="AA126" s="45">
        <v>12.410399999999999</v>
      </c>
      <c r="AB126" s="45">
        <v>0</v>
      </c>
      <c r="AC126" s="45">
        <v>12.410399999999999</v>
      </c>
      <c r="AD126" s="45">
        <v>0</v>
      </c>
      <c r="AE126" s="45">
        <v>0</v>
      </c>
      <c r="AF126" s="45">
        <v>12.410399999999999</v>
      </c>
      <c r="AG126" s="45">
        <v>0</v>
      </c>
      <c r="AH126" s="45">
        <v>0</v>
      </c>
      <c r="AI126" s="45" t="s">
        <v>268</v>
      </c>
      <c r="AJ126" s="45" t="s">
        <v>268</v>
      </c>
      <c r="AK126" s="45" t="s">
        <v>268</v>
      </c>
      <c r="AL126" s="45" t="s">
        <v>268</v>
      </c>
      <c r="AM126" s="45">
        <v>20.873799999999999</v>
      </c>
    </row>
    <row r="127" spans="1:39" hidden="1" outlineLevel="1">
      <c r="A127" s="8">
        <v>44075</v>
      </c>
      <c r="B127" s="45">
        <v>37.466900000000003</v>
      </c>
      <c r="C127" s="45">
        <v>39.750999999999998</v>
      </c>
      <c r="D127" s="45">
        <v>42.427300000000002</v>
      </c>
      <c r="E127" s="45">
        <v>39.479999999999997</v>
      </c>
      <c r="F127" s="45">
        <v>40.244999999999997</v>
      </c>
      <c r="G127" s="45">
        <v>37.785499999999999</v>
      </c>
      <c r="H127" s="45">
        <v>20.742699999999999</v>
      </c>
      <c r="I127" s="45">
        <v>39.756399999999999</v>
      </c>
      <c r="J127" s="45">
        <v>42.518500000000003</v>
      </c>
      <c r="K127" s="45">
        <v>39.479999999999997</v>
      </c>
      <c r="L127" s="45">
        <v>40.244999999999997</v>
      </c>
      <c r="M127" s="45">
        <v>37.785499999999999</v>
      </c>
      <c r="N127" s="45">
        <v>20.742699999999999</v>
      </c>
      <c r="O127" s="45">
        <v>34.783799999999999</v>
      </c>
      <c r="P127" s="45">
        <v>34.783799999999999</v>
      </c>
      <c r="Q127" s="45">
        <v>0</v>
      </c>
      <c r="R127" s="45">
        <v>0</v>
      </c>
      <c r="S127" s="45" t="s">
        <v>268</v>
      </c>
      <c r="T127" s="45" t="s">
        <v>268</v>
      </c>
      <c r="U127" s="45">
        <v>13.2354</v>
      </c>
      <c r="V127" s="45">
        <v>0</v>
      </c>
      <c r="W127" s="45">
        <v>13.2354</v>
      </c>
      <c r="X127" s="45">
        <v>0</v>
      </c>
      <c r="Y127" s="45">
        <v>14.1853</v>
      </c>
      <c r="Z127" s="45">
        <v>12.5593</v>
      </c>
      <c r="AA127" s="45">
        <v>13.2354</v>
      </c>
      <c r="AB127" s="45">
        <v>0</v>
      </c>
      <c r="AC127" s="45">
        <v>13.2354</v>
      </c>
      <c r="AD127" s="45">
        <v>0</v>
      </c>
      <c r="AE127" s="45">
        <v>14.1853</v>
      </c>
      <c r="AF127" s="45">
        <v>12.5593</v>
      </c>
      <c r="AG127" s="45">
        <v>0</v>
      </c>
      <c r="AH127" s="45">
        <v>0</v>
      </c>
      <c r="AI127" s="45">
        <v>0</v>
      </c>
      <c r="AJ127" s="45">
        <v>0</v>
      </c>
      <c r="AK127" s="45" t="s">
        <v>268</v>
      </c>
      <c r="AL127" s="45" t="s">
        <v>268</v>
      </c>
      <c r="AM127" s="45">
        <v>20.6218</v>
      </c>
    </row>
    <row r="128" spans="1:39" hidden="1" outlineLevel="1">
      <c r="A128" s="8">
        <v>44105</v>
      </c>
      <c r="B128" s="45">
        <v>36.317100000000003</v>
      </c>
      <c r="C128" s="45">
        <v>39.688400000000001</v>
      </c>
      <c r="D128" s="45">
        <v>42.462499999999999</v>
      </c>
      <c r="E128" s="45">
        <v>39.412700000000001</v>
      </c>
      <c r="F128" s="45">
        <v>40.264099999999999</v>
      </c>
      <c r="G128" s="45">
        <v>35.479399999999998</v>
      </c>
      <c r="H128" s="45">
        <v>27.0669</v>
      </c>
      <c r="I128" s="45">
        <v>39.690600000000003</v>
      </c>
      <c r="J128" s="45">
        <v>42.508699999999997</v>
      </c>
      <c r="K128" s="45">
        <v>39.412700000000001</v>
      </c>
      <c r="L128" s="45">
        <v>40.264099999999999</v>
      </c>
      <c r="M128" s="45">
        <v>35.479399999999998</v>
      </c>
      <c r="N128" s="45">
        <v>27.0669</v>
      </c>
      <c r="O128" s="45">
        <v>36.5458</v>
      </c>
      <c r="P128" s="45">
        <v>36.5458</v>
      </c>
      <c r="Q128" s="45">
        <v>0</v>
      </c>
      <c r="R128" s="45">
        <v>0</v>
      </c>
      <c r="S128" s="45" t="s">
        <v>268</v>
      </c>
      <c r="T128" s="45" t="s">
        <v>268</v>
      </c>
      <c r="U128" s="45">
        <v>14.7622</v>
      </c>
      <c r="V128" s="45">
        <v>0</v>
      </c>
      <c r="W128" s="45">
        <v>14.7622</v>
      </c>
      <c r="X128" s="45">
        <v>0</v>
      </c>
      <c r="Y128" s="45">
        <v>0</v>
      </c>
      <c r="Z128" s="45">
        <v>14.7622</v>
      </c>
      <c r="AA128" s="45">
        <v>14.7622</v>
      </c>
      <c r="AB128" s="45">
        <v>0</v>
      </c>
      <c r="AC128" s="45">
        <v>14.7622</v>
      </c>
      <c r="AD128" s="45">
        <v>0</v>
      </c>
      <c r="AE128" s="45">
        <v>0</v>
      </c>
      <c r="AF128" s="45">
        <v>14.7622</v>
      </c>
      <c r="AG128" s="45">
        <v>0</v>
      </c>
      <c r="AH128" s="45">
        <v>0</v>
      </c>
      <c r="AI128" s="45">
        <v>0</v>
      </c>
      <c r="AJ128" s="45">
        <v>0</v>
      </c>
      <c r="AK128" s="45" t="s">
        <v>268</v>
      </c>
      <c r="AL128" s="45" t="s">
        <v>268</v>
      </c>
      <c r="AM128" s="45">
        <v>17.817900000000002</v>
      </c>
    </row>
    <row r="129" spans="1:39" hidden="1" outlineLevel="1">
      <c r="A129" s="8">
        <v>44136</v>
      </c>
      <c r="B129" s="45">
        <v>37.008699999999997</v>
      </c>
      <c r="C129" s="45">
        <v>39.865600000000001</v>
      </c>
      <c r="D129" s="45">
        <v>42.2545</v>
      </c>
      <c r="E129" s="45">
        <v>39.602499999999999</v>
      </c>
      <c r="F129" s="45">
        <v>40.220500000000001</v>
      </c>
      <c r="G129" s="45">
        <v>37.688099999999999</v>
      </c>
      <c r="H129" s="45">
        <v>29.0153</v>
      </c>
      <c r="I129" s="45">
        <v>39.8673</v>
      </c>
      <c r="J129" s="45">
        <v>42.293199999999999</v>
      </c>
      <c r="K129" s="45">
        <v>39.602499999999999</v>
      </c>
      <c r="L129" s="45">
        <v>40.220500000000001</v>
      </c>
      <c r="M129" s="45">
        <v>37.688099999999999</v>
      </c>
      <c r="N129" s="45">
        <v>29.0153</v>
      </c>
      <c r="O129" s="45">
        <v>37.885899999999999</v>
      </c>
      <c r="P129" s="45">
        <v>37.885899999999999</v>
      </c>
      <c r="Q129" s="45">
        <v>0</v>
      </c>
      <c r="R129" s="45" t="s">
        <v>268</v>
      </c>
      <c r="S129" s="45" t="s">
        <v>268</v>
      </c>
      <c r="T129" s="45">
        <v>0</v>
      </c>
      <c r="U129" s="45">
        <v>11.810499999999999</v>
      </c>
      <c r="V129" s="45">
        <v>0</v>
      </c>
      <c r="W129" s="45">
        <v>11.810499999999999</v>
      </c>
      <c r="X129" s="45">
        <v>0</v>
      </c>
      <c r="Y129" s="45">
        <v>0</v>
      </c>
      <c r="Z129" s="45">
        <v>11.810499999999999</v>
      </c>
      <c r="AA129" s="45">
        <v>11.8161</v>
      </c>
      <c r="AB129" s="45">
        <v>0</v>
      </c>
      <c r="AC129" s="45">
        <v>11.8161</v>
      </c>
      <c r="AD129" s="45">
        <v>0</v>
      </c>
      <c r="AE129" s="45">
        <v>0</v>
      </c>
      <c r="AF129" s="45">
        <v>11.8161</v>
      </c>
      <c r="AG129" s="45">
        <v>11.570399999999999</v>
      </c>
      <c r="AH129" s="45">
        <v>0</v>
      </c>
      <c r="AI129" s="45">
        <v>11.570399999999999</v>
      </c>
      <c r="AJ129" s="45" t="s">
        <v>268</v>
      </c>
      <c r="AK129" s="45" t="s">
        <v>268</v>
      </c>
      <c r="AL129" s="45">
        <v>11.570399999999999</v>
      </c>
      <c r="AM129" s="45">
        <v>19.315799999999999</v>
      </c>
    </row>
    <row r="130" spans="1:39" hidden="1" outlineLevel="1">
      <c r="A130" s="8">
        <v>44166</v>
      </c>
      <c r="B130" s="45">
        <v>36.837899999999998</v>
      </c>
      <c r="C130" s="45">
        <v>38.718600000000002</v>
      </c>
      <c r="D130" s="45">
        <v>42.536000000000001</v>
      </c>
      <c r="E130" s="45">
        <v>38.311399999999999</v>
      </c>
      <c r="F130" s="45">
        <v>38.870399999999997</v>
      </c>
      <c r="G130" s="45">
        <v>36.145699999999998</v>
      </c>
      <c r="H130" s="45">
        <v>27.304400000000001</v>
      </c>
      <c r="I130" s="45">
        <v>38.716099999999997</v>
      </c>
      <c r="J130" s="45">
        <v>42.529699999999998</v>
      </c>
      <c r="K130" s="45">
        <v>38.311399999999999</v>
      </c>
      <c r="L130" s="45">
        <v>38.870399999999997</v>
      </c>
      <c r="M130" s="45">
        <v>36.145699999999998</v>
      </c>
      <c r="N130" s="45">
        <v>27.304400000000001</v>
      </c>
      <c r="O130" s="45">
        <v>43.720100000000002</v>
      </c>
      <c r="P130" s="45">
        <v>43.720100000000002</v>
      </c>
      <c r="Q130" s="45" t="s">
        <v>268</v>
      </c>
      <c r="R130" s="45" t="s">
        <v>268</v>
      </c>
      <c r="S130" s="45" t="s">
        <v>268</v>
      </c>
      <c r="T130" s="45" t="s">
        <v>268</v>
      </c>
      <c r="U130" s="45">
        <v>12.16</v>
      </c>
      <c r="V130" s="45">
        <v>0</v>
      </c>
      <c r="W130" s="45">
        <v>12.16</v>
      </c>
      <c r="X130" s="45">
        <v>0</v>
      </c>
      <c r="Y130" s="45">
        <v>0</v>
      </c>
      <c r="Z130" s="45">
        <v>12.16</v>
      </c>
      <c r="AA130" s="45">
        <v>12.16</v>
      </c>
      <c r="AB130" s="45">
        <v>0</v>
      </c>
      <c r="AC130" s="45">
        <v>12.16</v>
      </c>
      <c r="AD130" s="45">
        <v>0</v>
      </c>
      <c r="AE130" s="45">
        <v>0</v>
      </c>
      <c r="AF130" s="45">
        <v>12.16</v>
      </c>
      <c r="AG130" s="45">
        <v>0</v>
      </c>
      <c r="AH130" s="45">
        <v>0</v>
      </c>
      <c r="AI130" s="45" t="s">
        <v>268</v>
      </c>
      <c r="AJ130" s="45" t="s">
        <v>268</v>
      </c>
      <c r="AK130" s="45" t="s">
        <v>268</v>
      </c>
      <c r="AL130" s="45" t="s">
        <v>268</v>
      </c>
      <c r="AM130" s="45">
        <v>21.065799999999999</v>
      </c>
    </row>
    <row r="131" spans="1:39" hidden="1" outlineLevel="1">
      <c r="A131" s="8">
        <v>44197</v>
      </c>
      <c r="B131" s="45">
        <v>35.953899999999997</v>
      </c>
      <c r="C131" s="45">
        <v>38.923900000000003</v>
      </c>
      <c r="D131" s="45">
        <v>41.993699999999997</v>
      </c>
      <c r="E131" s="45">
        <v>38.616300000000003</v>
      </c>
      <c r="F131" s="45">
        <v>39.020800000000001</v>
      </c>
      <c r="G131" s="45">
        <v>38.917299999999997</v>
      </c>
      <c r="H131" s="45">
        <v>27.859000000000002</v>
      </c>
      <c r="I131" s="45">
        <v>38.923900000000003</v>
      </c>
      <c r="J131" s="45">
        <v>41.993699999999997</v>
      </c>
      <c r="K131" s="45">
        <v>38.616300000000003</v>
      </c>
      <c r="L131" s="45">
        <v>39.020800000000001</v>
      </c>
      <c r="M131" s="45">
        <v>38.917299999999997</v>
      </c>
      <c r="N131" s="45">
        <v>27.859000000000002</v>
      </c>
      <c r="O131" s="45">
        <v>36.5</v>
      </c>
      <c r="P131" s="45">
        <v>36.5</v>
      </c>
      <c r="Q131" s="45" t="s">
        <v>268</v>
      </c>
      <c r="R131" s="45" t="s">
        <v>268</v>
      </c>
      <c r="S131" s="45" t="s">
        <v>268</v>
      </c>
      <c r="T131" s="45" t="s">
        <v>268</v>
      </c>
      <c r="U131" s="45">
        <v>3.5680999999999998</v>
      </c>
      <c r="V131" s="45">
        <v>0</v>
      </c>
      <c r="W131" s="45">
        <v>3.5680999999999998</v>
      </c>
      <c r="X131" s="45">
        <v>0</v>
      </c>
      <c r="Y131" s="45">
        <v>0</v>
      </c>
      <c r="Z131" s="45">
        <v>3.5680999999999998</v>
      </c>
      <c r="AA131" s="45">
        <v>3.5680999999999998</v>
      </c>
      <c r="AB131" s="45">
        <v>0</v>
      </c>
      <c r="AC131" s="45">
        <v>3.5680999999999998</v>
      </c>
      <c r="AD131" s="45">
        <v>0</v>
      </c>
      <c r="AE131" s="45">
        <v>0</v>
      </c>
      <c r="AF131" s="45">
        <v>3.5680999999999998</v>
      </c>
      <c r="AG131" s="45">
        <v>0</v>
      </c>
      <c r="AH131" s="45">
        <v>0</v>
      </c>
      <c r="AI131" s="45" t="s">
        <v>268</v>
      </c>
      <c r="AJ131" s="45" t="s">
        <v>268</v>
      </c>
      <c r="AK131" s="45" t="s">
        <v>268</v>
      </c>
      <c r="AL131" s="45" t="s">
        <v>268</v>
      </c>
      <c r="AM131" s="45">
        <v>18.622499999999999</v>
      </c>
    </row>
    <row r="132" spans="1:39" hidden="1" outlineLevel="1">
      <c r="A132" s="8">
        <v>44228</v>
      </c>
      <c r="B132" s="45">
        <v>36.658200000000001</v>
      </c>
      <c r="C132" s="45">
        <v>38.603400000000001</v>
      </c>
      <c r="D132" s="45">
        <v>41.704900000000002</v>
      </c>
      <c r="E132" s="45">
        <v>38.252800000000001</v>
      </c>
      <c r="F132" s="45">
        <v>39.120800000000003</v>
      </c>
      <c r="G132" s="45">
        <v>34.4741</v>
      </c>
      <c r="H132" s="45">
        <v>21.030999999999999</v>
      </c>
      <c r="I132" s="45">
        <v>38.602400000000003</v>
      </c>
      <c r="J132" s="45">
        <v>41.697000000000003</v>
      </c>
      <c r="K132" s="45">
        <v>38.252800000000001</v>
      </c>
      <c r="L132" s="45">
        <v>39.120800000000003</v>
      </c>
      <c r="M132" s="45">
        <v>34.4741</v>
      </c>
      <c r="N132" s="45">
        <v>21.030999999999999</v>
      </c>
      <c r="O132" s="45">
        <v>56.1282</v>
      </c>
      <c r="P132" s="45">
        <v>56.1282</v>
      </c>
      <c r="Q132" s="45">
        <v>0</v>
      </c>
      <c r="R132" s="45" t="s">
        <v>268</v>
      </c>
      <c r="S132" s="45" t="s">
        <v>268</v>
      </c>
      <c r="T132" s="45">
        <v>0</v>
      </c>
      <c r="U132" s="45">
        <v>14.7163</v>
      </c>
      <c r="V132" s="45">
        <v>0</v>
      </c>
      <c r="W132" s="45">
        <v>14.7163</v>
      </c>
      <c r="X132" s="45">
        <v>0</v>
      </c>
      <c r="Y132" s="45">
        <v>0</v>
      </c>
      <c r="Z132" s="45">
        <v>14.7163</v>
      </c>
      <c r="AA132" s="45">
        <v>14.7163</v>
      </c>
      <c r="AB132" s="45">
        <v>0</v>
      </c>
      <c r="AC132" s="45">
        <v>14.7163</v>
      </c>
      <c r="AD132" s="45">
        <v>0</v>
      </c>
      <c r="AE132" s="45">
        <v>0</v>
      </c>
      <c r="AF132" s="45">
        <v>14.7163</v>
      </c>
      <c r="AG132" s="45">
        <v>0</v>
      </c>
      <c r="AH132" s="45">
        <v>0</v>
      </c>
      <c r="AI132" s="45">
        <v>0</v>
      </c>
      <c r="AJ132" s="45" t="s">
        <v>268</v>
      </c>
      <c r="AK132" s="45" t="s">
        <v>268</v>
      </c>
      <c r="AL132" s="45">
        <v>0</v>
      </c>
      <c r="AM132" s="45">
        <v>20.667400000000001</v>
      </c>
    </row>
    <row r="133" spans="1:39" hidden="1" outlineLevel="1">
      <c r="A133" s="8">
        <v>44256</v>
      </c>
      <c r="B133" s="45">
        <v>36.264600000000002</v>
      </c>
      <c r="C133" s="45">
        <v>39.108199999999997</v>
      </c>
      <c r="D133" s="45">
        <v>42.038400000000003</v>
      </c>
      <c r="E133" s="45">
        <v>38.777000000000001</v>
      </c>
      <c r="F133" s="45">
        <v>39.369</v>
      </c>
      <c r="G133" s="45">
        <v>37.142200000000003</v>
      </c>
      <c r="H133" s="45">
        <v>22.462399999999999</v>
      </c>
      <c r="I133" s="45">
        <v>39.101999999999997</v>
      </c>
      <c r="J133" s="45">
        <v>41.995100000000001</v>
      </c>
      <c r="K133" s="45">
        <v>38.777000000000001</v>
      </c>
      <c r="L133" s="45">
        <v>39.369</v>
      </c>
      <c r="M133" s="45">
        <v>37.142200000000003</v>
      </c>
      <c r="N133" s="45">
        <v>22.462399999999999</v>
      </c>
      <c r="O133" s="45">
        <v>49.164700000000003</v>
      </c>
      <c r="P133" s="45">
        <v>49.164700000000003</v>
      </c>
      <c r="Q133" s="45" t="s">
        <v>268</v>
      </c>
      <c r="R133" s="45" t="s">
        <v>268</v>
      </c>
      <c r="S133" s="45" t="s">
        <v>268</v>
      </c>
      <c r="T133" s="45" t="s">
        <v>268</v>
      </c>
      <c r="U133" s="45">
        <v>11.456300000000001</v>
      </c>
      <c r="V133" s="45">
        <v>0</v>
      </c>
      <c r="W133" s="45">
        <v>11.456300000000001</v>
      </c>
      <c r="X133" s="45">
        <v>0</v>
      </c>
      <c r="Y133" s="45">
        <v>13.2441</v>
      </c>
      <c r="Z133" s="45">
        <v>11.380599999999999</v>
      </c>
      <c r="AA133" s="45">
        <v>11.456300000000001</v>
      </c>
      <c r="AB133" s="45">
        <v>0</v>
      </c>
      <c r="AC133" s="45">
        <v>11.456300000000001</v>
      </c>
      <c r="AD133" s="45">
        <v>0</v>
      </c>
      <c r="AE133" s="45">
        <v>13.2441</v>
      </c>
      <c r="AF133" s="45">
        <v>11.380599999999999</v>
      </c>
      <c r="AG133" s="45">
        <v>0</v>
      </c>
      <c r="AH133" s="45">
        <v>0</v>
      </c>
      <c r="AI133" s="45" t="s">
        <v>268</v>
      </c>
      <c r="AJ133" s="45" t="s">
        <v>268</v>
      </c>
      <c r="AK133" s="45" t="s">
        <v>268</v>
      </c>
      <c r="AL133" s="45" t="s">
        <v>268</v>
      </c>
      <c r="AM133" s="45">
        <v>20.996300000000002</v>
      </c>
    </row>
    <row r="134" spans="1:39" hidden="1" outlineLevel="1">
      <c r="A134" s="8">
        <v>44287</v>
      </c>
      <c r="B134" s="45">
        <v>35.823099999999997</v>
      </c>
      <c r="C134" s="45">
        <v>38.386499999999998</v>
      </c>
      <c r="D134" s="45">
        <v>42.877000000000002</v>
      </c>
      <c r="E134" s="45">
        <v>37.874200000000002</v>
      </c>
      <c r="F134" s="45">
        <v>38.973500000000001</v>
      </c>
      <c r="G134" s="45">
        <v>32.974600000000002</v>
      </c>
      <c r="H134" s="45">
        <v>26.2729</v>
      </c>
      <c r="I134" s="45">
        <v>38.385899999999999</v>
      </c>
      <c r="J134" s="45">
        <v>42.875999999999998</v>
      </c>
      <c r="K134" s="45">
        <v>37.874200000000002</v>
      </c>
      <c r="L134" s="45">
        <v>38.973500000000001</v>
      </c>
      <c r="M134" s="45">
        <v>32.974600000000002</v>
      </c>
      <c r="N134" s="45">
        <v>26.2729</v>
      </c>
      <c r="O134" s="45">
        <v>43.952500000000001</v>
      </c>
      <c r="P134" s="45">
        <v>43.952500000000001</v>
      </c>
      <c r="Q134" s="45" t="s">
        <v>268</v>
      </c>
      <c r="R134" s="45" t="s">
        <v>268</v>
      </c>
      <c r="S134" s="45" t="s">
        <v>268</v>
      </c>
      <c r="T134" s="45" t="s">
        <v>268</v>
      </c>
      <c r="U134" s="45">
        <v>12.126899999999999</v>
      </c>
      <c r="V134" s="45">
        <v>0</v>
      </c>
      <c r="W134" s="45">
        <v>12.126899999999999</v>
      </c>
      <c r="X134" s="45">
        <v>0</v>
      </c>
      <c r="Y134" s="45">
        <v>0</v>
      </c>
      <c r="Z134" s="45">
        <v>12.126899999999999</v>
      </c>
      <c r="AA134" s="45">
        <v>12.126899999999999</v>
      </c>
      <c r="AB134" s="45">
        <v>0</v>
      </c>
      <c r="AC134" s="45">
        <v>12.126899999999999</v>
      </c>
      <c r="AD134" s="45">
        <v>0</v>
      </c>
      <c r="AE134" s="45">
        <v>0</v>
      </c>
      <c r="AF134" s="45">
        <v>12.126899999999999</v>
      </c>
      <c r="AG134" s="45">
        <v>0</v>
      </c>
      <c r="AH134" s="45">
        <v>0</v>
      </c>
      <c r="AI134" s="45" t="s">
        <v>268</v>
      </c>
      <c r="AJ134" s="45" t="s">
        <v>268</v>
      </c>
      <c r="AK134" s="45" t="s">
        <v>268</v>
      </c>
      <c r="AL134" s="45" t="s">
        <v>268</v>
      </c>
      <c r="AM134" s="45">
        <v>20.982900000000001</v>
      </c>
    </row>
    <row r="135" spans="1:39" hidden="1" outlineLevel="1">
      <c r="A135" s="8">
        <v>44317</v>
      </c>
      <c r="B135" s="45">
        <v>35.637099999999997</v>
      </c>
      <c r="C135" s="45">
        <v>38.212400000000002</v>
      </c>
      <c r="D135" s="45">
        <v>43.113599999999998</v>
      </c>
      <c r="E135" s="45">
        <v>37.712699999999998</v>
      </c>
      <c r="F135" s="45">
        <v>39.074399999999997</v>
      </c>
      <c r="G135" s="45">
        <v>33.011699999999998</v>
      </c>
      <c r="H135" s="45">
        <v>13.588200000000001</v>
      </c>
      <c r="I135" s="45">
        <v>38.2117</v>
      </c>
      <c r="J135" s="45">
        <v>43.112400000000001</v>
      </c>
      <c r="K135" s="45">
        <v>37.712699999999998</v>
      </c>
      <c r="L135" s="45">
        <v>39.074399999999997</v>
      </c>
      <c r="M135" s="45">
        <v>33.011699999999998</v>
      </c>
      <c r="N135" s="45">
        <v>13.588200000000001</v>
      </c>
      <c r="O135" s="45">
        <v>44.070799999999998</v>
      </c>
      <c r="P135" s="45">
        <v>44.070799999999998</v>
      </c>
      <c r="Q135" s="45" t="s">
        <v>268</v>
      </c>
      <c r="R135" s="45" t="s">
        <v>268</v>
      </c>
      <c r="S135" s="45" t="s">
        <v>268</v>
      </c>
      <c r="T135" s="45" t="s">
        <v>268</v>
      </c>
      <c r="U135" s="45">
        <v>11.8691</v>
      </c>
      <c r="V135" s="45">
        <v>0</v>
      </c>
      <c r="W135" s="45">
        <v>11.8691</v>
      </c>
      <c r="X135" s="45">
        <v>0</v>
      </c>
      <c r="Y135" s="45">
        <v>12.599</v>
      </c>
      <c r="Z135" s="45">
        <v>11.830399999999999</v>
      </c>
      <c r="AA135" s="45">
        <v>11.8691</v>
      </c>
      <c r="AB135" s="45">
        <v>0</v>
      </c>
      <c r="AC135" s="45">
        <v>11.8691</v>
      </c>
      <c r="AD135" s="45">
        <v>0</v>
      </c>
      <c r="AE135" s="45">
        <v>12.599</v>
      </c>
      <c r="AF135" s="45">
        <v>11.830399999999999</v>
      </c>
      <c r="AG135" s="45">
        <v>0</v>
      </c>
      <c r="AH135" s="45">
        <v>0</v>
      </c>
      <c r="AI135" s="45" t="s">
        <v>268</v>
      </c>
      <c r="AJ135" s="45" t="s">
        <v>268</v>
      </c>
      <c r="AK135" s="45" t="s">
        <v>268</v>
      </c>
      <c r="AL135" s="45" t="s">
        <v>268</v>
      </c>
      <c r="AM135" s="45">
        <v>19.500599999999999</v>
      </c>
    </row>
    <row r="136" spans="1:39" hidden="1" outlineLevel="1">
      <c r="A136" s="8">
        <v>44348</v>
      </c>
      <c r="B136" s="45">
        <v>36.149099999999997</v>
      </c>
      <c r="C136" s="45">
        <v>38.282299999999999</v>
      </c>
      <c r="D136" s="45">
        <v>41.710799999999999</v>
      </c>
      <c r="E136" s="45">
        <v>37.893700000000003</v>
      </c>
      <c r="F136" s="45">
        <v>38.744900000000001</v>
      </c>
      <c r="G136" s="45">
        <v>37.847000000000001</v>
      </c>
      <c r="H136" s="45">
        <v>11.7217</v>
      </c>
      <c r="I136" s="45">
        <v>38.279499999999999</v>
      </c>
      <c r="J136" s="45">
        <v>41.689399999999999</v>
      </c>
      <c r="K136" s="45">
        <v>37.893700000000003</v>
      </c>
      <c r="L136" s="45">
        <v>38.744900000000001</v>
      </c>
      <c r="M136" s="45">
        <v>37.847000000000001</v>
      </c>
      <c r="N136" s="45">
        <v>11.7217</v>
      </c>
      <c r="O136" s="45">
        <v>53.3902</v>
      </c>
      <c r="P136" s="45">
        <v>53.3902</v>
      </c>
      <c r="Q136" s="45" t="s">
        <v>268</v>
      </c>
      <c r="R136" s="45" t="s">
        <v>268</v>
      </c>
      <c r="S136" s="45" t="s">
        <v>268</v>
      </c>
      <c r="T136" s="45" t="s">
        <v>268</v>
      </c>
      <c r="U136" s="45">
        <v>12.178599999999999</v>
      </c>
      <c r="V136" s="45">
        <v>0</v>
      </c>
      <c r="W136" s="45">
        <v>12.178599999999999</v>
      </c>
      <c r="X136" s="45">
        <v>0</v>
      </c>
      <c r="Y136" s="45">
        <v>0</v>
      </c>
      <c r="Z136" s="45">
        <v>12.178599999999999</v>
      </c>
      <c r="AA136" s="45">
        <v>12.178599999999999</v>
      </c>
      <c r="AB136" s="45">
        <v>0</v>
      </c>
      <c r="AC136" s="45">
        <v>12.178599999999999</v>
      </c>
      <c r="AD136" s="45">
        <v>0</v>
      </c>
      <c r="AE136" s="45">
        <v>0</v>
      </c>
      <c r="AF136" s="45">
        <v>12.178599999999999</v>
      </c>
      <c r="AG136" s="45">
        <v>0</v>
      </c>
      <c r="AH136" s="45">
        <v>0</v>
      </c>
      <c r="AI136" s="45" t="s">
        <v>268</v>
      </c>
      <c r="AJ136" s="45" t="s">
        <v>268</v>
      </c>
      <c r="AK136" s="45" t="s">
        <v>268</v>
      </c>
      <c r="AL136" s="45" t="s">
        <v>268</v>
      </c>
      <c r="AM136" s="45">
        <v>21.0045</v>
      </c>
    </row>
    <row r="137" spans="1:39" hidden="1" outlineLevel="1">
      <c r="A137" s="8">
        <v>44378</v>
      </c>
      <c r="B137" s="45">
        <v>34.729100000000003</v>
      </c>
      <c r="C137" s="45">
        <v>38.345500000000001</v>
      </c>
      <c r="D137" s="45">
        <v>41.446399999999997</v>
      </c>
      <c r="E137" s="45">
        <v>37.960999999999999</v>
      </c>
      <c r="F137" s="45">
        <v>38.770899999999997</v>
      </c>
      <c r="G137" s="45">
        <v>35.421300000000002</v>
      </c>
      <c r="H137" s="45">
        <v>23.647099999999998</v>
      </c>
      <c r="I137" s="45">
        <v>38.343400000000003</v>
      </c>
      <c r="J137" s="45">
        <v>41.435499999999998</v>
      </c>
      <c r="K137" s="45">
        <v>37.960999999999999</v>
      </c>
      <c r="L137" s="45">
        <v>38.770899999999997</v>
      </c>
      <c r="M137" s="45">
        <v>35.421300000000002</v>
      </c>
      <c r="N137" s="45">
        <v>23.647099999999998</v>
      </c>
      <c r="O137" s="45">
        <v>45.920299999999997</v>
      </c>
      <c r="P137" s="45">
        <v>45.920299999999997</v>
      </c>
      <c r="Q137" s="45" t="s">
        <v>268</v>
      </c>
      <c r="R137" s="45" t="s">
        <v>268</v>
      </c>
      <c r="S137" s="45" t="s">
        <v>268</v>
      </c>
      <c r="T137" s="45" t="s">
        <v>268</v>
      </c>
      <c r="U137" s="45">
        <v>12.152799999999999</v>
      </c>
      <c r="V137" s="45">
        <v>0</v>
      </c>
      <c r="W137" s="45">
        <v>12.152799999999999</v>
      </c>
      <c r="X137" s="45">
        <v>0</v>
      </c>
      <c r="Y137" s="45">
        <v>0</v>
      </c>
      <c r="Z137" s="45">
        <v>12.152799999999999</v>
      </c>
      <c r="AA137" s="45">
        <v>12.152799999999999</v>
      </c>
      <c r="AB137" s="45">
        <v>0</v>
      </c>
      <c r="AC137" s="45">
        <v>12.152799999999999</v>
      </c>
      <c r="AD137" s="45">
        <v>0</v>
      </c>
      <c r="AE137" s="45">
        <v>0</v>
      </c>
      <c r="AF137" s="45">
        <v>12.152799999999999</v>
      </c>
      <c r="AG137" s="45">
        <v>0</v>
      </c>
      <c r="AH137" s="45">
        <v>0</v>
      </c>
      <c r="AI137" s="45" t="s">
        <v>268</v>
      </c>
      <c r="AJ137" s="45" t="s">
        <v>268</v>
      </c>
      <c r="AK137" s="45" t="s">
        <v>268</v>
      </c>
      <c r="AL137" s="45" t="s">
        <v>268</v>
      </c>
      <c r="AM137" s="45">
        <v>17.503699999999998</v>
      </c>
    </row>
    <row r="138" spans="1:39" hidden="1" outlineLevel="1">
      <c r="A138" s="8">
        <v>44409</v>
      </c>
      <c r="B138" s="45">
        <v>35.961500000000001</v>
      </c>
      <c r="C138" s="45">
        <v>38.063000000000002</v>
      </c>
      <c r="D138" s="45">
        <v>41.945599999999999</v>
      </c>
      <c r="E138" s="45">
        <v>37.567799999999998</v>
      </c>
      <c r="F138" s="45">
        <v>38.755400000000002</v>
      </c>
      <c r="G138" s="45">
        <v>33.588099999999997</v>
      </c>
      <c r="H138" s="45">
        <v>21.760300000000001</v>
      </c>
      <c r="I138" s="45">
        <v>38.062800000000003</v>
      </c>
      <c r="J138" s="45">
        <v>41.945900000000002</v>
      </c>
      <c r="K138" s="45">
        <v>37.567799999999998</v>
      </c>
      <c r="L138" s="45">
        <v>38.755400000000002</v>
      </c>
      <c r="M138" s="45">
        <v>33.588099999999997</v>
      </c>
      <c r="N138" s="45">
        <v>21.760300000000001</v>
      </c>
      <c r="O138" s="45">
        <v>41.444499999999998</v>
      </c>
      <c r="P138" s="45">
        <v>41.444499999999998</v>
      </c>
      <c r="Q138" s="45" t="s">
        <v>268</v>
      </c>
      <c r="R138" s="45" t="s">
        <v>268</v>
      </c>
      <c r="S138" s="45" t="s">
        <v>268</v>
      </c>
      <c r="T138" s="45" t="s">
        <v>268</v>
      </c>
      <c r="U138" s="45">
        <v>11.9339</v>
      </c>
      <c r="V138" s="45">
        <v>0</v>
      </c>
      <c r="W138" s="45">
        <v>11.9339</v>
      </c>
      <c r="X138" s="45">
        <v>0</v>
      </c>
      <c r="Y138" s="45">
        <v>0</v>
      </c>
      <c r="Z138" s="45">
        <v>11.9339</v>
      </c>
      <c r="AA138" s="45">
        <v>11.9339</v>
      </c>
      <c r="AB138" s="45">
        <v>0</v>
      </c>
      <c r="AC138" s="45">
        <v>11.9339</v>
      </c>
      <c r="AD138" s="45">
        <v>0</v>
      </c>
      <c r="AE138" s="45">
        <v>0</v>
      </c>
      <c r="AF138" s="45">
        <v>11.9339</v>
      </c>
      <c r="AG138" s="45">
        <v>0</v>
      </c>
      <c r="AH138" s="45">
        <v>0</v>
      </c>
      <c r="AI138" s="45" t="s">
        <v>268</v>
      </c>
      <c r="AJ138" s="45" t="s">
        <v>268</v>
      </c>
      <c r="AK138" s="45" t="s">
        <v>268</v>
      </c>
      <c r="AL138" s="45" t="s">
        <v>268</v>
      </c>
      <c r="AM138" s="45">
        <v>19.961400000000001</v>
      </c>
    </row>
    <row r="139" spans="1:39" hidden="1" outlineLevel="1">
      <c r="A139" s="8">
        <v>44440</v>
      </c>
      <c r="B139" s="45">
        <v>35.956699999999998</v>
      </c>
      <c r="C139" s="45">
        <v>38.073500000000003</v>
      </c>
      <c r="D139" s="45">
        <v>42.084000000000003</v>
      </c>
      <c r="E139" s="45">
        <v>37.602699999999999</v>
      </c>
      <c r="F139" s="45">
        <v>38.726999999999997</v>
      </c>
      <c r="G139" s="45">
        <v>35.690899999999999</v>
      </c>
      <c r="H139" s="45">
        <v>18.917000000000002</v>
      </c>
      <c r="I139" s="45">
        <v>38.073700000000002</v>
      </c>
      <c r="J139" s="45">
        <v>42.098399999999998</v>
      </c>
      <c r="K139" s="45">
        <v>37.602699999999999</v>
      </c>
      <c r="L139" s="45">
        <v>38.726999999999997</v>
      </c>
      <c r="M139" s="45">
        <v>35.690899999999999</v>
      </c>
      <c r="N139" s="45">
        <v>18.917000000000002</v>
      </c>
      <c r="O139" s="45">
        <v>37.520400000000002</v>
      </c>
      <c r="P139" s="45">
        <v>37.520400000000002</v>
      </c>
      <c r="Q139" s="45">
        <v>0</v>
      </c>
      <c r="R139" s="45" t="s">
        <v>268</v>
      </c>
      <c r="S139" s="45" t="s">
        <v>268</v>
      </c>
      <c r="T139" s="45">
        <v>0</v>
      </c>
      <c r="U139" s="45">
        <v>8.7491000000000003</v>
      </c>
      <c r="V139" s="45">
        <v>0</v>
      </c>
      <c r="W139" s="45">
        <v>8.7491000000000003</v>
      </c>
      <c r="X139" s="45">
        <v>0</v>
      </c>
      <c r="Y139" s="45">
        <v>0</v>
      </c>
      <c r="Z139" s="45">
        <v>8.7491000000000003</v>
      </c>
      <c r="AA139" s="45">
        <v>11.3102</v>
      </c>
      <c r="AB139" s="45">
        <v>0</v>
      </c>
      <c r="AC139" s="45">
        <v>11.3102</v>
      </c>
      <c r="AD139" s="45">
        <v>0</v>
      </c>
      <c r="AE139" s="45">
        <v>0</v>
      </c>
      <c r="AF139" s="45">
        <v>11.3102</v>
      </c>
      <c r="AG139" s="45">
        <v>2.0500000000000001E-2</v>
      </c>
      <c r="AH139" s="45">
        <v>0</v>
      </c>
      <c r="AI139" s="45">
        <v>2.0500000000000001E-2</v>
      </c>
      <c r="AJ139" s="45" t="s">
        <v>268</v>
      </c>
      <c r="AK139" s="45" t="s">
        <v>268</v>
      </c>
      <c r="AL139" s="45">
        <v>2.0500000000000001E-2</v>
      </c>
      <c r="AM139" s="45">
        <v>20.128699999999998</v>
      </c>
    </row>
    <row r="140" spans="1:39" hidden="1" outlineLevel="1">
      <c r="A140" s="8">
        <v>44470</v>
      </c>
      <c r="B140" s="45">
        <v>34.929000000000002</v>
      </c>
      <c r="C140" s="45">
        <v>38.621699999999997</v>
      </c>
      <c r="D140" s="45">
        <v>42.053100000000001</v>
      </c>
      <c r="E140" s="45">
        <v>38.226399999999998</v>
      </c>
      <c r="F140" s="45">
        <v>38.795400000000001</v>
      </c>
      <c r="G140" s="45">
        <v>36.848500000000001</v>
      </c>
      <c r="H140" s="45">
        <v>27.046900000000001</v>
      </c>
      <c r="I140" s="45">
        <v>38.622</v>
      </c>
      <c r="J140" s="45">
        <v>42.064799999999998</v>
      </c>
      <c r="K140" s="45">
        <v>38.226399999999998</v>
      </c>
      <c r="L140" s="45">
        <v>38.795400000000001</v>
      </c>
      <c r="M140" s="45">
        <v>36.848500000000001</v>
      </c>
      <c r="N140" s="45">
        <v>27.046900000000001</v>
      </c>
      <c r="O140" s="45">
        <v>37.542499999999997</v>
      </c>
      <c r="P140" s="45">
        <v>37.542499999999997</v>
      </c>
      <c r="Q140" s="45" t="s">
        <v>268</v>
      </c>
      <c r="R140" s="45" t="s">
        <v>268</v>
      </c>
      <c r="S140" s="45" t="s">
        <v>268</v>
      </c>
      <c r="T140" s="45" t="s">
        <v>268</v>
      </c>
      <c r="U140" s="45">
        <v>12.0253</v>
      </c>
      <c r="V140" s="45">
        <v>0</v>
      </c>
      <c r="W140" s="45">
        <v>12.0253</v>
      </c>
      <c r="X140" s="45">
        <v>0</v>
      </c>
      <c r="Y140" s="45">
        <v>14.21</v>
      </c>
      <c r="Z140" s="45">
        <v>11.4306</v>
      </c>
      <c r="AA140" s="45">
        <v>12.0253</v>
      </c>
      <c r="AB140" s="45">
        <v>0</v>
      </c>
      <c r="AC140" s="45">
        <v>12.0253</v>
      </c>
      <c r="AD140" s="45">
        <v>0</v>
      </c>
      <c r="AE140" s="45">
        <v>14.21</v>
      </c>
      <c r="AF140" s="45">
        <v>11.4306</v>
      </c>
      <c r="AG140" s="45">
        <v>0</v>
      </c>
      <c r="AH140" s="45">
        <v>0</v>
      </c>
      <c r="AI140" s="45" t="s">
        <v>268</v>
      </c>
      <c r="AJ140" s="45" t="s">
        <v>268</v>
      </c>
      <c r="AK140" s="45" t="s">
        <v>268</v>
      </c>
      <c r="AL140" s="45" t="s">
        <v>268</v>
      </c>
      <c r="AM140" s="45">
        <v>18.1614</v>
      </c>
    </row>
    <row r="141" spans="1:39" hidden="1" outlineLevel="1">
      <c r="A141" s="8">
        <v>44501</v>
      </c>
      <c r="B141" s="45">
        <v>34.402200000000001</v>
      </c>
      <c r="C141" s="45">
        <v>36.259399999999999</v>
      </c>
      <c r="D141" s="45">
        <v>42.409199999999998</v>
      </c>
      <c r="E141" s="45">
        <v>35.614800000000002</v>
      </c>
      <c r="F141" s="45">
        <v>35.768799999999999</v>
      </c>
      <c r="G141" s="45">
        <v>36.382599999999996</v>
      </c>
      <c r="H141" s="45">
        <v>30.3962</v>
      </c>
      <c r="I141" s="45">
        <v>36.256700000000002</v>
      </c>
      <c r="J141" s="45">
        <v>42.4223</v>
      </c>
      <c r="K141" s="45">
        <v>35.614800000000002</v>
      </c>
      <c r="L141" s="45">
        <v>35.768799999999999</v>
      </c>
      <c r="M141" s="45">
        <v>36.382599999999996</v>
      </c>
      <c r="N141" s="45">
        <v>30.3962</v>
      </c>
      <c r="O141" s="45">
        <v>40.478000000000002</v>
      </c>
      <c r="P141" s="45">
        <v>40.478000000000002</v>
      </c>
      <c r="Q141" s="45">
        <v>0</v>
      </c>
      <c r="R141" s="45">
        <v>0</v>
      </c>
      <c r="S141" s="45" t="s">
        <v>268</v>
      </c>
      <c r="T141" s="45" t="s">
        <v>268</v>
      </c>
      <c r="U141" s="45">
        <v>12.4099</v>
      </c>
      <c r="V141" s="45">
        <v>0</v>
      </c>
      <c r="W141" s="45">
        <v>12.4099</v>
      </c>
      <c r="X141" s="45">
        <v>0</v>
      </c>
      <c r="Y141" s="45">
        <v>0</v>
      </c>
      <c r="Z141" s="45">
        <v>12.4099</v>
      </c>
      <c r="AA141" s="45">
        <v>12.4099</v>
      </c>
      <c r="AB141" s="45">
        <v>0</v>
      </c>
      <c r="AC141" s="45">
        <v>12.4099</v>
      </c>
      <c r="AD141" s="45">
        <v>0</v>
      </c>
      <c r="AE141" s="45">
        <v>0</v>
      </c>
      <c r="AF141" s="45">
        <v>12.4099</v>
      </c>
      <c r="AG141" s="45">
        <v>0</v>
      </c>
      <c r="AH141" s="45">
        <v>0</v>
      </c>
      <c r="AI141" s="45">
        <v>0</v>
      </c>
      <c r="AJ141" s="45">
        <v>0</v>
      </c>
      <c r="AK141" s="45" t="s">
        <v>268</v>
      </c>
      <c r="AL141" s="45" t="s">
        <v>268</v>
      </c>
      <c r="AM141" s="45">
        <v>20.308700000000002</v>
      </c>
    </row>
    <row r="142" spans="1:39" hidden="1" outlineLevel="1">
      <c r="A142" s="8">
        <v>44531</v>
      </c>
      <c r="B142" s="45">
        <v>32.849400000000003</v>
      </c>
      <c r="C142" s="45">
        <v>35.292700000000004</v>
      </c>
      <c r="D142" s="45">
        <v>41.908900000000003</v>
      </c>
      <c r="E142" s="45">
        <v>34.600200000000001</v>
      </c>
      <c r="F142" s="45">
        <v>34.468600000000002</v>
      </c>
      <c r="G142" s="45">
        <v>37.331699999999998</v>
      </c>
      <c r="H142" s="45">
        <v>26.3933</v>
      </c>
      <c r="I142" s="45">
        <v>35.290900000000001</v>
      </c>
      <c r="J142" s="45">
        <v>41.898200000000003</v>
      </c>
      <c r="K142" s="45">
        <v>34.600200000000001</v>
      </c>
      <c r="L142" s="45">
        <v>34.468600000000002</v>
      </c>
      <c r="M142" s="45">
        <v>37.331699999999998</v>
      </c>
      <c r="N142" s="45">
        <v>26.3933</v>
      </c>
      <c r="O142" s="45">
        <v>51.018900000000002</v>
      </c>
      <c r="P142" s="45">
        <v>51.018900000000002</v>
      </c>
      <c r="Q142" s="45">
        <v>0</v>
      </c>
      <c r="R142" s="45" t="s">
        <v>268</v>
      </c>
      <c r="S142" s="45">
        <v>0</v>
      </c>
      <c r="T142" s="45" t="s">
        <v>268</v>
      </c>
      <c r="U142" s="45">
        <v>11.3842</v>
      </c>
      <c r="V142" s="45">
        <v>0</v>
      </c>
      <c r="W142" s="45">
        <v>11.3842</v>
      </c>
      <c r="X142" s="45">
        <v>0</v>
      </c>
      <c r="Y142" s="45">
        <v>0</v>
      </c>
      <c r="Z142" s="45">
        <v>11.3842</v>
      </c>
      <c r="AA142" s="45">
        <v>11.3842</v>
      </c>
      <c r="AB142" s="45">
        <v>0</v>
      </c>
      <c r="AC142" s="45">
        <v>11.3842</v>
      </c>
      <c r="AD142" s="45">
        <v>0</v>
      </c>
      <c r="AE142" s="45">
        <v>0</v>
      </c>
      <c r="AF142" s="45">
        <v>11.3842</v>
      </c>
      <c r="AG142" s="45">
        <v>0</v>
      </c>
      <c r="AH142" s="45">
        <v>0</v>
      </c>
      <c r="AI142" s="45">
        <v>0</v>
      </c>
      <c r="AJ142" s="45" t="s">
        <v>268</v>
      </c>
      <c r="AK142" s="45">
        <v>0</v>
      </c>
      <c r="AL142" s="45" t="s">
        <v>268</v>
      </c>
      <c r="AM142" s="45">
        <v>18.168600000000001</v>
      </c>
    </row>
    <row r="143" spans="1:39" hidden="1" outlineLevel="1">
      <c r="A143" s="8">
        <v>44562</v>
      </c>
      <c r="B143" s="45">
        <v>33.190199999999997</v>
      </c>
      <c r="C143" s="45">
        <v>35.976199999999999</v>
      </c>
      <c r="D143" s="45">
        <v>41.472700000000003</v>
      </c>
      <c r="E143" s="45">
        <v>35.397799999999997</v>
      </c>
      <c r="F143" s="45">
        <v>34.977899999999998</v>
      </c>
      <c r="G143" s="45">
        <v>39.330399999999997</v>
      </c>
      <c r="H143" s="45">
        <v>36.038400000000003</v>
      </c>
      <c r="I143" s="45">
        <v>35.975900000000003</v>
      </c>
      <c r="J143" s="45">
        <v>41.484900000000003</v>
      </c>
      <c r="K143" s="45">
        <v>35.397799999999997</v>
      </c>
      <c r="L143" s="45">
        <v>34.977899999999998</v>
      </c>
      <c r="M143" s="45">
        <v>39.330399999999997</v>
      </c>
      <c r="N143" s="45">
        <v>36.038400000000003</v>
      </c>
      <c r="O143" s="45">
        <v>37.188299999999998</v>
      </c>
      <c r="P143" s="45">
        <v>37.188299999999998</v>
      </c>
      <c r="Q143" s="45" t="s">
        <v>268</v>
      </c>
      <c r="R143" s="45" t="s">
        <v>268</v>
      </c>
      <c r="S143" s="45" t="s">
        <v>268</v>
      </c>
      <c r="T143" s="45" t="s">
        <v>268</v>
      </c>
      <c r="U143" s="45">
        <v>14.520899999999999</v>
      </c>
      <c r="V143" s="45">
        <v>0</v>
      </c>
      <c r="W143" s="45">
        <v>14.520899999999999</v>
      </c>
      <c r="X143" s="45">
        <v>0</v>
      </c>
      <c r="Y143" s="45">
        <v>14.47</v>
      </c>
      <c r="Z143" s="45">
        <v>19.8979</v>
      </c>
      <c r="AA143" s="45">
        <v>14.520899999999999</v>
      </c>
      <c r="AB143" s="45">
        <v>0</v>
      </c>
      <c r="AC143" s="45">
        <v>14.520899999999999</v>
      </c>
      <c r="AD143" s="45">
        <v>0</v>
      </c>
      <c r="AE143" s="45">
        <v>14.47</v>
      </c>
      <c r="AF143" s="45">
        <v>19.8979</v>
      </c>
      <c r="AG143" s="45">
        <v>0</v>
      </c>
      <c r="AH143" s="45">
        <v>0</v>
      </c>
      <c r="AI143" s="45" t="s">
        <v>268</v>
      </c>
      <c r="AJ143" s="45" t="s">
        <v>268</v>
      </c>
      <c r="AK143" s="45" t="s">
        <v>268</v>
      </c>
      <c r="AL143" s="45" t="s">
        <v>268</v>
      </c>
      <c r="AM143" s="45">
        <v>17.133199999999999</v>
      </c>
    </row>
    <row r="144" spans="1:39" hidden="1" outlineLevel="1">
      <c r="A144" s="8">
        <v>44593</v>
      </c>
      <c r="B144" s="45">
        <v>34.577800000000003</v>
      </c>
      <c r="C144" s="45">
        <v>36.226199999999999</v>
      </c>
      <c r="D144" s="45">
        <v>42.484299999999998</v>
      </c>
      <c r="E144" s="45">
        <v>35.501899999999999</v>
      </c>
      <c r="F144" s="45">
        <v>35.427900000000001</v>
      </c>
      <c r="G144" s="45">
        <v>37.941400000000002</v>
      </c>
      <c r="H144" s="45">
        <v>24.8049</v>
      </c>
      <c r="I144" s="45">
        <v>36.225200000000001</v>
      </c>
      <c r="J144" s="45">
        <v>42.5197</v>
      </c>
      <c r="K144" s="45">
        <v>35.501899999999999</v>
      </c>
      <c r="L144" s="45">
        <v>35.427900000000001</v>
      </c>
      <c r="M144" s="45">
        <v>37.941400000000002</v>
      </c>
      <c r="N144" s="45">
        <v>24.8049</v>
      </c>
      <c r="O144" s="45">
        <v>37.572400000000002</v>
      </c>
      <c r="P144" s="45">
        <v>37.572400000000002</v>
      </c>
      <c r="Q144" s="45">
        <v>0</v>
      </c>
      <c r="R144" s="45" t="s">
        <v>268</v>
      </c>
      <c r="S144" s="45" t="s">
        <v>268</v>
      </c>
      <c r="T144" s="45">
        <v>0</v>
      </c>
      <c r="U144" s="45">
        <v>10.5389</v>
      </c>
      <c r="V144" s="45">
        <v>0</v>
      </c>
      <c r="W144" s="45">
        <v>10.5389</v>
      </c>
      <c r="X144" s="45">
        <v>0</v>
      </c>
      <c r="Y144" s="45">
        <v>0</v>
      </c>
      <c r="Z144" s="45">
        <v>10.5389</v>
      </c>
      <c r="AA144" s="45">
        <v>10.5389</v>
      </c>
      <c r="AB144" s="45">
        <v>0</v>
      </c>
      <c r="AC144" s="45">
        <v>10.5389</v>
      </c>
      <c r="AD144" s="45">
        <v>0</v>
      </c>
      <c r="AE144" s="45">
        <v>0</v>
      </c>
      <c r="AF144" s="45">
        <v>10.5389</v>
      </c>
      <c r="AG144" s="45">
        <v>0</v>
      </c>
      <c r="AH144" s="45">
        <v>0</v>
      </c>
      <c r="AI144" s="45">
        <v>0</v>
      </c>
      <c r="AJ144" s="45" t="s">
        <v>268</v>
      </c>
      <c r="AK144" s="45" t="s">
        <v>268</v>
      </c>
      <c r="AL144" s="45">
        <v>0</v>
      </c>
      <c r="AM144" s="45">
        <v>20.3444</v>
      </c>
    </row>
    <row r="145" spans="1:39" hidden="1" outlineLevel="1">
      <c r="A145" s="8">
        <v>44621</v>
      </c>
      <c r="B145" s="45">
        <v>16.800899999999999</v>
      </c>
      <c r="C145" s="45">
        <v>17.627300000000002</v>
      </c>
      <c r="D145" s="45">
        <v>33.0777</v>
      </c>
      <c r="E145" s="45">
        <v>16.7102</v>
      </c>
      <c r="F145" s="45">
        <v>18.401900000000001</v>
      </c>
      <c r="G145" s="45">
        <v>6.5370999999999997</v>
      </c>
      <c r="H145" s="45">
        <v>3.4500000000000003E-2</v>
      </c>
      <c r="I145" s="45">
        <v>17.6266</v>
      </c>
      <c r="J145" s="45">
        <v>33.0715</v>
      </c>
      <c r="K145" s="45">
        <v>16.715699999999998</v>
      </c>
      <c r="L145" s="45">
        <v>18.401900000000001</v>
      </c>
      <c r="M145" s="45">
        <v>6.5370999999999997</v>
      </c>
      <c r="N145" s="45">
        <v>3.5000000000000003E-2</v>
      </c>
      <c r="O145" s="45">
        <v>18.551600000000001</v>
      </c>
      <c r="P145" s="45">
        <v>34.006500000000003</v>
      </c>
      <c r="Q145" s="45">
        <v>0</v>
      </c>
      <c r="R145" s="45" t="s">
        <v>268</v>
      </c>
      <c r="S145" s="45" t="s">
        <v>268</v>
      </c>
      <c r="T145" s="45">
        <v>0</v>
      </c>
      <c r="U145" s="45">
        <v>7.4000000000000003E-3</v>
      </c>
      <c r="V145" s="45">
        <v>0</v>
      </c>
      <c r="W145" s="45">
        <v>7.4000000000000003E-3</v>
      </c>
      <c r="X145" s="45">
        <v>0</v>
      </c>
      <c r="Y145" s="45">
        <v>0</v>
      </c>
      <c r="Z145" s="45">
        <v>7.4000000000000003E-3</v>
      </c>
      <c r="AA145" s="45">
        <v>7.4999999999999997E-3</v>
      </c>
      <c r="AB145" s="45">
        <v>0</v>
      </c>
      <c r="AC145" s="45">
        <v>7.4999999999999997E-3</v>
      </c>
      <c r="AD145" s="45">
        <v>0</v>
      </c>
      <c r="AE145" s="45">
        <v>0</v>
      </c>
      <c r="AF145" s="45">
        <v>7.4999999999999997E-3</v>
      </c>
      <c r="AG145" s="45">
        <v>0</v>
      </c>
      <c r="AH145" s="45">
        <v>0</v>
      </c>
      <c r="AI145" s="45">
        <v>0</v>
      </c>
      <c r="AJ145" s="45" t="s">
        <v>268</v>
      </c>
      <c r="AK145" s="45" t="s">
        <v>268</v>
      </c>
      <c r="AL145" s="45">
        <v>0</v>
      </c>
      <c r="AM145" s="45">
        <v>19.5684</v>
      </c>
    </row>
    <row r="146" spans="1:39" hidden="1" outlineLevel="1">
      <c r="A146" s="8">
        <v>44652</v>
      </c>
      <c r="B146" s="45">
        <v>20.381699999999999</v>
      </c>
      <c r="C146" s="45">
        <v>21.7254</v>
      </c>
      <c r="D146" s="45">
        <v>34.900599999999997</v>
      </c>
      <c r="E146" s="45">
        <v>20.486499999999999</v>
      </c>
      <c r="F146" s="45">
        <v>20.1966</v>
      </c>
      <c r="G146" s="45">
        <v>29.9055</v>
      </c>
      <c r="H146" s="45">
        <v>1.044</v>
      </c>
      <c r="I146" s="45">
        <v>21.723199999999999</v>
      </c>
      <c r="J146" s="45">
        <v>34.895099999999999</v>
      </c>
      <c r="K146" s="45">
        <v>20.486499999999999</v>
      </c>
      <c r="L146" s="45">
        <v>20.1966</v>
      </c>
      <c r="M146" s="45">
        <v>29.9055</v>
      </c>
      <c r="N146" s="45">
        <v>1.044</v>
      </c>
      <c r="O146" s="45">
        <v>38.5274</v>
      </c>
      <c r="P146" s="45">
        <v>38.5274</v>
      </c>
      <c r="Q146" s="45" t="s">
        <v>268</v>
      </c>
      <c r="R146" s="45" t="s">
        <v>268</v>
      </c>
      <c r="S146" s="45" t="s">
        <v>268</v>
      </c>
      <c r="T146" s="45" t="s">
        <v>268</v>
      </c>
      <c r="U146" s="45">
        <v>13.144600000000001</v>
      </c>
      <c r="V146" s="45">
        <v>0</v>
      </c>
      <c r="W146" s="45">
        <v>13.144600000000001</v>
      </c>
      <c r="X146" s="45">
        <v>0</v>
      </c>
      <c r="Y146" s="45">
        <v>14.38</v>
      </c>
      <c r="Z146" s="45">
        <v>10.604799999999999</v>
      </c>
      <c r="AA146" s="45">
        <v>13.144600000000001</v>
      </c>
      <c r="AB146" s="45">
        <v>0</v>
      </c>
      <c r="AC146" s="45">
        <v>13.144600000000001</v>
      </c>
      <c r="AD146" s="45">
        <v>0</v>
      </c>
      <c r="AE146" s="45">
        <v>14.38</v>
      </c>
      <c r="AF146" s="45">
        <v>10.604799999999999</v>
      </c>
      <c r="AG146" s="45">
        <v>0</v>
      </c>
      <c r="AH146" s="45">
        <v>0</v>
      </c>
      <c r="AI146" s="45" t="s">
        <v>268</v>
      </c>
      <c r="AJ146" s="45" t="s">
        <v>268</v>
      </c>
      <c r="AK146" s="45" t="s">
        <v>268</v>
      </c>
      <c r="AL146" s="45" t="s">
        <v>268</v>
      </c>
      <c r="AM146" s="45">
        <v>15.393000000000001</v>
      </c>
    </row>
    <row r="147" spans="1:39" hidden="1" outlineLevel="1">
      <c r="A147" s="8">
        <v>44682</v>
      </c>
      <c r="B147" s="45">
        <v>19.32</v>
      </c>
      <c r="C147" s="45">
        <v>20.450900000000001</v>
      </c>
      <c r="D147" s="45">
        <v>34.545499999999997</v>
      </c>
      <c r="E147" s="45">
        <v>19.235499999999998</v>
      </c>
      <c r="F147" s="45">
        <v>19.718</v>
      </c>
      <c r="G147" s="45">
        <v>16.446000000000002</v>
      </c>
      <c r="H147" s="45">
        <v>9.5421999999999993</v>
      </c>
      <c r="I147" s="45">
        <v>20.4497</v>
      </c>
      <c r="J147" s="45">
        <v>34.5443</v>
      </c>
      <c r="K147" s="45">
        <v>19.2361</v>
      </c>
      <c r="L147" s="45">
        <v>19.718</v>
      </c>
      <c r="M147" s="45">
        <v>16.446000000000002</v>
      </c>
      <c r="N147" s="45">
        <v>9.4430999999999994</v>
      </c>
      <c r="O147" s="45">
        <v>23.270299999999999</v>
      </c>
      <c r="P147" s="45">
        <v>35.17</v>
      </c>
      <c r="Q147" s="45">
        <v>17</v>
      </c>
      <c r="R147" s="45" t="s">
        <v>268</v>
      </c>
      <c r="S147" s="45" t="s">
        <v>268</v>
      </c>
      <c r="T147" s="45">
        <v>17</v>
      </c>
      <c r="U147" s="45">
        <v>11.1211</v>
      </c>
      <c r="V147" s="45">
        <v>0</v>
      </c>
      <c r="W147" s="45">
        <v>11.1211</v>
      </c>
      <c r="X147" s="45">
        <v>0</v>
      </c>
      <c r="Y147" s="45">
        <v>0</v>
      </c>
      <c r="Z147" s="45">
        <v>11.1211</v>
      </c>
      <c r="AA147" s="45">
        <v>11.025700000000001</v>
      </c>
      <c r="AB147" s="45">
        <v>0</v>
      </c>
      <c r="AC147" s="45">
        <v>11.025700000000001</v>
      </c>
      <c r="AD147" s="45">
        <v>0</v>
      </c>
      <c r="AE147" s="45">
        <v>0</v>
      </c>
      <c r="AF147" s="45">
        <v>11.025700000000001</v>
      </c>
      <c r="AG147" s="45">
        <v>14.883800000000001</v>
      </c>
      <c r="AH147" s="45">
        <v>0</v>
      </c>
      <c r="AI147" s="45">
        <v>14.883800000000001</v>
      </c>
      <c r="AJ147" s="45" t="s">
        <v>268</v>
      </c>
      <c r="AK147" s="45" t="s">
        <v>268</v>
      </c>
      <c r="AL147" s="45">
        <v>14.883800000000001</v>
      </c>
      <c r="AM147" s="45">
        <v>14.387700000000001</v>
      </c>
    </row>
    <row r="148" spans="1:39" hidden="1" outlineLevel="1">
      <c r="A148" s="8">
        <v>44713</v>
      </c>
      <c r="B148" s="45">
        <v>20.699300000000001</v>
      </c>
      <c r="C148" s="45">
        <v>21.699300000000001</v>
      </c>
      <c r="D148" s="45">
        <v>38.832299999999996</v>
      </c>
      <c r="E148" s="45">
        <v>20.401700000000002</v>
      </c>
      <c r="F148" s="45">
        <v>19.951899999999998</v>
      </c>
      <c r="G148" s="45">
        <v>27.412600000000001</v>
      </c>
      <c r="H148" s="45">
        <v>13.1814</v>
      </c>
      <c r="I148" s="45">
        <v>21.699200000000001</v>
      </c>
      <c r="J148" s="45">
        <v>38.834099999999999</v>
      </c>
      <c r="K148" s="45">
        <v>20.401700000000002</v>
      </c>
      <c r="L148" s="45">
        <v>19.951899999999998</v>
      </c>
      <c r="M148" s="45">
        <v>27.412600000000001</v>
      </c>
      <c r="N148" s="45">
        <v>13.1814</v>
      </c>
      <c r="O148" s="45">
        <v>31.445399999999999</v>
      </c>
      <c r="P148" s="45">
        <v>31.445399999999999</v>
      </c>
      <c r="Q148" s="45" t="s">
        <v>268</v>
      </c>
      <c r="R148" s="45" t="s">
        <v>268</v>
      </c>
      <c r="S148" s="45" t="s">
        <v>268</v>
      </c>
      <c r="T148" s="45" t="s">
        <v>268</v>
      </c>
      <c r="U148" s="45">
        <v>13.5909</v>
      </c>
      <c r="V148" s="45">
        <v>0</v>
      </c>
      <c r="W148" s="45">
        <v>13.5909</v>
      </c>
      <c r="X148" s="45">
        <v>0</v>
      </c>
      <c r="Y148" s="45">
        <v>0</v>
      </c>
      <c r="Z148" s="45">
        <v>13.5909</v>
      </c>
      <c r="AA148" s="45">
        <v>13.5909</v>
      </c>
      <c r="AB148" s="45">
        <v>0</v>
      </c>
      <c r="AC148" s="45">
        <v>13.5909</v>
      </c>
      <c r="AD148" s="45">
        <v>0</v>
      </c>
      <c r="AE148" s="45">
        <v>0</v>
      </c>
      <c r="AF148" s="45">
        <v>13.5909</v>
      </c>
      <c r="AG148" s="45">
        <v>0</v>
      </c>
      <c r="AH148" s="45">
        <v>0</v>
      </c>
      <c r="AI148" s="45" t="s">
        <v>268</v>
      </c>
      <c r="AJ148" s="45" t="s">
        <v>268</v>
      </c>
      <c r="AK148" s="45" t="s">
        <v>268</v>
      </c>
      <c r="AL148" s="45" t="s">
        <v>268</v>
      </c>
      <c r="AM148" s="45">
        <v>14.409000000000001</v>
      </c>
    </row>
    <row r="149" spans="1:39" hidden="1" outlineLevel="1">
      <c r="A149" s="8">
        <v>44743</v>
      </c>
      <c r="B149" s="45">
        <v>20.7883</v>
      </c>
      <c r="C149" s="45">
        <v>22.4788</v>
      </c>
      <c r="D149" s="45">
        <v>39.076999999999998</v>
      </c>
      <c r="E149" s="45">
        <v>20.972100000000001</v>
      </c>
      <c r="F149" s="45">
        <v>20.235499999999998</v>
      </c>
      <c r="G149" s="45">
        <v>34.757899999999999</v>
      </c>
      <c r="H149" s="45">
        <v>16.938600000000001</v>
      </c>
      <c r="I149" s="45">
        <v>22.475899999999999</v>
      </c>
      <c r="J149" s="45">
        <v>39.069899999999997</v>
      </c>
      <c r="K149" s="45">
        <v>20.972100000000001</v>
      </c>
      <c r="L149" s="45">
        <v>20.235499999999998</v>
      </c>
      <c r="M149" s="45">
        <v>34.757899999999999</v>
      </c>
      <c r="N149" s="45">
        <v>16.938600000000001</v>
      </c>
      <c r="O149" s="45">
        <v>43.215600000000002</v>
      </c>
      <c r="P149" s="45">
        <v>43.215600000000002</v>
      </c>
      <c r="Q149" s="45" t="s">
        <v>268</v>
      </c>
      <c r="R149" s="45" t="s">
        <v>268</v>
      </c>
      <c r="S149" s="45" t="s">
        <v>268</v>
      </c>
      <c r="T149" s="45" t="s">
        <v>268</v>
      </c>
      <c r="U149" s="45">
        <v>14.140700000000001</v>
      </c>
      <c r="V149" s="45">
        <v>0</v>
      </c>
      <c r="W149" s="45">
        <v>14.140700000000001</v>
      </c>
      <c r="X149" s="45">
        <v>0</v>
      </c>
      <c r="Y149" s="45">
        <v>15.086</v>
      </c>
      <c r="Z149" s="45">
        <v>11.874000000000001</v>
      </c>
      <c r="AA149" s="45">
        <v>14.140700000000001</v>
      </c>
      <c r="AB149" s="45">
        <v>0</v>
      </c>
      <c r="AC149" s="45">
        <v>14.140700000000001</v>
      </c>
      <c r="AD149" s="45">
        <v>0</v>
      </c>
      <c r="AE149" s="45">
        <v>15.086</v>
      </c>
      <c r="AF149" s="45">
        <v>11.874000000000001</v>
      </c>
      <c r="AG149" s="45">
        <v>0</v>
      </c>
      <c r="AH149" s="45">
        <v>0</v>
      </c>
      <c r="AI149" s="45" t="s">
        <v>268</v>
      </c>
      <c r="AJ149" s="45" t="s">
        <v>268</v>
      </c>
      <c r="AK149" s="45" t="s">
        <v>268</v>
      </c>
      <c r="AL149" s="45" t="s">
        <v>268</v>
      </c>
      <c r="AM149" s="45">
        <v>14.252000000000001</v>
      </c>
    </row>
    <row r="150" spans="1:39" hidden="1" outlineLevel="1">
      <c r="A150" s="8">
        <v>44774</v>
      </c>
      <c r="B150" s="45">
        <v>22.5947</v>
      </c>
      <c r="C150" s="45">
        <v>22.968299999999999</v>
      </c>
      <c r="D150" s="45">
        <v>39.056399999999996</v>
      </c>
      <c r="E150" s="45">
        <v>21.4253</v>
      </c>
      <c r="F150" s="45">
        <v>20.286100000000001</v>
      </c>
      <c r="G150" s="45">
        <v>38.893999999999998</v>
      </c>
      <c r="H150" s="45">
        <v>27.9498</v>
      </c>
      <c r="I150" s="45">
        <v>22.979900000000001</v>
      </c>
      <c r="J150" s="45">
        <v>39.430700000000002</v>
      </c>
      <c r="K150" s="45">
        <v>21.4253</v>
      </c>
      <c r="L150" s="45">
        <v>20.286100000000001</v>
      </c>
      <c r="M150" s="45">
        <v>38.893999999999998</v>
      </c>
      <c r="N150" s="45">
        <v>27.9498</v>
      </c>
      <c r="O150" s="45">
        <v>14.0199</v>
      </c>
      <c r="P150" s="45">
        <v>14.0199</v>
      </c>
      <c r="Q150" s="45" t="s">
        <v>268</v>
      </c>
      <c r="R150" s="45" t="s">
        <v>268</v>
      </c>
      <c r="S150" s="45" t="s">
        <v>268</v>
      </c>
      <c r="T150" s="45" t="s">
        <v>268</v>
      </c>
      <c r="U150" s="45">
        <v>20.284800000000001</v>
      </c>
      <c r="V150" s="45">
        <v>0</v>
      </c>
      <c r="W150" s="45">
        <v>20.284800000000001</v>
      </c>
      <c r="X150" s="45">
        <v>0</v>
      </c>
      <c r="Y150" s="45">
        <v>0</v>
      </c>
      <c r="Z150" s="45">
        <v>20.284800000000001</v>
      </c>
      <c r="AA150" s="45">
        <v>20.284800000000001</v>
      </c>
      <c r="AB150" s="45">
        <v>0</v>
      </c>
      <c r="AC150" s="45">
        <v>20.284800000000001</v>
      </c>
      <c r="AD150" s="45">
        <v>0</v>
      </c>
      <c r="AE150" s="45">
        <v>0</v>
      </c>
      <c r="AF150" s="45">
        <v>20.284800000000001</v>
      </c>
      <c r="AG150" s="45">
        <v>0</v>
      </c>
      <c r="AH150" s="45">
        <v>0</v>
      </c>
      <c r="AI150" s="45" t="s">
        <v>268</v>
      </c>
      <c r="AJ150" s="45" t="s">
        <v>268</v>
      </c>
      <c r="AK150" s="45" t="s">
        <v>268</v>
      </c>
      <c r="AL150" s="45" t="s">
        <v>268</v>
      </c>
      <c r="AM150" s="45">
        <v>18.497499999999999</v>
      </c>
    </row>
    <row r="151" spans="1:39" hidden="1" outlineLevel="1">
      <c r="A151" s="8">
        <v>44805</v>
      </c>
      <c r="B151" s="45">
        <v>36.929600000000001</v>
      </c>
      <c r="C151" s="45">
        <v>38.559699999999999</v>
      </c>
      <c r="D151" s="45">
        <v>38.5747</v>
      </c>
      <c r="E151" s="45">
        <v>38.558199999999999</v>
      </c>
      <c r="F151" s="45">
        <v>38.901000000000003</v>
      </c>
      <c r="G151" s="45">
        <v>33.783000000000001</v>
      </c>
      <c r="H151" s="45">
        <v>24.151199999999999</v>
      </c>
      <c r="I151" s="45">
        <v>38.6175</v>
      </c>
      <c r="J151" s="45">
        <v>39.218200000000003</v>
      </c>
      <c r="K151" s="45">
        <v>38.558199999999999</v>
      </c>
      <c r="L151" s="45">
        <v>38.901000000000003</v>
      </c>
      <c r="M151" s="45">
        <v>33.783000000000001</v>
      </c>
      <c r="N151" s="45">
        <v>24.151199999999999</v>
      </c>
      <c r="O151" s="45">
        <v>27.348199999999999</v>
      </c>
      <c r="P151" s="45">
        <v>27.348199999999999</v>
      </c>
      <c r="Q151" s="45" t="s">
        <v>268</v>
      </c>
      <c r="R151" s="45" t="s">
        <v>268</v>
      </c>
      <c r="S151" s="45" t="s">
        <v>268</v>
      </c>
      <c r="T151" s="45" t="s">
        <v>268</v>
      </c>
      <c r="U151" s="45">
        <v>14.4155</v>
      </c>
      <c r="V151" s="45">
        <v>0</v>
      </c>
      <c r="W151" s="45">
        <v>14.4155</v>
      </c>
      <c r="X151" s="45">
        <v>12</v>
      </c>
      <c r="Y151" s="45">
        <v>0</v>
      </c>
      <c r="Z151" s="45">
        <v>14.435700000000001</v>
      </c>
      <c r="AA151" s="45">
        <v>14.4155</v>
      </c>
      <c r="AB151" s="45">
        <v>0</v>
      </c>
      <c r="AC151" s="45">
        <v>14.4155</v>
      </c>
      <c r="AD151" s="45">
        <v>12</v>
      </c>
      <c r="AE151" s="45">
        <v>0</v>
      </c>
      <c r="AF151" s="45">
        <v>14.435700000000001</v>
      </c>
      <c r="AG151" s="45">
        <v>0</v>
      </c>
      <c r="AH151" s="45">
        <v>0</v>
      </c>
      <c r="AI151" s="45" t="s">
        <v>268</v>
      </c>
      <c r="AJ151" s="45" t="s">
        <v>268</v>
      </c>
      <c r="AK151" s="45" t="s">
        <v>268</v>
      </c>
      <c r="AL151" s="45" t="s">
        <v>268</v>
      </c>
      <c r="AM151" s="45">
        <v>18.0823</v>
      </c>
    </row>
    <row r="152" spans="1:39" hidden="1" outlineLevel="1">
      <c r="A152" s="8">
        <v>44835</v>
      </c>
      <c r="B152" s="45">
        <v>35.794699999999999</v>
      </c>
      <c r="C152" s="45">
        <v>39.568399999999997</v>
      </c>
      <c r="D152" s="45">
        <v>42.9178</v>
      </c>
      <c r="E152" s="45">
        <v>39.293100000000003</v>
      </c>
      <c r="F152" s="45">
        <v>39.492800000000003</v>
      </c>
      <c r="G152" s="45">
        <v>36.981900000000003</v>
      </c>
      <c r="H152" s="45">
        <v>23.291399999999999</v>
      </c>
      <c r="I152" s="45">
        <v>39.571100000000001</v>
      </c>
      <c r="J152" s="45">
        <v>43.031500000000001</v>
      </c>
      <c r="K152" s="45">
        <v>39.293100000000003</v>
      </c>
      <c r="L152" s="45">
        <v>39.492800000000003</v>
      </c>
      <c r="M152" s="45">
        <v>36.981900000000003</v>
      </c>
      <c r="N152" s="45">
        <v>23.291399999999999</v>
      </c>
      <c r="O152" s="45">
        <v>37.9998</v>
      </c>
      <c r="P152" s="45">
        <v>37.9998</v>
      </c>
      <c r="Q152" s="45" t="s">
        <v>268</v>
      </c>
      <c r="R152" s="45" t="s">
        <v>268</v>
      </c>
      <c r="S152" s="45" t="s">
        <v>268</v>
      </c>
      <c r="T152" s="45" t="s">
        <v>268</v>
      </c>
      <c r="U152" s="45">
        <v>15.3842</v>
      </c>
      <c r="V152" s="45">
        <v>0</v>
      </c>
      <c r="W152" s="45">
        <v>15.3842</v>
      </c>
      <c r="X152" s="45">
        <v>0</v>
      </c>
      <c r="Y152" s="45">
        <v>18.29</v>
      </c>
      <c r="Z152" s="45">
        <v>12.505699999999999</v>
      </c>
      <c r="AA152" s="45">
        <v>15.3842</v>
      </c>
      <c r="AB152" s="45">
        <v>0</v>
      </c>
      <c r="AC152" s="45">
        <v>15.3842</v>
      </c>
      <c r="AD152" s="45">
        <v>0</v>
      </c>
      <c r="AE152" s="45">
        <v>18.29</v>
      </c>
      <c r="AF152" s="45">
        <v>12.505699999999999</v>
      </c>
      <c r="AG152" s="45">
        <v>0</v>
      </c>
      <c r="AH152" s="45">
        <v>0</v>
      </c>
      <c r="AI152" s="45" t="s">
        <v>268</v>
      </c>
      <c r="AJ152" s="45" t="s">
        <v>268</v>
      </c>
      <c r="AK152" s="45" t="s">
        <v>268</v>
      </c>
      <c r="AL152" s="45" t="s">
        <v>268</v>
      </c>
      <c r="AM152" s="45">
        <v>18.095300000000002</v>
      </c>
    </row>
    <row r="153" spans="1:39" hidden="1" outlineLevel="1">
      <c r="A153" s="8">
        <v>44866</v>
      </c>
      <c r="B153" s="45">
        <v>36.682899999999997</v>
      </c>
      <c r="C153" s="45">
        <v>38.573599999999999</v>
      </c>
      <c r="D153" s="45">
        <v>42.531100000000002</v>
      </c>
      <c r="E153" s="45">
        <v>38.212499999999999</v>
      </c>
      <c r="F153" s="45">
        <v>38.431199999999997</v>
      </c>
      <c r="G153" s="45">
        <v>34.540700000000001</v>
      </c>
      <c r="H153" s="45">
        <v>24.659199999999998</v>
      </c>
      <c r="I153" s="45">
        <v>38.573399999999999</v>
      </c>
      <c r="J153" s="45">
        <v>42.53</v>
      </c>
      <c r="K153" s="45">
        <v>38.212499999999999</v>
      </c>
      <c r="L153" s="45">
        <v>38.431199999999997</v>
      </c>
      <c r="M153" s="45">
        <v>34.540700000000001</v>
      </c>
      <c r="N153" s="45">
        <v>24.659199999999998</v>
      </c>
      <c r="O153" s="45">
        <v>56.559699999999999</v>
      </c>
      <c r="P153" s="45">
        <v>56.559699999999999</v>
      </c>
      <c r="Q153" s="45" t="s">
        <v>268</v>
      </c>
      <c r="R153" s="45" t="s">
        <v>268</v>
      </c>
      <c r="S153" s="45" t="s">
        <v>268</v>
      </c>
      <c r="T153" s="45" t="s">
        <v>268</v>
      </c>
      <c r="U153" s="45">
        <v>7.1299000000000001</v>
      </c>
      <c r="V153" s="45">
        <v>0</v>
      </c>
      <c r="W153" s="45">
        <v>7.1299000000000001</v>
      </c>
      <c r="X153" s="45">
        <v>0</v>
      </c>
      <c r="Y153" s="45">
        <v>0</v>
      </c>
      <c r="Z153" s="45">
        <v>7.1299000000000001</v>
      </c>
      <c r="AA153" s="45">
        <v>7.1299000000000001</v>
      </c>
      <c r="AB153" s="45">
        <v>0</v>
      </c>
      <c r="AC153" s="45">
        <v>7.1299000000000001</v>
      </c>
      <c r="AD153" s="45">
        <v>0</v>
      </c>
      <c r="AE153" s="45">
        <v>0</v>
      </c>
      <c r="AF153" s="45">
        <v>7.1299000000000001</v>
      </c>
      <c r="AG153" s="45">
        <v>0</v>
      </c>
      <c r="AH153" s="45">
        <v>0</v>
      </c>
      <c r="AI153" s="45" t="s">
        <v>268</v>
      </c>
      <c r="AJ153" s="45" t="s">
        <v>268</v>
      </c>
      <c r="AK153" s="45" t="s">
        <v>268</v>
      </c>
      <c r="AL153" s="45" t="s">
        <v>268</v>
      </c>
      <c r="AM153" s="45">
        <v>20.737100000000002</v>
      </c>
    </row>
    <row r="154" spans="1:39" hidden="1" outlineLevel="1">
      <c r="A154" s="8">
        <v>44896</v>
      </c>
      <c r="B154" s="45">
        <v>35.513300000000001</v>
      </c>
      <c r="C154" s="45">
        <v>38.658700000000003</v>
      </c>
      <c r="D154" s="45">
        <v>42.626800000000003</v>
      </c>
      <c r="E154" s="45">
        <v>38.308799999999998</v>
      </c>
      <c r="F154" s="45">
        <v>38.601100000000002</v>
      </c>
      <c r="G154" s="45">
        <v>32.962200000000003</v>
      </c>
      <c r="H154" s="45">
        <v>32.720599999999997</v>
      </c>
      <c r="I154" s="45">
        <v>38.658700000000003</v>
      </c>
      <c r="J154" s="45">
        <v>42.627200000000002</v>
      </c>
      <c r="K154" s="45">
        <v>38.308799999999998</v>
      </c>
      <c r="L154" s="45">
        <v>38.601100000000002</v>
      </c>
      <c r="M154" s="45">
        <v>32.962200000000003</v>
      </c>
      <c r="N154" s="45">
        <v>32.720599999999997</v>
      </c>
      <c r="O154" s="45">
        <v>37.9405</v>
      </c>
      <c r="P154" s="45">
        <v>37.9405</v>
      </c>
      <c r="Q154" s="45" t="s">
        <v>268</v>
      </c>
      <c r="R154" s="45" t="s">
        <v>268</v>
      </c>
      <c r="S154" s="45" t="s">
        <v>268</v>
      </c>
      <c r="T154" s="45" t="s">
        <v>268</v>
      </c>
      <c r="U154" s="45">
        <v>8.1773000000000007</v>
      </c>
      <c r="V154" s="45">
        <v>0</v>
      </c>
      <c r="W154" s="45">
        <v>8.1773000000000007</v>
      </c>
      <c r="X154" s="45">
        <v>0</v>
      </c>
      <c r="Y154" s="45">
        <v>0</v>
      </c>
      <c r="Z154" s="45">
        <v>8.1773000000000007</v>
      </c>
      <c r="AA154" s="45">
        <v>8.1773000000000007</v>
      </c>
      <c r="AB154" s="45">
        <v>0</v>
      </c>
      <c r="AC154" s="45">
        <v>8.1773000000000007</v>
      </c>
      <c r="AD154" s="45">
        <v>0</v>
      </c>
      <c r="AE154" s="45">
        <v>0</v>
      </c>
      <c r="AF154" s="45">
        <v>8.1773000000000007</v>
      </c>
      <c r="AG154" s="45">
        <v>0</v>
      </c>
      <c r="AH154" s="45">
        <v>0</v>
      </c>
      <c r="AI154" s="45" t="s">
        <v>268</v>
      </c>
      <c r="AJ154" s="45" t="s">
        <v>268</v>
      </c>
      <c r="AK154" s="45" t="s">
        <v>268</v>
      </c>
      <c r="AL154" s="45" t="s">
        <v>268</v>
      </c>
      <c r="AM154" s="45">
        <v>20.683900000000001</v>
      </c>
    </row>
    <row r="155" spans="1:39" hidden="1" outlineLevel="1">
      <c r="A155" s="8">
        <v>44927</v>
      </c>
      <c r="B155" s="45">
        <v>34.803600000000003</v>
      </c>
      <c r="C155" s="45">
        <v>39.267200000000003</v>
      </c>
      <c r="D155" s="45">
        <v>42.307499999999997</v>
      </c>
      <c r="E155" s="45">
        <v>38.983899999999998</v>
      </c>
      <c r="F155" s="45">
        <v>38.808700000000002</v>
      </c>
      <c r="G155" s="45">
        <v>42.9923</v>
      </c>
      <c r="H155" s="45">
        <v>36.770400000000002</v>
      </c>
      <c r="I155" s="45">
        <v>39.266399999999997</v>
      </c>
      <c r="J155" s="45">
        <v>42.299300000000002</v>
      </c>
      <c r="K155" s="45">
        <v>38.983899999999998</v>
      </c>
      <c r="L155" s="45">
        <v>38.808700000000002</v>
      </c>
      <c r="M155" s="45">
        <v>42.9923</v>
      </c>
      <c r="N155" s="45">
        <v>36.770400000000002</v>
      </c>
      <c r="O155" s="45">
        <v>58.539099999999998</v>
      </c>
      <c r="P155" s="45">
        <v>58.539099999999998</v>
      </c>
      <c r="Q155" s="45" t="s">
        <v>268</v>
      </c>
      <c r="R155" s="45" t="s">
        <v>268</v>
      </c>
      <c r="S155" s="45" t="s">
        <v>268</v>
      </c>
      <c r="T155" s="45" t="s">
        <v>268</v>
      </c>
      <c r="U155" s="45">
        <v>9.1971000000000007</v>
      </c>
      <c r="V155" s="45">
        <v>0</v>
      </c>
      <c r="W155" s="45">
        <v>9.1971000000000007</v>
      </c>
      <c r="X155" s="45">
        <v>0</v>
      </c>
      <c r="Y155" s="45">
        <v>18.18</v>
      </c>
      <c r="Z155" s="45">
        <v>8.4215999999999998</v>
      </c>
      <c r="AA155" s="45">
        <v>9.1971000000000007</v>
      </c>
      <c r="AB155" s="45">
        <v>0</v>
      </c>
      <c r="AC155" s="45">
        <v>9.1971000000000007</v>
      </c>
      <c r="AD155" s="45">
        <v>0</v>
      </c>
      <c r="AE155" s="45">
        <v>18.18</v>
      </c>
      <c r="AF155" s="45">
        <v>8.4215999999999998</v>
      </c>
      <c r="AG155" s="45">
        <v>0</v>
      </c>
      <c r="AH155" s="45">
        <v>0</v>
      </c>
      <c r="AI155" s="45" t="s">
        <v>268</v>
      </c>
      <c r="AJ155" s="45" t="s">
        <v>268</v>
      </c>
      <c r="AK155" s="45" t="s">
        <v>268</v>
      </c>
      <c r="AL155" s="45" t="s">
        <v>268</v>
      </c>
      <c r="AM155" s="45">
        <v>18.025099999999998</v>
      </c>
    </row>
    <row r="156" spans="1:39" hidden="1" outlineLevel="1">
      <c r="A156" s="8">
        <v>44958</v>
      </c>
      <c r="B156" s="45">
        <v>37.466500000000003</v>
      </c>
      <c r="C156" s="45">
        <v>39.3309</v>
      </c>
      <c r="D156" s="45">
        <v>42.362900000000003</v>
      </c>
      <c r="E156" s="45">
        <v>39.039200000000001</v>
      </c>
      <c r="F156" s="45">
        <v>38.941400000000002</v>
      </c>
      <c r="G156" s="45">
        <v>41.271599999999999</v>
      </c>
      <c r="H156" s="45">
        <v>32.624600000000001</v>
      </c>
      <c r="I156" s="45">
        <v>39.330399999999997</v>
      </c>
      <c r="J156" s="45">
        <v>42.357999999999997</v>
      </c>
      <c r="K156" s="45">
        <v>39.039200000000001</v>
      </c>
      <c r="L156" s="45">
        <v>38.941400000000002</v>
      </c>
      <c r="M156" s="45">
        <v>41.271599999999999</v>
      </c>
      <c r="N156" s="45">
        <v>32.624600000000001</v>
      </c>
      <c r="O156" s="45">
        <v>53.3307</v>
      </c>
      <c r="P156" s="45">
        <v>53.3307</v>
      </c>
      <c r="Q156" s="45">
        <v>0</v>
      </c>
      <c r="R156" s="45" t="s">
        <v>268</v>
      </c>
      <c r="S156" s="45" t="s">
        <v>268</v>
      </c>
      <c r="T156" s="45">
        <v>0</v>
      </c>
      <c r="U156" s="45">
        <v>9.2342999999999993</v>
      </c>
      <c r="V156" s="45">
        <v>0</v>
      </c>
      <c r="W156" s="45">
        <v>9.2342999999999993</v>
      </c>
      <c r="X156" s="45">
        <v>0</v>
      </c>
      <c r="Y156" s="45">
        <v>0</v>
      </c>
      <c r="Z156" s="45">
        <v>9.2342999999999993</v>
      </c>
      <c r="AA156" s="45">
        <v>9.2342999999999993</v>
      </c>
      <c r="AB156" s="45">
        <v>0</v>
      </c>
      <c r="AC156" s="45">
        <v>9.2342999999999993</v>
      </c>
      <c r="AD156" s="45">
        <v>0</v>
      </c>
      <c r="AE156" s="45">
        <v>0</v>
      </c>
      <c r="AF156" s="45">
        <v>9.2342999999999993</v>
      </c>
      <c r="AG156" s="45">
        <v>0</v>
      </c>
      <c r="AH156" s="45">
        <v>0</v>
      </c>
      <c r="AI156" s="45">
        <v>0</v>
      </c>
      <c r="AJ156" s="45" t="s">
        <v>268</v>
      </c>
      <c r="AK156" s="45" t="s">
        <v>268</v>
      </c>
      <c r="AL156" s="45">
        <v>0</v>
      </c>
      <c r="AM156" s="45">
        <v>20.121700000000001</v>
      </c>
    </row>
    <row r="157" spans="1:39" hidden="1" outlineLevel="1">
      <c r="A157" s="8">
        <v>44986</v>
      </c>
      <c r="B157" s="45">
        <v>37.853700000000003</v>
      </c>
      <c r="C157" s="45">
        <v>39.1892</v>
      </c>
      <c r="D157" s="45">
        <v>42.346800000000002</v>
      </c>
      <c r="E157" s="45">
        <v>38.898699999999998</v>
      </c>
      <c r="F157" s="45">
        <v>38.933799999999998</v>
      </c>
      <c r="G157" s="45">
        <v>38.837699999999998</v>
      </c>
      <c r="H157" s="45">
        <v>29.0989</v>
      </c>
      <c r="I157" s="45">
        <v>39.187800000000003</v>
      </c>
      <c r="J157" s="45">
        <v>42.334800000000001</v>
      </c>
      <c r="K157" s="45">
        <v>38.898699999999998</v>
      </c>
      <c r="L157" s="45">
        <v>38.933799999999998</v>
      </c>
      <c r="M157" s="45">
        <v>38.837699999999998</v>
      </c>
      <c r="N157" s="45">
        <v>29.0989</v>
      </c>
      <c r="O157" s="45">
        <v>51.104100000000003</v>
      </c>
      <c r="P157" s="45">
        <v>51.104100000000003</v>
      </c>
      <c r="Q157" s="45" t="s">
        <v>268</v>
      </c>
      <c r="R157" s="45" t="s">
        <v>268</v>
      </c>
      <c r="S157" s="45" t="s">
        <v>268</v>
      </c>
      <c r="T157" s="45" t="s">
        <v>268</v>
      </c>
      <c r="U157" s="45">
        <v>13.0284</v>
      </c>
      <c r="V157" s="45">
        <v>0</v>
      </c>
      <c r="W157" s="45">
        <v>13.0284</v>
      </c>
      <c r="X157" s="45">
        <v>0</v>
      </c>
      <c r="Y157" s="45">
        <v>0</v>
      </c>
      <c r="Z157" s="45">
        <v>13.0284</v>
      </c>
      <c r="AA157" s="45">
        <v>13.0284</v>
      </c>
      <c r="AB157" s="45">
        <v>0</v>
      </c>
      <c r="AC157" s="45">
        <v>13.0284</v>
      </c>
      <c r="AD157" s="45">
        <v>0</v>
      </c>
      <c r="AE157" s="45">
        <v>0</v>
      </c>
      <c r="AF157" s="45">
        <v>13.0284</v>
      </c>
      <c r="AG157" s="45">
        <v>0</v>
      </c>
      <c r="AH157" s="45">
        <v>0</v>
      </c>
      <c r="AI157" s="45" t="s">
        <v>268</v>
      </c>
      <c r="AJ157" s="45" t="s">
        <v>268</v>
      </c>
      <c r="AK157" s="45" t="s">
        <v>268</v>
      </c>
      <c r="AL157" s="45" t="s">
        <v>268</v>
      </c>
      <c r="AM157" s="45">
        <v>21.6386</v>
      </c>
    </row>
    <row r="158" spans="1:39" hidden="1" outlineLevel="1">
      <c r="A158" s="8">
        <v>45017</v>
      </c>
      <c r="B158" s="45">
        <v>35.996000000000002</v>
      </c>
      <c r="C158" s="45">
        <v>39.146099999999997</v>
      </c>
      <c r="D158" s="45">
        <v>42.758800000000001</v>
      </c>
      <c r="E158" s="45">
        <v>38.802999999999997</v>
      </c>
      <c r="F158" s="45">
        <v>38.911900000000003</v>
      </c>
      <c r="G158" s="45">
        <v>37.008400000000002</v>
      </c>
      <c r="H158" s="45">
        <v>37.399000000000001</v>
      </c>
      <c r="I158" s="45">
        <v>39.145699999999998</v>
      </c>
      <c r="J158" s="45">
        <v>42.758899999999997</v>
      </c>
      <c r="K158" s="45">
        <v>38.802999999999997</v>
      </c>
      <c r="L158" s="45">
        <v>38.911900000000003</v>
      </c>
      <c r="M158" s="45">
        <v>37.008400000000002</v>
      </c>
      <c r="N158" s="45">
        <v>37.399000000000001</v>
      </c>
      <c r="O158" s="45">
        <v>42.660899999999998</v>
      </c>
      <c r="P158" s="45">
        <v>42.660899999999998</v>
      </c>
      <c r="Q158" s="45">
        <v>0</v>
      </c>
      <c r="R158" s="45" t="s">
        <v>268</v>
      </c>
      <c r="S158" s="45">
        <v>0</v>
      </c>
      <c r="T158" s="45" t="s">
        <v>268</v>
      </c>
      <c r="U158" s="45">
        <v>16.964300000000001</v>
      </c>
      <c r="V158" s="45">
        <v>0</v>
      </c>
      <c r="W158" s="45">
        <v>16.964300000000001</v>
      </c>
      <c r="X158" s="45">
        <v>0</v>
      </c>
      <c r="Y158" s="45">
        <v>19.39</v>
      </c>
      <c r="Z158" s="45">
        <v>15.7309</v>
      </c>
      <c r="AA158" s="45">
        <v>16.964300000000001</v>
      </c>
      <c r="AB158" s="45">
        <v>0</v>
      </c>
      <c r="AC158" s="45">
        <v>16.964300000000001</v>
      </c>
      <c r="AD158" s="45">
        <v>0</v>
      </c>
      <c r="AE158" s="45">
        <v>19.39</v>
      </c>
      <c r="AF158" s="45">
        <v>15.7309</v>
      </c>
      <c r="AG158" s="45">
        <v>0</v>
      </c>
      <c r="AH158" s="45">
        <v>0</v>
      </c>
      <c r="AI158" s="45">
        <v>0</v>
      </c>
      <c r="AJ158" s="45" t="s">
        <v>268</v>
      </c>
      <c r="AK158" s="45">
        <v>0</v>
      </c>
      <c r="AL158" s="45" t="s">
        <v>268</v>
      </c>
      <c r="AM158" s="45">
        <v>20.732199999999999</v>
      </c>
    </row>
    <row r="159" spans="1:39" hidden="1" outlineLevel="1">
      <c r="A159" s="8">
        <v>45047</v>
      </c>
      <c r="B159" s="45">
        <v>37.322000000000003</v>
      </c>
      <c r="C159" s="45">
        <v>39.375500000000002</v>
      </c>
      <c r="D159" s="45">
        <v>44.066200000000002</v>
      </c>
      <c r="E159" s="45">
        <v>39.015000000000001</v>
      </c>
      <c r="F159" s="45">
        <v>39.293399999999998</v>
      </c>
      <c r="G159" s="45">
        <v>34.741300000000003</v>
      </c>
      <c r="H159" s="45">
        <v>32.6755</v>
      </c>
      <c r="I159" s="45">
        <v>39.374600000000001</v>
      </c>
      <c r="J159" s="45">
        <v>44.064100000000003</v>
      </c>
      <c r="K159" s="45">
        <v>39.015000000000001</v>
      </c>
      <c r="L159" s="45">
        <v>39.293399999999998</v>
      </c>
      <c r="M159" s="45">
        <v>34.741300000000003</v>
      </c>
      <c r="N159" s="45">
        <v>32.6755</v>
      </c>
      <c r="O159" s="45">
        <v>44.995800000000003</v>
      </c>
      <c r="P159" s="45">
        <v>44.995800000000003</v>
      </c>
      <c r="Q159" s="45" t="s">
        <v>268</v>
      </c>
      <c r="R159" s="45" t="s">
        <v>268</v>
      </c>
      <c r="S159" s="45" t="s">
        <v>268</v>
      </c>
      <c r="T159" s="45" t="s">
        <v>268</v>
      </c>
      <c r="U159" s="45">
        <v>9.3840000000000003</v>
      </c>
      <c r="V159" s="45">
        <v>0</v>
      </c>
      <c r="W159" s="45">
        <v>9.3840000000000003</v>
      </c>
      <c r="X159" s="45">
        <v>0</v>
      </c>
      <c r="Y159" s="45">
        <v>0</v>
      </c>
      <c r="Z159" s="45">
        <v>9.3840000000000003</v>
      </c>
      <c r="AA159" s="45">
        <v>9.3840000000000003</v>
      </c>
      <c r="AB159" s="45">
        <v>0</v>
      </c>
      <c r="AC159" s="45">
        <v>9.3840000000000003</v>
      </c>
      <c r="AD159" s="45">
        <v>0</v>
      </c>
      <c r="AE159" s="45">
        <v>0</v>
      </c>
      <c r="AF159" s="45">
        <v>9.3840000000000003</v>
      </c>
      <c r="AG159" s="45">
        <v>0</v>
      </c>
      <c r="AH159" s="45">
        <v>0</v>
      </c>
      <c r="AI159" s="45" t="s">
        <v>268</v>
      </c>
      <c r="AJ159" s="45" t="s">
        <v>268</v>
      </c>
      <c r="AK159" s="45" t="s">
        <v>268</v>
      </c>
      <c r="AL159" s="45" t="s">
        <v>268</v>
      </c>
      <c r="AM159" s="45">
        <v>23.970400000000001</v>
      </c>
    </row>
    <row r="160" spans="1:39" hidden="1" outlineLevel="1">
      <c r="A160" s="8">
        <v>45078</v>
      </c>
      <c r="B160" s="45">
        <v>37.062800000000003</v>
      </c>
      <c r="C160" s="45">
        <v>39.093699999999998</v>
      </c>
      <c r="D160" s="45">
        <v>45.624899999999997</v>
      </c>
      <c r="E160" s="45">
        <v>38.707900000000002</v>
      </c>
      <c r="F160" s="45">
        <v>38.734999999999999</v>
      </c>
      <c r="G160" s="45">
        <v>40.310400000000001</v>
      </c>
      <c r="H160" s="45">
        <v>18.646100000000001</v>
      </c>
      <c r="I160" s="45">
        <v>39.092700000000001</v>
      </c>
      <c r="J160" s="45">
        <v>45.613700000000001</v>
      </c>
      <c r="K160" s="45">
        <v>38.707900000000002</v>
      </c>
      <c r="L160" s="45">
        <v>38.734999999999999</v>
      </c>
      <c r="M160" s="45">
        <v>40.310400000000001</v>
      </c>
      <c r="N160" s="45">
        <v>18.646100000000001</v>
      </c>
      <c r="O160" s="45">
        <v>57.142800000000001</v>
      </c>
      <c r="P160" s="45">
        <v>57.142800000000001</v>
      </c>
      <c r="Q160" s="45" t="s">
        <v>268</v>
      </c>
      <c r="R160" s="45" t="s">
        <v>268</v>
      </c>
      <c r="S160" s="45" t="s">
        <v>268</v>
      </c>
      <c r="T160" s="45" t="s">
        <v>268</v>
      </c>
      <c r="U160" s="45">
        <v>7.9169999999999998</v>
      </c>
      <c r="V160" s="45">
        <v>0</v>
      </c>
      <c r="W160" s="45">
        <v>7.9169999999999998</v>
      </c>
      <c r="X160" s="45">
        <v>0</v>
      </c>
      <c r="Y160" s="45">
        <v>0</v>
      </c>
      <c r="Z160" s="45">
        <v>7.9169999999999998</v>
      </c>
      <c r="AA160" s="45">
        <v>7.9169999999999998</v>
      </c>
      <c r="AB160" s="45">
        <v>0</v>
      </c>
      <c r="AC160" s="45">
        <v>7.9169999999999998</v>
      </c>
      <c r="AD160" s="45">
        <v>0</v>
      </c>
      <c r="AE160" s="45">
        <v>0</v>
      </c>
      <c r="AF160" s="45">
        <v>7.9169999999999998</v>
      </c>
      <c r="AG160" s="45">
        <v>0</v>
      </c>
      <c r="AH160" s="45">
        <v>0</v>
      </c>
      <c r="AI160" s="45" t="s">
        <v>268</v>
      </c>
      <c r="AJ160" s="45" t="s">
        <v>268</v>
      </c>
      <c r="AK160" s="45" t="s">
        <v>268</v>
      </c>
      <c r="AL160" s="45" t="s">
        <v>268</v>
      </c>
      <c r="AM160" s="45">
        <v>23.241900000000001</v>
      </c>
    </row>
    <row r="161" spans="1:39" hidden="1" outlineLevel="1">
      <c r="A161" s="8">
        <v>45108</v>
      </c>
      <c r="B161" s="45">
        <v>35.522399999999998</v>
      </c>
      <c r="C161" s="45">
        <v>38.846800000000002</v>
      </c>
      <c r="D161" s="45">
        <v>44.233600000000003</v>
      </c>
      <c r="E161" s="45">
        <v>38.552</v>
      </c>
      <c r="F161" s="45">
        <v>39.183</v>
      </c>
      <c r="G161" s="45">
        <v>31.034700000000001</v>
      </c>
      <c r="H161" s="45">
        <v>37.005499999999998</v>
      </c>
      <c r="I161" s="45">
        <v>38.845999999999997</v>
      </c>
      <c r="J161" s="45">
        <v>44.223799999999997</v>
      </c>
      <c r="K161" s="45">
        <v>38.552</v>
      </c>
      <c r="L161" s="45">
        <v>39.183</v>
      </c>
      <c r="M161" s="45">
        <v>31.034700000000001</v>
      </c>
      <c r="N161" s="45">
        <v>37.005499999999998</v>
      </c>
      <c r="O161" s="45">
        <v>53.974299999999999</v>
      </c>
      <c r="P161" s="45">
        <v>53.974299999999999</v>
      </c>
      <c r="Q161" s="45" t="s">
        <v>268</v>
      </c>
      <c r="R161" s="45" t="s">
        <v>268</v>
      </c>
      <c r="S161" s="45" t="s">
        <v>268</v>
      </c>
      <c r="T161" s="45" t="s">
        <v>268</v>
      </c>
      <c r="U161" s="45">
        <v>8.9446999999999992</v>
      </c>
      <c r="V161" s="45">
        <v>0</v>
      </c>
      <c r="W161" s="45">
        <v>8.9446999999999992</v>
      </c>
      <c r="X161" s="45">
        <v>0</v>
      </c>
      <c r="Y161" s="45">
        <v>20.96</v>
      </c>
      <c r="Z161" s="45">
        <v>8.2453000000000003</v>
      </c>
      <c r="AA161" s="45">
        <v>8.9446999999999992</v>
      </c>
      <c r="AB161" s="45">
        <v>0</v>
      </c>
      <c r="AC161" s="45">
        <v>8.9446999999999992</v>
      </c>
      <c r="AD161" s="45">
        <v>0</v>
      </c>
      <c r="AE161" s="45">
        <v>20.96</v>
      </c>
      <c r="AF161" s="45">
        <v>8.2453000000000003</v>
      </c>
      <c r="AG161" s="45">
        <v>0</v>
      </c>
      <c r="AH161" s="45">
        <v>0</v>
      </c>
      <c r="AI161" s="45" t="s">
        <v>268</v>
      </c>
      <c r="AJ161" s="45" t="s">
        <v>268</v>
      </c>
      <c r="AK161" s="45" t="s">
        <v>268</v>
      </c>
      <c r="AL161" s="45" t="s">
        <v>268</v>
      </c>
      <c r="AM161" s="45">
        <v>22.208300000000001</v>
      </c>
    </row>
    <row r="162" spans="1:39" hidden="1" outlineLevel="1">
      <c r="A162" s="8">
        <v>45139</v>
      </c>
      <c r="B162" s="45">
        <v>36.806800000000003</v>
      </c>
      <c r="C162" s="45">
        <v>38.895499999999998</v>
      </c>
      <c r="D162" s="45">
        <v>44.683399999999999</v>
      </c>
      <c r="E162" s="45">
        <v>38.548699999999997</v>
      </c>
      <c r="F162" s="45">
        <v>39.199599999999997</v>
      </c>
      <c r="G162" s="45">
        <v>32.265799999999999</v>
      </c>
      <c r="H162" s="45">
        <v>22.890699999999999</v>
      </c>
      <c r="I162" s="45">
        <v>38.894300000000001</v>
      </c>
      <c r="J162" s="45">
        <v>44.670900000000003</v>
      </c>
      <c r="K162" s="45">
        <v>38.548699999999997</v>
      </c>
      <c r="L162" s="45">
        <v>39.199599999999997</v>
      </c>
      <c r="M162" s="45">
        <v>32.265799999999999</v>
      </c>
      <c r="N162" s="45">
        <v>22.890699999999999</v>
      </c>
      <c r="O162" s="45">
        <v>52.539400000000001</v>
      </c>
      <c r="P162" s="45">
        <v>52.539400000000001</v>
      </c>
      <c r="Q162" s="45" t="s">
        <v>268</v>
      </c>
      <c r="R162" s="45" t="s">
        <v>268</v>
      </c>
      <c r="S162" s="45" t="s">
        <v>268</v>
      </c>
      <c r="T162" s="45" t="s">
        <v>268</v>
      </c>
      <c r="U162" s="45">
        <v>9.282</v>
      </c>
      <c r="V162" s="45">
        <v>0</v>
      </c>
      <c r="W162" s="45">
        <v>9.282</v>
      </c>
      <c r="X162" s="45">
        <v>0</v>
      </c>
      <c r="Y162" s="45">
        <v>0</v>
      </c>
      <c r="Z162" s="45">
        <v>9.282</v>
      </c>
      <c r="AA162" s="45">
        <v>9.282</v>
      </c>
      <c r="AB162" s="45">
        <v>0</v>
      </c>
      <c r="AC162" s="45">
        <v>9.282</v>
      </c>
      <c r="AD162" s="45">
        <v>0</v>
      </c>
      <c r="AE162" s="45">
        <v>0</v>
      </c>
      <c r="AF162" s="45">
        <v>9.282</v>
      </c>
      <c r="AG162" s="45">
        <v>0</v>
      </c>
      <c r="AH162" s="45">
        <v>0</v>
      </c>
      <c r="AI162" s="45" t="s">
        <v>268</v>
      </c>
      <c r="AJ162" s="45" t="s">
        <v>268</v>
      </c>
      <c r="AK162" s="45" t="s">
        <v>268</v>
      </c>
      <c r="AL162" s="45" t="s">
        <v>268</v>
      </c>
      <c r="AM162" s="45">
        <v>24.1889</v>
      </c>
    </row>
    <row r="163" spans="1:39" hidden="1" outlineLevel="1">
      <c r="A163" s="8">
        <v>45170</v>
      </c>
      <c r="B163" s="45">
        <v>36.692799999999998</v>
      </c>
      <c r="C163" s="45">
        <v>38.950299999999999</v>
      </c>
      <c r="D163" s="45">
        <v>44.424199999999999</v>
      </c>
      <c r="E163" s="45">
        <v>38.629899999999999</v>
      </c>
      <c r="F163" s="45">
        <v>39.127200000000002</v>
      </c>
      <c r="G163" s="45">
        <v>32.846499999999999</v>
      </c>
      <c r="H163" s="45">
        <v>37.785800000000002</v>
      </c>
      <c r="I163" s="45">
        <v>38.949100000000001</v>
      </c>
      <c r="J163" s="45">
        <v>44.414499999999997</v>
      </c>
      <c r="K163" s="45">
        <v>38.629899999999999</v>
      </c>
      <c r="L163" s="45">
        <v>39.127200000000002</v>
      </c>
      <c r="M163" s="45">
        <v>32.846499999999999</v>
      </c>
      <c r="N163" s="45">
        <v>37.785800000000002</v>
      </c>
      <c r="O163" s="45">
        <v>48.5274</v>
      </c>
      <c r="P163" s="45">
        <v>48.5274</v>
      </c>
      <c r="Q163" s="45" t="s">
        <v>268</v>
      </c>
      <c r="R163" s="45" t="s">
        <v>268</v>
      </c>
      <c r="S163" s="45" t="s">
        <v>268</v>
      </c>
      <c r="T163" s="45" t="s">
        <v>268</v>
      </c>
      <c r="U163" s="45">
        <v>7.8536000000000001</v>
      </c>
      <c r="V163" s="45">
        <v>0</v>
      </c>
      <c r="W163" s="45">
        <v>7.8536000000000001</v>
      </c>
      <c r="X163" s="45">
        <v>0</v>
      </c>
      <c r="Y163" s="45">
        <v>0</v>
      </c>
      <c r="Z163" s="45">
        <v>7.8536000000000001</v>
      </c>
      <c r="AA163" s="45">
        <v>7.8536000000000001</v>
      </c>
      <c r="AB163" s="45">
        <v>0</v>
      </c>
      <c r="AC163" s="45">
        <v>7.8536000000000001</v>
      </c>
      <c r="AD163" s="45">
        <v>0</v>
      </c>
      <c r="AE163" s="45">
        <v>0</v>
      </c>
      <c r="AF163" s="45">
        <v>7.8536000000000001</v>
      </c>
      <c r="AG163" s="45">
        <v>0</v>
      </c>
      <c r="AH163" s="45">
        <v>0</v>
      </c>
      <c r="AI163" s="45" t="s">
        <v>268</v>
      </c>
      <c r="AJ163" s="45" t="s">
        <v>268</v>
      </c>
      <c r="AK163" s="45" t="s">
        <v>268</v>
      </c>
      <c r="AL163" s="45" t="s">
        <v>268</v>
      </c>
      <c r="AM163" s="45">
        <v>23.863099999999999</v>
      </c>
    </row>
    <row r="164" spans="1:39" hidden="1" outlineLevel="1">
      <c r="A164" s="8">
        <v>45200</v>
      </c>
      <c r="B164" s="45">
        <v>35.817599999999999</v>
      </c>
      <c r="C164" s="45">
        <v>39.130899999999997</v>
      </c>
      <c r="D164" s="45">
        <v>44.809800000000003</v>
      </c>
      <c r="E164" s="45">
        <v>38.789900000000003</v>
      </c>
      <c r="F164" s="45">
        <v>39.215000000000003</v>
      </c>
      <c r="G164" s="45">
        <v>30.492999999999999</v>
      </c>
      <c r="H164" s="45">
        <v>41.473700000000001</v>
      </c>
      <c r="I164" s="45">
        <v>39.129899999999999</v>
      </c>
      <c r="J164" s="45">
        <v>44.799599999999998</v>
      </c>
      <c r="K164" s="45">
        <v>38.789900000000003</v>
      </c>
      <c r="L164" s="45">
        <v>39.215000000000003</v>
      </c>
      <c r="M164" s="45">
        <v>30.492999999999999</v>
      </c>
      <c r="N164" s="45">
        <v>41.473700000000001</v>
      </c>
      <c r="O164" s="45">
        <v>51.924700000000001</v>
      </c>
      <c r="P164" s="45">
        <v>51.924700000000001</v>
      </c>
      <c r="Q164" s="45" t="s">
        <v>268</v>
      </c>
      <c r="R164" s="45" t="s">
        <v>268</v>
      </c>
      <c r="S164" s="45" t="s">
        <v>268</v>
      </c>
      <c r="T164" s="45" t="s">
        <v>268</v>
      </c>
      <c r="U164" s="45">
        <v>8.4495000000000005</v>
      </c>
      <c r="V164" s="45">
        <v>0</v>
      </c>
      <c r="W164" s="45">
        <v>8.4495000000000005</v>
      </c>
      <c r="X164" s="45">
        <v>0</v>
      </c>
      <c r="Y164" s="45">
        <v>21.25</v>
      </c>
      <c r="Z164" s="45">
        <v>7.6574</v>
      </c>
      <c r="AA164" s="45">
        <v>8.4495000000000005</v>
      </c>
      <c r="AB164" s="45">
        <v>0</v>
      </c>
      <c r="AC164" s="45">
        <v>8.4495000000000005</v>
      </c>
      <c r="AD164" s="45">
        <v>0</v>
      </c>
      <c r="AE164" s="45">
        <v>21.25</v>
      </c>
      <c r="AF164" s="45">
        <v>7.6574</v>
      </c>
      <c r="AG164" s="45">
        <v>0</v>
      </c>
      <c r="AH164" s="45">
        <v>0</v>
      </c>
      <c r="AI164" s="45" t="s">
        <v>268</v>
      </c>
      <c r="AJ164" s="45" t="s">
        <v>268</v>
      </c>
      <c r="AK164" s="45" t="s">
        <v>268</v>
      </c>
      <c r="AL164" s="45" t="s">
        <v>268</v>
      </c>
      <c r="AM164" s="45">
        <v>22.7074</v>
      </c>
    </row>
    <row r="165" spans="1:39" hidden="1" outlineLevel="1">
      <c r="A165" s="8">
        <v>45231</v>
      </c>
      <c r="B165" s="45">
        <v>36.207900000000002</v>
      </c>
      <c r="C165" s="45">
        <v>38.131399999999999</v>
      </c>
      <c r="D165" s="45">
        <v>43.857900000000001</v>
      </c>
      <c r="E165" s="45">
        <v>37.805900000000001</v>
      </c>
      <c r="F165" s="45">
        <v>38.482199999999999</v>
      </c>
      <c r="G165" s="45">
        <v>27.864599999999999</v>
      </c>
      <c r="H165" s="45">
        <v>36.9846</v>
      </c>
      <c r="I165" s="45">
        <v>38.129300000000001</v>
      </c>
      <c r="J165" s="45">
        <v>43.835299999999997</v>
      </c>
      <c r="K165" s="45">
        <v>37.805900000000001</v>
      </c>
      <c r="L165" s="45">
        <v>38.482199999999999</v>
      </c>
      <c r="M165" s="45">
        <v>27.864599999999999</v>
      </c>
      <c r="N165" s="45">
        <v>36.9846</v>
      </c>
      <c r="O165" s="45">
        <v>51.125399999999999</v>
      </c>
      <c r="P165" s="45">
        <v>51.125399999999999</v>
      </c>
      <c r="Q165" s="45" t="s">
        <v>268</v>
      </c>
      <c r="R165" s="45" t="s">
        <v>268</v>
      </c>
      <c r="S165" s="45" t="s">
        <v>268</v>
      </c>
      <c r="T165" s="45" t="s">
        <v>268</v>
      </c>
      <c r="U165" s="45">
        <v>8.1247000000000007</v>
      </c>
      <c r="V165" s="45">
        <v>0</v>
      </c>
      <c r="W165" s="45">
        <v>8.1247000000000007</v>
      </c>
      <c r="X165" s="45">
        <v>0</v>
      </c>
      <c r="Y165" s="45">
        <v>7.2497999999999996</v>
      </c>
      <c r="Z165" s="45">
        <v>8.1450999999999993</v>
      </c>
      <c r="AA165" s="45">
        <v>8.1247000000000007</v>
      </c>
      <c r="AB165" s="45">
        <v>0</v>
      </c>
      <c r="AC165" s="45">
        <v>8.1247000000000007</v>
      </c>
      <c r="AD165" s="45">
        <v>0</v>
      </c>
      <c r="AE165" s="45">
        <v>7.2497999999999996</v>
      </c>
      <c r="AF165" s="45">
        <v>8.1450999999999993</v>
      </c>
      <c r="AG165" s="45">
        <v>0</v>
      </c>
      <c r="AH165" s="45">
        <v>0</v>
      </c>
      <c r="AI165" s="45" t="s">
        <v>268</v>
      </c>
      <c r="AJ165" s="45" t="s">
        <v>268</v>
      </c>
      <c r="AK165" s="45" t="s">
        <v>268</v>
      </c>
      <c r="AL165" s="45" t="s">
        <v>268</v>
      </c>
      <c r="AM165" s="45">
        <v>25.3567</v>
      </c>
    </row>
    <row r="166" spans="1:39" hidden="1" outlineLevel="1">
      <c r="A166" s="8">
        <v>45261</v>
      </c>
      <c r="B166" s="45">
        <v>36.120600000000003</v>
      </c>
      <c r="C166" s="45">
        <v>38.737099999999998</v>
      </c>
      <c r="D166" s="45">
        <v>43.811300000000003</v>
      </c>
      <c r="E166" s="45">
        <v>38.419400000000003</v>
      </c>
      <c r="F166" s="45">
        <v>39.181600000000003</v>
      </c>
      <c r="G166" s="45">
        <v>27.189299999999999</v>
      </c>
      <c r="H166" s="45">
        <v>39.268599999999999</v>
      </c>
      <c r="I166" s="45">
        <v>38.735500000000002</v>
      </c>
      <c r="J166" s="45">
        <v>43.794800000000002</v>
      </c>
      <c r="K166" s="45">
        <v>38.419400000000003</v>
      </c>
      <c r="L166" s="45">
        <v>39.181600000000003</v>
      </c>
      <c r="M166" s="45">
        <v>27.189299999999999</v>
      </c>
      <c r="N166" s="45">
        <v>39.268599999999999</v>
      </c>
      <c r="O166" s="45">
        <v>51.848500000000001</v>
      </c>
      <c r="P166" s="45">
        <v>51.848500000000001</v>
      </c>
      <c r="Q166" s="45">
        <v>52</v>
      </c>
      <c r="R166" s="45">
        <v>52</v>
      </c>
      <c r="S166" s="45" t="s">
        <v>268</v>
      </c>
      <c r="T166" s="45" t="s">
        <v>268</v>
      </c>
      <c r="U166" s="45">
        <v>7.0324999999999998</v>
      </c>
      <c r="V166" s="45">
        <v>0</v>
      </c>
      <c r="W166" s="45">
        <v>7.0324999999999998</v>
      </c>
      <c r="X166" s="45">
        <v>0</v>
      </c>
      <c r="Y166" s="45">
        <v>0</v>
      </c>
      <c r="Z166" s="45">
        <v>7.0324999999999998</v>
      </c>
      <c r="AA166" s="45">
        <v>7.0324999999999998</v>
      </c>
      <c r="AB166" s="45">
        <v>0</v>
      </c>
      <c r="AC166" s="45">
        <v>7.0324999999999998</v>
      </c>
      <c r="AD166" s="45">
        <v>0</v>
      </c>
      <c r="AE166" s="45">
        <v>0</v>
      </c>
      <c r="AF166" s="45">
        <v>7.0324999999999998</v>
      </c>
      <c r="AG166" s="45">
        <v>0</v>
      </c>
      <c r="AH166" s="45">
        <v>0</v>
      </c>
      <c r="AI166" s="45">
        <v>0</v>
      </c>
      <c r="AJ166" s="45">
        <v>0</v>
      </c>
      <c r="AK166" s="45" t="s">
        <v>268</v>
      </c>
      <c r="AL166" s="45" t="s">
        <v>268</v>
      </c>
      <c r="AM166" s="45">
        <v>24.800899999999999</v>
      </c>
    </row>
    <row r="167" spans="1:39" hidden="1" outlineLevel="1">
      <c r="A167" s="8">
        <v>45292</v>
      </c>
      <c r="B167" s="45">
        <v>34.942799999999998</v>
      </c>
      <c r="C167" s="45">
        <v>38.823599999999999</v>
      </c>
      <c r="D167" s="45">
        <v>43.785200000000003</v>
      </c>
      <c r="E167" s="45">
        <v>38.520000000000003</v>
      </c>
      <c r="F167" s="45">
        <v>39.072400000000002</v>
      </c>
      <c r="G167" s="45">
        <v>31.256499999999999</v>
      </c>
      <c r="H167" s="45">
        <v>35.792400000000001</v>
      </c>
      <c r="I167" s="45">
        <v>38.822499999999998</v>
      </c>
      <c r="J167" s="45">
        <v>43.772500000000001</v>
      </c>
      <c r="K167" s="45">
        <v>38.520000000000003</v>
      </c>
      <c r="L167" s="45">
        <v>39.072400000000002</v>
      </c>
      <c r="M167" s="45">
        <v>31.256499999999999</v>
      </c>
      <c r="N167" s="45">
        <v>35.792400000000001</v>
      </c>
      <c r="O167" s="45">
        <v>53.404899999999998</v>
      </c>
      <c r="P167" s="45">
        <v>53.404899999999998</v>
      </c>
      <c r="Q167" s="45">
        <v>0</v>
      </c>
      <c r="R167" s="45" t="s">
        <v>268</v>
      </c>
      <c r="S167" s="45">
        <v>0</v>
      </c>
      <c r="T167" s="45" t="s">
        <v>268</v>
      </c>
      <c r="U167" s="45">
        <v>10.5931</v>
      </c>
      <c r="V167" s="45">
        <v>0</v>
      </c>
      <c r="W167" s="45">
        <v>10.5931</v>
      </c>
      <c r="X167" s="45">
        <v>0</v>
      </c>
      <c r="Y167" s="45">
        <v>21.07</v>
      </c>
      <c r="Z167" s="45">
        <v>10.2783</v>
      </c>
      <c r="AA167" s="45">
        <v>10.5931</v>
      </c>
      <c r="AB167" s="45">
        <v>0</v>
      </c>
      <c r="AC167" s="45">
        <v>10.5931</v>
      </c>
      <c r="AD167" s="45">
        <v>0</v>
      </c>
      <c r="AE167" s="45">
        <v>21.07</v>
      </c>
      <c r="AF167" s="45">
        <v>10.2783</v>
      </c>
      <c r="AG167" s="45">
        <v>0</v>
      </c>
      <c r="AH167" s="45">
        <v>0</v>
      </c>
      <c r="AI167" s="45">
        <v>0</v>
      </c>
      <c r="AJ167" s="45" t="s">
        <v>268</v>
      </c>
      <c r="AK167" s="45">
        <v>0</v>
      </c>
      <c r="AL167" s="45" t="s">
        <v>268</v>
      </c>
      <c r="AM167" s="45">
        <v>22.139199999999999</v>
      </c>
    </row>
    <row r="168" spans="1:39" hidden="1" outlineLevel="1">
      <c r="A168" s="8">
        <v>45323</v>
      </c>
      <c r="B168" s="45">
        <v>36.461199999999998</v>
      </c>
      <c r="C168" s="45">
        <v>38.815100000000001</v>
      </c>
      <c r="D168" s="45">
        <v>43.784500000000001</v>
      </c>
      <c r="E168" s="45">
        <v>38.523400000000002</v>
      </c>
      <c r="F168" s="45">
        <v>39.264699999999998</v>
      </c>
      <c r="G168" s="45">
        <v>26.111699999999999</v>
      </c>
      <c r="H168" s="45">
        <v>41.640799999999999</v>
      </c>
      <c r="I168" s="45">
        <v>38.813800000000001</v>
      </c>
      <c r="J168" s="45">
        <v>43.767299999999999</v>
      </c>
      <c r="K168" s="45">
        <v>38.523400000000002</v>
      </c>
      <c r="L168" s="45">
        <v>39.264699999999998</v>
      </c>
      <c r="M168" s="45">
        <v>26.111699999999999</v>
      </c>
      <c r="N168" s="45">
        <v>41.640799999999999</v>
      </c>
      <c r="O168" s="45">
        <v>57.293999999999997</v>
      </c>
      <c r="P168" s="45">
        <v>57.296799999999998</v>
      </c>
      <c r="Q168" s="45">
        <v>52</v>
      </c>
      <c r="R168" s="45">
        <v>52</v>
      </c>
      <c r="S168" s="45" t="s">
        <v>268</v>
      </c>
      <c r="T168" s="45">
        <v>0</v>
      </c>
      <c r="U168" s="45">
        <v>7.5247999999999999</v>
      </c>
      <c r="V168" s="45">
        <v>0</v>
      </c>
      <c r="W168" s="45">
        <v>7.5247999999999999</v>
      </c>
      <c r="X168" s="45">
        <v>0</v>
      </c>
      <c r="Y168" s="45">
        <v>0</v>
      </c>
      <c r="Z168" s="45">
        <v>7.5247999999999999</v>
      </c>
      <c r="AA168" s="45">
        <v>7.5247999999999999</v>
      </c>
      <c r="AB168" s="45">
        <v>0</v>
      </c>
      <c r="AC168" s="45">
        <v>7.5247999999999999</v>
      </c>
      <c r="AD168" s="45">
        <v>0</v>
      </c>
      <c r="AE168" s="45">
        <v>0</v>
      </c>
      <c r="AF168" s="45">
        <v>7.5247999999999999</v>
      </c>
      <c r="AG168" s="45">
        <v>0</v>
      </c>
      <c r="AH168" s="45">
        <v>0</v>
      </c>
      <c r="AI168" s="45">
        <v>0</v>
      </c>
      <c r="AJ168" s="45">
        <v>0</v>
      </c>
      <c r="AK168" s="45" t="s">
        <v>268</v>
      </c>
      <c r="AL168" s="45">
        <v>0</v>
      </c>
      <c r="AM168" s="45">
        <v>22.388500000000001</v>
      </c>
    </row>
    <row r="169" spans="1:39" hidden="1" outlineLevel="1">
      <c r="A169" s="8">
        <v>45352</v>
      </c>
      <c r="B169" s="45">
        <v>36.145499999999998</v>
      </c>
      <c r="C169" s="45">
        <v>38.443600000000004</v>
      </c>
      <c r="D169" s="45">
        <v>38.623100000000001</v>
      </c>
      <c r="E169" s="45">
        <v>38.433500000000002</v>
      </c>
      <c r="F169" s="45">
        <v>39.265300000000003</v>
      </c>
      <c r="G169" s="45">
        <v>27.8841</v>
      </c>
      <c r="H169" s="45">
        <v>37.069000000000003</v>
      </c>
      <c r="I169" s="45">
        <v>38.442300000000003</v>
      </c>
      <c r="J169" s="45">
        <v>38.597900000000003</v>
      </c>
      <c r="K169" s="45">
        <v>38.433500000000002</v>
      </c>
      <c r="L169" s="45">
        <v>39.265300000000003</v>
      </c>
      <c r="M169" s="45">
        <v>27.8841</v>
      </c>
      <c r="N169" s="45">
        <v>37.069000000000003</v>
      </c>
      <c r="O169" s="45">
        <v>49.759799999999998</v>
      </c>
      <c r="P169" s="45">
        <v>49.7592</v>
      </c>
      <c r="Q169" s="45">
        <v>52</v>
      </c>
      <c r="R169" s="45">
        <v>52</v>
      </c>
      <c r="S169" s="45">
        <v>0</v>
      </c>
      <c r="T169" s="45" t="s">
        <v>268</v>
      </c>
      <c r="U169" s="45">
        <v>7.2290999999999999</v>
      </c>
      <c r="V169" s="45">
        <v>0</v>
      </c>
      <c r="W169" s="45">
        <v>7.2290999999999999</v>
      </c>
      <c r="X169" s="45">
        <v>0</v>
      </c>
      <c r="Y169" s="45">
        <v>0</v>
      </c>
      <c r="Z169" s="45">
        <v>7.2290999999999999</v>
      </c>
      <c r="AA169" s="45">
        <v>7.2290999999999999</v>
      </c>
      <c r="AB169" s="45">
        <v>0</v>
      </c>
      <c r="AC169" s="45">
        <v>7.2290999999999999</v>
      </c>
      <c r="AD169" s="45">
        <v>0</v>
      </c>
      <c r="AE169" s="45">
        <v>0</v>
      </c>
      <c r="AF169" s="45">
        <v>7.2290999999999999</v>
      </c>
      <c r="AG169" s="45">
        <v>0</v>
      </c>
      <c r="AH169" s="45">
        <v>0</v>
      </c>
      <c r="AI169" s="45">
        <v>0</v>
      </c>
      <c r="AJ169" s="45">
        <v>0</v>
      </c>
      <c r="AK169" s="45">
        <v>0</v>
      </c>
      <c r="AL169" s="45" t="s">
        <v>268</v>
      </c>
      <c r="AM169" s="45">
        <v>23.082000000000001</v>
      </c>
    </row>
    <row r="170" spans="1:39">
      <c r="A170" s="8">
        <v>45383</v>
      </c>
      <c r="B170" s="45">
        <v>34.883600000000001</v>
      </c>
      <c r="C170" s="45">
        <v>38.788499999999999</v>
      </c>
      <c r="D170" s="45">
        <v>40.201000000000001</v>
      </c>
      <c r="E170" s="45">
        <v>38.706400000000002</v>
      </c>
      <c r="F170" s="45">
        <v>39.192799999999998</v>
      </c>
      <c r="G170" s="45">
        <v>29.6357</v>
      </c>
      <c r="H170" s="45">
        <v>43.039900000000003</v>
      </c>
      <c r="I170" s="45">
        <v>38.789400000000001</v>
      </c>
      <c r="J170" s="45">
        <v>40.220399999999998</v>
      </c>
      <c r="K170" s="45">
        <v>38.706400000000002</v>
      </c>
      <c r="L170" s="45">
        <v>39.192799999999998</v>
      </c>
      <c r="M170" s="45">
        <v>29.6357</v>
      </c>
      <c r="N170" s="45">
        <v>43.039900000000003</v>
      </c>
      <c r="O170" s="45">
        <v>26.468599999999999</v>
      </c>
      <c r="P170" s="45">
        <v>26.468599999999999</v>
      </c>
      <c r="Q170" s="45">
        <v>0</v>
      </c>
      <c r="R170" s="45" t="s">
        <v>268</v>
      </c>
      <c r="S170" s="45">
        <v>0</v>
      </c>
      <c r="T170" s="45" t="s">
        <v>268</v>
      </c>
      <c r="U170" s="45">
        <v>9.5497999999999994</v>
      </c>
      <c r="V170" s="45">
        <v>0</v>
      </c>
      <c r="W170" s="45">
        <v>9.5497999999999994</v>
      </c>
      <c r="X170" s="45">
        <v>0</v>
      </c>
      <c r="Y170" s="45">
        <v>24.047999999999998</v>
      </c>
      <c r="Z170" s="45">
        <v>7.9363000000000001</v>
      </c>
      <c r="AA170" s="45">
        <v>9.5497999999999994</v>
      </c>
      <c r="AB170" s="45">
        <v>0</v>
      </c>
      <c r="AC170" s="45">
        <v>9.5497999999999994</v>
      </c>
      <c r="AD170" s="45">
        <v>0</v>
      </c>
      <c r="AE170" s="45">
        <v>24.047999999999998</v>
      </c>
      <c r="AF170" s="45">
        <v>7.9363000000000001</v>
      </c>
      <c r="AG170" s="45">
        <v>0</v>
      </c>
      <c r="AH170" s="45">
        <v>0</v>
      </c>
      <c r="AI170" s="45">
        <v>0</v>
      </c>
      <c r="AJ170" s="45" t="s">
        <v>268</v>
      </c>
      <c r="AK170" s="45">
        <v>0</v>
      </c>
      <c r="AL170" s="45" t="s">
        <v>268</v>
      </c>
      <c r="AM170" s="45">
        <v>22.685400000000001</v>
      </c>
    </row>
    <row r="171" spans="1:39">
      <c r="A171" s="8">
        <v>45413</v>
      </c>
      <c r="B171" s="45">
        <v>36.959099999999999</v>
      </c>
      <c r="C171" s="45">
        <v>38.954099999999997</v>
      </c>
      <c r="D171" s="45">
        <v>42.959699999999998</v>
      </c>
      <c r="E171" s="45">
        <v>38.737200000000001</v>
      </c>
      <c r="F171" s="45">
        <v>39.303699999999999</v>
      </c>
      <c r="G171" s="45">
        <v>30.631399999999999</v>
      </c>
      <c r="H171" s="45">
        <v>40.816899999999997</v>
      </c>
      <c r="I171" s="45">
        <v>38.954500000000003</v>
      </c>
      <c r="J171" s="45">
        <v>42.972200000000001</v>
      </c>
      <c r="K171" s="45">
        <v>38.737200000000001</v>
      </c>
      <c r="L171" s="45">
        <v>39.303699999999999</v>
      </c>
      <c r="M171" s="45">
        <v>30.631399999999999</v>
      </c>
      <c r="N171" s="45">
        <v>40.816899999999997</v>
      </c>
      <c r="O171" s="45">
        <v>34.456000000000003</v>
      </c>
      <c r="P171" s="45">
        <v>34.451300000000003</v>
      </c>
      <c r="Q171" s="45">
        <v>52</v>
      </c>
      <c r="R171" s="45">
        <v>52</v>
      </c>
      <c r="S171" s="45" t="s">
        <v>268</v>
      </c>
      <c r="T171" s="45" t="s">
        <v>268</v>
      </c>
      <c r="U171" s="45">
        <v>7.4405999999999999</v>
      </c>
      <c r="V171" s="45">
        <v>0</v>
      </c>
      <c r="W171" s="45">
        <v>7.4405999999999999</v>
      </c>
      <c r="X171" s="45">
        <v>0</v>
      </c>
      <c r="Y171" s="45">
        <v>0</v>
      </c>
      <c r="Z171" s="45">
        <v>7.4405999999999999</v>
      </c>
      <c r="AA171" s="45">
        <v>7.4405999999999999</v>
      </c>
      <c r="AB171" s="45">
        <v>0</v>
      </c>
      <c r="AC171" s="45">
        <v>7.4405999999999999</v>
      </c>
      <c r="AD171" s="45">
        <v>0</v>
      </c>
      <c r="AE171" s="45">
        <v>0</v>
      </c>
      <c r="AF171" s="45">
        <v>7.4405999999999999</v>
      </c>
      <c r="AG171" s="45">
        <v>0</v>
      </c>
      <c r="AH171" s="45">
        <v>0</v>
      </c>
      <c r="AI171" s="45">
        <v>0</v>
      </c>
      <c r="AJ171" s="45">
        <v>0</v>
      </c>
      <c r="AK171" s="45" t="s">
        <v>268</v>
      </c>
      <c r="AL171" s="45" t="s">
        <v>268</v>
      </c>
      <c r="AM171" s="45">
        <v>20.956399999999999</v>
      </c>
    </row>
    <row r="172" spans="1:39">
      <c r="A172" s="8">
        <v>45444</v>
      </c>
      <c r="B172" s="45">
        <v>36.4495</v>
      </c>
      <c r="C172" s="45">
        <v>38.504100000000001</v>
      </c>
      <c r="D172" s="45">
        <v>42.013100000000001</v>
      </c>
      <c r="E172" s="45">
        <v>38.323</v>
      </c>
      <c r="F172" s="45">
        <v>38.829799999999999</v>
      </c>
      <c r="G172" s="45">
        <v>30.919699999999999</v>
      </c>
      <c r="H172" s="45">
        <v>38.856499999999997</v>
      </c>
      <c r="I172" s="45">
        <v>38.506500000000003</v>
      </c>
      <c r="J172" s="45">
        <v>42.070399999999999</v>
      </c>
      <c r="K172" s="45">
        <v>38.323</v>
      </c>
      <c r="L172" s="45">
        <v>38.829799999999999</v>
      </c>
      <c r="M172" s="45">
        <v>30.919699999999999</v>
      </c>
      <c r="N172" s="45">
        <v>38.856499999999997</v>
      </c>
      <c r="O172" s="45">
        <v>12.958500000000001</v>
      </c>
      <c r="P172" s="45">
        <v>12.9495</v>
      </c>
      <c r="Q172" s="45">
        <v>52</v>
      </c>
      <c r="R172" s="45">
        <v>52</v>
      </c>
      <c r="S172" s="45" t="s">
        <v>268</v>
      </c>
      <c r="T172" s="45" t="s">
        <v>268</v>
      </c>
      <c r="U172" s="45">
        <v>7.7271999999999998</v>
      </c>
      <c r="V172" s="45">
        <v>0</v>
      </c>
      <c r="W172" s="45">
        <v>7.7271999999999998</v>
      </c>
      <c r="X172" s="45">
        <v>0</v>
      </c>
      <c r="Y172" s="45">
        <v>0</v>
      </c>
      <c r="Z172" s="45">
        <v>7.7271999999999998</v>
      </c>
      <c r="AA172" s="45">
        <v>7.7271999999999998</v>
      </c>
      <c r="AB172" s="45">
        <v>0</v>
      </c>
      <c r="AC172" s="45">
        <v>7.7271999999999998</v>
      </c>
      <c r="AD172" s="45">
        <v>0</v>
      </c>
      <c r="AE172" s="45">
        <v>0</v>
      </c>
      <c r="AF172" s="45">
        <v>7.7271999999999998</v>
      </c>
      <c r="AG172" s="45">
        <v>0</v>
      </c>
      <c r="AH172" s="45">
        <v>0</v>
      </c>
      <c r="AI172" s="45">
        <v>0</v>
      </c>
      <c r="AJ172" s="45">
        <v>0</v>
      </c>
      <c r="AK172" s="45" t="s">
        <v>268</v>
      </c>
      <c r="AL172" s="45" t="s">
        <v>268</v>
      </c>
      <c r="AM172" s="45">
        <v>22.74</v>
      </c>
    </row>
    <row r="173" spans="1:39">
      <c r="A173" s="8">
        <v>45474</v>
      </c>
      <c r="B173" s="45">
        <v>35.0871</v>
      </c>
      <c r="C173" s="45">
        <v>38.447200000000002</v>
      </c>
      <c r="D173" s="45">
        <v>43.461799999999997</v>
      </c>
      <c r="E173" s="45">
        <v>38.186700000000002</v>
      </c>
      <c r="F173" s="45">
        <v>38.709400000000002</v>
      </c>
      <c r="G173" s="45">
        <v>33.959800000000001</v>
      </c>
      <c r="H173" s="45">
        <v>32.7273</v>
      </c>
      <c r="I173" s="45">
        <v>38.446899999999999</v>
      </c>
      <c r="J173" s="45">
        <v>43.477800000000002</v>
      </c>
      <c r="K173" s="45">
        <v>38.186700000000002</v>
      </c>
      <c r="L173" s="45">
        <v>38.709400000000002</v>
      </c>
      <c r="M173" s="45">
        <v>33.959800000000001</v>
      </c>
      <c r="N173" s="45">
        <v>32.7273</v>
      </c>
      <c r="O173" s="45">
        <v>39.838000000000001</v>
      </c>
      <c r="P173" s="45">
        <v>39.838000000000001</v>
      </c>
      <c r="Q173" s="45" t="s">
        <v>268</v>
      </c>
      <c r="R173" s="45" t="s">
        <v>268</v>
      </c>
      <c r="S173" s="45" t="s">
        <v>268</v>
      </c>
      <c r="T173" s="45" t="s">
        <v>268</v>
      </c>
      <c r="U173" s="45">
        <v>10.301600000000001</v>
      </c>
      <c r="V173" s="45">
        <v>0</v>
      </c>
      <c r="W173" s="45">
        <v>10.301600000000001</v>
      </c>
      <c r="X173" s="45">
        <v>0</v>
      </c>
      <c r="Y173" s="45">
        <v>23.433900000000001</v>
      </c>
      <c r="Z173" s="45">
        <v>8.3957999999999995</v>
      </c>
      <c r="AA173" s="45">
        <v>10.301600000000001</v>
      </c>
      <c r="AB173" s="45">
        <v>0</v>
      </c>
      <c r="AC173" s="45">
        <v>10.301600000000001</v>
      </c>
      <c r="AD173" s="45">
        <v>0</v>
      </c>
      <c r="AE173" s="45">
        <v>23.433900000000001</v>
      </c>
      <c r="AF173" s="45">
        <v>8.3957999999999995</v>
      </c>
      <c r="AG173" s="45">
        <v>0</v>
      </c>
      <c r="AH173" s="45">
        <v>0</v>
      </c>
      <c r="AI173" s="45" t="s">
        <v>268</v>
      </c>
      <c r="AJ173" s="45" t="s">
        <v>268</v>
      </c>
      <c r="AK173" s="45" t="s">
        <v>268</v>
      </c>
      <c r="AL173" s="45" t="s">
        <v>268</v>
      </c>
      <c r="AM173" s="45">
        <v>22.4346</v>
      </c>
    </row>
    <row r="174" spans="1:39">
      <c r="A174" s="8">
        <v>45505</v>
      </c>
      <c r="B174" s="45">
        <v>36.539000000000001</v>
      </c>
      <c r="C174" s="45">
        <v>38.161200000000001</v>
      </c>
      <c r="D174" s="45">
        <v>42.976300000000002</v>
      </c>
      <c r="E174" s="45">
        <v>37.922499999999999</v>
      </c>
      <c r="F174" s="45">
        <v>38.611800000000002</v>
      </c>
      <c r="G174" s="45">
        <v>28.8766</v>
      </c>
      <c r="H174" s="45">
        <v>37.067799999999998</v>
      </c>
      <c r="I174" s="45">
        <v>38.160800000000002</v>
      </c>
      <c r="J174" s="45">
        <v>42.984200000000001</v>
      </c>
      <c r="K174" s="45">
        <v>37.922499999999999</v>
      </c>
      <c r="L174" s="45">
        <v>38.611800000000002</v>
      </c>
      <c r="M174" s="45">
        <v>28.8766</v>
      </c>
      <c r="N174" s="45">
        <v>37.067799999999998</v>
      </c>
      <c r="O174" s="45">
        <v>40.725000000000001</v>
      </c>
      <c r="P174" s="45">
        <v>40.725000000000001</v>
      </c>
      <c r="Q174" s="45" t="s">
        <v>268</v>
      </c>
      <c r="R174" s="45" t="s">
        <v>268</v>
      </c>
      <c r="S174" s="45" t="s">
        <v>268</v>
      </c>
      <c r="T174" s="45" t="s">
        <v>268</v>
      </c>
      <c r="U174" s="45">
        <v>7.7080000000000002</v>
      </c>
      <c r="V174" s="45">
        <v>0</v>
      </c>
      <c r="W174" s="45">
        <v>7.7080000000000002</v>
      </c>
      <c r="X174" s="45">
        <v>0</v>
      </c>
      <c r="Y174" s="45">
        <v>0</v>
      </c>
      <c r="Z174" s="45">
        <v>7.7080000000000002</v>
      </c>
      <c r="AA174" s="45">
        <v>7.7080000000000002</v>
      </c>
      <c r="AB174" s="45">
        <v>0</v>
      </c>
      <c r="AC174" s="45">
        <v>7.7080000000000002</v>
      </c>
      <c r="AD174" s="45">
        <v>0</v>
      </c>
      <c r="AE174" s="45">
        <v>0</v>
      </c>
      <c r="AF174" s="45">
        <v>7.7080000000000002</v>
      </c>
      <c r="AG174" s="45">
        <v>0</v>
      </c>
      <c r="AH174" s="45">
        <v>0</v>
      </c>
      <c r="AI174" s="45" t="s">
        <v>268</v>
      </c>
      <c r="AJ174" s="45" t="s">
        <v>268</v>
      </c>
      <c r="AK174" s="45" t="s">
        <v>268</v>
      </c>
      <c r="AL174" s="45" t="s">
        <v>268</v>
      </c>
      <c r="AM174" s="45">
        <v>24.157299999999999</v>
      </c>
    </row>
    <row r="175" spans="1:39">
      <c r="A175" s="8">
        <v>45536</v>
      </c>
      <c r="B175" s="45">
        <v>36.674799999999998</v>
      </c>
      <c r="C175" s="45">
        <v>38.163499999999999</v>
      </c>
      <c r="D175" s="45">
        <v>42.697400000000002</v>
      </c>
      <c r="E175" s="45">
        <v>37.934199999999997</v>
      </c>
      <c r="F175" s="45">
        <v>38.293399999999998</v>
      </c>
      <c r="G175" s="45">
        <v>32.446100000000001</v>
      </c>
      <c r="H175" s="45">
        <v>38.922800000000002</v>
      </c>
      <c r="I175" s="45">
        <v>38.162700000000001</v>
      </c>
      <c r="J175" s="45">
        <v>42.6967</v>
      </c>
      <c r="K175" s="45">
        <v>37.934199999999997</v>
      </c>
      <c r="L175" s="45">
        <v>38.293399999999998</v>
      </c>
      <c r="M175" s="45">
        <v>32.446100000000001</v>
      </c>
      <c r="N175" s="45">
        <v>38.922800000000002</v>
      </c>
      <c r="O175" s="45">
        <v>42.879100000000001</v>
      </c>
      <c r="P175" s="45">
        <v>42.879100000000001</v>
      </c>
      <c r="Q175" s="45">
        <v>0</v>
      </c>
      <c r="R175" s="45" t="s">
        <v>268</v>
      </c>
      <c r="S175" s="45">
        <v>0</v>
      </c>
      <c r="T175" s="45" t="s">
        <v>268</v>
      </c>
      <c r="U175" s="45">
        <v>7.6379000000000001</v>
      </c>
      <c r="V175" s="45">
        <v>0</v>
      </c>
      <c r="W175" s="45">
        <v>7.6379000000000001</v>
      </c>
      <c r="X175" s="45">
        <v>0</v>
      </c>
      <c r="Y175" s="45">
        <v>0</v>
      </c>
      <c r="Z175" s="45">
        <v>7.6379000000000001</v>
      </c>
      <c r="AA175" s="45">
        <v>7.6379000000000001</v>
      </c>
      <c r="AB175" s="45">
        <v>0</v>
      </c>
      <c r="AC175" s="45">
        <v>7.6379000000000001</v>
      </c>
      <c r="AD175" s="45">
        <v>0</v>
      </c>
      <c r="AE175" s="45">
        <v>0</v>
      </c>
      <c r="AF175" s="45">
        <v>7.6379000000000001</v>
      </c>
      <c r="AG175" s="45">
        <v>0</v>
      </c>
      <c r="AH175" s="45">
        <v>0</v>
      </c>
      <c r="AI175" s="45">
        <v>0</v>
      </c>
      <c r="AJ175" s="45" t="s">
        <v>268</v>
      </c>
      <c r="AK175" s="45">
        <v>0</v>
      </c>
      <c r="AL175" s="45" t="s">
        <v>268</v>
      </c>
      <c r="AM175" s="45">
        <v>22.9346</v>
      </c>
    </row>
    <row r="176" spans="1:39">
      <c r="A176" s="8">
        <v>45566</v>
      </c>
      <c r="B176" s="45">
        <v>36.131300000000003</v>
      </c>
      <c r="C176" s="45">
        <v>38.261000000000003</v>
      </c>
      <c r="D176" s="45">
        <v>42.014499999999998</v>
      </c>
      <c r="E176" s="45">
        <v>38.1601</v>
      </c>
      <c r="F176" s="45">
        <v>38.337699999999998</v>
      </c>
      <c r="G176" s="45">
        <v>33.488500000000002</v>
      </c>
      <c r="H176" s="45">
        <v>36.513500000000001</v>
      </c>
      <c r="I176" s="45">
        <v>38.262599999999999</v>
      </c>
      <c r="J176" s="45">
        <v>42.090400000000002</v>
      </c>
      <c r="K176" s="45">
        <v>38.1601</v>
      </c>
      <c r="L176" s="45">
        <v>38.337699999999998</v>
      </c>
      <c r="M176" s="45">
        <v>33.488500000000002</v>
      </c>
      <c r="N176" s="45">
        <v>36.513500000000001</v>
      </c>
      <c r="O176" s="45">
        <v>22.485199999999999</v>
      </c>
      <c r="P176" s="45">
        <v>22.485199999999999</v>
      </c>
      <c r="Q176" s="45" t="s">
        <v>268</v>
      </c>
      <c r="R176" s="45" t="s">
        <v>268</v>
      </c>
      <c r="S176" s="45" t="s">
        <v>268</v>
      </c>
      <c r="T176" s="45" t="s">
        <v>268</v>
      </c>
      <c r="U176" s="45">
        <v>10.527699999999999</v>
      </c>
      <c r="V176" s="45">
        <v>0</v>
      </c>
      <c r="W176" s="45">
        <v>10.527699999999999</v>
      </c>
      <c r="X176" s="45">
        <v>0</v>
      </c>
      <c r="Y176" s="45">
        <v>23.063099999999999</v>
      </c>
      <c r="Z176" s="45">
        <v>8.6640999999999995</v>
      </c>
      <c r="AA176" s="45">
        <v>10.527699999999999</v>
      </c>
      <c r="AB176" s="45">
        <v>0</v>
      </c>
      <c r="AC176" s="45">
        <v>10.527699999999999</v>
      </c>
      <c r="AD176" s="45">
        <v>0</v>
      </c>
      <c r="AE176" s="45">
        <v>23.063099999999999</v>
      </c>
      <c r="AF176" s="45">
        <v>8.6640999999999995</v>
      </c>
      <c r="AG176" s="45">
        <v>0</v>
      </c>
      <c r="AH176" s="45">
        <v>0</v>
      </c>
      <c r="AI176" s="45" t="s">
        <v>268</v>
      </c>
      <c r="AJ176" s="45" t="s">
        <v>268</v>
      </c>
      <c r="AK176" s="45" t="s">
        <v>268</v>
      </c>
      <c r="AL176" s="45" t="s">
        <v>268</v>
      </c>
      <c r="AM176" s="45">
        <v>22.162199999999999</v>
      </c>
    </row>
    <row r="177" spans="1:39">
      <c r="A177" s="8">
        <v>45597</v>
      </c>
      <c r="B177" s="45">
        <v>36.4559</v>
      </c>
      <c r="C177" s="45">
        <v>37.515799999999999</v>
      </c>
      <c r="D177" s="45">
        <v>41.610700000000001</v>
      </c>
      <c r="E177" s="45">
        <v>37.411499999999997</v>
      </c>
      <c r="F177" s="45">
        <v>37.898400000000002</v>
      </c>
      <c r="G177" s="45">
        <v>26.565899999999999</v>
      </c>
      <c r="H177" s="45">
        <v>36.503300000000003</v>
      </c>
      <c r="I177" s="45">
        <v>37.515999999999998</v>
      </c>
      <c r="J177" s="45">
        <v>41.624899999999997</v>
      </c>
      <c r="K177" s="45">
        <v>37.411499999999997</v>
      </c>
      <c r="L177" s="45">
        <v>37.898400000000002</v>
      </c>
      <c r="M177" s="45">
        <v>26.565899999999999</v>
      </c>
      <c r="N177" s="45">
        <v>36.503300000000003</v>
      </c>
      <c r="O177" s="45">
        <v>32.437100000000001</v>
      </c>
      <c r="P177" s="45">
        <v>32.437100000000001</v>
      </c>
      <c r="Q177" s="45" t="s">
        <v>268</v>
      </c>
      <c r="R177" s="45" t="s">
        <v>268</v>
      </c>
      <c r="S177" s="45" t="s">
        <v>268</v>
      </c>
      <c r="T177" s="45" t="s">
        <v>268</v>
      </c>
      <c r="U177" s="45">
        <v>8.0882000000000005</v>
      </c>
      <c r="V177" s="45">
        <v>0</v>
      </c>
      <c r="W177" s="45">
        <v>8.0882000000000005</v>
      </c>
      <c r="X177" s="45">
        <v>0</v>
      </c>
      <c r="Y177" s="45">
        <v>0</v>
      </c>
      <c r="Z177" s="45">
        <v>8.0882000000000005</v>
      </c>
      <c r="AA177" s="45">
        <v>8.0882000000000005</v>
      </c>
      <c r="AB177" s="45">
        <v>0</v>
      </c>
      <c r="AC177" s="45">
        <v>8.0882000000000005</v>
      </c>
      <c r="AD177" s="45">
        <v>0</v>
      </c>
      <c r="AE177" s="45">
        <v>0</v>
      </c>
      <c r="AF177" s="45">
        <v>8.0882000000000005</v>
      </c>
      <c r="AG177" s="45">
        <v>0</v>
      </c>
      <c r="AH177" s="45">
        <v>0</v>
      </c>
      <c r="AI177" s="45" t="s">
        <v>268</v>
      </c>
      <c r="AJ177" s="45" t="s">
        <v>268</v>
      </c>
      <c r="AK177" s="45" t="s">
        <v>268</v>
      </c>
      <c r="AL177" s="45" t="s">
        <v>268</v>
      </c>
      <c r="AM177" s="45">
        <v>22.5928</v>
      </c>
    </row>
    <row r="178" spans="1:39">
      <c r="A178" s="8">
        <v>45627</v>
      </c>
      <c r="B178" s="45">
        <v>37.011800000000001</v>
      </c>
      <c r="C178" s="45">
        <v>37.944800000000001</v>
      </c>
      <c r="D178" s="45">
        <v>41.68</v>
      </c>
      <c r="E178" s="45">
        <v>37.840899999999998</v>
      </c>
      <c r="F178" s="45">
        <v>38.166499999999999</v>
      </c>
      <c r="G178" s="45">
        <v>28.771000000000001</v>
      </c>
      <c r="H178" s="45">
        <v>39.450600000000001</v>
      </c>
      <c r="I178" s="45">
        <v>37.945099999999996</v>
      </c>
      <c r="J178" s="45">
        <v>41.703699999999998</v>
      </c>
      <c r="K178" s="45">
        <v>37.840899999999998</v>
      </c>
      <c r="L178" s="45">
        <v>38.166499999999999</v>
      </c>
      <c r="M178" s="45">
        <v>28.771000000000001</v>
      </c>
      <c r="N178" s="45">
        <v>39.450600000000001</v>
      </c>
      <c r="O178" s="45">
        <v>35.048000000000002</v>
      </c>
      <c r="P178" s="45">
        <v>35.048000000000002</v>
      </c>
      <c r="Q178" s="45" t="s">
        <v>268</v>
      </c>
      <c r="R178" s="45" t="s">
        <v>268</v>
      </c>
      <c r="S178" s="45" t="s">
        <v>268</v>
      </c>
      <c r="T178" s="45" t="s">
        <v>268</v>
      </c>
      <c r="U178" s="45">
        <v>9.0337999999999994</v>
      </c>
      <c r="V178" s="45">
        <v>0</v>
      </c>
      <c r="W178" s="45">
        <v>9.0337999999999994</v>
      </c>
      <c r="X178" s="45">
        <v>0</v>
      </c>
      <c r="Y178" s="45">
        <v>0</v>
      </c>
      <c r="Z178" s="45">
        <v>9.0337999999999994</v>
      </c>
      <c r="AA178" s="45">
        <v>9.0337999999999994</v>
      </c>
      <c r="AB178" s="45">
        <v>0</v>
      </c>
      <c r="AC178" s="45">
        <v>9.0337999999999994</v>
      </c>
      <c r="AD178" s="45">
        <v>0</v>
      </c>
      <c r="AE178" s="45">
        <v>0</v>
      </c>
      <c r="AF178" s="45">
        <v>9.0337999999999994</v>
      </c>
      <c r="AG178" s="45">
        <v>0</v>
      </c>
      <c r="AH178" s="45">
        <v>0</v>
      </c>
      <c r="AI178" s="45" t="s">
        <v>268</v>
      </c>
      <c r="AJ178" s="45" t="s">
        <v>268</v>
      </c>
      <c r="AK178" s="45" t="s">
        <v>268</v>
      </c>
      <c r="AL178" s="45" t="s">
        <v>268</v>
      </c>
      <c r="AM178" s="45">
        <v>22.6995</v>
      </c>
    </row>
    <row r="179" spans="1:39">
      <c r="A179" s="8">
        <v>45658</v>
      </c>
      <c r="B179" s="45">
        <v>35.665399999999998</v>
      </c>
      <c r="C179" s="45">
        <v>38.232799999999997</v>
      </c>
      <c r="D179" s="45">
        <v>41.405999999999999</v>
      </c>
      <c r="E179" s="45">
        <v>38.145400000000002</v>
      </c>
      <c r="F179" s="45">
        <v>38.441299999999998</v>
      </c>
      <c r="G179" s="45">
        <v>31.576000000000001</v>
      </c>
      <c r="H179" s="45">
        <v>35.4084</v>
      </c>
      <c r="I179" s="45">
        <v>38.232599999999998</v>
      </c>
      <c r="J179" s="45">
        <v>41.401400000000002</v>
      </c>
      <c r="K179" s="45">
        <v>38.145400000000002</v>
      </c>
      <c r="L179" s="45">
        <v>38.441299999999998</v>
      </c>
      <c r="M179" s="45">
        <v>31.576000000000001</v>
      </c>
      <c r="N179" s="45">
        <v>35.4084</v>
      </c>
      <c r="O179" s="45">
        <v>44.260899999999999</v>
      </c>
      <c r="P179" s="45">
        <v>44.260899999999999</v>
      </c>
      <c r="Q179" s="45" t="s">
        <v>268</v>
      </c>
      <c r="R179" s="45" t="s">
        <v>268</v>
      </c>
      <c r="S179" s="45" t="s">
        <v>268</v>
      </c>
      <c r="T179" s="45" t="s">
        <v>268</v>
      </c>
      <c r="U179" s="45">
        <v>12.8622</v>
      </c>
      <c r="V179" s="45">
        <v>0</v>
      </c>
      <c r="W179" s="45">
        <v>12.8622</v>
      </c>
      <c r="X179" s="45">
        <v>0</v>
      </c>
      <c r="Y179" s="45">
        <v>23.1829</v>
      </c>
      <c r="Z179" s="45">
        <v>11.385899999999999</v>
      </c>
      <c r="AA179" s="45">
        <v>12.8622</v>
      </c>
      <c r="AB179" s="45">
        <v>0</v>
      </c>
      <c r="AC179" s="45">
        <v>12.8622</v>
      </c>
      <c r="AD179" s="45">
        <v>0</v>
      </c>
      <c r="AE179" s="45">
        <v>23.1829</v>
      </c>
      <c r="AF179" s="45">
        <v>11.385899999999999</v>
      </c>
      <c r="AG179" s="45">
        <v>0</v>
      </c>
      <c r="AH179" s="45">
        <v>0</v>
      </c>
      <c r="AI179" s="45" t="s">
        <v>268</v>
      </c>
      <c r="AJ179" s="45" t="s">
        <v>268</v>
      </c>
      <c r="AK179" s="45" t="s">
        <v>268</v>
      </c>
      <c r="AL179" s="45" t="s">
        <v>268</v>
      </c>
      <c r="AM179" s="45">
        <v>21.528700000000001</v>
      </c>
    </row>
    <row r="180" spans="1:39">
      <c r="A180" s="8">
        <v>45689</v>
      </c>
      <c r="B180" s="45">
        <v>37.283900000000003</v>
      </c>
      <c r="C180" s="45">
        <v>38.378999999999998</v>
      </c>
      <c r="D180" s="45">
        <v>41.782800000000002</v>
      </c>
      <c r="E180" s="45">
        <v>38.287199999999999</v>
      </c>
      <c r="F180" s="45">
        <v>38.463999999999999</v>
      </c>
      <c r="G180" s="45">
        <v>33.916400000000003</v>
      </c>
      <c r="H180" s="45">
        <v>36.474800000000002</v>
      </c>
      <c r="I180" s="45">
        <v>38.378999999999998</v>
      </c>
      <c r="J180" s="45">
        <v>41.7883</v>
      </c>
      <c r="K180" s="45">
        <v>38.287199999999999</v>
      </c>
      <c r="L180" s="45">
        <v>38.463999999999999</v>
      </c>
      <c r="M180" s="45">
        <v>33.916400000000003</v>
      </c>
      <c r="N180" s="45">
        <v>36.474800000000002</v>
      </c>
      <c r="O180" s="45">
        <v>38.9054</v>
      </c>
      <c r="P180" s="45">
        <v>38.896000000000001</v>
      </c>
      <c r="Q180" s="45">
        <v>52</v>
      </c>
      <c r="R180" s="45">
        <v>52</v>
      </c>
      <c r="S180" s="45" t="s">
        <v>268</v>
      </c>
      <c r="T180" s="45" t="s">
        <v>268</v>
      </c>
      <c r="U180" s="45">
        <v>7.7165999999999997</v>
      </c>
      <c r="V180" s="45">
        <v>0</v>
      </c>
      <c r="W180" s="45">
        <v>7.7165999999999997</v>
      </c>
      <c r="X180" s="45">
        <v>0</v>
      </c>
      <c r="Y180" s="45">
        <v>0</v>
      </c>
      <c r="Z180" s="45">
        <v>7.7165999999999997</v>
      </c>
      <c r="AA180" s="45">
        <v>7.7165999999999997</v>
      </c>
      <c r="AB180" s="45">
        <v>0</v>
      </c>
      <c r="AC180" s="45">
        <v>7.7165999999999997</v>
      </c>
      <c r="AD180" s="45">
        <v>0</v>
      </c>
      <c r="AE180" s="45">
        <v>0</v>
      </c>
      <c r="AF180" s="45">
        <v>7.7165999999999997</v>
      </c>
      <c r="AG180" s="45">
        <v>0</v>
      </c>
      <c r="AH180" s="45">
        <v>0</v>
      </c>
      <c r="AI180" s="45">
        <v>0</v>
      </c>
      <c r="AJ180" s="45">
        <v>0</v>
      </c>
      <c r="AK180" s="45" t="s">
        <v>268</v>
      </c>
      <c r="AL180" s="45" t="s">
        <v>268</v>
      </c>
      <c r="AM180" s="45">
        <v>21.505299999999998</v>
      </c>
    </row>
    <row r="181" spans="1:39">
      <c r="A181" s="8">
        <v>45717</v>
      </c>
      <c r="B181" s="45">
        <v>37.356299999999997</v>
      </c>
      <c r="C181" s="45">
        <v>38.28</v>
      </c>
      <c r="D181" s="45">
        <v>41.845999999999997</v>
      </c>
      <c r="E181" s="45">
        <v>38.183300000000003</v>
      </c>
      <c r="F181" s="45">
        <v>38.657499999999999</v>
      </c>
      <c r="G181" s="45">
        <v>28.110800000000001</v>
      </c>
      <c r="H181" s="45">
        <v>36.702100000000002</v>
      </c>
      <c r="I181" s="45">
        <v>38.279000000000003</v>
      </c>
      <c r="J181" s="45">
        <v>41.821199999999997</v>
      </c>
      <c r="K181" s="45">
        <v>38.183300000000003</v>
      </c>
      <c r="L181" s="45">
        <v>38.657499999999999</v>
      </c>
      <c r="M181" s="45">
        <v>28.110800000000001</v>
      </c>
      <c r="N181" s="45">
        <v>36.702100000000002</v>
      </c>
      <c r="O181" s="45">
        <v>47.938099999999999</v>
      </c>
      <c r="P181" s="45">
        <v>47.938099999999999</v>
      </c>
      <c r="Q181" s="45" t="s">
        <v>268</v>
      </c>
      <c r="R181" s="45" t="s">
        <v>268</v>
      </c>
      <c r="S181" s="45" t="s">
        <v>268</v>
      </c>
      <c r="T181" s="45" t="s">
        <v>268</v>
      </c>
      <c r="U181" s="45">
        <v>8.0746000000000002</v>
      </c>
      <c r="V181" s="45">
        <v>0</v>
      </c>
      <c r="W181" s="45">
        <v>8.0746000000000002</v>
      </c>
      <c r="X181" s="45">
        <v>0</v>
      </c>
      <c r="Y181" s="45">
        <v>17.899999999999999</v>
      </c>
      <c r="Z181" s="45">
        <v>8.0664999999999996</v>
      </c>
      <c r="AA181" s="45">
        <v>8.0746000000000002</v>
      </c>
      <c r="AB181" s="45">
        <v>0</v>
      </c>
      <c r="AC181" s="45">
        <v>8.0746000000000002</v>
      </c>
      <c r="AD181" s="45">
        <v>0</v>
      </c>
      <c r="AE181" s="45">
        <v>17.899999999999999</v>
      </c>
      <c r="AF181" s="45">
        <v>8.0664999999999996</v>
      </c>
      <c r="AG181" s="45">
        <v>0</v>
      </c>
      <c r="AH181" s="45">
        <v>0</v>
      </c>
      <c r="AI181" s="45" t="s">
        <v>268</v>
      </c>
      <c r="AJ181" s="45" t="s">
        <v>268</v>
      </c>
      <c r="AK181" s="45" t="s">
        <v>268</v>
      </c>
      <c r="AL181" s="45" t="s">
        <v>268</v>
      </c>
      <c r="AM181" s="45">
        <v>21.680900000000001</v>
      </c>
    </row>
    <row r="182" spans="1:39">
      <c r="A182" s="8">
        <v>45748</v>
      </c>
      <c r="B182" s="45">
        <v>35.712699999999998</v>
      </c>
      <c r="C182" s="45">
        <v>38.3307</v>
      </c>
      <c r="D182" s="45">
        <v>41.241599999999998</v>
      </c>
      <c r="E182" s="45">
        <v>38.247799999999998</v>
      </c>
      <c r="F182" s="45">
        <v>38.444600000000001</v>
      </c>
      <c r="G182" s="45">
        <v>33.9878</v>
      </c>
      <c r="H182" s="45">
        <v>36.209699999999998</v>
      </c>
      <c r="I182" s="45">
        <v>38.336399999999998</v>
      </c>
      <c r="J182" s="45">
        <v>41.467700000000001</v>
      </c>
      <c r="K182" s="45">
        <v>38.247799999999998</v>
      </c>
      <c r="L182" s="45">
        <v>38.444600000000001</v>
      </c>
      <c r="M182" s="45">
        <v>33.9878</v>
      </c>
      <c r="N182" s="45">
        <v>36.209699999999998</v>
      </c>
      <c r="O182" s="45">
        <v>7.4097</v>
      </c>
      <c r="P182" s="45">
        <v>7.4097</v>
      </c>
      <c r="Q182" s="45" t="s">
        <v>268</v>
      </c>
      <c r="R182" s="45" t="s">
        <v>268</v>
      </c>
      <c r="S182" s="45" t="s">
        <v>268</v>
      </c>
      <c r="T182" s="45" t="s">
        <v>268</v>
      </c>
      <c r="U182" s="45">
        <v>11.677899999999999</v>
      </c>
      <c r="V182" s="45">
        <v>0</v>
      </c>
      <c r="W182" s="45">
        <v>11.677899999999999</v>
      </c>
      <c r="X182" s="45">
        <v>0</v>
      </c>
      <c r="Y182" s="45">
        <v>23.4421</v>
      </c>
      <c r="Z182" s="45">
        <v>9.1052999999999997</v>
      </c>
      <c r="AA182" s="45">
        <v>11.677899999999999</v>
      </c>
      <c r="AB182" s="45">
        <v>0</v>
      </c>
      <c r="AC182" s="45">
        <v>11.677899999999999</v>
      </c>
      <c r="AD182" s="45">
        <v>0</v>
      </c>
      <c r="AE182" s="45">
        <v>23.4421</v>
      </c>
      <c r="AF182" s="45">
        <v>9.1052999999999997</v>
      </c>
      <c r="AG182" s="45">
        <v>0</v>
      </c>
      <c r="AH182" s="45">
        <v>0</v>
      </c>
      <c r="AI182" s="45" t="s">
        <v>268</v>
      </c>
      <c r="AJ182" s="45" t="s">
        <v>268</v>
      </c>
      <c r="AK182" s="45" t="s">
        <v>268</v>
      </c>
      <c r="AL182" s="45" t="s">
        <v>268</v>
      </c>
      <c r="AM182" s="45">
        <v>21.406099999999999</v>
      </c>
    </row>
  </sheetData>
  <mergeCells count="21">
    <mergeCell ref="A3:Q3"/>
    <mergeCell ref="A6:A8"/>
    <mergeCell ref="C6:C8"/>
    <mergeCell ref="B6:B8"/>
    <mergeCell ref="D6:H6"/>
    <mergeCell ref="I6:T6"/>
    <mergeCell ref="A4:F4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4" customWidth="1"/>
    <col min="2" max="2" width="11.44140625" style="19" customWidth="1"/>
    <col min="3" max="15" width="7.44140625" style="19" customWidth="1"/>
    <col min="16" max="16" width="7.88671875" style="19" customWidth="1"/>
    <col min="17" max="19" width="9.109375" style="19"/>
    <col min="20" max="20" width="19.109375" style="19" customWidth="1"/>
    <col min="21" max="16384" width="9.109375" style="19"/>
  </cols>
  <sheetData>
    <row r="1" spans="1:16">
      <c r="A1" s="17" t="s">
        <v>132</v>
      </c>
      <c r="B1" s="23"/>
      <c r="C1" s="23"/>
    </row>
    <row r="2" spans="1:16" ht="5.25" customHeight="1"/>
    <row r="3" spans="1:16" ht="26.25" customHeight="1">
      <c r="A3" s="221" t="s">
        <v>112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ht="12.75" customHeight="1">
      <c r="A4" s="208" t="s">
        <v>131</v>
      </c>
      <c r="B4" s="219"/>
      <c r="C4" s="219"/>
      <c r="D4" s="219"/>
      <c r="E4" s="219"/>
      <c r="F4" s="219"/>
    </row>
    <row r="5" spans="1:16" ht="12.75" customHeight="1">
      <c r="A5" s="13" t="s">
        <v>54</v>
      </c>
    </row>
    <row r="6" spans="1:16" s="20" customFormat="1" ht="15" customHeight="1">
      <c r="A6" s="191" t="s">
        <v>0</v>
      </c>
      <c r="B6" s="180" t="s">
        <v>14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20" customFormat="1" ht="15" customHeight="1">
      <c r="A7" s="192"/>
      <c r="B7" s="180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20" customFormat="1" ht="64.5" customHeight="1">
      <c r="A8" s="193"/>
      <c r="B8" s="180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4"/>
      <c r="B9" s="113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idden="1" outlineLevel="1">
      <c r="A11" s="8">
        <v>40544</v>
      </c>
      <c r="B11" s="45">
        <v>9.4038000000000004</v>
      </c>
      <c r="C11" s="45">
        <v>3.5013000000000001</v>
      </c>
      <c r="D11" s="45">
        <v>10.730700000000001</v>
      </c>
      <c r="E11" s="45">
        <v>12.217599999999999</v>
      </c>
      <c r="F11" s="45">
        <v>17</v>
      </c>
      <c r="G11" s="45">
        <v>9.4488000000000003</v>
      </c>
      <c r="H11" s="45">
        <v>3.5013000000000001</v>
      </c>
      <c r="I11" s="45">
        <v>10.813000000000001</v>
      </c>
      <c r="J11" s="45">
        <v>12.217599999999999</v>
      </c>
      <c r="K11" s="45">
        <v>17</v>
      </c>
      <c r="L11" s="45">
        <v>4.2876000000000003</v>
      </c>
      <c r="M11" s="45">
        <v>0</v>
      </c>
      <c r="N11" s="45">
        <v>4.2876000000000003</v>
      </c>
      <c r="O11" s="45">
        <v>0</v>
      </c>
      <c r="P11" s="45">
        <v>0</v>
      </c>
    </row>
    <row r="12" spans="1:16" hidden="1" outlineLevel="1">
      <c r="A12" s="8">
        <v>40575</v>
      </c>
      <c r="B12" s="45">
        <v>8.7261000000000006</v>
      </c>
      <c r="C12" s="45">
        <v>3.5211999999999999</v>
      </c>
      <c r="D12" s="45">
        <v>10.7729</v>
      </c>
      <c r="E12" s="45">
        <v>14.792899999999999</v>
      </c>
      <c r="F12" s="45">
        <v>17</v>
      </c>
      <c r="G12" s="45">
        <v>8.8218999999999994</v>
      </c>
      <c r="H12" s="45">
        <v>3.5211999999999999</v>
      </c>
      <c r="I12" s="45">
        <v>10.9918</v>
      </c>
      <c r="J12" s="45">
        <v>14.792899999999999</v>
      </c>
      <c r="K12" s="45">
        <v>17</v>
      </c>
      <c r="L12" s="45">
        <v>1.0015000000000001</v>
      </c>
      <c r="M12" s="45">
        <v>3</v>
      </c>
      <c r="N12" s="45">
        <v>1</v>
      </c>
      <c r="O12" s="45">
        <v>0</v>
      </c>
      <c r="P12" s="45">
        <v>0</v>
      </c>
    </row>
    <row r="13" spans="1:16" hidden="1" outlineLevel="1">
      <c r="A13" s="8">
        <v>40603</v>
      </c>
      <c r="B13" s="45">
        <v>6.7638999999999996</v>
      </c>
      <c r="C13" s="45">
        <v>4.1581000000000001</v>
      </c>
      <c r="D13" s="45">
        <v>11.092700000000001</v>
      </c>
      <c r="E13" s="45">
        <v>12.007099999999999</v>
      </c>
      <c r="F13" s="45">
        <v>0</v>
      </c>
      <c r="G13" s="45">
        <v>6.7640000000000002</v>
      </c>
      <c r="H13" s="45">
        <v>4.1581000000000001</v>
      </c>
      <c r="I13" s="45">
        <v>11.092700000000001</v>
      </c>
      <c r="J13" s="45">
        <v>12.007099999999999</v>
      </c>
      <c r="K13" s="45">
        <v>0</v>
      </c>
      <c r="L13" s="45">
        <v>4</v>
      </c>
      <c r="M13" s="45">
        <v>4</v>
      </c>
      <c r="N13" s="45">
        <v>0</v>
      </c>
      <c r="O13" s="45">
        <v>0</v>
      </c>
      <c r="P13" s="45">
        <v>0</v>
      </c>
    </row>
    <row r="14" spans="1:16" hidden="1" outlineLevel="1">
      <c r="A14" s="8">
        <v>40634</v>
      </c>
      <c r="B14" s="45">
        <v>7.1439000000000004</v>
      </c>
      <c r="C14" s="45">
        <v>4.4352</v>
      </c>
      <c r="D14" s="45">
        <v>11.4558</v>
      </c>
      <c r="E14" s="45">
        <v>12.708</v>
      </c>
      <c r="F14" s="45">
        <v>0</v>
      </c>
      <c r="G14" s="45">
        <v>7.1464999999999996</v>
      </c>
      <c r="H14" s="45">
        <v>4.4352</v>
      </c>
      <c r="I14" s="45">
        <v>11.475899999999999</v>
      </c>
      <c r="J14" s="45">
        <v>12.708</v>
      </c>
      <c r="K14" s="45">
        <v>0</v>
      </c>
      <c r="L14" s="45">
        <v>4.4972000000000003</v>
      </c>
      <c r="M14" s="45">
        <v>4</v>
      </c>
      <c r="N14" s="45">
        <v>4.5</v>
      </c>
      <c r="O14" s="45">
        <v>0</v>
      </c>
      <c r="P14" s="45">
        <v>0</v>
      </c>
    </row>
    <row r="15" spans="1:16" hidden="1" outlineLevel="1">
      <c r="A15" s="8">
        <v>40664</v>
      </c>
      <c r="B15" s="45">
        <v>6.2424999999999997</v>
      </c>
      <c r="C15" s="45">
        <v>6.1817000000000002</v>
      </c>
      <c r="D15" s="45">
        <v>5.7877000000000001</v>
      </c>
      <c r="E15" s="45">
        <v>11.3527</v>
      </c>
      <c r="F15" s="45">
        <v>0</v>
      </c>
      <c r="G15" s="45">
        <v>6.2426000000000004</v>
      </c>
      <c r="H15" s="45">
        <v>6.1817000000000002</v>
      </c>
      <c r="I15" s="45">
        <v>5.7877999999999998</v>
      </c>
      <c r="J15" s="45">
        <v>11.3527</v>
      </c>
      <c r="K15" s="45">
        <v>0</v>
      </c>
      <c r="L15" s="45">
        <v>4.4858000000000002</v>
      </c>
      <c r="M15" s="45">
        <v>3</v>
      </c>
      <c r="N15" s="45">
        <v>4.5</v>
      </c>
      <c r="O15" s="45">
        <v>0</v>
      </c>
      <c r="P15" s="45">
        <v>0</v>
      </c>
    </row>
    <row r="16" spans="1:16" hidden="1" outlineLevel="1">
      <c r="A16" s="8">
        <v>40695</v>
      </c>
      <c r="B16" s="45">
        <v>7.6139000000000001</v>
      </c>
      <c r="C16" s="45">
        <v>6.1104000000000003</v>
      </c>
      <c r="D16" s="45">
        <v>8.4518000000000004</v>
      </c>
      <c r="E16" s="45">
        <v>8.1243999999999996</v>
      </c>
      <c r="F16" s="45">
        <v>5.8182</v>
      </c>
      <c r="G16" s="45">
        <v>7.6288999999999998</v>
      </c>
      <c r="H16" s="45">
        <v>6.1104000000000003</v>
      </c>
      <c r="I16" s="45">
        <v>8.4850999999999992</v>
      </c>
      <c r="J16" s="45">
        <v>8.1243999999999996</v>
      </c>
      <c r="K16" s="45">
        <v>5.8182</v>
      </c>
      <c r="L16" s="45">
        <v>5.2206000000000001</v>
      </c>
      <c r="M16" s="45">
        <v>0</v>
      </c>
      <c r="N16" s="45">
        <v>5.2206000000000001</v>
      </c>
      <c r="O16" s="45">
        <v>0</v>
      </c>
      <c r="P16" s="45">
        <v>0</v>
      </c>
    </row>
    <row r="17" spans="1:16" hidden="1" outlineLevel="1">
      <c r="A17" s="8">
        <v>40725</v>
      </c>
      <c r="B17" s="45">
        <v>8.7439</v>
      </c>
      <c r="C17" s="45">
        <v>6.6734999999999998</v>
      </c>
      <c r="D17" s="45">
        <v>9.2756000000000007</v>
      </c>
      <c r="E17" s="45">
        <v>17.683199999999999</v>
      </c>
      <c r="F17" s="45">
        <v>6.3369999999999997</v>
      </c>
      <c r="G17" s="45">
        <v>8.7550000000000008</v>
      </c>
      <c r="H17" s="45">
        <v>6.6734999999999998</v>
      </c>
      <c r="I17" s="45">
        <v>9.2956000000000003</v>
      </c>
      <c r="J17" s="45">
        <v>17.683199999999999</v>
      </c>
      <c r="K17" s="45">
        <v>6.3369999999999997</v>
      </c>
      <c r="L17" s="45">
        <v>4.5</v>
      </c>
      <c r="M17" s="45">
        <v>3</v>
      </c>
      <c r="N17" s="45">
        <v>4.5</v>
      </c>
      <c r="O17" s="45">
        <v>0</v>
      </c>
      <c r="P17" s="45">
        <v>0</v>
      </c>
    </row>
    <row r="18" spans="1:16" hidden="1" outlineLevel="1">
      <c r="A18" s="8">
        <v>40756</v>
      </c>
      <c r="B18" s="45">
        <v>6.9640000000000004</v>
      </c>
      <c r="C18" s="45">
        <v>3.8723999999999998</v>
      </c>
      <c r="D18" s="45">
        <v>6.5053999999999998</v>
      </c>
      <c r="E18" s="45">
        <v>18.9695</v>
      </c>
      <c r="F18" s="45">
        <v>8</v>
      </c>
      <c r="G18" s="45">
        <v>8.6189999999999998</v>
      </c>
      <c r="H18" s="45">
        <v>4.8682999999999996</v>
      </c>
      <c r="I18" s="45">
        <v>6.7465000000000002</v>
      </c>
      <c r="J18" s="45">
        <v>18.9695</v>
      </c>
      <c r="K18" s="45">
        <v>8</v>
      </c>
      <c r="L18" s="45">
        <v>3.4952000000000001</v>
      </c>
      <c r="M18" s="45">
        <v>3.4937999999999998</v>
      </c>
      <c r="N18" s="45">
        <v>3.5072000000000001</v>
      </c>
      <c r="O18" s="45">
        <v>0</v>
      </c>
      <c r="P18" s="45">
        <v>0</v>
      </c>
    </row>
    <row r="19" spans="1:16" hidden="1" outlineLevel="1">
      <c r="A19" s="8">
        <v>40787</v>
      </c>
      <c r="B19" s="45">
        <v>6.3872999999999998</v>
      </c>
      <c r="C19" s="45">
        <v>5.1505999999999998</v>
      </c>
      <c r="D19" s="45">
        <v>8.4274000000000004</v>
      </c>
      <c r="E19" s="45">
        <v>11.004099999999999</v>
      </c>
      <c r="F19" s="45">
        <v>7.9866999999999999</v>
      </c>
      <c r="G19" s="45">
        <v>6.3951000000000002</v>
      </c>
      <c r="H19" s="45">
        <v>5.1505999999999998</v>
      </c>
      <c r="I19" s="45">
        <v>8.4848999999999997</v>
      </c>
      <c r="J19" s="45">
        <v>11.004099999999999</v>
      </c>
      <c r="K19" s="45">
        <v>7.9866999999999999</v>
      </c>
      <c r="L19" s="45">
        <v>5.1989000000000001</v>
      </c>
      <c r="M19" s="45">
        <v>0</v>
      </c>
      <c r="N19" s="45">
        <v>5.1989000000000001</v>
      </c>
      <c r="O19" s="45">
        <v>0</v>
      </c>
      <c r="P19" s="45">
        <v>0</v>
      </c>
    </row>
    <row r="20" spans="1:16" hidden="1" outlineLevel="1">
      <c r="A20" s="8">
        <v>40817</v>
      </c>
      <c r="B20" s="45">
        <v>8.4779</v>
      </c>
      <c r="C20" s="45">
        <v>4.0369999999999999</v>
      </c>
      <c r="D20" s="45">
        <v>13.011100000000001</v>
      </c>
      <c r="E20" s="45">
        <v>10.4069</v>
      </c>
      <c r="F20" s="45">
        <v>4.5049999999999999</v>
      </c>
      <c r="G20" s="45">
        <v>8.4898000000000007</v>
      </c>
      <c r="H20" s="45">
        <v>4.0373999999999999</v>
      </c>
      <c r="I20" s="45">
        <v>13.0528</v>
      </c>
      <c r="J20" s="45">
        <v>10.4069</v>
      </c>
      <c r="K20" s="45">
        <v>4.5049999999999999</v>
      </c>
      <c r="L20" s="45">
        <v>3.32</v>
      </c>
      <c r="M20" s="45">
        <v>2.8365999999999998</v>
      </c>
      <c r="N20" s="45">
        <v>3.3584000000000001</v>
      </c>
      <c r="O20" s="45">
        <v>0</v>
      </c>
      <c r="P20" s="45">
        <v>0</v>
      </c>
    </row>
    <row r="21" spans="1:16" hidden="1" outlineLevel="1">
      <c r="A21" s="8">
        <v>40848</v>
      </c>
      <c r="B21" s="45">
        <v>7.7664999999999997</v>
      </c>
      <c r="C21" s="45">
        <v>5.5499000000000001</v>
      </c>
      <c r="D21" s="45">
        <v>8.2562999999999995</v>
      </c>
      <c r="E21" s="45">
        <v>14.5002</v>
      </c>
      <c r="F21" s="45">
        <v>7.1318000000000001</v>
      </c>
      <c r="G21" s="45">
        <v>7.7717999999999998</v>
      </c>
      <c r="H21" s="45">
        <v>5.5499000000000001</v>
      </c>
      <c r="I21" s="45">
        <v>8.2635000000000005</v>
      </c>
      <c r="J21" s="45">
        <v>14.5002</v>
      </c>
      <c r="K21" s="45">
        <v>7.1318000000000001</v>
      </c>
      <c r="L21" s="45">
        <v>2.4769999999999999</v>
      </c>
      <c r="M21" s="45">
        <v>0</v>
      </c>
      <c r="N21" s="45">
        <v>2.4769999999999999</v>
      </c>
      <c r="O21" s="45">
        <v>0</v>
      </c>
      <c r="P21" s="45">
        <v>0</v>
      </c>
    </row>
    <row r="22" spans="1:16" hidden="1" outlineLevel="1">
      <c r="A22" s="8">
        <v>40878</v>
      </c>
      <c r="B22" s="45">
        <v>10.370799999999999</v>
      </c>
      <c r="C22" s="45">
        <v>5.8097000000000003</v>
      </c>
      <c r="D22" s="45">
        <v>8.7483000000000004</v>
      </c>
      <c r="E22" s="45">
        <v>16.199200000000001</v>
      </c>
      <c r="F22" s="45">
        <v>11.581</v>
      </c>
      <c r="G22" s="45">
        <v>10.404199999999999</v>
      </c>
      <c r="H22" s="45">
        <v>5.8097000000000003</v>
      </c>
      <c r="I22" s="45">
        <v>8.7942</v>
      </c>
      <c r="J22" s="45">
        <v>16.199200000000001</v>
      </c>
      <c r="K22" s="45">
        <v>11.581</v>
      </c>
      <c r="L22" s="45">
        <v>3.04</v>
      </c>
      <c r="M22" s="45">
        <v>0</v>
      </c>
      <c r="N22" s="45">
        <v>3.04</v>
      </c>
      <c r="O22" s="45">
        <v>0</v>
      </c>
      <c r="P22" s="45">
        <v>0</v>
      </c>
    </row>
    <row r="23" spans="1:16" hidden="1" outlineLevel="1">
      <c r="A23" s="8">
        <v>40909</v>
      </c>
      <c r="B23" s="45">
        <v>12.1058</v>
      </c>
      <c r="C23" s="45">
        <v>7.0095999999999998</v>
      </c>
      <c r="D23" s="45">
        <v>16.019200000000001</v>
      </c>
      <c r="E23" s="45">
        <v>16.470700000000001</v>
      </c>
      <c r="F23" s="45">
        <v>16.402000000000001</v>
      </c>
      <c r="G23" s="45">
        <v>12.113099999999999</v>
      </c>
      <c r="H23" s="45">
        <v>7.0095999999999998</v>
      </c>
      <c r="I23" s="45">
        <v>16.047599999999999</v>
      </c>
      <c r="J23" s="45">
        <v>16.470700000000001</v>
      </c>
      <c r="K23" s="45">
        <v>16.402000000000001</v>
      </c>
      <c r="L23" s="45">
        <v>3</v>
      </c>
      <c r="M23" s="45">
        <v>0</v>
      </c>
      <c r="N23" s="45">
        <v>3</v>
      </c>
      <c r="O23" s="45">
        <v>0</v>
      </c>
      <c r="P23" s="45">
        <v>0</v>
      </c>
    </row>
    <row r="24" spans="1:16" hidden="1" outlineLevel="1">
      <c r="A24" s="8">
        <v>40940</v>
      </c>
      <c r="B24" s="45">
        <v>9.9856999999999996</v>
      </c>
      <c r="C24" s="45">
        <v>7.9287000000000001</v>
      </c>
      <c r="D24" s="45">
        <v>10.8932</v>
      </c>
      <c r="E24" s="45">
        <v>15.7318</v>
      </c>
      <c r="F24" s="45">
        <v>15</v>
      </c>
      <c r="G24" s="45">
        <v>10.0243</v>
      </c>
      <c r="H24" s="45">
        <v>7.9474</v>
      </c>
      <c r="I24" s="45">
        <v>10.9452</v>
      </c>
      <c r="J24" s="45">
        <v>15.7318</v>
      </c>
      <c r="K24" s="45">
        <v>15</v>
      </c>
      <c r="L24" s="45">
        <v>2.6707000000000001</v>
      </c>
      <c r="M24" s="45">
        <v>1</v>
      </c>
      <c r="N24" s="45">
        <v>3</v>
      </c>
      <c r="O24" s="45">
        <v>0</v>
      </c>
      <c r="P24" s="45">
        <v>0</v>
      </c>
    </row>
    <row r="25" spans="1:16" hidden="1" outlineLevel="1">
      <c r="A25" s="8">
        <v>40969</v>
      </c>
      <c r="B25" s="45">
        <v>6.2653999999999996</v>
      </c>
      <c r="C25" s="45">
        <v>7.2990000000000004</v>
      </c>
      <c r="D25" s="45">
        <v>5.952</v>
      </c>
      <c r="E25" s="45">
        <v>0</v>
      </c>
      <c r="F25" s="45">
        <v>0</v>
      </c>
      <c r="G25" s="45">
        <v>6.2702999999999998</v>
      </c>
      <c r="H25" s="45">
        <v>7.2990000000000004</v>
      </c>
      <c r="I25" s="45">
        <v>5.9572000000000003</v>
      </c>
      <c r="J25" s="45">
        <v>0</v>
      </c>
      <c r="K25" s="45">
        <v>0</v>
      </c>
      <c r="L25" s="45">
        <v>4.4870000000000001</v>
      </c>
      <c r="M25" s="45">
        <v>0</v>
      </c>
      <c r="N25" s="45">
        <v>4.4870000000000001</v>
      </c>
      <c r="O25" s="45">
        <v>0</v>
      </c>
      <c r="P25" s="45">
        <v>0</v>
      </c>
    </row>
    <row r="26" spans="1:16" hidden="1" outlineLevel="1">
      <c r="A26" s="8">
        <v>41000</v>
      </c>
      <c r="B26" s="45">
        <v>8.7918000000000003</v>
      </c>
      <c r="C26" s="45">
        <v>6.2901999999999996</v>
      </c>
      <c r="D26" s="45">
        <v>13.375500000000001</v>
      </c>
      <c r="E26" s="45">
        <v>16.577500000000001</v>
      </c>
      <c r="F26" s="45">
        <v>0</v>
      </c>
      <c r="G26" s="45">
        <v>8.7926000000000002</v>
      </c>
      <c r="H26" s="45">
        <v>6.2901999999999996</v>
      </c>
      <c r="I26" s="45">
        <v>13.381</v>
      </c>
      <c r="J26" s="45">
        <v>16.577500000000001</v>
      </c>
      <c r="K26" s="45">
        <v>0</v>
      </c>
      <c r="L26" s="45">
        <v>5</v>
      </c>
      <c r="M26" s="45">
        <v>0</v>
      </c>
      <c r="N26" s="45">
        <v>5</v>
      </c>
      <c r="O26" s="45">
        <v>0</v>
      </c>
      <c r="P26" s="45">
        <v>0</v>
      </c>
    </row>
    <row r="27" spans="1:16" hidden="1" outlineLevel="1">
      <c r="A27" s="8">
        <v>41030</v>
      </c>
      <c r="B27" s="45">
        <v>3.2926000000000002</v>
      </c>
      <c r="C27" s="45">
        <v>6.3091999999999997</v>
      </c>
      <c r="D27" s="45">
        <v>2.6084000000000001</v>
      </c>
      <c r="E27" s="45">
        <v>5.5872999999999999</v>
      </c>
      <c r="F27" s="45">
        <v>0</v>
      </c>
      <c r="G27" s="45">
        <v>3.1192000000000002</v>
      </c>
      <c r="H27" s="45">
        <v>6.3091999999999997</v>
      </c>
      <c r="I27" s="45">
        <v>2.6084000000000001</v>
      </c>
      <c r="J27" s="45">
        <v>19</v>
      </c>
      <c r="K27" s="45">
        <v>0</v>
      </c>
      <c r="L27" s="45">
        <v>5</v>
      </c>
      <c r="M27" s="45">
        <v>0</v>
      </c>
      <c r="N27" s="45">
        <v>0</v>
      </c>
      <c r="O27" s="45">
        <v>5</v>
      </c>
      <c r="P27" s="45">
        <v>0</v>
      </c>
    </row>
    <row r="28" spans="1:16" hidden="1" outlineLevel="1">
      <c r="A28" s="8">
        <v>41061</v>
      </c>
      <c r="B28" s="45">
        <v>1.3528</v>
      </c>
      <c r="C28" s="45">
        <v>7.3665000000000003</v>
      </c>
      <c r="D28" s="45">
        <v>1.1237999999999999</v>
      </c>
      <c r="E28" s="45">
        <v>18.984300000000001</v>
      </c>
      <c r="F28" s="45">
        <v>0</v>
      </c>
      <c r="G28" s="45">
        <v>1.3469</v>
      </c>
      <c r="H28" s="45">
        <v>7.3665000000000003</v>
      </c>
      <c r="I28" s="45">
        <v>1.1171</v>
      </c>
      <c r="J28" s="45">
        <v>18.984300000000001</v>
      </c>
      <c r="K28" s="45">
        <v>0</v>
      </c>
      <c r="L28" s="45">
        <v>3.3412999999999999</v>
      </c>
      <c r="M28" s="45">
        <v>0</v>
      </c>
      <c r="N28" s="45">
        <v>3.3412999999999999</v>
      </c>
      <c r="O28" s="45">
        <v>0</v>
      </c>
      <c r="P28" s="45">
        <v>0</v>
      </c>
    </row>
    <row r="29" spans="1:16" hidden="1" outlineLevel="1">
      <c r="A29" s="8">
        <v>41091</v>
      </c>
      <c r="B29" s="45">
        <v>3.4748000000000001</v>
      </c>
      <c r="C29" s="45">
        <v>7.0076999999999998</v>
      </c>
      <c r="D29" s="45">
        <v>2.8837999999999999</v>
      </c>
      <c r="E29" s="45">
        <v>15.732699999999999</v>
      </c>
      <c r="F29" s="45">
        <v>0</v>
      </c>
      <c r="G29" s="45">
        <v>3.4754999999999998</v>
      </c>
      <c r="H29" s="45">
        <v>7.0255999999999998</v>
      </c>
      <c r="I29" s="45">
        <v>2.8833000000000002</v>
      </c>
      <c r="J29" s="45">
        <v>15.732699999999999</v>
      </c>
      <c r="K29" s="45">
        <v>0</v>
      </c>
      <c r="L29" s="45">
        <v>2.3849999999999998</v>
      </c>
      <c r="M29" s="45">
        <v>1.2656000000000001</v>
      </c>
      <c r="N29" s="45">
        <v>4.5739000000000001</v>
      </c>
      <c r="O29" s="45">
        <v>0</v>
      </c>
      <c r="P29" s="45">
        <v>0</v>
      </c>
    </row>
    <row r="30" spans="1:16" hidden="1" outlineLevel="1">
      <c r="A30" s="8">
        <v>41122</v>
      </c>
      <c r="B30" s="45">
        <v>6.4641999999999999</v>
      </c>
      <c r="C30" s="45">
        <v>7.2495000000000003</v>
      </c>
      <c r="D30" s="45">
        <v>6.3888999999999996</v>
      </c>
      <c r="E30" s="45">
        <v>18.326699999999999</v>
      </c>
      <c r="F30" s="45">
        <v>0</v>
      </c>
      <c r="G30" s="45">
        <v>6.4645999999999999</v>
      </c>
      <c r="H30" s="45">
        <v>7.2507000000000001</v>
      </c>
      <c r="I30" s="45">
        <v>6.3891999999999998</v>
      </c>
      <c r="J30" s="45">
        <v>18.326699999999999</v>
      </c>
      <c r="K30" s="45">
        <v>0</v>
      </c>
      <c r="L30" s="45">
        <v>4.1616999999999997</v>
      </c>
      <c r="M30" s="45">
        <v>1</v>
      </c>
      <c r="N30" s="45">
        <v>4.4642999999999997</v>
      </c>
      <c r="O30" s="45">
        <v>0</v>
      </c>
      <c r="P30" s="45">
        <v>0</v>
      </c>
    </row>
    <row r="31" spans="1:16" hidden="1" outlineLevel="1">
      <c r="A31" s="8">
        <v>41153</v>
      </c>
      <c r="B31" s="45">
        <v>7.3799000000000001</v>
      </c>
      <c r="C31" s="45">
        <v>7.9653999999999998</v>
      </c>
      <c r="D31" s="45">
        <v>7.3339999999999996</v>
      </c>
      <c r="E31" s="45">
        <v>18.471</v>
      </c>
      <c r="F31" s="45">
        <v>0</v>
      </c>
      <c r="G31" s="45">
        <v>7.3818000000000001</v>
      </c>
      <c r="H31" s="45">
        <v>7.9880000000000004</v>
      </c>
      <c r="I31" s="45">
        <v>7.3345000000000002</v>
      </c>
      <c r="J31" s="45">
        <v>18.471</v>
      </c>
      <c r="K31" s="45">
        <v>0</v>
      </c>
      <c r="L31" s="45">
        <v>1.4371</v>
      </c>
      <c r="M31" s="45">
        <v>1.2649999999999999</v>
      </c>
      <c r="N31" s="45">
        <v>2.0047000000000001</v>
      </c>
      <c r="O31" s="45">
        <v>0</v>
      </c>
      <c r="P31" s="45">
        <v>0</v>
      </c>
    </row>
    <row r="32" spans="1:16" hidden="1" outlineLevel="1">
      <c r="A32" s="8">
        <v>41183</v>
      </c>
      <c r="B32" s="45">
        <v>11.8408</v>
      </c>
      <c r="C32" s="45">
        <v>8.2521000000000004</v>
      </c>
      <c r="D32" s="45">
        <v>12.397600000000001</v>
      </c>
      <c r="E32" s="45">
        <v>24.616800000000001</v>
      </c>
      <c r="F32" s="45">
        <v>0</v>
      </c>
      <c r="G32" s="45">
        <v>11.843500000000001</v>
      </c>
      <c r="H32" s="45">
        <v>8.2542000000000009</v>
      </c>
      <c r="I32" s="45">
        <v>12.400499999999999</v>
      </c>
      <c r="J32" s="45">
        <v>24.616800000000001</v>
      </c>
      <c r="K32" s="45">
        <v>0</v>
      </c>
      <c r="L32" s="45">
        <v>5.8090999999999999</v>
      </c>
      <c r="M32" s="45">
        <v>1.6171</v>
      </c>
      <c r="N32" s="45">
        <v>6.2424999999999997</v>
      </c>
      <c r="O32" s="45">
        <v>0</v>
      </c>
      <c r="P32" s="45">
        <v>0</v>
      </c>
    </row>
    <row r="33" spans="1:16" hidden="1" outlineLevel="1">
      <c r="A33" s="8">
        <v>41214</v>
      </c>
      <c r="B33" s="45">
        <v>12.640499999999999</v>
      </c>
      <c r="C33" s="45">
        <v>8.1433999999999997</v>
      </c>
      <c r="D33" s="45">
        <v>12.845800000000001</v>
      </c>
      <c r="E33" s="45">
        <v>22.588200000000001</v>
      </c>
      <c r="F33" s="45">
        <v>0</v>
      </c>
      <c r="G33" s="45">
        <v>12.6412</v>
      </c>
      <c r="H33" s="45">
        <v>8.1483000000000008</v>
      </c>
      <c r="I33" s="45">
        <v>12.8461</v>
      </c>
      <c r="J33" s="45">
        <v>22.588200000000001</v>
      </c>
      <c r="K33" s="45">
        <v>0</v>
      </c>
      <c r="L33" s="45">
        <v>5.0419999999999998</v>
      </c>
      <c r="M33" s="45">
        <v>1.7282</v>
      </c>
      <c r="N33" s="45">
        <v>7.2</v>
      </c>
      <c r="O33" s="45">
        <v>0</v>
      </c>
      <c r="P33" s="45">
        <v>0</v>
      </c>
    </row>
    <row r="34" spans="1:16" hidden="1" outlineLevel="1">
      <c r="A34" s="8">
        <v>41244</v>
      </c>
      <c r="B34" s="45">
        <v>7.952</v>
      </c>
      <c r="C34" s="45">
        <v>8.5167999999999999</v>
      </c>
      <c r="D34" s="45">
        <v>7.9176000000000002</v>
      </c>
      <c r="E34" s="45">
        <v>23.6538</v>
      </c>
      <c r="F34" s="45">
        <v>0</v>
      </c>
      <c r="G34" s="45">
        <v>7.9523999999999999</v>
      </c>
      <c r="H34" s="45">
        <v>8.5222999999999995</v>
      </c>
      <c r="I34" s="45">
        <v>7.9177</v>
      </c>
      <c r="J34" s="45">
        <v>23.6538</v>
      </c>
      <c r="K34" s="45">
        <v>0</v>
      </c>
      <c r="L34" s="45">
        <v>4.9981999999999998</v>
      </c>
      <c r="M34" s="45">
        <v>1</v>
      </c>
      <c r="N34" s="45">
        <v>6.7142999999999997</v>
      </c>
      <c r="O34" s="45">
        <v>0</v>
      </c>
      <c r="P34" s="45">
        <v>0</v>
      </c>
    </row>
    <row r="35" spans="1:16" hidden="1" outlineLevel="1">
      <c r="A35" s="8">
        <v>41275</v>
      </c>
      <c r="B35" s="45">
        <v>8.5855999999999995</v>
      </c>
      <c r="C35" s="45">
        <v>7.3860999999999999</v>
      </c>
      <c r="D35" s="45">
        <v>8.8391000000000002</v>
      </c>
      <c r="E35" s="45">
        <v>17.8781</v>
      </c>
      <c r="F35" s="45">
        <v>15.5</v>
      </c>
      <c r="G35" s="45">
        <v>8.5859000000000005</v>
      </c>
      <c r="H35" s="45">
        <v>7.3860999999999999</v>
      </c>
      <c r="I35" s="45">
        <v>8.8393999999999995</v>
      </c>
      <c r="J35" s="45">
        <v>17.8781</v>
      </c>
      <c r="K35" s="45">
        <v>15.5</v>
      </c>
      <c r="L35" s="45">
        <v>4.3506999999999998</v>
      </c>
      <c r="M35" s="45">
        <v>0</v>
      </c>
      <c r="N35" s="45">
        <v>4.3506999999999998</v>
      </c>
      <c r="O35" s="45">
        <v>0</v>
      </c>
      <c r="P35" s="45">
        <v>0</v>
      </c>
    </row>
    <row r="36" spans="1:16" hidden="1" outlineLevel="1">
      <c r="A36" s="8">
        <v>41306</v>
      </c>
      <c r="B36" s="45">
        <v>8.9611999999999998</v>
      </c>
      <c r="C36" s="45">
        <v>7.9353999999999996</v>
      </c>
      <c r="D36" s="45">
        <v>9.0405999999999995</v>
      </c>
      <c r="E36" s="45">
        <v>11.511900000000001</v>
      </c>
      <c r="F36" s="45">
        <v>0</v>
      </c>
      <c r="G36" s="45">
        <v>8.9611999999999998</v>
      </c>
      <c r="H36" s="45">
        <v>7.9353999999999996</v>
      </c>
      <c r="I36" s="45">
        <v>9.0405999999999995</v>
      </c>
      <c r="J36" s="45">
        <v>11.511900000000001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</row>
    <row r="37" spans="1:16" hidden="1" outlineLevel="1">
      <c r="A37" s="8">
        <v>41334</v>
      </c>
      <c r="B37" s="45">
        <v>8.2034000000000002</v>
      </c>
      <c r="C37" s="45">
        <v>7.7305999999999999</v>
      </c>
      <c r="D37" s="45">
        <v>8.1729000000000003</v>
      </c>
      <c r="E37" s="45">
        <v>10.042899999999999</v>
      </c>
      <c r="F37" s="45">
        <v>0</v>
      </c>
      <c r="G37" s="45">
        <v>9.1295000000000002</v>
      </c>
      <c r="H37" s="45">
        <v>7.7324000000000002</v>
      </c>
      <c r="I37" s="45">
        <v>9.2749000000000006</v>
      </c>
      <c r="J37" s="45">
        <v>10.042899999999999</v>
      </c>
      <c r="K37" s="45">
        <v>0</v>
      </c>
      <c r="L37" s="45">
        <v>2.1998000000000002</v>
      </c>
      <c r="M37" s="45">
        <v>1</v>
      </c>
      <c r="N37" s="45">
        <v>2.2000000000000002</v>
      </c>
      <c r="O37" s="45">
        <v>0</v>
      </c>
      <c r="P37" s="45">
        <v>0</v>
      </c>
    </row>
    <row r="38" spans="1:16" hidden="1" outlineLevel="1">
      <c r="A38" s="8">
        <v>41365</v>
      </c>
      <c r="B38" s="45">
        <v>10.917400000000001</v>
      </c>
      <c r="C38" s="45">
        <v>6.4676999999999998</v>
      </c>
      <c r="D38" s="45">
        <v>11.345700000000001</v>
      </c>
      <c r="E38" s="45">
        <v>10.0588</v>
      </c>
      <c r="F38" s="45">
        <v>0</v>
      </c>
      <c r="G38" s="45">
        <v>10.9175</v>
      </c>
      <c r="H38" s="45">
        <v>6.4679000000000002</v>
      </c>
      <c r="I38" s="45">
        <v>11.345800000000001</v>
      </c>
      <c r="J38" s="45">
        <v>10.0588</v>
      </c>
      <c r="K38" s="45">
        <v>0</v>
      </c>
      <c r="L38" s="45">
        <v>4.0180999999999996</v>
      </c>
      <c r="M38" s="45">
        <v>1</v>
      </c>
      <c r="N38" s="45">
        <v>5</v>
      </c>
      <c r="O38" s="45">
        <v>0</v>
      </c>
      <c r="P38" s="45">
        <v>0</v>
      </c>
    </row>
    <row r="39" spans="1:16" hidden="1" outlineLevel="1">
      <c r="A39" s="8">
        <v>41395</v>
      </c>
      <c r="B39" s="45">
        <v>10.9756</v>
      </c>
      <c r="C39" s="45">
        <v>6.2159000000000004</v>
      </c>
      <c r="D39" s="45">
        <v>11.8764</v>
      </c>
      <c r="E39" s="45">
        <v>10.0616</v>
      </c>
      <c r="F39" s="45">
        <v>0</v>
      </c>
      <c r="G39" s="45">
        <v>10.976100000000001</v>
      </c>
      <c r="H39" s="45">
        <v>6.2159000000000004</v>
      </c>
      <c r="I39" s="45">
        <v>11.8772</v>
      </c>
      <c r="J39" s="45">
        <v>10.0616</v>
      </c>
      <c r="K39" s="45">
        <v>0</v>
      </c>
      <c r="L39" s="45">
        <v>3.5796000000000001</v>
      </c>
      <c r="M39" s="45">
        <v>0</v>
      </c>
      <c r="N39" s="45">
        <v>3.5796000000000001</v>
      </c>
      <c r="O39" s="45">
        <v>0</v>
      </c>
      <c r="P39" s="45">
        <v>0</v>
      </c>
    </row>
    <row r="40" spans="1:16" hidden="1" outlineLevel="1">
      <c r="A40" s="8">
        <v>41426</v>
      </c>
      <c r="B40" s="45">
        <v>10.344200000000001</v>
      </c>
      <c r="C40" s="45">
        <v>6.0484999999999998</v>
      </c>
      <c r="D40" s="45">
        <v>11.2463</v>
      </c>
      <c r="E40" s="45">
        <v>7.0202999999999998</v>
      </c>
      <c r="F40" s="45">
        <v>0</v>
      </c>
      <c r="G40" s="45">
        <v>10.346299999999999</v>
      </c>
      <c r="H40" s="45">
        <v>6.0580999999999996</v>
      </c>
      <c r="I40" s="45">
        <v>11.2463</v>
      </c>
      <c r="J40" s="45">
        <v>7.0202999999999998</v>
      </c>
      <c r="K40" s="45">
        <v>0</v>
      </c>
      <c r="L40" s="45">
        <v>2</v>
      </c>
      <c r="M40" s="45">
        <v>2</v>
      </c>
      <c r="N40" s="45">
        <v>0</v>
      </c>
      <c r="O40" s="45">
        <v>2</v>
      </c>
      <c r="P40" s="45">
        <v>0</v>
      </c>
    </row>
    <row r="41" spans="1:16" hidden="1" outlineLevel="1">
      <c r="A41" s="8">
        <v>41456</v>
      </c>
      <c r="B41" s="45">
        <v>11.4275</v>
      </c>
      <c r="C41" s="45">
        <v>5.8349000000000002</v>
      </c>
      <c r="D41" s="45">
        <v>12.9734</v>
      </c>
      <c r="E41" s="45">
        <v>18.121500000000001</v>
      </c>
      <c r="F41" s="45">
        <v>0</v>
      </c>
      <c r="G41" s="45">
        <v>11.428599999999999</v>
      </c>
      <c r="H41" s="45">
        <v>5.8349000000000002</v>
      </c>
      <c r="I41" s="45">
        <v>12.973699999999999</v>
      </c>
      <c r="J41" s="45">
        <v>18.869299999999999</v>
      </c>
      <c r="K41" s="45">
        <v>0</v>
      </c>
      <c r="L41" s="45">
        <v>1.7843</v>
      </c>
      <c r="M41" s="45">
        <v>1</v>
      </c>
      <c r="N41" s="45">
        <v>2.7793999999999999</v>
      </c>
      <c r="O41" s="45">
        <v>1.5</v>
      </c>
      <c r="P41" s="45">
        <v>0</v>
      </c>
    </row>
    <row r="42" spans="1:16" hidden="1" outlineLevel="1">
      <c r="A42" s="8">
        <v>41487</v>
      </c>
      <c r="B42" s="45">
        <v>11.666600000000001</v>
      </c>
      <c r="C42" s="45">
        <v>6.1055999999999999</v>
      </c>
      <c r="D42" s="45">
        <v>12.824999999999999</v>
      </c>
      <c r="E42" s="45">
        <v>7.0452000000000004</v>
      </c>
      <c r="F42" s="45">
        <v>0</v>
      </c>
      <c r="G42" s="45">
        <v>11.669499999999999</v>
      </c>
      <c r="H42" s="45">
        <v>6.1130000000000004</v>
      </c>
      <c r="I42" s="45">
        <v>12.825900000000001</v>
      </c>
      <c r="J42" s="45">
        <v>7.0452000000000004</v>
      </c>
      <c r="K42" s="45">
        <v>0</v>
      </c>
      <c r="L42" s="45">
        <v>1.8408</v>
      </c>
      <c r="M42" s="45">
        <v>1.9582999999999999</v>
      </c>
      <c r="N42" s="45">
        <v>1.4152</v>
      </c>
      <c r="O42" s="45">
        <v>0</v>
      </c>
      <c r="P42" s="45">
        <v>0</v>
      </c>
    </row>
    <row r="43" spans="1:16" hidden="1" outlineLevel="1">
      <c r="A43" s="8">
        <v>41518</v>
      </c>
      <c r="B43" s="45">
        <v>11.024100000000001</v>
      </c>
      <c r="C43" s="45">
        <v>6.3714000000000004</v>
      </c>
      <c r="D43" s="45">
        <v>12.3713</v>
      </c>
      <c r="E43" s="45">
        <v>9.5167999999999999</v>
      </c>
      <c r="F43" s="45">
        <v>0</v>
      </c>
      <c r="G43" s="45">
        <v>11.031599999999999</v>
      </c>
      <c r="H43" s="45">
        <v>6.3947000000000003</v>
      </c>
      <c r="I43" s="45">
        <v>12.372299999999999</v>
      </c>
      <c r="J43" s="45">
        <v>9.5193999999999992</v>
      </c>
      <c r="K43" s="45">
        <v>0</v>
      </c>
      <c r="L43" s="45">
        <v>1.9185000000000001</v>
      </c>
      <c r="M43" s="45">
        <v>1.6032999999999999</v>
      </c>
      <c r="N43" s="45">
        <v>4.8617999999999997</v>
      </c>
      <c r="O43" s="45">
        <v>1.5</v>
      </c>
      <c r="P43" s="45">
        <v>0</v>
      </c>
    </row>
    <row r="44" spans="1:16" hidden="1" outlineLevel="1">
      <c r="A44" s="8">
        <v>41548</v>
      </c>
      <c r="B44" s="45">
        <v>9.9963999999999995</v>
      </c>
      <c r="C44" s="45">
        <v>6.5076999999999998</v>
      </c>
      <c r="D44" s="45">
        <v>11.001300000000001</v>
      </c>
      <c r="E44" s="45">
        <v>9.5291999999999994</v>
      </c>
      <c r="F44" s="45">
        <v>0</v>
      </c>
      <c r="G44" s="45">
        <v>9.9985999999999997</v>
      </c>
      <c r="H44" s="45">
        <v>6.5136000000000003</v>
      </c>
      <c r="I44" s="45">
        <v>11.0022</v>
      </c>
      <c r="J44" s="45">
        <v>9.5291999999999994</v>
      </c>
      <c r="K44" s="45">
        <v>0</v>
      </c>
      <c r="L44" s="45">
        <v>2.3321000000000001</v>
      </c>
      <c r="M44" s="45">
        <v>1.9179999999999999</v>
      </c>
      <c r="N44" s="45">
        <v>3.5</v>
      </c>
      <c r="O44" s="45">
        <v>0</v>
      </c>
      <c r="P44" s="45">
        <v>0</v>
      </c>
    </row>
    <row r="45" spans="1:16" hidden="1" outlineLevel="1">
      <c r="A45" s="8">
        <v>41579</v>
      </c>
      <c r="B45" s="45">
        <v>11.2399</v>
      </c>
      <c r="C45" s="45">
        <v>6.0462999999999996</v>
      </c>
      <c r="D45" s="45">
        <v>12.317500000000001</v>
      </c>
      <c r="E45" s="45">
        <v>9.5138999999999996</v>
      </c>
      <c r="F45" s="45">
        <v>4</v>
      </c>
      <c r="G45" s="45">
        <v>11.242000000000001</v>
      </c>
      <c r="H45" s="45">
        <v>6.0506000000000002</v>
      </c>
      <c r="I45" s="45">
        <v>12.3186</v>
      </c>
      <c r="J45" s="45">
        <v>9.5138999999999996</v>
      </c>
      <c r="K45" s="45">
        <v>0</v>
      </c>
      <c r="L45" s="45">
        <v>2.42</v>
      </c>
      <c r="M45" s="45">
        <v>1.9582999999999999</v>
      </c>
      <c r="N45" s="45">
        <v>2.9192</v>
      </c>
      <c r="O45" s="45">
        <v>0</v>
      </c>
      <c r="P45" s="45">
        <v>4</v>
      </c>
    </row>
    <row r="46" spans="1:16" hidden="1" outlineLevel="1">
      <c r="A46" s="8">
        <v>41609</v>
      </c>
      <c r="B46" s="45">
        <v>11.801</v>
      </c>
      <c r="C46" s="45">
        <v>6.0753000000000004</v>
      </c>
      <c r="D46" s="45">
        <v>13.4725</v>
      </c>
      <c r="E46" s="45">
        <v>9.5785</v>
      </c>
      <c r="F46" s="45">
        <v>0</v>
      </c>
      <c r="G46" s="45">
        <v>11.811199999999999</v>
      </c>
      <c r="H46" s="45">
        <v>6.0982000000000003</v>
      </c>
      <c r="I46" s="45">
        <v>13.473800000000001</v>
      </c>
      <c r="J46" s="45">
        <v>9.5814000000000004</v>
      </c>
      <c r="K46" s="45">
        <v>0</v>
      </c>
      <c r="L46" s="45">
        <v>2.6143999999999998</v>
      </c>
      <c r="M46" s="45">
        <v>1.9999</v>
      </c>
      <c r="N46" s="45">
        <v>6.8754</v>
      </c>
      <c r="O46" s="45">
        <v>1.2</v>
      </c>
      <c r="P46" s="45">
        <v>0</v>
      </c>
    </row>
    <row r="47" spans="1:16" hidden="1" outlineLevel="1">
      <c r="A47" s="8">
        <v>41640</v>
      </c>
      <c r="B47" s="45">
        <v>11.854900000000001</v>
      </c>
      <c r="C47" s="45">
        <v>5.9633000000000003</v>
      </c>
      <c r="D47" s="45">
        <v>13.809799999999999</v>
      </c>
      <c r="E47" s="45">
        <v>9.6065000000000005</v>
      </c>
      <c r="F47" s="45">
        <v>0</v>
      </c>
      <c r="G47" s="45">
        <v>11.8582</v>
      </c>
      <c r="H47" s="45">
        <v>5.9691000000000001</v>
      </c>
      <c r="I47" s="45">
        <v>13.811400000000001</v>
      </c>
      <c r="J47" s="45">
        <v>9.6065000000000005</v>
      </c>
      <c r="K47" s="45">
        <v>0</v>
      </c>
      <c r="L47" s="45">
        <v>3.1703999999999999</v>
      </c>
      <c r="M47" s="45">
        <v>1.9289000000000001</v>
      </c>
      <c r="N47" s="45">
        <v>5.5450999999999997</v>
      </c>
      <c r="O47" s="45">
        <v>0</v>
      </c>
      <c r="P47" s="45">
        <v>0</v>
      </c>
    </row>
    <row r="48" spans="1:16" hidden="1" outlineLevel="1">
      <c r="A48" s="8">
        <v>41671</v>
      </c>
      <c r="B48" s="45">
        <v>11.4077</v>
      </c>
      <c r="C48" s="45">
        <v>6.3878000000000004</v>
      </c>
      <c r="D48" s="45">
        <v>13.8003</v>
      </c>
      <c r="E48" s="45">
        <v>13.1165</v>
      </c>
      <c r="F48" s="45">
        <v>0</v>
      </c>
      <c r="G48" s="45">
        <v>11.428900000000001</v>
      </c>
      <c r="H48" s="45">
        <v>6.4009</v>
      </c>
      <c r="I48" s="45">
        <v>13.825699999999999</v>
      </c>
      <c r="J48" s="45">
        <v>13.1165</v>
      </c>
      <c r="K48" s="45">
        <v>0</v>
      </c>
      <c r="L48" s="45">
        <v>4.4935</v>
      </c>
      <c r="M48" s="45">
        <v>1.9732000000000001</v>
      </c>
      <c r="N48" s="45">
        <v>5.6429999999999998</v>
      </c>
      <c r="O48" s="45">
        <v>0</v>
      </c>
      <c r="P48" s="45">
        <v>0</v>
      </c>
    </row>
    <row r="49" spans="1:16" hidden="1" outlineLevel="1">
      <c r="A49" s="8">
        <v>41699</v>
      </c>
      <c r="B49" s="45">
        <v>12.527799999999999</v>
      </c>
      <c r="C49" s="45">
        <v>5.9307999999999996</v>
      </c>
      <c r="D49" s="45">
        <v>14.7003</v>
      </c>
      <c r="E49" s="45">
        <v>9.8064999999999998</v>
      </c>
      <c r="F49" s="45">
        <v>0</v>
      </c>
      <c r="G49" s="45">
        <v>12.533300000000001</v>
      </c>
      <c r="H49" s="45">
        <v>5.9344000000000001</v>
      </c>
      <c r="I49" s="45">
        <v>14.706099999999999</v>
      </c>
      <c r="J49" s="45">
        <v>9.8064999999999998</v>
      </c>
      <c r="K49" s="45">
        <v>0</v>
      </c>
      <c r="L49" s="45">
        <v>5.5575999999999999</v>
      </c>
      <c r="M49" s="45">
        <v>1.9186000000000001</v>
      </c>
      <c r="N49" s="45">
        <v>7</v>
      </c>
      <c r="O49" s="45">
        <v>0</v>
      </c>
      <c r="P49" s="45">
        <v>0</v>
      </c>
    </row>
    <row r="50" spans="1:16" hidden="1" outlineLevel="1">
      <c r="A50" s="8">
        <v>41730</v>
      </c>
      <c r="B50" s="45">
        <v>16.3004</v>
      </c>
      <c r="C50" s="45">
        <v>6.0648999999999997</v>
      </c>
      <c r="D50" s="45">
        <v>20.410799999999998</v>
      </c>
      <c r="E50" s="45">
        <v>6.4222000000000001</v>
      </c>
      <c r="F50" s="45">
        <v>0</v>
      </c>
      <c r="G50" s="45">
        <v>16.311900000000001</v>
      </c>
      <c r="H50" s="45">
        <v>6.0705</v>
      </c>
      <c r="I50" s="45">
        <v>20.418500000000002</v>
      </c>
      <c r="J50" s="45">
        <v>6.6668000000000003</v>
      </c>
      <c r="K50" s="45">
        <v>0</v>
      </c>
      <c r="L50" s="45">
        <v>3.4954000000000001</v>
      </c>
      <c r="M50" s="45">
        <v>1.9602999999999999</v>
      </c>
      <c r="N50" s="45">
        <v>5.5724</v>
      </c>
      <c r="O50" s="45">
        <v>2.2408999999999999</v>
      </c>
      <c r="P50" s="45">
        <v>0</v>
      </c>
    </row>
    <row r="51" spans="1:16" hidden="1" outlineLevel="1">
      <c r="A51" s="8">
        <v>41760</v>
      </c>
      <c r="B51" s="45">
        <v>14.078099999999999</v>
      </c>
      <c r="C51" s="45">
        <v>6.9710000000000001</v>
      </c>
      <c r="D51" s="45">
        <v>18.681799999999999</v>
      </c>
      <c r="E51" s="45">
        <v>10.231</v>
      </c>
      <c r="F51" s="45">
        <v>0</v>
      </c>
      <c r="G51" s="45">
        <v>14.0883</v>
      </c>
      <c r="H51" s="45">
        <v>6.9871999999999996</v>
      </c>
      <c r="I51" s="45">
        <v>18.684899999999999</v>
      </c>
      <c r="J51" s="45">
        <v>10.231199999999999</v>
      </c>
      <c r="K51" s="45">
        <v>0</v>
      </c>
      <c r="L51" s="45">
        <v>2.4255</v>
      </c>
      <c r="M51" s="45">
        <v>1.9635</v>
      </c>
      <c r="N51" s="45">
        <v>5</v>
      </c>
      <c r="O51" s="45">
        <v>4.5</v>
      </c>
      <c r="P51" s="45">
        <v>0</v>
      </c>
    </row>
    <row r="52" spans="1:16" hidden="1" outlineLevel="1">
      <c r="A52" s="8">
        <v>41791</v>
      </c>
      <c r="B52" s="45">
        <v>13.885300000000001</v>
      </c>
      <c r="C52" s="45">
        <v>7.5510000000000002</v>
      </c>
      <c r="D52" s="45">
        <v>15.403700000000001</v>
      </c>
      <c r="E52" s="45">
        <v>10.164199999999999</v>
      </c>
      <c r="F52" s="45">
        <v>0</v>
      </c>
      <c r="G52" s="45">
        <v>13.8857</v>
      </c>
      <c r="H52" s="45">
        <v>7.5510000000000002</v>
      </c>
      <c r="I52" s="45">
        <v>15.403700000000001</v>
      </c>
      <c r="J52" s="45">
        <v>10.165699999999999</v>
      </c>
      <c r="K52" s="45">
        <v>0</v>
      </c>
      <c r="L52" s="45">
        <v>3.1882000000000001</v>
      </c>
      <c r="M52" s="45">
        <v>1.75</v>
      </c>
      <c r="N52" s="45">
        <v>0</v>
      </c>
      <c r="O52" s="45">
        <v>3.2</v>
      </c>
      <c r="P52" s="45">
        <v>0</v>
      </c>
    </row>
    <row r="53" spans="1:16" hidden="1" outlineLevel="1">
      <c r="A53" s="8">
        <v>41821</v>
      </c>
      <c r="B53" s="45">
        <v>18.410699999999999</v>
      </c>
      <c r="C53" s="45">
        <v>7.7596999999999996</v>
      </c>
      <c r="D53" s="45">
        <v>20.359200000000001</v>
      </c>
      <c r="E53" s="45">
        <v>9.5690000000000008</v>
      </c>
      <c r="F53" s="45">
        <v>0</v>
      </c>
      <c r="G53" s="45">
        <v>18.415099999999999</v>
      </c>
      <c r="H53" s="45">
        <v>7.7617000000000003</v>
      </c>
      <c r="I53" s="45">
        <v>20.361899999999999</v>
      </c>
      <c r="J53" s="45">
        <v>9.5922999999999998</v>
      </c>
      <c r="K53" s="45">
        <v>0</v>
      </c>
      <c r="L53" s="45">
        <v>1.4674</v>
      </c>
      <c r="M53" s="45">
        <v>2.5</v>
      </c>
      <c r="N53" s="45">
        <v>1.2866</v>
      </c>
      <c r="O53" s="45">
        <v>1.2</v>
      </c>
      <c r="P53" s="45">
        <v>0</v>
      </c>
    </row>
    <row r="54" spans="1:16" hidden="1" outlineLevel="1" collapsed="1">
      <c r="A54" s="8">
        <v>41852</v>
      </c>
      <c r="B54" s="45">
        <v>18.2578</v>
      </c>
      <c r="C54" s="45">
        <v>7.6204999999999998</v>
      </c>
      <c r="D54" s="45">
        <v>20.839300000000001</v>
      </c>
      <c r="E54" s="45">
        <v>10.2057</v>
      </c>
      <c r="F54" s="45">
        <v>0</v>
      </c>
      <c r="G54" s="45">
        <v>18.261900000000001</v>
      </c>
      <c r="H54" s="45">
        <v>7.6253000000000002</v>
      </c>
      <c r="I54" s="45">
        <v>20.840499999999999</v>
      </c>
      <c r="J54" s="45">
        <v>10.2134</v>
      </c>
      <c r="K54" s="45">
        <v>0</v>
      </c>
      <c r="L54" s="45">
        <v>3.2909999999999999</v>
      </c>
      <c r="M54" s="45">
        <v>2.5</v>
      </c>
      <c r="N54" s="45">
        <v>5.0258000000000003</v>
      </c>
      <c r="O54" s="45">
        <v>3.2</v>
      </c>
      <c r="P54" s="45">
        <v>0</v>
      </c>
    </row>
    <row r="55" spans="1:16" hidden="1" outlineLevel="1" collapsed="1">
      <c r="A55" s="8">
        <v>41883</v>
      </c>
      <c r="B55" s="45">
        <v>9.3498000000000001</v>
      </c>
      <c r="C55" s="45">
        <v>7.5411999999999999</v>
      </c>
      <c r="D55" s="45">
        <v>9.8673999999999999</v>
      </c>
      <c r="E55" s="45">
        <v>9.8869000000000007</v>
      </c>
      <c r="F55" s="45">
        <v>0</v>
      </c>
      <c r="G55" s="45">
        <v>9.3581000000000003</v>
      </c>
      <c r="H55" s="45">
        <v>7.5411999999999999</v>
      </c>
      <c r="I55" s="45">
        <v>9.8772000000000002</v>
      </c>
      <c r="J55" s="45">
        <v>9.9202999999999992</v>
      </c>
      <c r="K55" s="45">
        <v>0</v>
      </c>
      <c r="L55" s="45">
        <v>3.38</v>
      </c>
      <c r="M55" s="45">
        <v>2.5</v>
      </c>
      <c r="N55" s="45">
        <v>3.7894999999999999</v>
      </c>
      <c r="O55" s="45">
        <v>1.2</v>
      </c>
      <c r="P55" s="45">
        <v>0</v>
      </c>
    </row>
    <row r="56" spans="1:16" hidden="1" outlineLevel="1" collapsed="1">
      <c r="A56" s="8">
        <v>41913</v>
      </c>
      <c r="B56" s="45">
        <v>8.2984000000000009</v>
      </c>
      <c r="C56" s="45">
        <v>7.5345000000000004</v>
      </c>
      <c r="D56" s="45">
        <v>8.8504000000000005</v>
      </c>
      <c r="E56" s="45">
        <v>4.9786999999999999</v>
      </c>
      <c r="F56" s="45">
        <v>0</v>
      </c>
      <c r="G56" s="45">
        <v>8.3195999999999994</v>
      </c>
      <c r="H56" s="45">
        <v>7.5561999999999996</v>
      </c>
      <c r="I56" s="45">
        <v>8.8713999999999995</v>
      </c>
      <c r="J56" s="45">
        <v>4.9786999999999999</v>
      </c>
      <c r="K56" s="45">
        <v>0</v>
      </c>
      <c r="L56" s="45">
        <v>1.1131</v>
      </c>
      <c r="M56" s="45">
        <v>1.2484999999999999</v>
      </c>
      <c r="N56" s="45">
        <v>1</v>
      </c>
      <c r="O56" s="45">
        <v>0</v>
      </c>
      <c r="P56" s="45">
        <v>0</v>
      </c>
    </row>
    <row r="57" spans="1:16" hidden="1" outlineLevel="1" collapsed="1">
      <c r="A57" s="8">
        <v>41944</v>
      </c>
      <c r="B57" s="45">
        <v>9.3460000000000001</v>
      </c>
      <c r="C57" s="45">
        <v>7.6097000000000001</v>
      </c>
      <c r="D57" s="45">
        <v>14.0784</v>
      </c>
      <c r="E57" s="45">
        <v>12.409700000000001</v>
      </c>
      <c r="F57" s="45">
        <v>0</v>
      </c>
      <c r="G57" s="45">
        <v>9.4528999999999996</v>
      </c>
      <c r="H57" s="45">
        <v>7.6132999999999997</v>
      </c>
      <c r="I57" s="45">
        <v>15.4597</v>
      </c>
      <c r="J57" s="45">
        <v>12.969200000000001</v>
      </c>
      <c r="K57" s="45">
        <v>0</v>
      </c>
      <c r="L57" s="45">
        <v>7.0279999999999996</v>
      </c>
      <c r="M57" s="45">
        <v>1.42</v>
      </c>
      <c r="N57" s="45">
        <v>7.1627000000000001</v>
      </c>
      <c r="O57" s="45">
        <v>2.6354000000000002</v>
      </c>
      <c r="P57" s="45">
        <v>0</v>
      </c>
    </row>
    <row r="58" spans="1:16" hidden="1" outlineLevel="1" collapsed="1">
      <c r="A58" s="8">
        <v>41974</v>
      </c>
      <c r="B58" s="45">
        <v>10.100199999999999</v>
      </c>
      <c r="C58" s="45">
        <v>7.8719999999999999</v>
      </c>
      <c r="D58" s="45">
        <v>12.049300000000001</v>
      </c>
      <c r="E58" s="45">
        <v>7.4622999999999999</v>
      </c>
      <c r="F58" s="45">
        <v>18</v>
      </c>
      <c r="G58" s="45">
        <v>10.1395</v>
      </c>
      <c r="H58" s="45">
        <v>7.8738000000000001</v>
      </c>
      <c r="I58" s="45">
        <v>12.156700000000001</v>
      </c>
      <c r="J58" s="45">
        <v>7.4622999999999999</v>
      </c>
      <c r="K58" s="45">
        <v>18</v>
      </c>
      <c r="L58" s="45">
        <v>6.0899000000000001</v>
      </c>
      <c r="M58" s="45">
        <v>2.4870999999999999</v>
      </c>
      <c r="N58" s="45">
        <v>6.1470000000000002</v>
      </c>
      <c r="O58" s="45">
        <v>0</v>
      </c>
      <c r="P58" s="45">
        <v>0</v>
      </c>
    </row>
    <row r="59" spans="1:16" hidden="1" outlineLevel="1" collapsed="1">
      <c r="A59" s="8">
        <v>42005</v>
      </c>
      <c r="B59" s="45">
        <v>9.02</v>
      </c>
      <c r="C59" s="45">
        <v>7.3981000000000003</v>
      </c>
      <c r="D59" s="45">
        <v>10.2867</v>
      </c>
      <c r="E59" s="45">
        <v>11.6233</v>
      </c>
      <c r="F59" s="45">
        <v>0</v>
      </c>
      <c r="G59" s="45">
        <v>9.0478000000000005</v>
      </c>
      <c r="H59" s="45">
        <v>7.4029999999999996</v>
      </c>
      <c r="I59" s="45">
        <v>10.345700000000001</v>
      </c>
      <c r="J59" s="45">
        <v>11.6233</v>
      </c>
      <c r="K59" s="45">
        <v>0</v>
      </c>
      <c r="L59" s="45">
        <v>4.1108000000000002</v>
      </c>
      <c r="M59" s="45">
        <v>2.4941</v>
      </c>
      <c r="N59" s="45">
        <v>4.2500999999999998</v>
      </c>
      <c r="O59" s="45">
        <v>0</v>
      </c>
      <c r="P59" s="45">
        <v>0</v>
      </c>
    </row>
    <row r="60" spans="1:16" hidden="1" outlineLevel="1" collapsed="1">
      <c r="A60" s="8">
        <v>42036</v>
      </c>
      <c r="B60" s="45">
        <v>10.4375</v>
      </c>
      <c r="C60" s="45">
        <v>7.5037000000000003</v>
      </c>
      <c r="D60" s="45">
        <v>13.3277</v>
      </c>
      <c r="E60" s="45">
        <v>5.7427000000000001</v>
      </c>
      <c r="F60" s="45">
        <v>0</v>
      </c>
      <c r="G60" s="45">
        <v>10.454499999999999</v>
      </c>
      <c r="H60" s="45">
        <v>7.5141</v>
      </c>
      <c r="I60" s="45">
        <v>13.3531</v>
      </c>
      <c r="J60" s="45">
        <v>5.7427000000000001</v>
      </c>
      <c r="K60" s="45">
        <v>0</v>
      </c>
      <c r="L60" s="45">
        <v>1.8900999999999999</v>
      </c>
      <c r="M60" s="45">
        <v>1.3738999999999999</v>
      </c>
      <c r="N60" s="45">
        <v>2.2601</v>
      </c>
      <c r="O60" s="45">
        <v>0</v>
      </c>
      <c r="P60" s="45">
        <v>0</v>
      </c>
    </row>
    <row r="61" spans="1:16" hidden="1" outlineLevel="1" collapsed="1">
      <c r="A61" s="8">
        <v>42064</v>
      </c>
      <c r="B61" s="45">
        <v>14.1004</v>
      </c>
      <c r="C61" s="45">
        <v>7.7027999999999999</v>
      </c>
      <c r="D61" s="45">
        <v>16.729500000000002</v>
      </c>
      <c r="E61" s="45">
        <v>5.3009000000000004</v>
      </c>
      <c r="F61" s="45">
        <v>0</v>
      </c>
      <c r="G61" s="45">
        <v>14.152699999999999</v>
      </c>
      <c r="H61" s="45">
        <v>7.7028999999999996</v>
      </c>
      <c r="I61" s="45">
        <v>16.829000000000001</v>
      </c>
      <c r="J61" s="45">
        <v>5.3009000000000004</v>
      </c>
      <c r="K61" s="45">
        <v>0</v>
      </c>
      <c r="L61" s="45">
        <v>6.5526</v>
      </c>
      <c r="M61" s="45">
        <v>1</v>
      </c>
      <c r="N61" s="45">
        <v>6.5533999999999999</v>
      </c>
      <c r="O61" s="45">
        <v>0</v>
      </c>
      <c r="P61" s="45">
        <v>0</v>
      </c>
    </row>
    <row r="62" spans="1:16" hidden="1" outlineLevel="1" collapsed="1">
      <c r="A62" s="8">
        <v>42095</v>
      </c>
      <c r="B62" s="45">
        <v>12.925000000000001</v>
      </c>
      <c r="C62" s="45">
        <v>7.9150999999999998</v>
      </c>
      <c r="D62" s="45">
        <v>18.8552</v>
      </c>
      <c r="E62" s="45">
        <v>5.3197000000000001</v>
      </c>
      <c r="F62" s="45">
        <v>0</v>
      </c>
      <c r="G62" s="45">
        <v>12.9849</v>
      </c>
      <c r="H62" s="45">
        <v>7.9565000000000001</v>
      </c>
      <c r="I62" s="45">
        <v>18.9346</v>
      </c>
      <c r="J62" s="45">
        <v>5.3197000000000001</v>
      </c>
      <c r="K62" s="45">
        <v>0</v>
      </c>
      <c r="L62" s="45">
        <v>1.4393</v>
      </c>
      <c r="M62" s="45">
        <v>0.50019999999999998</v>
      </c>
      <c r="N62" s="45">
        <v>2.6665999999999999</v>
      </c>
      <c r="O62" s="45">
        <v>0</v>
      </c>
      <c r="P62" s="45">
        <v>0</v>
      </c>
    </row>
    <row r="63" spans="1:16" hidden="1" outlineLevel="1" collapsed="1">
      <c r="A63" s="8">
        <v>42125</v>
      </c>
      <c r="B63" s="45">
        <v>14.358000000000001</v>
      </c>
      <c r="C63" s="45">
        <v>7.8059000000000003</v>
      </c>
      <c r="D63" s="45">
        <v>17.498000000000001</v>
      </c>
      <c r="E63" s="45">
        <v>5.8006000000000002</v>
      </c>
      <c r="F63" s="45">
        <v>0</v>
      </c>
      <c r="G63" s="45">
        <v>14.4521</v>
      </c>
      <c r="H63" s="45">
        <v>7.8567999999999998</v>
      </c>
      <c r="I63" s="45">
        <v>17.616900000000001</v>
      </c>
      <c r="J63" s="45">
        <v>5.8677000000000001</v>
      </c>
      <c r="K63" s="45">
        <v>0</v>
      </c>
      <c r="L63" s="45">
        <v>3.9188000000000001</v>
      </c>
      <c r="M63" s="45">
        <v>0.75419999999999998</v>
      </c>
      <c r="N63" s="45">
        <v>5.0800999999999998</v>
      </c>
      <c r="O63" s="45">
        <v>1.7907</v>
      </c>
      <c r="P63" s="45">
        <v>0</v>
      </c>
    </row>
    <row r="64" spans="1:16" hidden="1" outlineLevel="1" collapsed="1">
      <c r="A64" s="8">
        <v>42156</v>
      </c>
      <c r="B64" s="45">
        <v>14.265700000000001</v>
      </c>
      <c r="C64" s="45">
        <v>7.8532999999999999</v>
      </c>
      <c r="D64" s="45">
        <v>17.2684</v>
      </c>
      <c r="E64" s="45">
        <v>6.3075000000000001</v>
      </c>
      <c r="F64" s="45">
        <v>0</v>
      </c>
      <c r="G64" s="45">
        <v>14.3827</v>
      </c>
      <c r="H64" s="45">
        <v>7.8554000000000004</v>
      </c>
      <c r="I64" s="45">
        <v>17.4986</v>
      </c>
      <c r="J64" s="45">
        <v>6.3075000000000001</v>
      </c>
      <c r="K64" s="45">
        <v>0</v>
      </c>
      <c r="L64" s="45">
        <v>5.7122999999999999</v>
      </c>
      <c r="M64" s="45">
        <v>0.50409999999999999</v>
      </c>
      <c r="N64" s="45">
        <v>5.7445000000000004</v>
      </c>
      <c r="O64" s="45">
        <v>0</v>
      </c>
      <c r="P64" s="45">
        <v>0</v>
      </c>
    </row>
    <row r="65" spans="1:16" hidden="1" outlineLevel="1" collapsed="1">
      <c r="A65" s="8">
        <v>42186</v>
      </c>
      <c r="B65" s="45">
        <v>13.8345</v>
      </c>
      <c r="C65" s="45">
        <v>8.0772999999999993</v>
      </c>
      <c r="D65" s="45">
        <v>16.543399999999998</v>
      </c>
      <c r="E65" s="45">
        <v>5.6580000000000004</v>
      </c>
      <c r="F65" s="45">
        <v>0</v>
      </c>
      <c r="G65" s="45">
        <v>13.869199999999999</v>
      </c>
      <c r="H65" s="45">
        <v>8.0798000000000005</v>
      </c>
      <c r="I65" s="45">
        <v>16.609300000000001</v>
      </c>
      <c r="J65" s="45">
        <v>5.6580000000000004</v>
      </c>
      <c r="K65" s="45">
        <v>0</v>
      </c>
      <c r="L65" s="45">
        <v>5.8483000000000001</v>
      </c>
      <c r="M65" s="45">
        <v>0.99980000000000002</v>
      </c>
      <c r="N65" s="45">
        <v>5.9705000000000004</v>
      </c>
      <c r="O65" s="45">
        <v>0</v>
      </c>
      <c r="P65" s="45">
        <v>0</v>
      </c>
    </row>
    <row r="66" spans="1:16" hidden="1" outlineLevel="1" collapsed="1">
      <c r="A66" s="8">
        <v>42217</v>
      </c>
      <c r="B66" s="45">
        <v>13.534000000000001</v>
      </c>
      <c r="C66" s="45">
        <v>8.0106000000000002</v>
      </c>
      <c r="D66" s="45">
        <v>15.2111</v>
      </c>
      <c r="E66" s="45">
        <v>5.9626000000000001</v>
      </c>
      <c r="F66" s="45">
        <v>0</v>
      </c>
      <c r="G66" s="45">
        <v>13.6767</v>
      </c>
      <c r="H66" s="45">
        <v>8.0129000000000001</v>
      </c>
      <c r="I66" s="45">
        <v>15.425700000000001</v>
      </c>
      <c r="J66" s="45">
        <v>5.9626000000000001</v>
      </c>
      <c r="K66" s="45">
        <v>0</v>
      </c>
      <c r="L66" s="45">
        <v>2.8614000000000002</v>
      </c>
      <c r="M66" s="45">
        <v>0.91059999999999997</v>
      </c>
      <c r="N66" s="45">
        <v>2.8727999999999998</v>
      </c>
      <c r="O66" s="45">
        <v>0</v>
      </c>
      <c r="P66" s="45">
        <v>0</v>
      </c>
    </row>
    <row r="67" spans="1:16" hidden="1" outlineLevel="1" collapsed="1">
      <c r="A67" s="8">
        <v>42248</v>
      </c>
      <c r="B67" s="45">
        <v>12.832599999999999</v>
      </c>
      <c r="C67" s="45">
        <v>7.6996000000000002</v>
      </c>
      <c r="D67" s="45">
        <v>15.5258</v>
      </c>
      <c r="E67" s="45">
        <v>6.4508999999999999</v>
      </c>
      <c r="F67" s="45">
        <v>0</v>
      </c>
      <c r="G67" s="45">
        <v>12.8752</v>
      </c>
      <c r="H67" s="45">
        <v>7.7167000000000003</v>
      </c>
      <c r="I67" s="45">
        <v>15.5938</v>
      </c>
      <c r="J67" s="45">
        <v>6.4508999999999999</v>
      </c>
      <c r="K67" s="45">
        <v>0</v>
      </c>
      <c r="L67" s="45">
        <v>4.6946000000000003</v>
      </c>
      <c r="M67" s="45">
        <v>0.53910000000000002</v>
      </c>
      <c r="N67" s="45">
        <v>5.4490999999999996</v>
      </c>
      <c r="O67" s="45">
        <v>0</v>
      </c>
      <c r="P67" s="45" t="s">
        <v>268</v>
      </c>
    </row>
    <row r="68" spans="1:16" hidden="1" outlineLevel="1" collapsed="1">
      <c r="A68" s="8">
        <v>42278</v>
      </c>
      <c r="B68" s="45">
        <v>13.753399999999999</v>
      </c>
      <c r="C68" s="45">
        <v>7.8620000000000001</v>
      </c>
      <c r="D68" s="45">
        <v>15.408799999999999</v>
      </c>
      <c r="E68" s="45">
        <v>5.7680999999999996</v>
      </c>
      <c r="F68" s="45">
        <v>0</v>
      </c>
      <c r="G68" s="45">
        <v>13.803599999999999</v>
      </c>
      <c r="H68" s="45">
        <v>7.8951000000000002</v>
      </c>
      <c r="I68" s="45">
        <v>15.4659</v>
      </c>
      <c r="J68" s="45">
        <v>5.7680999999999996</v>
      </c>
      <c r="K68" s="45">
        <v>0</v>
      </c>
      <c r="L68" s="45">
        <v>4.5027999999999997</v>
      </c>
      <c r="M68" s="45">
        <v>0.77680000000000005</v>
      </c>
      <c r="N68" s="45">
        <v>5.3296999999999999</v>
      </c>
      <c r="O68" s="45">
        <v>0</v>
      </c>
      <c r="P68" s="45">
        <v>0</v>
      </c>
    </row>
    <row r="69" spans="1:16" hidden="1" outlineLevel="1" collapsed="1">
      <c r="A69" s="8">
        <v>42309</v>
      </c>
      <c r="B69" s="45">
        <v>13.9124</v>
      </c>
      <c r="C69" s="45">
        <v>7.7750000000000004</v>
      </c>
      <c r="D69" s="45">
        <v>15.2788</v>
      </c>
      <c r="E69" s="45">
        <v>6.2954999999999997</v>
      </c>
      <c r="F69" s="45">
        <v>0</v>
      </c>
      <c r="G69" s="45">
        <v>13.935</v>
      </c>
      <c r="H69" s="45">
        <v>7.7980999999999998</v>
      </c>
      <c r="I69" s="45">
        <v>15.3002</v>
      </c>
      <c r="J69" s="45">
        <v>6.2954999999999997</v>
      </c>
      <c r="K69" s="45">
        <v>0</v>
      </c>
      <c r="L69" s="45">
        <v>3.6484999999999999</v>
      </c>
      <c r="M69" s="45">
        <v>0.10299999999999999</v>
      </c>
      <c r="N69" s="45">
        <v>4.7706</v>
      </c>
      <c r="O69" s="45">
        <v>0</v>
      </c>
      <c r="P69" s="45">
        <v>0</v>
      </c>
    </row>
    <row r="70" spans="1:16" hidden="1" outlineLevel="1" collapsed="1">
      <c r="A70" s="8">
        <v>42339</v>
      </c>
      <c r="B70" s="45">
        <v>13.629099999999999</v>
      </c>
      <c r="C70" s="45">
        <v>7.8338999999999999</v>
      </c>
      <c r="D70" s="45">
        <v>15.1678</v>
      </c>
      <c r="E70" s="45">
        <v>6.9195000000000002</v>
      </c>
      <c r="F70" s="45">
        <v>0</v>
      </c>
      <c r="G70" s="45">
        <v>13.6759</v>
      </c>
      <c r="H70" s="45">
        <v>7.8658000000000001</v>
      </c>
      <c r="I70" s="45">
        <v>15.221</v>
      </c>
      <c r="J70" s="45">
        <v>6.9195000000000002</v>
      </c>
      <c r="K70" s="45">
        <v>0</v>
      </c>
      <c r="L70" s="45">
        <v>4.8212000000000002</v>
      </c>
      <c r="M70" s="45">
        <v>0.89980000000000004</v>
      </c>
      <c r="N70" s="45">
        <v>5.6219000000000001</v>
      </c>
      <c r="O70" s="45">
        <v>0</v>
      </c>
      <c r="P70" s="45">
        <v>0</v>
      </c>
    </row>
    <row r="71" spans="1:16" hidden="1" outlineLevel="1" collapsed="1">
      <c r="A71" s="8">
        <v>42370</v>
      </c>
      <c r="B71" s="45">
        <v>13.241300000000001</v>
      </c>
      <c r="C71" s="45">
        <v>7.9336000000000002</v>
      </c>
      <c r="D71" s="45">
        <v>15.3186</v>
      </c>
      <c r="E71" s="45">
        <v>6.5964999999999998</v>
      </c>
      <c r="F71" s="45">
        <v>0</v>
      </c>
      <c r="G71" s="45">
        <v>13.292</v>
      </c>
      <c r="H71" s="45">
        <v>7.9954000000000001</v>
      </c>
      <c r="I71" s="45">
        <v>15.362</v>
      </c>
      <c r="J71" s="45">
        <v>6.5964999999999998</v>
      </c>
      <c r="K71" s="45">
        <v>0</v>
      </c>
      <c r="L71" s="45">
        <v>3.6046</v>
      </c>
      <c r="M71" s="45">
        <v>0.45340000000000003</v>
      </c>
      <c r="N71" s="45">
        <v>5.5838999999999999</v>
      </c>
      <c r="O71" s="45">
        <v>0</v>
      </c>
      <c r="P71" s="45">
        <v>0</v>
      </c>
    </row>
    <row r="72" spans="1:16" hidden="1" outlineLevel="1" collapsed="1">
      <c r="A72" s="8">
        <v>42401</v>
      </c>
      <c r="B72" s="45">
        <v>14.1317</v>
      </c>
      <c r="C72" s="45">
        <v>7.9023000000000003</v>
      </c>
      <c r="D72" s="45">
        <v>15.2608</v>
      </c>
      <c r="E72" s="45">
        <v>6.3440000000000003</v>
      </c>
      <c r="F72" s="45">
        <v>0</v>
      </c>
      <c r="G72" s="45">
        <v>14.161300000000001</v>
      </c>
      <c r="H72" s="45">
        <v>7.9179000000000004</v>
      </c>
      <c r="I72" s="45">
        <v>15.2948</v>
      </c>
      <c r="J72" s="45">
        <v>6.3440000000000003</v>
      </c>
      <c r="K72" s="45">
        <v>0</v>
      </c>
      <c r="L72" s="45">
        <v>5.0286</v>
      </c>
      <c r="M72" s="45">
        <v>0.51160000000000005</v>
      </c>
      <c r="N72" s="45">
        <v>5.4932999999999996</v>
      </c>
      <c r="O72" s="45">
        <v>0</v>
      </c>
      <c r="P72" s="45">
        <v>0</v>
      </c>
    </row>
    <row r="73" spans="1:16" hidden="1" outlineLevel="1" collapsed="1">
      <c r="A73" s="8">
        <v>42430</v>
      </c>
      <c r="B73" s="45">
        <v>12.715400000000001</v>
      </c>
      <c r="C73" s="45">
        <v>7.7984</v>
      </c>
      <c r="D73" s="45">
        <v>14.886200000000001</v>
      </c>
      <c r="E73" s="45">
        <v>7.1021999999999998</v>
      </c>
      <c r="F73" s="45">
        <v>0</v>
      </c>
      <c r="G73" s="45">
        <v>12.828200000000001</v>
      </c>
      <c r="H73" s="45">
        <v>7.8583999999999996</v>
      </c>
      <c r="I73" s="45">
        <v>15.0442</v>
      </c>
      <c r="J73" s="45">
        <v>7.1021999999999998</v>
      </c>
      <c r="K73" s="45">
        <v>0</v>
      </c>
      <c r="L73" s="45">
        <v>4.7515999999999998</v>
      </c>
      <c r="M73" s="45">
        <v>0.7752</v>
      </c>
      <c r="N73" s="45">
        <v>5.5644</v>
      </c>
      <c r="O73" s="45">
        <v>0</v>
      </c>
      <c r="P73" s="45">
        <v>0</v>
      </c>
    </row>
    <row r="74" spans="1:16" hidden="1" outlineLevel="1" collapsed="1">
      <c r="A74" s="8">
        <v>42461</v>
      </c>
      <c r="B74" s="45">
        <v>12.606</v>
      </c>
      <c r="C74" s="45">
        <v>8.6280999999999999</v>
      </c>
      <c r="D74" s="45">
        <v>14.8291</v>
      </c>
      <c r="E74" s="45">
        <v>5.9481000000000002</v>
      </c>
      <c r="F74" s="45">
        <v>0</v>
      </c>
      <c r="G74" s="45">
        <v>12.7662</v>
      </c>
      <c r="H74" s="45">
        <v>8.6517999999999997</v>
      </c>
      <c r="I74" s="45">
        <v>15.126300000000001</v>
      </c>
      <c r="J74" s="45">
        <v>5.9481000000000002</v>
      </c>
      <c r="K74" s="45">
        <v>0</v>
      </c>
      <c r="L74" s="45">
        <v>5.1361999999999997</v>
      </c>
      <c r="M74" s="45">
        <v>0.57930000000000004</v>
      </c>
      <c r="N74" s="45">
        <v>5.3183999999999996</v>
      </c>
      <c r="O74" s="45">
        <v>0</v>
      </c>
      <c r="P74" s="45" t="s">
        <v>268</v>
      </c>
    </row>
    <row r="75" spans="1:16" hidden="1" outlineLevel="1" collapsed="1">
      <c r="A75" s="8">
        <v>42491</v>
      </c>
      <c r="B75" s="45">
        <v>11.2857</v>
      </c>
      <c r="C75" s="45">
        <v>9.2201000000000004</v>
      </c>
      <c r="D75" s="45">
        <v>13.008699999999999</v>
      </c>
      <c r="E75" s="45">
        <v>6.1513</v>
      </c>
      <c r="F75" s="45">
        <v>0</v>
      </c>
      <c r="G75" s="45">
        <v>11.4544</v>
      </c>
      <c r="H75" s="45">
        <v>9.2413000000000007</v>
      </c>
      <c r="I75" s="45">
        <v>13.3568</v>
      </c>
      <c r="J75" s="45">
        <v>6.1513</v>
      </c>
      <c r="K75" s="45">
        <v>0</v>
      </c>
      <c r="L75" s="45">
        <v>5.4612999999999996</v>
      </c>
      <c r="M75" s="45">
        <v>0.45369999999999999</v>
      </c>
      <c r="N75" s="45">
        <v>5.5968</v>
      </c>
      <c r="O75" s="45">
        <v>0</v>
      </c>
      <c r="P75" s="45">
        <v>0</v>
      </c>
    </row>
    <row r="76" spans="1:16" hidden="1" outlineLevel="1" collapsed="1">
      <c r="A76" s="8">
        <v>42522</v>
      </c>
      <c r="B76" s="45">
        <v>10.6509</v>
      </c>
      <c r="C76" s="45">
        <v>8.9845000000000006</v>
      </c>
      <c r="D76" s="45">
        <v>12.5722</v>
      </c>
      <c r="E76" s="45">
        <v>6.0715000000000003</v>
      </c>
      <c r="F76" s="45">
        <v>0</v>
      </c>
      <c r="G76" s="45">
        <v>10.8035</v>
      </c>
      <c r="H76" s="45">
        <v>9.0122</v>
      </c>
      <c r="I76" s="45">
        <v>12.931699999999999</v>
      </c>
      <c r="J76" s="45">
        <v>6.0715000000000003</v>
      </c>
      <c r="K76" s="45">
        <v>0</v>
      </c>
      <c r="L76" s="45">
        <v>5.1165000000000003</v>
      </c>
      <c r="M76" s="45">
        <v>0.52990000000000004</v>
      </c>
      <c r="N76" s="45">
        <v>5.3262</v>
      </c>
      <c r="O76" s="45">
        <v>0</v>
      </c>
      <c r="P76" s="45">
        <v>0</v>
      </c>
    </row>
    <row r="77" spans="1:16" hidden="1" outlineLevel="1" collapsed="1">
      <c r="A77" s="8">
        <v>42552</v>
      </c>
      <c r="B77" s="45">
        <v>10.662800000000001</v>
      </c>
      <c r="C77" s="45">
        <v>8.8856999999999999</v>
      </c>
      <c r="D77" s="45">
        <v>12.584</v>
      </c>
      <c r="E77" s="45">
        <v>6.2522000000000002</v>
      </c>
      <c r="F77" s="45">
        <v>0</v>
      </c>
      <c r="G77" s="45">
        <v>10.6785</v>
      </c>
      <c r="H77" s="45">
        <v>8.8902999999999999</v>
      </c>
      <c r="I77" s="45">
        <v>12.617800000000001</v>
      </c>
      <c r="J77" s="45">
        <v>6.2522000000000002</v>
      </c>
      <c r="K77" s="45">
        <v>0</v>
      </c>
      <c r="L77" s="45">
        <v>4.6635999999999997</v>
      </c>
      <c r="M77" s="45">
        <v>0.89219999999999999</v>
      </c>
      <c r="N77" s="45">
        <v>5</v>
      </c>
      <c r="O77" s="45">
        <v>0</v>
      </c>
      <c r="P77" s="45">
        <v>0</v>
      </c>
    </row>
    <row r="78" spans="1:16" hidden="1" outlineLevel="1" collapsed="1">
      <c r="A78" s="8">
        <v>42583</v>
      </c>
      <c r="B78" s="45">
        <v>11.2905</v>
      </c>
      <c r="C78" s="45">
        <v>9.8056000000000001</v>
      </c>
      <c r="D78" s="45">
        <v>13.1602</v>
      </c>
      <c r="E78" s="45">
        <v>6.4446000000000003</v>
      </c>
      <c r="F78" s="45">
        <v>0</v>
      </c>
      <c r="G78" s="45">
        <v>11.335000000000001</v>
      </c>
      <c r="H78" s="45">
        <v>9.8524999999999991</v>
      </c>
      <c r="I78" s="45">
        <v>13.217700000000001</v>
      </c>
      <c r="J78" s="45">
        <v>6.4446000000000003</v>
      </c>
      <c r="K78" s="45">
        <v>0</v>
      </c>
      <c r="L78" s="45">
        <v>3.4289000000000001</v>
      </c>
      <c r="M78" s="45">
        <v>0.58919999999999995</v>
      </c>
      <c r="N78" s="45">
        <v>4.9427000000000003</v>
      </c>
      <c r="O78" s="45">
        <v>0</v>
      </c>
      <c r="P78" s="45">
        <v>0</v>
      </c>
    </row>
    <row r="79" spans="1:16" hidden="1" outlineLevel="1" collapsed="1">
      <c r="A79" s="8">
        <v>42614</v>
      </c>
      <c r="B79" s="45">
        <v>11.538600000000001</v>
      </c>
      <c r="C79" s="45">
        <v>9.1626999999999992</v>
      </c>
      <c r="D79" s="45">
        <v>13.3492</v>
      </c>
      <c r="E79" s="45">
        <v>6.2537000000000003</v>
      </c>
      <c r="F79" s="45">
        <v>0</v>
      </c>
      <c r="G79" s="45">
        <v>11.7173</v>
      </c>
      <c r="H79" s="45">
        <v>9.1647999999999996</v>
      </c>
      <c r="I79" s="45">
        <v>13.729799999999999</v>
      </c>
      <c r="J79" s="45">
        <v>6.2801999999999998</v>
      </c>
      <c r="K79" s="45">
        <v>0</v>
      </c>
      <c r="L79" s="45">
        <v>5.4295999999999998</v>
      </c>
      <c r="M79" s="45">
        <v>0.88149999999999995</v>
      </c>
      <c r="N79" s="45">
        <v>5.4908999999999999</v>
      </c>
      <c r="O79" s="45">
        <v>0.01</v>
      </c>
      <c r="P79" s="45">
        <v>0</v>
      </c>
    </row>
    <row r="80" spans="1:16" hidden="1" outlineLevel="1" collapsed="1">
      <c r="A80" s="8">
        <v>42644</v>
      </c>
      <c r="B80" s="45">
        <v>11.5313</v>
      </c>
      <c r="C80" s="45">
        <v>10.071</v>
      </c>
      <c r="D80" s="45">
        <v>13.567</v>
      </c>
      <c r="E80" s="45">
        <v>6.3250000000000002</v>
      </c>
      <c r="F80" s="45">
        <v>0</v>
      </c>
      <c r="G80" s="45">
        <v>11.693300000000001</v>
      </c>
      <c r="H80" s="45">
        <v>10.075100000000001</v>
      </c>
      <c r="I80" s="45">
        <v>14.0021</v>
      </c>
      <c r="J80" s="45">
        <v>6.3250000000000002</v>
      </c>
      <c r="K80" s="45">
        <v>0</v>
      </c>
      <c r="L80" s="45">
        <v>4.9649999999999999</v>
      </c>
      <c r="M80" s="45">
        <v>0.4642</v>
      </c>
      <c r="N80" s="45">
        <v>5</v>
      </c>
      <c r="O80" s="45">
        <v>0</v>
      </c>
      <c r="P80" s="45">
        <v>0</v>
      </c>
    </row>
    <row r="81" spans="1:16" hidden="1" outlineLevel="1" collapsed="1">
      <c r="A81" s="8">
        <v>42675</v>
      </c>
      <c r="B81" s="45">
        <v>10.8414</v>
      </c>
      <c r="C81" s="45">
        <v>9.6006</v>
      </c>
      <c r="D81" s="45">
        <v>12.1663</v>
      </c>
      <c r="E81" s="45">
        <v>6.3647</v>
      </c>
      <c r="F81" s="45">
        <v>0</v>
      </c>
      <c r="G81" s="45">
        <v>11.0289</v>
      </c>
      <c r="H81" s="45">
        <v>9.7309999999999999</v>
      </c>
      <c r="I81" s="45">
        <v>12.456300000000001</v>
      </c>
      <c r="J81" s="45">
        <v>6.3647</v>
      </c>
      <c r="K81" s="45">
        <v>0</v>
      </c>
      <c r="L81" s="45">
        <v>4.274</v>
      </c>
      <c r="M81" s="45">
        <v>0.89970000000000006</v>
      </c>
      <c r="N81" s="45">
        <v>5.1113</v>
      </c>
      <c r="O81" s="45">
        <v>0</v>
      </c>
      <c r="P81" s="45">
        <v>0</v>
      </c>
    </row>
    <row r="82" spans="1:16" hidden="1" outlineLevel="1" collapsed="1">
      <c r="A82" s="8">
        <v>42705</v>
      </c>
      <c r="B82" s="45">
        <v>9.3400999999999996</v>
      </c>
      <c r="C82" s="45">
        <v>7.4470000000000001</v>
      </c>
      <c r="D82" s="45">
        <v>10.6005</v>
      </c>
      <c r="E82" s="45">
        <v>6.4565999999999999</v>
      </c>
      <c r="F82" s="45">
        <v>0</v>
      </c>
      <c r="G82" s="45">
        <v>10.0685</v>
      </c>
      <c r="H82" s="45">
        <v>7.4908999999999999</v>
      </c>
      <c r="I82" s="45">
        <v>12.069900000000001</v>
      </c>
      <c r="J82" s="45">
        <v>6.4565999999999999</v>
      </c>
      <c r="K82" s="45">
        <v>0</v>
      </c>
      <c r="L82" s="45">
        <v>2.4796</v>
      </c>
      <c r="M82" s="45">
        <v>0.01</v>
      </c>
      <c r="N82" s="45">
        <v>2.5358000000000001</v>
      </c>
      <c r="O82" s="45">
        <v>0</v>
      </c>
      <c r="P82" s="45">
        <v>0</v>
      </c>
    </row>
    <row r="83" spans="1:16" hidden="1" outlineLevel="1" collapsed="1">
      <c r="A83" s="8">
        <v>42736</v>
      </c>
      <c r="B83" s="45">
        <v>10.786099999999999</v>
      </c>
      <c r="C83" s="45">
        <v>7.5833000000000004</v>
      </c>
      <c r="D83" s="45">
        <v>12.318300000000001</v>
      </c>
      <c r="E83" s="45">
        <v>6.0011000000000001</v>
      </c>
      <c r="F83" s="45">
        <v>0</v>
      </c>
      <c r="G83" s="45">
        <v>10.8414</v>
      </c>
      <c r="H83" s="45">
        <v>7.5946999999999996</v>
      </c>
      <c r="I83" s="45">
        <v>12.4056</v>
      </c>
      <c r="J83" s="45">
        <v>6.0011000000000001</v>
      </c>
      <c r="K83" s="45">
        <v>0</v>
      </c>
      <c r="L83" s="45">
        <v>2.1141000000000001</v>
      </c>
      <c r="M83" s="45">
        <v>0.01</v>
      </c>
      <c r="N83" s="45">
        <v>2.25</v>
      </c>
      <c r="O83" s="45">
        <v>0</v>
      </c>
      <c r="P83" s="45">
        <v>0</v>
      </c>
    </row>
    <row r="84" spans="1:16" hidden="1" outlineLevel="1" collapsed="1">
      <c r="A84" s="8">
        <v>42767</v>
      </c>
      <c r="B84" s="45">
        <v>10.3057</v>
      </c>
      <c r="C84" s="45">
        <v>7.9614000000000003</v>
      </c>
      <c r="D84" s="45">
        <v>11.9975</v>
      </c>
      <c r="E84" s="45">
        <v>6</v>
      </c>
      <c r="F84" s="45">
        <v>0</v>
      </c>
      <c r="G84" s="45">
        <v>10.4878</v>
      </c>
      <c r="H84" s="45">
        <v>7.9614000000000003</v>
      </c>
      <c r="I84" s="45">
        <v>12.391299999999999</v>
      </c>
      <c r="J84" s="45">
        <v>6</v>
      </c>
      <c r="K84" s="45">
        <v>0</v>
      </c>
      <c r="L84" s="45">
        <v>4.5350999999999999</v>
      </c>
      <c r="M84" s="45">
        <v>1.01E-2</v>
      </c>
      <c r="N84" s="45">
        <v>4.5351999999999997</v>
      </c>
      <c r="O84" s="45">
        <v>0</v>
      </c>
      <c r="P84" s="45">
        <v>0</v>
      </c>
    </row>
    <row r="85" spans="1:16" hidden="1" outlineLevel="1" collapsed="1">
      <c r="A85" s="8">
        <v>42795</v>
      </c>
      <c r="B85" s="45">
        <v>9.4861000000000004</v>
      </c>
      <c r="C85" s="45">
        <v>7.8947000000000003</v>
      </c>
      <c r="D85" s="45">
        <v>11.012600000000001</v>
      </c>
      <c r="E85" s="45">
        <v>6.1756000000000002</v>
      </c>
      <c r="F85" s="45">
        <v>0</v>
      </c>
      <c r="G85" s="45">
        <v>9.8327000000000009</v>
      </c>
      <c r="H85" s="45">
        <v>7.8947000000000003</v>
      </c>
      <c r="I85" s="45">
        <v>11.822800000000001</v>
      </c>
      <c r="J85" s="45">
        <v>6.1756000000000002</v>
      </c>
      <c r="K85" s="45">
        <v>0</v>
      </c>
      <c r="L85" s="45">
        <v>3.4735</v>
      </c>
      <c r="M85" s="45">
        <v>1.03E-2</v>
      </c>
      <c r="N85" s="45">
        <v>3.4735</v>
      </c>
      <c r="O85" s="45">
        <v>0</v>
      </c>
      <c r="P85" s="45">
        <v>0</v>
      </c>
    </row>
    <row r="86" spans="1:16" hidden="1" outlineLevel="1" collapsed="1">
      <c r="A86" s="8">
        <v>42826</v>
      </c>
      <c r="B86" s="45">
        <v>9.8328000000000007</v>
      </c>
      <c r="C86" s="45">
        <v>7.2266000000000004</v>
      </c>
      <c r="D86" s="45">
        <v>12.206799999999999</v>
      </c>
      <c r="E86" s="45">
        <v>6.2130999999999998</v>
      </c>
      <c r="F86" s="45">
        <v>0</v>
      </c>
      <c r="G86" s="45">
        <v>9.8328000000000007</v>
      </c>
      <c r="H86" s="45">
        <v>7.2266000000000004</v>
      </c>
      <c r="I86" s="45">
        <v>12.206799999999999</v>
      </c>
      <c r="J86" s="45">
        <v>6.2130999999999998</v>
      </c>
      <c r="K86" s="45">
        <v>0</v>
      </c>
      <c r="L86" s="45">
        <v>1.03E-2</v>
      </c>
      <c r="M86" s="45">
        <v>1.03E-2</v>
      </c>
      <c r="N86" s="45">
        <v>0</v>
      </c>
      <c r="O86" s="45">
        <v>0</v>
      </c>
      <c r="P86" s="45">
        <v>0</v>
      </c>
    </row>
    <row r="87" spans="1:16" hidden="1" outlineLevel="1" collapsed="1">
      <c r="A87" s="8">
        <v>42856</v>
      </c>
      <c r="B87" s="45">
        <v>8.8757000000000001</v>
      </c>
      <c r="C87" s="45">
        <v>7.5316999999999998</v>
      </c>
      <c r="D87" s="45">
        <v>11.299899999999999</v>
      </c>
      <c r="E87" s="45">
        <v>6.2050999999999998</v>
      </c>
      <c r="F87" s="45">
        <v>0</v>
      </c>
      <c r="G87" s="45">
        <v>8.9154999999999998</v>
      </c>
      <c r="H87" s="45">
        <v>7.5838999999999999</v>
      </c>
      <c r="I87" s="45">
        <v>11.338699999999999</v>
      </c>
      <c r="J87" s="45">
        <v>6.2050999999999998</v>
      </c>
      <c r="K87" s="45">
        <v>0</v>
      </c>
      <c r="L87" s="45">
        <v>1.5662</v>
      </c>
      <c r="M87" s="45">
        <v>0.01</v>
      </c>
      <c r="N87" s="45">
        <v>4</v>
      </c>
      <c r="O87" s="45">
        <v>0</v>
      </c>
      <c r="P87" s="45">
        <v>0</v>
      </c>
    </row>
    <row r="88" spans="1:16" hidden="1" outlineLevel="1" collapsed="1">
      <c r="A88" s="8">
        <v>42887</v>
      </c>
      <c r="B88" s="45">
        <v>8.8887</v>
      </c>
      <c r="C88" s="45">
        <v>6.4236000000000004</v>
      </c>
      <c r="D88" s="45">
        <v>10.748200000000001</v>
      </c>
      <c r="E88" s="45">
        <v>6.649</v>
      </c>
      <c r="F88" s="45">
        <v>0</v>
      </c>
      <c r="G88" s="45">
        <v>9.1186000000000007</v>
      </c>
      <c r="H88" s="45">
        <v>6.4236000000000004</v>
      </c>
      <c r="I88" s="45">
        <v>11.308999999999999</v>
      </c>
      <c r="J88" s="45">
        <v>6.649</v>
      </c>
      <c r="K88" s="45">
        <v>0</v>
      </c>
      <c r="L88" s="45">
        <v>3.1810999999999998</v>
      </c>
      <c r="M88" s="45">
        <v>0</v>
      </c>
      <c r="N88" s="45">
        <v>3.1812</v>
      </c>
      <c r="O88" s="45">
        <v>0</v>
      </c>
      <c r="P88" s="45">
        <v>0</v>
      </c>
    </row>
    <row r="89" spans="1:16" hidden="1" outlineLevel="1" collapsed="1">
      <c r="A89" s="8">
        <v>42917</v>
      </c>
      <c r="B89" s="45">
        <v>7.8342000000000001</v>
      </c>
      <c r="C89" s="45">
        <v>5.9641999999999999</v>
      </c>
      <c r="D89" s="45">
        <v>9.4638000000000009</v>
      </c>
      <c r="E89" s="45">
        <v>6.7968000000000002</v>
      </c>
      <c r="F89" s="45">
        <v>0</v>
      </c>
      <c r="G89" s="45">
        <v>8.3118999999999996</v>
      </c>
      <c r="H89" s="45">
        <v>5.9641999999999999</v>
      </c>
      <c r="I89" s="45">
        <v>10.717000000000001</v>
      </c>
      <c r="J89" s="45">
        <v>6.7968000000000002</v>
      </c>
      <c r="K89" s="45">
        <v>0</v>
      </c>
      <c r="L89" s="45">
        <v>1.6443000000000001</v>
      </c>
      <c r="M89" s="45">
        <v>0</v>
      </c>
      <c r="N89" s="45">
        <v>1.6443000000000001</v>
      </c>
      <c r="O89" s="45">
        <v>0</v>
      </c>
      <c r="P89" s="45">
        <v>0</v>
      </c>
    </row>
    <row r="90" spans="1:16" hidden="1" outlineLevel="1" collapsed="1">
      <c r="A90" s="8">
        <v>42948</v>
      </c>
      <c r="B90" s="45">
        <v>8.4745000000000008</v>
      </c>
      <c r="C90" s="45">
        <v>6.0683999999999996</v>
      </c>
      <c r="D90" s="45">
        <v>10.468299999999999</v>
      </c>
      <c r="E90" s="45">
        <v>7.1654</v>
      </c>
      <c r="F90" s="45">
        <v>0</v>
      </c>
      <c r="G90" s="45">
        <v>8.5462000000000007</v>
      </c>
      <c r="H90" s="45">
        <v>6.0683999999999996</v>
      </c>
      <c r="I90" s="45">
        <v>10.643700000000001</v>
      </c>
      <c r="J90" s="45">
        <v>7.1654</v>
      </c>
      <c r="K90" s="45">
        <v>0</v>
      </c>
      <c r="L90" s="45">
        <v>1.5</v>
      </c>
      <c r="M90" s="45">
        <v>0</v>
      </c>
      <c r="N90" s="45">
        <v>1.5</v>
      </c>
      <c r="O90" s="45">
        <v>0</v>
      </c>
      <c r="P90" s="45">
        <v>0</v>
      </c>
    </row>
    <row r="91" spans="1:16" hidden="1" outlineLevel="1" collapsed="1">
      <c r="A91" s="8">
        <v>42979</v>
      </c>
      <c r="B91" s="45">
        <v>7.5854999999999997</v>
      </c>
      <c r="C91" s="45">
        <v>5.2957000000000001</v>
      </c>
      <c r="D91" s="45">
        <v>9.9723000000000006</v>
      </c>
      <c r="E91" s="45">
        <v>6.0983000000000001</v>
      </c>
      <c r="F91" s="45">
        <v>0</v>
      </c>
      <c r="G91" s="45">
        <v>7.6585000000000001</v>
      </c>
      <c r="H91" s="45">
        <v>5.2957000000000001</v>
      </c>
      <c r="I91" s="45">
        <v>10.1997</v>
      </c>
      <c r="J91" s="45">
        <v>6.0983000000000001</v>
      </c>
      <c r="K91" s="45">
        <v>0</v>
      </c>
      <c r="L91" s="45">
        <v>1.7577</v>
      </c>
      <c r="M91" s="45">
        <v>0</v>
      </c>
      <c r="N91" s="45">
        <v>1.7577</v>
      </c>
      <c r="O91" s="45">
        <v>0</v>
      </c>
      <c r="P91" s="45">
        <v>0</v>
      </c>
    </row>
    <row r="92" spans="1:16" hidden="1" outlineLevel="1" collapsed="1">
      <c r="A92" s="8">
        <v>43009</v>
      </c>
      <c r="B92" s="45">
        <v>8.1318000000000001</v>
      </c>
      <c r="C92" s="45">
        <v>5.5026999999999999</v>
      </c>
      <c r="D92" s="45">
        <v>9.9123000000000001</v>
      </c>
      <c r="E92" s="45">
        <v>5.7758000000000003</v>
      </c>
      <c r="F92" s="45">
        <v>0</v>
      </c>
      <c r="G92" s="45">
        <v>8.2062000000000008</v>
      </c>
      <c r="H92" s="45">
        <v>5.5026999999999999</v>
      </c>
      <c r="I92" s="45">
        <v>10.0703</v>
      </c>
      <c r="J92" s="45">
        <v>5.7758000000000003</v>
      </c>
      <c r="K92" s="45">
        <v>0</v>
      </c>
      <c r="L92" s="45">
        <v>1</v>
      </c>
      <c r="M92" s="45">
        <v>0</v>
      </c>
      <c r="N92" s="45">
        <v>1</v>
      </c>
      <c r="O92" s="45">
        <v>0</v>
      </c>
      <c r="P92" s="45">
        <v>0</v>
      </c>
    </row>
    <row r="93" spans="1:16" hidden="1" outlineLevel="1" collapsed="1">
      <c r="A93" s="8">
        <v>43040</v>
      </c>
      <c r="B93" s="45">
        <v>8.5844000000000005</v>
      </c>
      <c r="C93" s="45">
        <v>4.8756000000000004</v>
      </c>
      <c r="D93" s="45">
        <v>10.7956</v>
      </c>
      <c r="E93" s="45">
        <v>6.2183999999999999</v>
      </c>
      <c r="F93" s="45">
        <v>5</v>
      </c>
      <c r="G93" s="45">
        <v>8.6130999999999993</v>
      </c>
      <c r="H93" s="45">
        <v>4.8756000000000004</v>
      </c>
      <c r="I93" s="45">
        <v>10.856299999999999</v>
      </c>
      <c r="J93" s="45">
        <v>6.2183999999999999</v>
      </c>
      <c r="K93" s="45">
        <v>5</v>
      </c>
      <c r="L93" s="45">
        <v>0.01</v>
      </c>
      <c r="M93" s="45">
        <v>0</v>
      </c>
      <c r="N93" s="45">
        <v>0.01</v>
      </c>
      <c r="O93" s="45">
        <v>0</v>
      </c>
      <c r="P93" s="45">
        <v>0</v>
      </c>
    </row>
    <row r="94" spans="1:16" hidden="1" outlineLevel="1" collapsed="1">
      <c r="A94" s="8">
        <v>43070</v>
      </c>
      <c r="B94" s="45">
        <v>8.8697999999999997</v>
      </c>
      <c r="C94" s="45">
        <v>5.3272000000000004</v>
      </c>
      <c r="D94" s="45">
        <v>10.882300000000001</v>
      </c>
      <c r="E94" s="45">
        <v>5.8609999999999998</v>
      </c>
      <c r="F94" s="45">
        <v>0.1</v>
      </c>
      <c r="G94" s="45">
        <v>9.0085999999999995</v>
      </c>
      <c r="H94" s="45">
        <v>5.3272000000000004</v>
      </c>
      <c r="I94" s="45">
        <v>11.1769</v>
      </c>
      <c r="J94" s="45">
        <v>5.8609999999999998</v>
      </c>
      <c r="K94" s="45">
        <v>0.1</v>
      </c>
      <c r="L94" s="45">
        <v>2.3893</v>
      </c>
      <c r="M94" s="45">
        <v>0.01</v>
      </c>
      <c r="N94" s="45">
        <v>2.3893</v>
      </c>
      <c r="O94" s="45">
        <v>0</v>
      </c>
      <c r="P94" s="45">
        <v>0</v>
      </c>
    </row>
    <row r="95" spans="1:16" hidden="1" outlineLevel="1" collapsed="1">
      <c r="A95" s="8">
        <v>43101</v>
      </c>
      <c r="B95" s="45">
        <v>9.0002999999999993</v>
      </c>
      <c r="C95" s="45">
        <v>6.3079999999999998</v>
      </c>
      <c r="D95" s="45">
        <v>10.679600000000001</v>
      </c>
      <c r="E95" s="45">
        <v>5.3579999999999997</v>
      </c>
      <c r="F95" s="45">
        <v>3</v>
      </c>
      <c r="G95" s="45">
        <v>9.0664999999999996</v>
      </c>
      <c r="H95" s="45">
        <v>6.3079999999999998</v>
      </c>
      <c r="I95" s="45">
        <v>10.7782</v>
      </c>
      <c r="J95" s="45">
        <v>5.3579999999999997</v>
      </c>
      <c r="K95" s="45">
        <v>0</v>
      </c>
      <c r="L95" s="45">
        <v>2.1848000000000001</v>
      </c>
      <c r="M95" s="45">
        <v>0</v>
      </c>
      <c r="N95" s="45">
        <v>1.9108000000000001</v>
      </c>
      <c r="O95" s="45">
        <v>0</v>
      </c>
      <c r="P95" s="45">
        <v>3</v>
      </c>
    </row>
    <row r="96" spans="1:16" hidden="1" outlineLevel="1" collapsed="1">
      <c r="A96" s="8">
        <v>43132</v>
      </c>
      <c r="B96" s="45">
        <v>7.9720000000000004</v>
      </c>
      <c r="C96" s="45">
        <v>5.9081000000000001</v>
      </c>
      <c r="D96" s="45">
        <v>10.952299999999999</v>
      </c>
      <c r="E96" s="45">
        <v>6.3287000000000004</v>
      </c>
      <c r="F96" s="45">
        <v>0</v>
      </c>
      <c r="G96" s="45">
        <v>8.0077999999999996</v>
      </c>
      <c r="H96" s="45">
        <v>5.9081000000000001</v>
      </c>
      <c r="I96" s="45">
        <v>11.097300000000001</v>
      </c>
      <c r="J96" s="45">
        <v>6.3287000000000004</v>
      </c>
      <c r="K96" s="45">
        <v>0</v>
      </c>
      <c r="L96" s="45">
        <v>2.9</v>
      </c>
      <c r="M96" s="45">
        <v>0</v>
      </c>
      <c r="N96" s="45">
        <v>2.9</v>
      </c>
      <c r="O96" s="45">
        <v>0</v>
      </c>
      <c r="P96" s="45">
        <v>0</v>
      </c>
    </row>
    <row r="97" spans="1:16" hidden="1" outlineLevel="1" collapsed="1">
      <c r="A97" s="8">
        <v>43160</v>
      </c>
      <c r="B97" s="45">
        <v>8.7233999999999998</v>
      </c>
      <c r="C97" s="45">
        <v>6.1589999999999998</v>
      </c>
      <c r="D97" s="45">
        <v>11.232699999999999</v>
      </c>
      <c r="E97" s="45">
        <v>6.5784000000000002</v>
      </c>
      <c r="F97" s="45">
        <v>0</v>
      </c>
      <c r="G97" s="45">
        <v>8.9510000000000005</v>
      </c>
      <c r="H97" s="45">
        <v>6.2314999999999996</v>
      </c>
      <c r="I97" s="45">
        <v>11.7537</v>
      </c>
      <c r="J97" s="45">
        <v>6.5784000000000002</v>
      </c>
      <c r="K97" s="45">
        <v>0</v>
      </c>
      <c r="L97" s="45">
        <v>1.2483</v>
      </c>
      <c r="M97" s="45">
        <v>0.1</v>
      </c>
      <c r="N97" s="45">
        <v>1.4544999999999999</v>
      </c>
      <c r="O97" s="45">
        <v>0</v>
      </c>
      <c r="P97" s="45">
        <v>0</v>
      </c>
    </row>
    <row r="98" spans="1:16" hidden="1" outlineLevel="1" collapsed="1">
      <c r="A98" s="8">
        <v>43191</v>
      </c>
      <c r="B98" s="45">
        <v>9.5101999999999993</v>
      </c>
      <c r="C98" s="45">
        <v>6.0803000000000003</v>
      </c>
      <c r="D98" s="45">
        <v>13.353400000000001</v>
      </c>
      <c r="E98" s="45">
        <v>0</v>
      </c>
      <c r="F98" s="45">
        <v>0</v>
      </c>
      <c r="G98" s="45">
        <v>9.5189000000000004</v>
      </c>
      <c r="H98" s="45">
        <v>6.0803000000000003</v>
      </c>
      <c r="I98" s="45">
        <v>13.3809</v>
      </c>
      <c r="J98" s="45">
        <v>0</v>
      </c>
      <c r="K98" s="45">
        <v>0</v>
      </c>
      <c r="L98" s="45">
        <v>1.5</v>
      </c>
      <c r="M98" s="45">
        <v>0</v>
      </c>
      <c r="N98" s="45">
        <v>1.5</v>
      </c>
      <c r="O98" s="45">
        <v>0</v>
      </c>
      <c r="P98" s="45">
        <v>0</v>
      </c>
    </row>
    <row r="99" spans="1:16" hidden="1" outlineLevel="1" collapsed="1">
      <c r="A99" s="8">
        <v>43221</v>
      </c>
      <c r="B99" s="45">
        <v>9.2963000000000005</v>
      </c>
      <c r="C99" s="45">
        <v>6.2904999999999998</v>
      </c>
      <c r="D99" s="45">
        <v>13.268000000000001</v>
      </c>
      <c r="E99" s="45">
        <v>2</v>
      </c>
      <c r="F99" s="45">
        <v>5.2539999999999996</v>
      </c>
      <c r="G99" s="45">
        <v>9.3108000000000004</v>
      </c>
      <c r="H99" s="45">
        <v>6.2904999999999998</v>
      </c>
      <c r="I99" s="45">
        <v>13.3222</v>
      </c>
      <c r="J99" s="45">
        <v>2</v>
      </c>
      <c r="K99" s="45">
        <v>5.2539999999999996</v>
      </c>
      <c r="L99" s="45">
        <v>2.7</v>
      </c>
      <c r="M99" s="45">
        <v>0</v>
      </c>
      <c r="N99" s="45">
        <v>2.7</v>
      </c>
      <c r="O99" s="45">
        <v>0</v>
      </c>
      <c r="P99" s="45">
        <v>0</v>
      </c>
    </row>
    <row r="100" spans="1:16" hidden="1" outlineLevel="1" collapsed="1">
      <c r="A100" s="8">
        <v>43252</v>
      </c>
      <c r="B100" s="45">
        <v>10.529199999999999</v>
      </c>
      <c r="C100" s="45">
        <v>6.6519000000000004</v>
      </c>
      <c r="D100" s="45">
        <v>12.9491</v>
      </c>
      <c r="E100" s="45">
        <v>13.4</v>
      </c>
      <c r="F100" s="45">
        <v>0</v>
      </c>
      <c r="G100" s="45">
        <v>10.7339</v>
      </c>
      <c r="H100" s="45">
        <v>6.6519000000000004</v>
      </c>
      <c r="I100" s="45">
        <v>13.3744</v>
      </c>
      <c r="J100" s="45">
        <v>13.4</v>
      </c>
      <c r="K100" s="45">
        <v>0</v>
      </c>
      <c r="L100" s="45">
        <v>1.2877000000000001</v>
      </c>
      <c r="M100" s="45">
        <v>0</v>
      </c>
      <c r="N100" s="45">
        <v>1.2877000000000001</v>
      </c>
      <c r="O100" s="45">
        <v>0</v>
      </c>
      <c r="P100" s="45">
        <v>0</v>
      </c>
    </row>
    <row r="101" spans="1:16" hidden="1" outlineLevel="1" collapsed="1">
      <c r="A101" s="8">
        <v>43282</v>
      </c>
      <c r="B101" s="45">
        <v>9.6736000000000004</v>
      </c>
      <c r="C101" s="45">
        <v>6.4012000000000002</v>
      </c>
      <c r="D101" s="45">
        <v>12.9863</v>
      </c>
      <c r="E101" s="45">
        <v>0</v>
      </c>
      <c r="F101" s="45">
        <v>0</v>
      </c>
      <c r="G101" s="45">
        <v>9.7631999999999994</v>
      </c>
      <c r="H101" s="45">
        <v>6.4012000000000002</v>
      </c>
      <c r="I101" s="45">
        <v>13.241</v>
      </c>
      <c r="J101" s="45">
        <v>0</v>
      </c>
      <c r="K101" s="45">
        <v>0</v>
      </c>
      <c r="L101" s="45">
        <v>1.3386</v>
      </c>
      <c r="M101" s="45">
        <v>0</v>
      </c>
      <c r="N101" s="45">
        <v>1.3386</v>
      </c>
      <c r="O101" s="45">
        <v>0</v>
      </c>
      <c r="P101" s="45">
        <v>0</v>
      </c>
    </row>
    <row r="102" spans="1:16" hidden="1" outlineLevel="1" collapsed="1">
      <c r="A102" s="8">
        <v>43313</v>
      </c>
      <c r="B102" s="45">
        <v>10.8209</v>
      </c>
      <c r="C102" s="45">
        <v>7.2643000000000004</v>
      </c>
      <c r="D102" s="45">
        <v>12.768599999999999</v>
      </c>
      <c r="E102" s="45">
        <v>0</v>
      </c>
      <c r="F102" s="45">
        <v>5</v>
      </c>
      <c r="G102" s="45">
        <v>11.1486</v>
      </c>
      <c r="H102" s="45">
        <v>7.2643000000000004</v>
      </c>
      <c r="I102" s="45">
        <v>13.4344</v>
      </c>
      <c r="J102" s="45">
        <v>0</v>
      </c>
      <c r="K102" s="45">
        <v>5</v>
      </c>
      <c r="L102" s="45">
        <v>3.8397000000000001</v>
      </c>
      <c r="M102" s="45">
        <v>0</v>
      </c>
      <c r="N102" s="45">
        <v>3.8397000000000001</v>
      </c>
      <c r="O102" s="45">
        <v>0</v>
      </c>
      <c r="P102" s="45">
        <v>0</v>
      </c>
    </row>
    <row r="103" spans="1:16" hidden="1" outlineLevel="1" collapsed="1">
      <c r="A103" s="8">
        <v>43344</v>
      </c>
      <c r="B103" s="45">
        <v>10.931900000000001</v>
      </c>
      <c r="C103" s="45">
        <v>7.9149000000000003</v>
      </c>
      <c r="D103" s="45">
        <v>12.1723</v>
      </c>
      <c r="E103" s="45">
        <v>16</v>
      </c>
      <c r="F103" s="45">
        <v>0</v>
      </c>
      <c r="G103" s="45">
        <v>11.7385</v>
      </c>
      <c r="H103" s="45">
        <v>7.9149000000000003</v>
      </c>
      <c r="I103" s="45">
        <v>13.494999999999999</v>
      </c>
      <c r="J103" s="45">
        <v>16</v>
      </c>
      <c r="K103" s="45">
        <v>0</v>
      </c>
      <c r="L103" s="45">
        <v>0.87419999999999998</v>
      </c>
      <c r="M103" s="45">
        <v>0</v>
      </c>
      <c r="N103" s="45">
        <v>0.87419999999999998</v>
      </c>
      <c r="O103" s="45">
        <v>0</v>
      </c>
      <c r="P103" s="45">
        <v>0</v>
      </c>
    </row>
    <row r="104" spans="1:16" hidden="1" outlineLevel="1" collapsed="1">
      <c r="A104" s="8">
        <v>43374</v>
      </c>
      <c r="B104" s="45">
        <v>11.169600000000001</v>
      </c>
      <c r="C104" s="45">
        <v>8.5353999999999992</v>
      </c>
      <c r="D104" s="45">
        <v>12.9025</v>
      </c>
      <c r="E104" s="45">
        <v>0</v>
      </c>
      <c r="F104" s="45">
        <v>0</v>
      </c>
      <c r="G104" s="45">
        <v>12.440899999999999</v>
      </c>
      <c r="H104" s="45">
        <v>8.5353999999999992</v>
      </c>
      <c r="I104" s="45">
        <v>15.5869</v>
      </c>
      <c r="J104" s="45">
        <v>0</v>
      </c>
      <c r="K104" s="45">
        <v>0</v>
      </c>
      <c r="L104" s="45">
        <v>0.94650000000000001</v>
      </c>
      <c r="M104" s="45">
        <v>0</v>
      </c>
      <c r="N104" s="45">
        <v>0.94650000000000001</v>
      </c>
      <c r="O104" s="45">
        <v>0</v>
      </c>
      <c r="P104" s="45">
        <v>0</v>
      </c>
    </row>
    <row r="105" spans="1:16" hidden="1" outlineLevel="1" collapsed="1">
      <c r="A105" s="8">
        <v>43405</v>
      </c>
      <c r="B105" s="45">
        <v>11.0688</v>
      </c>
      <c r="C105" s="45">
        <v>8.4621999999999993</v>
      </c>
      <c r="D105" s="45">
        <v>12.305400000000001</v>
      </c>
      <c r="E105" s="45">
        <v>0</v>
      </c>
      <c r="F105" s="45">
        <v>0</v>
      </c>
      <c r="G105" s="45">
        <v>12.8969</v>
      </c>
      <c r="H105" s="45">
        <v>8.4621999999999993</v>
      </c>
      <c r="I105" s="45">
        <v>15.698499999999999</v>
      </c>
      <c r="J105" s="45">
        <v>0</v>
      </c>
      <c r="K105" s="45">
        <v>0</v>
      </c>
      <c r="L105" s="45">
        <v>2.0750000000000002</v>
      </c>
      <c r="M105" s="45">
        <v>0</v>
      </c>
      <c r="N105" s="45">
        <v>2.0750000000000002</v>
      </c>
      <c r="O105" s="45">
        <v>0</v>
      </c>
      <c r="P105" s="45">
        <v>0</v>
      </c>
    </row>
    <row r="106" spans="1:16" hidden="1" outlineLevel="1" collapsed="1">
      <c r="A106" s="8">
        <v>43435</v>
      </c>
      <c r="B106" s="45">
        <v>11.7393</v>
      </c>
      <c r="C106" s="45">
        <v>9.3293999999999997</v>
      </c>
      <c r="D106" s="45">
        <v>13.2318</v>
      </c>
      <c r="E106" s="45">
        <v>0</v>
      </c>
      <c r="F106" s="45">
        <v>4</v>
      </c>
      <c r="G106" s="45">
        <v>13.219200000000001</v>
      </c>
      <c r="H106" s="45">
        <v>9.3293999999999997</v>
      </c>
      <c r="I106" s="45">
        <v>16.174299999999999</v>
      </c>
      <c r="J106" s="45">
        <v>0</v>
      </c>
      <c r="K106" s="45">
        <v>0</v>
      </c>
      <c r="L106" s="45">
        <v>1.0022</v>
      </c>
      <c r="M106" s="45">
        <v>0</v>
      </c>
      <c r="N106" s="45">
        <v>0.97019999999999995</v>
      </c>
      <c r="O106" s="45">
        <v>0</v>
      </c>
      <c r="P106" s="45">
        <v>4</v>
      </c>
    </row>
    <row r="107" spans="1:16" hidden="1" outlineLevel="1" collapsed="1">
      <c r="A107" s="8">
        <v>43466</v>
      </c>
      <c r="B107" s="45">
        <v>10.8668</v>
      </c>
      <c r="C107" s="45">
        <v>9.5417000000000005</v>
      </c>
      <c r="D107" s="45">
        <v>11.423999999999999</v>
      </c>
      <c r="E107" s="45">
        <v>0</v>
      </c>
      <c r="F107" s="45">
        <v>4.25</v>
      </c>
      <c r="G107" s="45">
        <v>13.124499999999999</v>
      </c>
      <c r="H107" s="45">
        <v>9.5417000000000005</v>
      </c>
      <c r="I107" s="45">
        <v>15.101699999999999</v>
      </c>
      <c r="J107" s="45">
        <v>0</v>
      </c>
      <c r="K107" s="45">
        <v>0</v>
      </c>
      <c r="L107" s="45">
        <v>0.94399999999999995</v>
      </c>
      <c r="M107" s="45">
        <v>0</v>
      </c>
      <c r="N107" s="45">
        <v>0.91410000000000002</v>
      </c>
      <c r="O107" s="45">
        <v>0</v>
      </c>
      <c r="P107" s="45">
        <v>4.25</v>
      </c>
    </row>
    <row r="108" spans="1:16" hidden="1" outlineLevel="1" collapsed="1">
      <c r="A108" s="8">
        <v>43497</v>
      </c>
      <c r="B108" s="45">
        <v>12.4809</v>
      </c>
      <c r="C108" s="45">
        <v>8.2194000000000003</v>
      </c>
      <c r="D108" s="45">
        <v>14.235799999999999</v>
      </c>
      <c r="E108" s="45">
        <v>4.5038</v>
      </c>
      <c r="F108" s="45">
        <v>0</v>
      </c>
      <c r="G108" s="45">
        <v>13.206200000000001</v>
      </c>
      <c r="H108" s="45">
        <v>8.2194000000000003</v>
      </c>
      <c r="I108" s="45">
        <v>15.136699999999999</v>
      </c>
      <c r="J108" s="45">
        <v>17.416699999999999</v>
      </c>
      <c r="K108" s="45">
        <v>0</v>
      </c>
      <c r="L108" s="45">
        <v>2.3885999999999998</v>
      </c>
      <c r="M108" s="45">
        <v>0</v>
      </c>
      <c r="N108" s="45">
        <v>1.532</v>
      </c>
      <c r="O108" s="45">
        <v>4.5</v>
      </c>
      <c r="P108" s="45">
        <v>0</v>
      </c>
    </row>
    <row r="109" spans="1:16" hidden="1" outlineLevel="1" collapsed="1">
      <c r="A109" s="8">
        <v>43525</v>
      </c>
      <c r="B109" s="45">
        <v>12.9657</v>
      </c>
      <c r="C109" s="45">
        <v>6.7866</v>
      </c>
      <c r="D109" s="45">
        <v>14.1426</v>
      </c>
      <c r="E109" s="45">
        <v>10.424799999999999</v>
      </c>
      <c r="F109" s="45">
        <v>0</v>
      </c>
      <c r="G109" s="45">
        <v>13.1266</v>
      </c>
      <c r="H109" s="45">
        <v>6.7866</v>
      </c>
      <c r="I109" s="45">
        <v>14.360799999999999</v>
      </c>
      <c r="J109" s="45">
        <v>10.424799999999999</v>
      </c>
      <c r="K109" s="45">
        <v>0</v>
      </c>
      <c r="L109" s="45">
        <v>1.2072000000000001</v>
      </c>
      <c r="M109" s="45">
        <v>0</v>
      </c>
      <c r="N109" s="45">
        <v>1.2072000000000001</v>
      </c>
      <c r="O109" s="45">
        <v>0</v>
      </c>
      <c r="P109" s="45">
        <v>0</v>
      </c>
    </row>
    <row r="110" spans="1:16" hidden="1" outlineLevel="1" collapsed="1">
      <c r="A110" s="8">
        <v>43556</v>
      </c>
      <c r="B110" s="45">
        <v>12.7752</v>
      </c>
      <c r="C110" s="45">
        <v>8.0009999999999994</v>
      </c>
      <c r="D110" s="45">
        <v>14.056900000000001</v>
      </c>
      <c r="E110" s="45">
        <v>9.9083000000000006</v>
      </c>
      <c r="F110" s="45">
        <v>13.4</v>
      </c>
      <c r="G110" s="45">
        <v>12.7936</v>
      </c>
      <c r="H110" s="45">
        <v>8.0009999999999994</v>
      </c>
      <c r="I110" s="45">
        <v>14.083500000000001</v>
      </c>
      <c r="J110" s="45">
        <v>9.9083000000000006</v>
      </c>
      <c r="K110" s="45">
        <v>13.4</v>
      </c>
      <c r="L110" s="45">
        <v>1.6552</v>
      </c>
      <c r="M110" s="45">
        <v>0</v>
      </c>
      <c r="N110" s="45">
        <v>1.6552</v>
      </c>
      <c r="O110" s="45">
        <v>0</v>
      </c>
      <c r="P110" s="45">
        <v>0</v>
      </c>
    </row>
    <row r="111" spans="1:16" hidden="1" outlineLevel="1" collapsed="1">
      <c r="A111" s="8">
        <v>43586</v>
      </c>
      <c r="B111" s="45">
        <v>12.221</v>
      </c>
      <c r="C111" s="45">
        <v>7.8654999999999999</v>
      </c>
      <c r="D111" s="45">
        <v>13.2669</v>
      </c>
      <c r="E111" s="45">
        <v>9.3952000000000009</v>
      </c>
      <c r="F111" s="45">
        <v>0</v>
      </c>
      <c r="G111" s="45">
        <v>13.009499999999999</v>
      </c>
      <c r="H111" s="45">
        <v>7.8981000000000003</v>
      </c>
      <c r="I111" s="45">
        <v>14.406599999999999</v>
      </c>
      <c r="J111" s="45">
        <v>9.3952000000000009</v>
      </c>
      <c r="K111" s="45">
        <v>0</v>
      </c>
      <c r="L111" s="45">
        <v>3.8852000000000002</v>
      </c>
      <c r="M111" s="45">
        <v>0.5</v>
      </c>
      <c r="N111" s="45">
        <v>3.9114</v>
      </c>
      <c r="O111" s="45">
        <v>0</v>
      </c>
      <c r="P111" s="45">
        <v>0</v>
      </c>
    </row>
    <row r="112" spans="1:16" hidden="1" outlineLevel="1" collapsed="1">
      <c r="A112" s="8">
        <v>43617</v>
      </c>
      <c r="B112" s="45">
        <v>12.553900000000001</v>
      </c>
      <c r="C112" s="45">
        <v>8.3897999999999993</v>
      </c>
      <c r="D112" s="45">
        <v>14.632899999999999</v>
      </c>
      <c r="E112" s="45">
        <v>10.5396</v>
      </c>
      <c r="F112" s="45">
        <v>0</v>
      </c>
      <c r="G112" s="45">
        <v>12.553900000000001</v>
      </c>
      <c r="H112" s="45">
        <v>8.3897999999999993</v>
      </c>
      <c r="I112" s="45">
        <v>14.632899999999999</v>
      </c>
      <c r="J112" s="45">
        <v>10.5396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</row>
    <row r="113" spans="1:16" hidden="1" outlineLevel="1" collapsed="1">
      <c r="A113" s="8">
        <v>43647</v>
      </c>
      <c r="B113" s="45">
        <v>11.7424</v>
      </c>
      <c r="C113" s="45">
        <v>8.1862999999999992</v>
      </c>
      <c r="D113" s="45">
        <v>14.343400000000001</v>
      </c>
      <c r="E113" s="45">
        <v>10.312200000000001</v>
      </c>
      <c r="F113" s="45">
        <v>0</v>
      </c>
      <c r="G113" s="45">
        <v>11.793200000000001</v>
      </c>
      <c r="H113" s="45">
        <v>8.1862999999999992</v>
      </c>
      <c r="I113" s="45">
        <v>14.4598</v>
      </c>
      <c r="J113" s="45">
        <v>10.312200000000001</v>
      </c>
      <c r="K113" s="45">
        <v>0</v>
      </c>
      <c r="L113" s="45">
        <v>1.5</v>
      </c>
      <c r="M113" s="45">
        <v>0</v>
      </c>
      <c r="N113" s="45">
        <v>1.5</v>
      </c>
      <c r="O113" s="45">
        <v>0</v>
      </c>
      <c r="P113" s="45">
        <v>0</v>
      </c>
    </row>
    <row r="114" spans="1:16" hidden="1" outlineLevel="1" collapsed="1">
      <c r="A114" s="8">
        <v>43678</v>
      </c>
      <c r="B114" s="45">
        <v>12.274800000000001</v>
      </c>
      <c r="C114" s="45">
        <v>8.4374000000000002</v>
      </c>
      <c r="D114" s="45">
        <v>14.2285</v>
      </c>
      <c r="E114" s="45">
        <v>9.4472000000000005</v>
      </c>
      <c r="F114" s="45">
        <v>0</v>
      </c>
      <c r="G114" s="45">
        <v>12.3146</v>
      </c>
      <c r="H114" s="45">
        <v>8.4374000000000002</v>
      </c>
      <c r="I114" s="45">
        <v>14.299899999999999</v>
      </c>
      <c r="J114" s="45">
        <v>9.4472000000000005</v>
      </c>
      <c r="K114" s="45">
        <v>0</v>
      </c>
      <c r="L114" s="45">
        <v>1</v>
      </c>
      <c r="M114" s="45">
        <v>0</v>
      </c>
      <c r="N114" s="45">
        <v>1</v>
      </c>
      <c r="O114" s="45">
        <v>0</v>
      </c>
      <c r="P114" s="45">
        <v>0</v>
      </c>
    </row>
    <row r="115" spans="1:16" hidden="1" outlineLevel="1" collapsed="1">
      <c r="A115" s="8">
        <v>43709</v>
      </c>
      <c r="B115" s="45">
        <v>11.936199999999999</v>
      </c>
      <c r="C115" s="45">
        <v>8.7887000000000004</v>
      </c>
      <c r="D115" s="45">
        <v>13.9315</v>
      </c>
      <c r="E115" s="45">
        <v>10.0144</v>
      </c>
      <c r="F115" s="45">
        <v>0</v>
      </c>
      <c r="G115" s="45">
        <v>12.045400000000001</v>
      </c>
      <c r="H115" s="45">
        <v>8.7887000000000004</v>
      </c>
      <c r="I115" s="45">
        <v>14.154400000000001</v>
      </c>
      <c r="J115" s="45">
        <v>10.0144</v>
      </c>
      <c r="K115" s="45">
        <v>0</v>
      </c>
      <c r="L115" s="45">
        <v>2.2688999999999999</v>
      </c>
      <c r="M115" s="45">
        <v>0</v>
      </c>
      <c r="N115" s="45">
        <v>2.2688999999999999</v>
      </c>
      <c r="O115" s="45">
        <v>0</v>
      </c>
      <c r="P115" s="45">
        <v>0</v>
      </c>
    </row>
    <row r="116" spans="1:16" hidden="1" outlineLevel="1" collapsed="1">
      <c r="A116" s="8">
        <v>43739</v>
      </c>
      <c r="B116" s="45">
        <v>10.9421</v>
      </c>
      <c r="C116" s="45">
        <v>9.4453999999999994</v>
      </c>
      <c r="D116" s="45">
        <v>11.8232</v>
      </c>
      <c r="E116" s="45">
        <v>8.2964000000000002</v>
      </c>
      <c r="F116" s="45">
        <v>15.5</v>
      </c>
      <c r="G116" s="45">
        <v>11.9876</v>
      </c>
      <c r="H116" s="45">
        <v>9.4453999999999994</v>
      </c>
      <c r="I116" s="45">
        <v>13.8339</v>
      </c>
      <c r="J116" s="45">
        <v>8.2964000000000002</v>
      </c>
      <c r="K116" s="45">
        <v>15.5</v>
      </c>
      <c r="L116" s="45">
        <v>3.1156999999999999</v>
      </c>
      <c r="M116" s="45">
        <v>0</v>
      </c>
      <c r="N116" s="45">
        <v>3.1156999999999999</v>
      </c>
      <c r="O116" s="45">
        <v>0</v>
      </c>
      <c r="P116" s="45">
        <v>0</v>
      </c>
    </row>
    <row r="117" spans="1:16" hidden="1" outlineLevel="1" collapsed="1">
      <c r="A117" s="8">
        <v>43770</v>
      </c>
      <c r="B117" s="45">
        <v>11.6242</v>
      </c>
      <c r="C117" s="45">
        <v>9.1739999999999995</v>
      </c>
      <c r="D117" s="45">
        <v>12.8832</v>
      </c>
      <c r="E117" s="45">
        <v>10.479100000000001</v>
      </c>
      <c r="F117" s="45">
        <v>0</v>
      </c>
      <c r="G117" s="45">
        <v>11.7943</v>
      </c>
      <c r="H117" s="45">
        <v>9.1739999999999995</v>
      </c>
      <c r="I117" s="45">
        <v>13.181699999999999</v>
      </c>
      <c r="J117" s="45">
        <v>10.479100000000001</v>
      </c>
      <c r="K117" s="45">
        <v>0</v>
      </c>
      <c r="L117" s="45">
        <v>0.98440000000000005</v>
      </c>
      <c r="M117" s="45">
        <v>0</v>
      </c>
      <c r="N117" s="45">
        <v>0.98440000000000005</v>
      </c>
      <c r="O117" s="45">
        <v>0</v>
      </c>
      <c r="P117" s="45">
        <v>0</v>
      </c>
    </row>
    <row r="118" spans="1:16" hidden="1" outlineLevel="1" collapsed="1">
      <c r="A118" s="8">
        <v>43800</v>
      </c>
      <c r="B118" s="45">
        <v>10.081099999999999</v>
      </c>
      <c r="C118" s="45">
        <v>8.5762999999999998</v>
      </c>
      <c r="D118" s="45">
        <v>10.641400000000001</v>
      </c>
      <c r="E118" s="45">
        <v>9.4871999999999996</v>
      </c>
      <c r="F118" s="45">
        <v>0</v>
      </c>
      <c r="G118" s="45">
        <v>11.4413</v>
      </c>
      <c r="H118" s="45">
        <v>8.5762999999999998</v>
      </c>
      <c r="I118" s="45">
        <v>12.7386</v>
      </c>
      <c r="J118" s="45">
        <v>10.7157</v>
      </c>
      <c r="K118" s="45">
        <v>0</v>
      </c>
      <c r="L118" s="45">
        <v>2.13</v>
      </c>
      <c r="M118" s="45">
        <v>0</v>
      </c>
      <c r="N118" s="45">
        <v>2.1236999999999999</v>
      </c>
      <c r="O118" s="45">
        <v>2.2999999999999998</v>
      </c>
      <c r="P118" s="45">
        <v>0</v>
      </c>
    </row>
    <row r="119" spans="1:16" hidden="1" outlineLevel="1" collapsed="1">
      <c r="A119" s="8">
        <v>43831</v>
      </c>
      <c r="B119" s="45">
        <v>8.3223000000000003</v>
      </c>
      <c r="C119" s="45">
        <v>7.4391999999999996</v>
      </c>
      <c r="D119" s="45">
        <v>8.4398999999999997</v>
      </c>
      <c r="E119" s="45">
        <v>10.601599999999999</v>
      </c>
      <c r="F119" s="45">
        <v>0</v>
      </c>
      <c r="G119" s="45">
        <v>9.2624999999999993</v>
      </c>
      <c r="H119" s="45">
        <v>7.4391999999999996</v>
      </c>
      <c r="I119" s="45">
        <v>9.7387999999999995</v>
      </c>
      <c r="J119" s="45">
        <v>10.601599999999999</v>
      </c>
      <c r="K119" s="45">
        <v>0</v>
      </c>
      <c r="L119" s="45">
        <v>1.6949000000000001</v>
      </c>
      <c r="M119" s="45">
        <v>0</v>
      </c>
      <c r="N119" s="45">
        <v>1.6949000000000001</v>
      </c>
      <c r="O119" s="45">
        <v>0</v>
      </c>
      <c r="P119" s="45">
        <v>0</v>
      </c>
    </row>
    <row r="120" spans="1:16" hidden="1" outlineLevel="1" collapsed="1">
      <c r="A120" s="8">
        <v>43862</v>
      </c>
      <c r="B120" s="45">
        <v>7.9657</v>
      </c>
      <c r="C120" s="45">
        <v>5.9626000000000001</v>
      </c>
      <c r="D120" s="45">
        <v>8.6635000000000009</v>
      </c>
      <c r="E120" s="45">
        <v>11.261900000000001</v>
      </c>
      <c r="F120" s="45">
        <v>0</v>
      </c>
      <c r="G120" s="45">
        <v>7.9824000000000002</v>
      </c>
      <c r="H120" s="45">
        <v>5.9626000000000001</v>
      </c>
      <c r="I120" s="45">
        <v>8.6907999999999994</v>
      </c>
      <c r="J120" s="45">
        <v>11.261900000000001</v>
      </c>
      <c r="K120" s="45">
        <v>0</v>
      </c>
      <c r="L120" s="45">
        <v>0.4</v>
      </c>
      <c r="M120" s="45">
        <v>0</v>
      </c>
      <c r="N120" s="45">
        <v>0.4</v>
      </c>
      <c r="O120" s="45">
        <v>0</v>
      </c>
      <c r="P120" s="45">
        <v>0</v>
      </c>
    </row>
    <row r="121" spans="1:16" hidden="1" outlineLevel="1" collapsed="1">
      <c r="A121" s="8">
        <v>43891</v>
      </c>
      <c r="B121" s="45">
        <v>8.0325000000000006</v>
      </c>
      <c r="C121" s="45">
        <v>6.0857999999999999</v>
      </c>
      <c r="D121" s="45">
        <v>8.6781000000000006</v>
      </c>
      <c r="E121" s="45">
        <v>10.4405</v>
      </c>
      <c r="F121" s="45">
        <v>0</v>
      </c>
      <c r="G121" s="45">
        <v>8.1423000000000005</v>
      </c>
      <c r="H121" s="45">
        <v>6.0857999999999999</v>
      </c>
      <c r="I121" s="45">
        <v>8.8580000000000005</v>
      </c>
      <c r="J121" s="45">
        <v>10.4405</v>
      </c>
      <c r="K121" s="45">
        <v>0</v>
      </c>
      <c r="L121" s="45">
        <v>0.47610000000000002</v>
      </c>
      <c r="M121" s="45">
        <v>0</v>
      </c>
      <c r="N121" s="45">
        <v>0.47610000000000002</v>
      </c>
      <c r="O121" s="45">
        <v>0</v>
      </c>
      <c r="P121" s="45">
        <v>0</v>
      </c>
    </row>
    <row r="122" spans="1:16" hidden="1" outlineLevel="1" collapsed="1">
      <c r="A122" s="8">
        <v>43922</v>
      </c>
      <c r="B122" s="45">
        <v>8.3178000000000001</v>
      </c>
      <c r="C122" s="45">
        <v>6.0946999999999996</v>
      </c>
      <c r="D122" s="45">
        <v>9.5254999999999992</v>
      </c>
      <c r="E122" s="45">
        <v>8.7087000000000003</v>
      </c>
      <c r="F122" s="45">
        <v>2</v>
      </c>
      <c r="G122" s="45">
        <v>8.4502000000000006</v>
      </c>
      <c r="H122" s="45">
        <v>6.0946999999999996</v>
      </c>
      <c r="I122" s="45">
        <v>9.7881999999999998</v>
      </c>
      <c r="J122" s="45">
        <v>8.7087000000000003</v>
      </c>
      <c r="K122" s="45">
        <v>0</v>
      </c>
      <c r="L122" s="45">
        <v>0.86109999999999998</v>
      </c>
      <c r="M122" s="45">
        <v>0</v>
      </c>
      <c r="N122" s="45">
        <v>0.70650000000000002</v>
      </c>
      <c r="O122" s="45">
        <v>0</v>
      </c>
      <c r="P122" s="45">
        <v>2</v>
      </c>
    </row>
    <row r="123" spans="1:16" hidden="1" outlineLevel="1" collapsed="1">
      <c r="A123" s="8">
        <v>43952</v>
      </c>
      <c r="B123" s="45">
        <v>7.5910000000000002</v>
      </c>
      <c r="C123" s="45">
        <v>6.0190999999999999</v>
      </c>
      <c r="D123" s="45">
        <v>8.6777999999999995</v>
      </c>
      <c r="E123" s="45">
        <v>7.4847000000000001</v>
      </c>
      <c r="F123" s="45">
        <v>0</v>
      </c>
      <c r="G123" s="45">
        <v>7.7545999999999999</v>
      </c>
      <c r="H123" s="45">
        <v>6.0190999999999999</v>
      </c>
      <c r="I123" s="45">
        <v>9.0312999999999999</v>
      </c>
      <c r="J123" s="45">
        <v>7.4847000000000001</v>
      </c>
      <c r="K123" s="45">
        <v>0</v>
      </c>
      <c r="L123" s="45">
        <v>0.2417</v>
      </c>
      <c r="M123" s="45">
        <v>0</v>
      </c>
      <c r="N123" s="45">
        <v>0.2417</v>
      </c>
      <c r="O123" s="45">
        <v>0</v>
      </c>
      <c r="P123" s="45">
        <v>0</v>
      </c>
    </row>
    <row r="124" spans="1:16" hidden="1" outlineLevel="1" collapsed="1">
      <c r="A124" s="8">
        <v>43983</v>
      </c>
      <c r="B124" s="45">
        <v>6.7687999999999997</v>
      </c>
      <c r="C124" s="45">
        <v>5.7214999999999998</v>
      </c>
      <c r="D124" s="45">
        <v>7.4343000000000004</v>
      </c>
      <c r="E124" s="45">
        <v>7.4542000000000002</v>
      </c>
      <c r="F124" s="45">
        <v>0</v>
      </c>
      <c r="G124" s="45">
        <v>7.0517000000000003</v>
      </c>
      <c r="H124" s="45">
        <v>5.7214999999999998</v>
      </c>
      <c r="I124" s="45">
        <v>8.1486000000000001</v>
      </c>
      <c r="J124" s="45">
        <v>7.4542000000000002</v>
      </c>
      <c r="K124" s="45">
        <v>0</v>
      </c>
      <c r="L124" s="45">
        <v>2.7547999999999999</v>
      </c>
      <c r="M124" s="45">
        <v>0</v>
      </c>
      <c r="N124" s="45">
        <v>2.7547999999999999</v>
      </c>
      <c r="O124" s="45">
        <v>0</v>
      </c>
      <c r="P124" s="45">
        <v>0</v>
      </c>
    </row>
    <row r="125" spans="1:16" hidden="1" outlineLevel="1" collapsed="1">
      <c r="A125" s="8">
        <v>44013</v>
      </c>
      <c r="B125" s="45">
        <v>5.1513</v>
      </c>
      <c r="C125" s="45">
        <v>4.3784999999999998</v>
      </c>
      <c r="D125" s="45">
        <v>5.7401999999999997</v>
      </c>
      <c r="E125" s="45">
        <v>5.5288000000000004</v>
      </c>
      <c r="F125" s="45">
        <v>0</v>
      </c>
      <c r="G125" s="45">
        <v>5.6666999999999996</v>
      </c>
      <c r="H125" s="45">
        <v>4.3784999999999998</v>
      </c>
      <c r="I125" s="45">
        <v>7.1116000000000001</v>
      </c>
      <c r="J125" s="45">
        <v>5.5288000000000004</v>
      </c>
      <c r="K125" s="45">
        <v>0</v>
      </c>
      <c r="L125" s="45">
        <v>1.3886000000000001</v>
      </c>
      <c r="M125" s="45">
        <v>0</v>
      </c>
      <c r="N125" s="45">
        <v>1.3886000000000001</v>
      </c>
      <c r="O125" s="45">
        <v>0</v>
      </c>
      <c r="P125" s="45">
        <v>0</v>
      </c>
    </row>
    <row r="126" spans="1:16" hidden="1" outlineLevel="1" collapsed="1">
      <c r="A126" s="8">
        <v>44044</v>
      </c>
      <c r="B126" s="45">
        <v>4.8384</v>
      </c>
      <c r="C126" s="45">
        <v>3.5703999999999998</v>
      </c>
      <c r="D126" s="45">
        <v>6.4589999999999996</v>
      </c>
      <c r="E126" s="45">
        <v>4.625</v>
      </c>
      <c r="F126" s="45">
        <v>0</v>
      </c>
      <c r="G126" s="45">
        <v>4.9302000000000001</v>
      </c>
      <c r="H126" s="45">
        <v>3.5703999999999998</v>
      </c>
      <c r="I126" s="45">
        <v>6.9261999999999997</v>
      </c>
      <c r="J126" s="45">
        <v>4.625</v>
      </c>
      <c r="K126" s="45">
        <v>0</v>
      </c>
      <c r="L126" s="45">
        <v>2.9499</v>
      </c>
      <c r="M126" s="45">
        <v>0</v>
      </c>
      <c r="N126" s="45">
        <v>2.9499</v>
      </c>
      <c r="O126" s="45">
        <v>0</v>
      </c>
      <c r="P126" s="45">
        <v>0</v>
      </c>
    </row>
    <row r="127" spans="1:16" hidden="1" outlineLevel="1" collapsed="1">
      <c r="A127" s="8">
        <v>44075</v>
      </c>
      <c r="B127" s="45">
        <v>4.4701000000000004</v>
      </c>
      <c r="C127" s="45">
        <v>3.4298999999999999</v>
      </c>
      <c r="D127" s="45">
        <v>6.3472</v>
      </c>
      <c r="E127" s="45">
        <v>4.2576000000000001</v>
      </c>
      <c r="F127" s="45">
        <v>0</v>
      </c>
      <c r="G127" s="45">
        <v>4.4701000000000004</v>
      </c>
      <c r="H127" s="45">
        <v>3.4298999999999999</v>
      </c>
      <c r="I127" s="45">
        <v>6.3472</v>
      </c>
      <c r="J127" s="45">
        <v>4.2576000000000001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</row>
    <row r="128" spans="1:16" hidden="1" outlineLevel="1" collapsed="1">
      <c r="A128" s="8">
        <v>44105</v>
      </c>
      <c r="B128" s="45">
        <v>4.1795999999999998</v>
      </c>
      <c r="C128" s="45">
        <v>2.9342000000000001</v>
      </c>
      <c r="D128" s="45">
        <v>5.6923000000000004</v>
      </c>
      <c r="E128" s="45">
        <v>3.3018000000000001</v>
      </c>
      <c r="F128" s="45">
        <v>7</v>
      </c>
      <c r="G128" s="45">
        <v>4.2126000000000001</v>
      </c>
      <c r="H128" s="45">
        <v>2.9342000000000001</v>
      </c>
      <c r="I128" s="45">
        <v>5.8103999999999996</v>
      </c>
      <c r="J128" s="45">
        <v>3.3018000000000001</v>
      </c>
      <c r="K128" s="45">
        <v>7</v>
      </c>
      <c r="L128" s="45">
        <v>1.1746000000000001</v>
      </c>
      <c r="M128" s="45">
        <v>0</v>
      </c>
      <c r="N128" s="45">
        <v>1.1746000000000001</v>
      </c>
      <c r="O128" s="45">
        <v>0</v>
      </c>
      <c r="P128" s="45">
        <v>0</v>
      </c>
    </row>
    <row r="129" spans="1:16" hidden="1" outlineLevel="1" collapsed="1">
      <c r="A129" s="8">
        <v>44136</v>
      </c>
      <c r="B129" s="45">
        <v>3.0314999999999999</v>
      </c>
      <c r="C129" s="45">
        <v>1.5347</v>
      </c>
      <c r="D129" s="45">
        <v>4.4322999999999997</v>
      </c>
      <c r="E129" s="45">
        <v>2.9937</v>
      </c>
      <c r="F129" s="45">
        <v>0</v>
      </c>
      <c r="G129" s="45">
        <v>3.1614</v>
      </c>
      <c r="H129" s="45">
        <v>1.5347</v>
      </c>
      <c r="I129" s="45">
        <v>5.2131999999999996</v>
      </c>
      <c r="J129" s="45">
        <v>2.9937</v>
      </c>
      <c r="K129" s="45">
        <v>0</v>
      </c>
      <c r="L129" s="45">
        <v>1.9339</v>
      </c>
      <c r="M129" s="45">
        <v>0</v>
      </c>
      <c r="N129" s="45">
        <v>1.9339</v>
      </c>
      <c r="O129" s="45">
        <v>0</v>
      </c>
      <c r="P129" s="45">
        <v>0</v>
      </c>
    </row>
    <row r="130" spans="1:16" hidden="1" outlineLevel="1" collapsed="1">
      <c r="A130" s="8">
        <v>44166</v>
      </c>
      <c r="B130" s="45">
        <v>3.2309000000000001</v>
      </c>
      <c r="C130" s="45">
        <v>1.4346000000000001</v>
      </c>
      <c r="D130" s="45">
        <v>4.6688999999999998</v>
      </c>
      <c r="E130" s="45">
        <v>2.7481</v>
      </c>
      <c r="F130" s="45">
        <v>0</v>
      </c>
      <c r="G130" s="45">
        <v>3.3283999999999998</v>
      </c>
      <c r="H130" s="45">
        <v>1.4346000000000001</v>
      </c>
      <c r="I130" s="45">
        <v>4.9127000000000001</v>
      </c>
      <c r="J130" s="45">
        <v>2.9378000000000002</v>
      </c>
      <c r="K130" s="45">
        <v>0</v>
      </c>
      <c r="L130" s="45">
        <v>1.4451000000000001</v>
      </c>
      <c r="M130" s="45">
        <v>0</v>
      </c>
      <c r="N130" s="45">
        <v>1.5952999999999999</v>
      </c>
      <c r="O130" s="45">
        <v>1.0911</v>
      </c>
      <c r="P130" s="45">
        <v>0</v>
      </c>
    </row>
    <row r="131" spans="1:16" hidden="1" outlineLevel="1" collapsed="1">
      <c r="A131" s="8">
        <v>44197</v>
      </c>
      <c r="B131" s="45">
        <v>3.4142000000000001</v>
      </c>
      <c r="C131" s="45">
        <v>1.9251</v>
      </c>
      <c r="D131" s="45">
        <v>4.7907000000000002</v>
      </c>
      <c r="E131" s="45">
        <v>3.1671</v>
      </c>
      <c r="F131" s="45">
        <v>0.83630000000000004</v>
      </c>
      <c r="G131" s="45">
        <v>3.4304000000000001</v>
      </c>
      <c r="H131" s="45">
        <v>1.9251</v>
      </c>
      <c r="I131" s="45">
        <v>4.8155000000000001</v>
      </c>
      <c r="J131" s="45">
        <v>3.1671</v>
      </c>
      <c r="K131" s="45">
        <v>0</v>
      </c>
      <c r="L131" s="45">
        <v>0.90949999999999998</v>
      </c>
      <c r="M131" s="45">
        <v>0</v>
      </c>
      <c r="N131" s="45">
        <v>1</v>
      </c>
      <c r="O131" s="45">
        <v>0</v>
      </c>
      <c r="P131" s="45">
        <v>0.83630000000000004</v>
      </c>
    </row>
    <row r="132" spans="1:16" hidden="1" outlineLevel="1" collapsed="1">
      <c r="A132" s="8">
        <v>44228</v>
      </c>
      <c r="B132" s="45">
        <v>3.6917</v>
      </c>
      <c r="C132" s="45">
        <v>1.3703000000000001</v>
      </c>
      <c r="D132" s="45">
        <v>4.3708999999999998</v>
      </c>
      <c r="E132" s="45">
        <v>3.2498999999999998</v>
      </c>
      <c r="F132" s="45">
        <v>0</v>
      </c>
      <c r="G132" s="45">
        <v>3.7925</v>
      </c>
      <c r="H132" s="45">
        <v>1.3703000000000001</v>
      </c>
      <c r="I132" s="45">
        <v>4.5681000000000003</v>
      </c>
      <c r="J132" s="45">
        <v>3.2498999999999998</v>
      </c>
      <c r="K132" s="45">
        <v>0</v>
      </c>
      <c r="L132" s="45">
        <v>1.5</v>
      </c>
      <c r="M132" s="45">
        <v>0</v>
      </c>
      <c r="N132" s="45">
        <v>1.5</v>
      </c>
      <c r="O132" s="45">
        <v>0</v>
      </c>
      <c r="P132" s="45">
        <v>0</v>
      </c>
    </row>
    <row r="133" spans="1:16" hidden="1" outlineLevel="1" collapsed="1">
      <c r="A133" s="8">
        <v>44256</v>
      </c>
      <c r="B133" s="45">
        <v>4.2159000000000004</v>
      </c>
      <c r="C133" s="45">
        <v>1.7630999999999999</v>
      </c>
      <c r="D133" s="45">
        <v>4.7018000000000004</v>
      </c>
      <c r="E133" s="45">
        <v>3.0396000000000001</v>
      </c>
      <c r="F133" s="45">
        <v>0</v>
      </c>
      <c r="G133" s="45">
        <v>4.2271000000000001</v>
      </c>
      <c r="H133" s="45">
        <v>1.7630999999999999</v>
      </c>
      <c r="I133" s="45">
        <v>4.7180999999999997</v>
      </c>
      <c r="J133" s="45">
        <v>3.0396000000000001</v>
      </c>
      <c r="K133" s="45">
        <v>0</v>
      </c>
      <c r="L133" s="45">
        <v>0.52539999999999998</v>
      </c>
      <c r="M133" s="45">
        <v>0</v>
      </c>
      <c r="N133" s="45">
        <v>0.52539999999999998</v>
      </c>
      <c r="O133" s="45">
        <v>0</v>
      </c>
      <c r="P133" s="45">
        <v>0</v>
      </c>
    </row>
    <row r="134" spans="1:16" hidden="1" outlineLevel="1" collapsed="1">
      <c r="A134" s="8">
        <v>44287</v>
      </c>
      <c r="B134" s="45">
        <v>4.391</v>
      </c>
      <c r="C134" s="45">
        <v>1.7254</v>
      </c>
      <c r="D134" s="45">
        <v>4.9135</v>
      </c>
      <c r="E134" s="45">
        <v>3.0720999999999998</v>
      </c>
      <c r="F134" s="45">
        <v>0</v>
      </c>
      <c r="G134" s="45">
        <v>4.391</v>
      </c>
      <c r="H134" s="45">
        <v>1.7254</v>
      </c>
      <c r="I134" s="45">
        <v>4.9135</v>
      </c>
      <c r="J134" s="45">
        <v>3.0720999999999998</v>
      </c>
      <c r="K134" s="45">
        <v>0</v>
      </c>
      <c r="L134" s="45">
        <v>1.7</v>
      </c>
      <c r="M134" s="45">
        <v>0</v>
      </c>
      <c r="N134" s="45">
        <v>1.7</v>
      </c>
      <c r="O134" s="45">
        <v>0</v>
      </c>
      <c r="P134" s="45">
        <v>0</v>
      </c>
    </row>
    <row r="135" spans="1:16" hidden="1" outlineLevel="1" collapsed="1">
      <c r="A135" s="8">
        <v>44317</v>
      </c>
      <c r="B135" s="45">
        <v>4.2365000000000004</v>
      </c>
      <c r="C135" s="45">
        <v>2.2008999999999999</v>
      </c>
      <c r="D135" s="45">
        <v>4.8832000000000004</v>
      </c>
      <c r="E135" s="45">
        <v>3.0829</v>
      </c>
      <c r="F135" s="45">
        <v>0</v>
      </c>
      <c r="G135" s="45">
        <v>4.3208000000000002</v>
      </c>
      <c r="H135" s="45">
        <v>2.2008999999999999</v>
      </c>
      <c r="I135" s="45">
        <v>5.0168999999999997</v>
      </c>
      <c r="J135" s="45">
        <v>3.0829</v>
      </c>
      <c r="K135" s="45">
        <v>0</v>
      </c>
      <c r="L135" s="45">
        <v>0.37090000000000001</v>
      </c>
      <c r="M135" s="45">
        <v>0</v>
      </c>
      <c r="N135" s="45">
        <v>0.37090000000000001</v>
      </c>
      <c r="O135" s="45">
        <v>0</v>
      </c>
      <c r="P135" s="45">
        <v>0</v>
      </c>
    </row>
    <row r="136" spans="1:16" hidden="1" outlineLevel="1" collapsed="1">
      <c r="A136" s="8">
        <v>44348</v>
      </c>
      <c r="B136" s="45">
        <v>4.3182</v>
      </c>
      <c r="C136" s="45">
        <v>1.8621000000000001</v>
      </c>
      <c r="D136" s="45">
        <v>5.1722999999999999</v>
      </c>
      <c r="E136" s="45">
        <v>2.9813000000000001</v>
      </c>
      <c r="F136" s="45">
        <v>0</v>
      </c>
      <c r="G136" s="45">
        <v>4.3399000000000001</v>
      </c>
      <c r="H136" s="45">
        <v>1.8621000000000001</v>
      </c>
      <c r="I136" s="45">
        <v>5.2115</v>
      </c>
      <c r="J136" s="45">
        <v>2.9813000000000001</v>
      </c>
      <c r="K136" s="45">
        <v>0</v>
      </c>
      <c r="L136" s="45">
        <v>1.3</v>
      </c>
      <c r="M136" s="45">
        <v>0</v>
      </c>
      <c r="N136" s="45">
        <v>1.3</v>
      </c>
      <c r="O136" s="45">
        <v>0</v>
      </c>
      <c r="P136" s="45">
        <v>0</v>
      </c>
    </row>
    <row r="137" spans="1:16" hidden="1" outlineLevel="1" collapsed="1">
      <c r="A137" s="8">
        <v>44378</v>
      </c>
      <c r="B137" s="45">
        <v>4.7370000000000001</v>
      </c>
      <c r="C137" s="45">
        <v>2.4523000000000001</v>
      </c>
      <c r="D137" s="45">
        <v>5.3840000000000003</v>
      </c>
      <c r="E137" s="45">
        <v>2.6267999999999998</v>
      </c>
      <c r="F137" s="45">
        <v>0</v>
      </c>
      <c r="G137" s="45">
        <v>4.7370000000000001</v>
      </c>
      <c r="H137" s="45">
        <v>2.4523000000000001</v>
      </c>
      <c r="I137" s="45">
        <v>5.3840000000000003</v>
      </c>
      <c r="J137" s="45">
        <v>2.6267999999999998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</row>
    <row r="138" spans="1:16" hidden="1" outlineLevel="1" collapsed="1">
      <c r="A138" s="8">
        <v>44409</v>
      </c>
      <c r="B138" s="45">
        <v>3.5611999999999999</v>
      </c>
      <c r="C138" s="45">
        <v>2.3664000000000001</v>
      </c>
      <c r="D138" s="45">
        <v>4.7854999999999999</v>
      </c>
      <c r="E138" s="45">
        <v>2.0333000000000001</v>
      </c>
      <c r="F138" s="45">
        <v>0</v>
      </c>
      <c r="G138" s="45">
        <v>3.7690999999999999</v>
      </c>
      <c r="H138" s="45">
        <v>2.3664000000000001</v>
      </c>
      <c r="I138" s="45">
        <v>5.4119999999999999</v>
      </c>
      <c r="J138" s="45">
        <v>2.0333000000000001</v>
      </c>
      <c r="K138" s="45">
        <v>0</v>
      </c>
      <c r="L138" s="45">
        <v>1</v>
      </c>
      <c r="M138" s="45">
        <v>0</v>
      </c>
      <c r="N138" s="45">
        <v>1</v>
      </c>
      <c r="O138" s="45">
        <v>0</v>
      </c>
      <c r="P138" s="45">
        <v>0</v>
      </c>
    </row>
    <row r="139" spans="1:16" hidden="1" outlineLevel="1" collapsed="1">
      <c r="A139" s="8">
        <v>44440</v>
      </c>
      <c r="B139" s="45">
        <v>4.2263000000000002</v>
      </c>
      <c r="C139" s="45">
        <v>2.2517999999999998</v>
      </c>
      <c r="D139" s="45">
        <v>5.8247999999999998</v>
      </c>
      <c r="E139" s="45">
        <v>2.1312000000000002</v>
      </c>
      <c r="F139" s="45">
        <v>6.5</v>
      </c>
      <c r="G139" s="45">
        <v>4.2263000000000002</v>
      </c>
      <c r="H139" s="45">
        <v>2.2517999999999998</v>
      </c>
      <c r="I139" s="45">
        <v>5.8247999999999998</v>
      </c>
      <c r="J139" s="45">
        <v>2.1312000000000002</v>
      </c>
      <c r="K139" s="45">
        <v>6.5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</row>
    <row r="140" spans="1:16" hidden="1" outlineLevel="1" collapsed="1">
      <c r="A140" s="8">
        <v>44470</v>
      </c>
      <c r="B140" s="45">
        <v>4.5662000000000003</v>
      </c>
      <c r="C140" s="45">
        <v>2.4241000000000001</v>
      </c>
      <c r="D140" s="45">
        <v>5.9362000000000004</v>
      </c>
      <c r="E140" s="45">
        <v>2.0865999999999998</v>
      </c>
      <c r="F140" s="45">
        <v>0</v>
      </c>
      <c r="G140" s="45">
        <v>4.5884999999999998</v>
      </c>
      <c r="H140" s="45">
        <v>2.4241000000000001</v>
      </c>
      <c r="I140" s="45">
        <v>5.9858000000000002</v>
      </c>
      <c r="J140" s="45">
        <v>2.0865999999999998</v>
      </c>
      <c r="K140" s="45">
        <v>0</v>
      </c>
      <c r="L140" s="45">
        <v>1.0089999999999999</v>
      </c>
      <c r="M140" s="45">
        <v>0</v>
      </c>
      <c r="N140" s="45">
        <v>1.0089999999999999</v>
      </c>
      <c r="O140" s="45">
        <v>0</v>
      </c>
      <c r="P140" s="45">
        <v>0</v>
      </c>
    </row>
    <row r="141" spans="1:16" hidden="1" outlineLevel="1" collapsed="1">
      <c r="A141" s="8">
        <v>44501</v>
      </c>
      <c r="B141" s="45">
        <v>4.4211</v>
      </c>
      <c r="C141" s="45">
        <v>1.9865999999999999</v>
      </c>
      <c r="D141" s="45">
        <v>5.4377000000000004</v>
      </c>
      <c r="E141" s="45">
        <v>2.5255999999999998</v>
      </c>
      <c r="F141" s="45">
        <v>0</v>
      </c>
      <c r="G141" s="45">
        <v>4.5731000000000002</v>
      </c>
      <c r="H141" s="45">
        <v>1.9865999999999999</v>
      </c>
      <c r="I141" s="45">
        <v>5.7240000000000002</v>
      </c>
      <c r="J141" s="45">
        <v>2.5255999999999998</v>
      </c>
      <c r="K141" s="45">
        <v>0</v>
      </c>
      <c r="L141" s="45">
        <v>0.47</v>
      </c>
      <c r="M141" s="45">
        <v>0</v>
      </c>
      <c r="N141" s="45">
        <v>0.47</v>
      </c>
      <c r="O141" s="45">
        <v>0</v>
      </c>
      <c r="P141" s="45">
        <v>0</v>
      </c>
    </row>
    <row r="142" spans="1:16" hidden="1" outlineLevel="1" collapsed="1">
      <c r="A142" s="8">
        <v>44531</v>
      </c>
      <c r="B142" s="45">
        <v>4.7184999999999997</v>
      </c>
      <c r="C142" s="45">
        <v>1.6763999999999999</v>
      </c>
      <c r="D142" s="45">
        <v>6.1173000000000002</v>
      </c>
      <c r="E142" s="45">
        <v>2.3111000000000002</v>
      </c>
      <c r="F142" s="45">
        <v>0</v>
      </c>
      <c r="G142" s="45">
        <v>4.7184999999999997</v>
      </c>
      <c r="H142" s="45">
        <v>1.6763999999999999</v>
      </c>
      <c r="I142" s="45">
        <v>6.1173000000000002</v>
      </c>
      <c r="J142" s="45">
        <v>2.3111000000000002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</row>
    <row r="143" spans="1:16" hidden="1" outlineLevel="1" collapsed="1">
      <c r="A143" s="8">
        <v>44562</v>
      </c>
      <c r="B143" s="45">
        <v>5.0519999999999996</v>
      </c>
      <c r="C143" s="45">
        <v>2.1998000000000002</v>
      </c>
      <c r="D143" s="45">
        <v>6.5282999999999998</v>
      </c>
      <c r="E143" s="45">
        <v>2.4258000000000002</v>
      </c>
      <c r="F143" s="45">
        <v>0.25</v>
      </c>
      <c r="G143" s="45">
        <v>5.0968999999999998</v>
      </c>
      <c r="H143" s="45">
        <v>2.2751000000000001</v>
      </c>
      <c r="I143" s="45">
        <v>6.5282999999999998</v>
      </c>
      <c r="J143" s="45">
        <v>2.4258000000000002</v>
      </c>
      <c r="K143" s="45">
        <v>0</v>
      </c>
      <c r="L143" s="45">
        <v>0.38019999999999998</v>
      </c>
      <c r="M143" s="45">
        <v>0.4</v>
      </c>
      <c r="N143" s="45">
        <v>0</v>
      </c>
      <c r="O143" s="45">
        <v>0</v>
      </c>
      <c r="P143" s="45">
        <v>0.25</v>
      </c>
    </row>
    <row r="144" spans="1:16" hidden="1" outlineLevel="1" collapsed="1">
      <c r="A144" s="8">
        <v>44593</v>
      </c>
      <c r="B144" s="45">
        <v>4.9195000000000002</v>
      </c>
      <c r="C144" s="45">
        <v>2.5125999999999999</v>
      </c>
      <c r="D144" s="45">
        <v>6.1478999999999999</v>
      </c>
      <c r="E144" s="45">
        <v>2.7395</v>
      </c>
      <c r="F144" s="45">
        <v>0</v>
      </c>
      <c r="G144" s="45">
        <v>4.9767000000000001</v>
      </c>
      <c r="H144" s="45">
        <v>2.5125999999999999</v>
      </c>
      <c r="I144" s="45">
        <v>6.2664999999999997</v>
      </c>
      <c r="J144" s="45">
        <v>2.7395</v>
      </c>
      <c r="K144" s="45">
        <v>0</v>
      </c>
      <c r="L144" s="45">
        <v>1.5</v>
      </c>
      <c r="M144" s="45">
        <v>0</v>
      </c>
      <c r="N144" s="45">
        <v>1.5</v>
      </c>
      <c r="O144" s="45">
        <v>0</v>
      </c>
      <c r="P144" s="45">
        <v>0</v>
      </c>
    </row>
    <row r="145" spans="1:16" hidden="1" outlineLevel="1" collapsed="1">
      <c r="A145" s="8">
        <v>44621</v>
      </c>
      <c r="B145" s="45">
        <v>4.6879</v>
      </c>
      <c r="C145" s="45">
        <v>1.7797000000000001</v>
      </c>
      <c r="D145" s="45">
        <v>5.9335000000000004</v>
      </c>
      <c r="E145" s="45">
        <v>10</v>
      </c>
      <c r="F145" s="45">
        <v>0</v>
      </c>
      <c r="G145" s="45">
        <v>4.6879</v>
      </c>
      <c r="H145" s="45">
        <v>1.7797000000000001</v>
      </c>
      <c r="I145" s="45">
        <v>5.9335000000000004</v>
      </c>
      <c r="J145" s="45">
        <v>10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</row>
    <row r="146" spans="1:16" hidden="1" outlineLevel="1" collapsed="1">
      <c r="A146" s="8">
        <v>44652</v>
      </c>
      <c r="B146" s="45">
        <v>4.6779000000000002</v>
      </c>
      <c r="C146" s="45">
        <v>2.0998999999999999</v>
      </c>
      <c r="D146" s="45">
        <v>5.5610999999999997</v>
      </c>
      <c r="E146" s="45">
        <v>0</v>
      </c>
      <c r="F146" s="45">
        <v>0</v>
      </c>
      <c r="G146" s="45">
        <v>4.6849999999999996</v>
      </c>
      <c r="H146" s="45">
        <v>2.0998999999999999</v>
      </c>
      <c r="I146" s="45">
        <v>5.5610999999999997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</row>
    <row r="147" spans="1:16" hidden="1" outlineLevel="1" collapsed="1">
      <c r="A147" s="8">
        <v>44682</v>
      </c>
      <c r="B147" s="45">
        <v>4.7385999999999999</v>
      </c>
      <c r="C147" s="45">
        <v>2.5396999999999998</v>
      </c>
      <c r="D147" s="45">
        <v>6.1978</v>
      </c>
      <c r="E147" s="45">
        <v>10</v>
      </c>
      <c r="F147" s="45">
        <v>0</v>
      </c>
      <c r="G147" s="45">
        <v>4.7385999999999999</v>
      </c>
      <c r="H147" s="45">
        <v>2.5396999999999998</v>
      </c>
      <c r="I147" s="45">
        <v>6.1978</v>
      </c>
      <c r="J147" s="45">
        <v>10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</row>
    <row r="148" spans="1:16" hidden="1" outlineLevel="1" collapsed="1">
      <c r="A148" s="8">
        <v>44713</v>
      </c>
      <c r="B148" s="45">
        <v>10.112</v>
      </c>
      <c r="C148" s="45">
        <v>3.0095999999999998</v>
      </c>
      <c r="D148" s="45">
        <v>13.309699999999999</v>
      </c>
      <c r="E148" s="45">
        <v>0</v>
      </c>
      <c r="F148" s="45">
        <v>0</v>
      </c>
      <c r="G148" s="45">
        <v>10.112</v>
      </c>
      <c r="H148" s="45">
        <v>3.0095999999999998</v>
      </c>
      <c r="I148" s="45">
        <v>13.309699999999999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 t="s">
        <v>268</v>
      </c>
    </row>
    <row r="149" spans="1:16" hidden="1" outlineLevel="1" collapsed="1">
      <c r="A149" s="8">
        <v>44743</v>
      </c>
      <c r="B149" s="45">
        <v>8.7376000000000005</v>
      </c>
      <c r="C149" s="45">
        <v>3.4453</v>
      </c>
      <c r="D149" s="45">
        <v>11.6358</v>
      </c>
      <c r="E149" s="45">
        <v>10</v>
      </c>
      <c r="F149" s="45">
        <v>0.87680000000000002</v>
      </c>
      <c r="G149" s="45">
        <v>10.06</v>
      </c>
      <c r="H149" s="45">
        <v>3.4453</v>
      </c>
      <c r="I149" s="45">
        <v>12.046799999999999</v>
      </c>
      <c r="J149" s="45">
        <v>10</v>
      </c>
      <c r="K149" s="45">
        <v>0</v>
      </c>
      <c r="L149" s="45">
        <v>1.2598</v>
      </c>
      <c r="M149" s="45">
        <v>0</v>
      </c>
      <c r="N149" s="45">
        <v>2.7772000000000001</v>
      </c>
      <c r="O149" s="45">
        <v>0</v>
      </c>
      <c r="P149" s="45">
        <v>0.87680000000000002</v>
      </c>
    </row>
    <row r="150" spans="1:16" hidden="1" outlineLevel="1" collapsed="1">
      <c r="A150" s="8">
        <v>44774</v>
      </c>
      <c r="B150" s="45">
        <v>9.6827000000000005</v>
      </c>
      <c r="C150" s="45">
        <v>3.6858</v>
      </c>
      <c r="D150" s="45">
        <v>14.0501</v>
      </c>
      <c r="E150" s="45">
        <v>1.2</v>
      </c>
      <c r="F150" s="45">
        <v>0</v>
      </c>
      <c r="G150" s="45">
        <v>10.756600000000001</v>
      </c>
      <c r="H150" s="45">
        <v>3.6858</v>
      </c>
      <c r="I150" s="45">
        <v>14.2476</v>
      </c>
      <c r="J150" s="45">
        <v>0</v>
      </c>
      <c r="K150" s="45">
        <v>0</v>
      </c>
      <c r="L150" s="45">
        <v>1.3160000000000001</v>
      </c>
      <c r="M150" s="45">
        <v>0</v>
      </c>
      <c r="N150" s="45">
        <v>2.5</v>
      </c>
      <c r="O150" s="45">
        <v>1.2</v>
      </c>
      <c r="P150" s="45">
        <v>0</v>
      </c>
    </row>
    <row r="151" spans="1:16" hidden="1" outlineLevel="1" collapsed="1">
      <c r="A151" s="8">
        <v>44805</v>
      </c>
      <c r="B151" s="45">
        <v>10.705500000000001</v>
      </c>
      <c r="C151" s="45">
        <v>3.3302</v>
      </c>
      <c r="D151" s="45">
        <v>14.257400000000001</v>
      </c>
      <c r="E151" s="45">
        <v>6.6856</v>
      </c>
      <c r="F151" s="45">
        <v>0</v>
      </c>
      <c r="G151" s="45">
        <v>10.724600000000001</v>
      </c>
      <c r="H151" s="45">
        <v>3.3302</v>
      </c>
      <c r="I151" s="45">
        <v>14.295199999999999</v>
      </c>
      <c r="J151" s="45">
        <v>6.6856</v>
      </c>
      <c r="K151" s="45">
        <v>0</v>
      </c>
      <c r="L151" s="45">
        <v>0.13550000000000001</v>
      </c>
      <c r="M151" s="45">
        <v>0</v>
      </c>
      <c r="N151" s="45">
        <v>0.13550000000000001</v>
      </c>
      <c r="O151" s="45">
        <v>0</v>
      </c>
      <c r="P151" s="45">
        <v>0</v>
      </c>
    </row>
    <row r="152" spans="1:16" hidden="1" outlineLevel="1" collapsed="1">
      <c r="A152" s="8">
        <v>44835</v>
      </c>
      <c r="B152" s="45">
        <v>12.208500000000001</v>
      </c>
      <c r="C152" s="45">
        <v>3.9178000000000002</v>
      </c>
      <c r="D152" s="45">
        <v>14.5738</v>
      </c>
      <c r="E152" s="45">
        <v>5.25</v>
      </c>
      <c r="F152" s="45">
        <v>0</v>
      </c>
      <c r="G152" s="45">
        <v>12.7182</v>
      </c>
      <c r="H152" s="45">
        <v>4.0319000000000003</v>
      </c>
      <c r="I152" s="45">
        <v>15.2081</v>
      </c>
      <c r="J152" s="45">
        <v>5.25</v>
      </c>
      <c r="K152" s="45">
        <v>0</v>
      </c>
      <c r="L152" s="45">
        <v>0.311</v>
      </c>
      <c r="M152" s="45">
        <v>1</v>
      </c>
      <c r="N152" s="45">
        <v>0.13539999999999999</v>
      </c>
      <c r="O152" s="45">
        <v>0</v>
      </c>
      <c r="P152" s="45">
        <v>0</v>
      </c>
    </row>
    <row r="153" spans="1:16" hidden="1" outlineLevel="1" collapsed="1">
      <c r="A153" s="8">
        <v>44866</v>
      </c>
      <c r="B153" s="45">
        <v>12.0364</v>
      </c>
      <c r="C153" s="45">
        <v>4.0208000000000004</v>
      </c>
      <c r="D153" s="45">
        <v>14.6686</v>
      </c>
      <c r="E153" s="45">
        <v>0</v>
      </c>
      <c r="F153" s="45">
        <v>0</v>
      </c>
      <c r="G153" s="45">
        <v>12.1731</v>
      </c>
      <c r="H153" s="45">
        <v>4.0208000000000004</v>
      </c>
      <c r="I153" s="45">
        <v>14.894299999999999</v>
      </c>
      <c r="J153" s="45">
        <v>0</v>
      </c>
      <c r="K153" s="45">
        <v>0</v>
      </c>
      <c r="L153" s="45">
        <v>0.9899</v>
      </c>
      <c r="M153" s="45">
        <v>0</v>
      </c>
      <c r="N153" s="45">
        <v>0.9899</v>
      </c>
      <c r="O153" s="45">
        <v>0</v>
      </c>
      <c r="P153" s="45">
        <v>0</v>
      </c>
    </row>
    <row r="154" spans="1:16" hidden="1" outlineLevel="1" collapsed="1">
      <c r="A154" s="8">
        <v>44896</v>
      </c>
      <c r="B154" s="45">
        <v>12.322699999999999</v>
      </c>
      <c r="C154" s="45">
        <v>3.2315999999999998</v>
      </c>
      <c r="D154" s="45">
        <v>14.3803</v>
      </c>
      <c r="E154" s="45">
        <v>0</v>
      </c>
      <c r="F154" s="45">
        <v>0</v>
      </c>
      <c r="G154" s="45">
        <v>12.322699999999999</v>
      </c>
      <c r="H154" s="45">
        <v>3.2315999999999998</v>
      </c>
      <c r="I154" s="45">
        <v>14.3803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</row>
    <row r="155" spans="1:16" hidden="1" outlineLevel="1" collapsed="1">
      <c r="A155" s="8">
        <v>44927</v>
      </c>
      <c r="B155" s="45">
        <v>12.7826</v>
      </c>
      <c r="C155" s="45">
        <v>4.1673999999999998</v>
      </c>
      <c r="D155" s="45">
        <v>14.7308</v>
      </c>
      <c r="E155" s="45">
        <v>0.41289999999999999</v>
      </c>
      <c r="F155" s="45">
        <v>0.2</v>
      </c>
      <c r="G155" s="45">
        <v>12.901400000000001</v>
      </c>
      <c r="H155" s="45">
        <v>4.1677999999999997</v>
      </c>
      <c r="I155" s="45">
        <v>14.7308</v>
      </c>
      <c r="J155" s="45">
        <v>5.25</v>
      </c>
      <c r="K155" s="45">
        <v>0</v>
      </c>
      <c r="L155" s="45">
        <v>0.24529999999999999</v>
      </c>
      <c r="M155" s="45">
        <v>1</v>
      </c>
      <c r="N155" s="45">
        <v>0</v>
      </c>
      <c r="O155" s="45">
        <v>0.25</v>
      </c>
      <c r="P155" s="45">
        <v>0.2</v>
      </c>
    </row>
    <row r="156" spans="1:16" hidden="1" outlineLevel="1" collapsed="1">
      <c r="A156" s="8">
        <v>44958</v>
      </c>
      <c r="B156" s="45">
        <v>6.5045000000000002</v>
      </c>
      <c r="C156" s="45">
        <v>3.734</v>
      </c>
      <c r="D156" s="45">
        <v>6.6885000000000003</v>
      </c>
      <c r="E156" s="45">
        <v>0</v>
      </c>
      <c r="F156" s="45">
        <v>0.25</v>
      </c>
      <c r="G156" s="45">
        <v>13.1656</v>
      </c>
      <c r="H156" s="45">
        <v>3.734</v>
      </c>
      <c r="I156" s="45">
        <v>14.53</v>
      </c>
      <c r="J156" s="45">
        <v>0</v>
      </c>
      <c r="K156" s="45">
        <v>0</v>
      </c>
      <c r="L156" s="45">
        <v>0.20569999999999999</v>
      </c>
      <c r="M156" s="45">
        <v>0</v>
      </c>
      <c r="N156" s="45">
        <v>0.20569999999999999</v>
      </c>
      <c r="O156" s="45">
        <v>0</v>
      </c>
      <c r="P156" s="45">
        <v>0.25</v>
      </c>
    </row>
    <row r="157" spans="1:16" hidden="1" outlineLevel="1" collapsed="1">
      <c r="A157" s="8">
        <v>44986</v>
      </c>
      <c r="B157" s="45">
        <v>7.1276999999999999</v>
      </c>
      <c r="C157" s="45">
        <v>4.3669000000000002</v>
      </c>
      <c r="D157" s="45">
        <v>7.1967999999999996</v>
      </c>
      <c r="E157" s="45">
        <v>17.5</v>
      </c>
      <c r="F157" s="45">
        <v>5</v>
      </c>
      <c r="G157" s="45">
        <v>12.680300000000001</v>
      </c>
      <c r="H157" s="45">
        <v>4.3669000000000002</v>
      </c>
      <c r="I157" s="45">
        <v>13.170199999999999</v>
      </c>
      <c r="J157" s="45">
        <v>17.5</v>
      </c>
      <c r="K157" s="45">
        <v>5</v>
      </c>
      <c r="L157" s="45">
        <v>0.2001</v>
      </c>
      <c r="M157" s="45">
        <v>0</v>
      </c>
      <c r="N157" s="45">
        <v>0.2001</v>
      </c>
      <c r="O157" s="45">
        <v>0</v>
      </c>
      <c r="P157" s="45">
        <v>0</v>
      </c>
    </row>
    <row r="158" spans="1:16" hidden="1" outlineLevel="1" collapsed="1">
      <c r="A158" s="8">
        <v>45017</v>
      </c>
      <c r="B158" s="45">
        <v>8.8489000000000004</v>
      </c>
      <c r="C158" s="45">
        <v>4.3703000000000003</v>
      </c>
      <c r="D158" s="45">
        <v>8.9835999999999991</v>
      </c>
      <c r="E158" s="45">
        <v>0</v>
      </c>
      <c r="F158" s="45">
        <v>0</v>
      </c>
      <c r="G158" s="45">
        <v>13.3009</v>
      </c>
      <c r="H158" s="45">
        <v>4.3703000000000003</v>
      </c>
      <c r="I158" s="45">
        <v>13.7143</v>
      </c>
      <c r="J158" s="45">
        <v>0</v>
      </c>
      <c r="K158" s="45">
        <v>0</v>
      </c>
      <c r="L158" s="45">
        <v>0.20610000000000001</v>
      </c>
      <c r="M158" s="45">
        <v>0</v>
      </c>
      <c r="N158" s="45">
        <v>0.20610000000000001</v>
      </c>
      <c r="O158" s="45">
        <v>0</v>
      </c>
      <c r="P158" s="45">
        <v>0</v>
      </c>
    </row>
    <row r="159" spans="1:16" hidden="1" outlineLevel="1" collapsed="1">
      <c r="A159" s="8">
        <v>45047</v>
      </c>
      <c r="B159" s="45">
        <v>9.7482000000000006</v>
      </c>
      <c r="C159" s="45">
        <v>5.5636000000000001</v>
      </c>
      <c r="D159" s="45">
        <v>9.8413000000000004</v>
      </c>
      <c r="E159" s="45">
        <v>0</v>
      </c>
      <c r="F159" s="45">
        <v>0</v>
      </c>
      <c r="G159" s="45">
        <v>13.1058</v>
      </c>
      <c r="H159" s="45">
        <v>5.5636000000000001</v>
      </c>
      <c r="I159" s="45">
        <v>13.3344</v>
      </c>
      <c r="J159" s="45">
        <v>0</v>
      </c>
      <c r="K159" s="45">
        <v>0</v>
      </c>
      <c r="L159" s="45">
        <v>0.20449999999999999</v>
      </c>
      <c r="M159" s="45">
        <v>0</v>
      </c>
      <c r="N159" s="45">
        <v>0.20449999999999999</v>
      </c>
      <c r="O159" s="45">
        <v>0</v>
      </c>
      <c r="P159" s="45">
        <v>0</v>
      </c>
    </row>
    <row r="160" spans="1:16" hidden="1" outlineLevel="1" collapsed="1">
      <c r="A160" s="8">
        <v>45078</v>
      </c>
      <c r="B160" s="45">
        <v>10.1952</v>
      </c>
      <c r="C160" s="45">
        <v>5.9748000000000001</v>
      </c>
      <c r="D160" s="45">
        <v>10.282299999999999</v>
      </c>
      <c r="E160" s="45">
        <v>0</v>
      </c>
      <c r="F160" s="45">
        <v>0</v>
      </c>
      <c r="G160" s="45">
        <v>12.9697</v>
      </c>
      <c r="H160" s="45">
        <v>5.9748000000000001</v>
      </c>
      <c r="I160" s="45">
        <v>13.155200000000001</v>
      </c>
      <c r="J160" s="45">
        <v>0</v>
      </c>
      <c r="K160" s="45">
        <v>0</v>
      </c>
      <c r="L160" s="45">
        <v>0.20380000000000001</v>
      </c>
      <c r="M160" s="45">
        <v>0</v>
      </c>
      <c r="N160" s="45">
        <v>0.20380000000000001</v>
      </c>
      <c r="O160" s="45">
        <v>0</v>
      </c>
      <c r="P160" s="45">
        <v>0</v>
      </c>
    </row>
    <row r="161" spans="1:16" hidden="1" outlineLevel="1" collapsed="1">
      <c r="A161" s="8">
        <v>45108</v>
      </c>
      <c r="B161" s="45">
        <v>11.100099999999999</v>
      </c>
      <c r="C161" s="45">
        <v>5.8846999999999996</v>
      </c>
      <c r="D161" s="45">
        <v>11.1967</v>
      </c>
      <c r="E161" s="45">
        <v>4.2956000000000003</v>
      </c>
      <c r="F161" s="45">
        <v>4.9246999999999996</v>
      </c>
      <c r="G161" s="45">
        <v>13.1494</v>
      </c>
      <c r="H161" s="45">
        <v>5.8846999999999996</v>
      </c>
      <c r="I161" s="45">
        <v>13.3096</v>
      </c>
      <c r="J161" s="45">
        <v>4.2956000000000003</v>
      </c>
      <c r="K161" s="45">
        <v>4.9246999999999996</v>
      </c>
      <c r="L161" s="45">
        <v>0.2072</v>
      </c>
      <c r="M161" s="45">
        <v>0</v>
      </c>
      <c r="N161" s="45">
        <v>0.2072</v>
      </c>
      <c r="O161" s="45">
        <v>0</v>
      </c>
      <c r="P161" s="45">
        <v>0</v>
      </c>
    </row>
    <row r="162" spans="1:16" hidden="1" outlineLevel="1" collapsed="1">
      <c r="A162" s="8">
        <v>45139</v>
      </c>
      <c r="B162" s="45">
        <v>11.463900000000001</v>
      </c>
      <c r="C162" s="45">
        <v>6.3875999999999999</v>
      </c>
      <c r="D162" s="45">
        <v>11.562200000000001</v>
      </c>
      <c r="E162" s="45">
        <v>0.5</v>
      </c>
      <c r="F162" s="45">
        <v>0</v>
      </c>
      <c r="G162" s="45">
        <v>13.113799999999999</v>
      </c>
      <c r="H162" s="45">
        <v>6.3875999999999999</v>
      </c>
      <c r="I162" s="45">
        <v>13.257400000000001</v>
      </c>
      <c r="J162" s="45">
        <v>0</v>
      </c>
      <c r="K162" s="45">
        <v>0</v>
      </c>
      <c r="L162" s="45">
        <v>0.2084</v>
      </c>
      <c r="M162" s="45">
        <v>0</v>
      </c>
      <c r="N162" s="45">
        <v>0.20760000000000001</v>
      </c>
      <c r="O162" s="45">
        <v>0.5</v>
      </c>
      <c r="P162" s="45">
        <v>0</v>
      </c>
    </row>
    <row r="163" spans="1:16" hidden="1" outlineLevel="1" collapsed="1">
      <c r="A163" s="8">
        <v>45170</v>
      </c>
      <c r="B163" s="45">
        <v>11.5822</v>
      </c>
      <c r="C163" s="45">
        <v>7.5427</v>
      </c>
      <c r="D163" s="45">
        <v>11.712199999999999</v>
      </c>
      <c r="E163" s="45">
        <v>0</v>
      </c>
      <c r="F163" s="45">
        <v>0</v>
      </c>
      <c r="G163" s="45">
        <v>12.8058</v>
      </c>
      <c r="H163" s="45">
        <v>7.5427</v>
      </c>
      <c r="I163" s="45">
        <v>12.9941</v>
      </c>
      <c r="J163" s="45">
        <v>0</v>
      </c>
      <c r="K163" s="45">
        <v>0</v>
      </c>
      <c r="L163" s="45">
        <v>0.2</v>
      </c>
      <c r="M163" s="45">
        <v>0</v>
      </c>
      <c r="N163" s="45">
        <v>0.2</v>
      </c>
      <c r="O163" s="45">
        <v>0</v>
      </c>
      <c r="P163" s="45">
        <v>0</v>
      </c>
    </row>
    <row r="164" spans="1:16" hidden="1" outlineLevel="1" collapsed="1">
      <c r="A164" s="8">
        <v>45200</v>
      </c>
      <c r="B164" s="45">
        <v>12.1493</v>
      </c>
      <c r="C164" s="45">
        <v>8.3373000000000008</v>
      </c>
      <c r="D164" s="45">
        <v>12.3256</v>
      </c>
      <c r="E164" s="45">
        <v>9.4804999999999993</v>
      </c>
      <c r="F164" s="45">
        <v>0</v>
      </c>
      <c r="G164" s="45">
        <v>12.157500000000001</v>
      </c>
      <c r="H164" s="45">
        <v>8.3373000000000008</v>
      </c>
      <c r="I164" s="45">
        <v>12.3344</v>
      </c>
      <c r="J164" s="45">
        <v>9.4804999999999993</v>
      </c>
      <c r="K164" s="45">
        <v>0</v>
      </c>
      <c r="L164" s="45">
        <v>1.0276000000000001</v>
      </c>
      <c r="M164" s="45">
        <v>0</v>
      </c>
      <c r="N164" s="45">
        <v>1.0276000000000001</v>
      </c>
      <c r="O164" s="45">
        <v>0</v>
      </c>
      <c r="P164" s="45">
        <v>0</v>
      </c>
    </row>
    <row r="165" spans="1:16" hidden="1" outlineLevel="1" collapsed="1">
      <c r="A165" s="8">
        <v>45231</v>
      </c>
      <c r="B165" s="45">
        <v>11.760300000000001</v>
      </c>
      <c r="C165" s="45">
        <v>8.7248000000000001</v>
      </c>
      <c r="D165" s="45">
        <v>11.917</v>
      </c>
      <c r="E165" s="45">
        <v>11.328799999999999</v>
      </c>
      <c r="F165" s="45">
        <v>0</v>
      </c>
      <c r="G165" s="45">
        <v>11.7888</v>
      </c>
      <c r="H165" s="45">
        <v>8.7248000000000001</v>
      </c>
      <c r="I165" s="45">
        <v>11.9474</v>
      </c>
      <c r="J165" s="45">
        <v>11.328799999999999</v>
      </c>
      <c r="K165" s="45">
        <v>0</v>
      </c>
      <c r="L165" s="45">
        <v>0.75519999999999998</v>
      </c>
      <c r="M165" s="45">
        <v>0</v>
      </c>
      <c r="N165" s="45">
        <v>0.75519999999999998</v>
      </c>
      <c r="O165" s="45">
        <v>0</v>
      </c>
      <c r="P165" s="45">
        <v>0</v>
      </c>
    </row>
    <row r="166" spans="1:16" hidden="1" outlineLevel="1" collapsed="1">
      <c r="A166" s="8">
        <v>45261</v>
      </c>
      <c r="B166" s="45">
        <v>11.5619</v>
      </c>
      <c r="C166" s="45">
        <v>7.7942999999999998</v>
      </c>
      <c r="D166" s="45">
        <v>11.707599999999999</v>
      </c>
      <c r="E166" s="45">
        <v>9</v>
      </c>
      <c r="F166" s="45">
        <v>0</v>
      </c>
      <c r="G166" s="45">
        <v>11.585100000000001</v>
      </c>
      <c r="H166" s="45">
        <v>7.7942999999999998</v>
      </c>
      <c r="I166" s="45">
        <v>11.731999999999999</v>
      </c>
      <c r="J166" s="45">
        <v>9</v>
      </c>
      <c r="K166" s="45">
        <v>0</v>
      </c>
      <c r="L166" s="45">
        <v>0.64729999999999999</v>
      </c>
      <c r="M166" s="45">
        <v>0</v>
      </c>
      <c r="N166" s="45">
        <v>0.64729999999999999</v>
      </c>
      <c r="O166" s="45">
        <v>0</v>
      </c>
      <c r="P166" s="45">
        <v>0</v>
      </c>
    </row>
    <row r="167" spans="1:16" hidden="1" outlineLevel="1" collapsed="1">
      <c r="A167" s="8">
        <v>45292</v>
      </c>
      <c r="B167" s="45">
        <v>10.9907</v>
      </c>
      <c r="C167" s="45">
        <v>7.9638</v>
      </c>
      <c r="D167" s="45">
        <v>11.0885</v>
      </c>
      <c r="E167" s="45">
        <v>9.2668999999999997</v>
      </c>
      <c r="F167" s="45">
        <v>0.01</v>
      </c>
      <c r="G167" s="45">
        <v>11.1394</v>
      </c>
      <c r="H167" s="45">
        <v>7.9638</v>
      </c>
      <c r="I167" s="45">
        <v>11.2403</v>
      </c>
      <c r="J167" s="45">
        <v>9.2668999999999997</v>
      </c>
      <c r="K167" s="45">
        <v>0</v>
      </c>
      <c r="L167" s="45">
        <v>1.4816</v>
      </c>
      <c r="M167" s="45">
        <v>0</v>
      </c>
      <c r="N167" s="45">
        <v>1.5078</v>
      </c>
      <c r="O167" s="45">
        <v>0</v>
      </c>
      <c r="P167" s="45">
        <v>0.01</v>
      </c>
    </row>
    <row r="168" spans="1:16" hidden="1" outlineLevel="1" collapsed="1">
      <c r="A168" s="8">
        <v>45323</v>
      </c>
      <c r="B168" s="45">
        <v>10.4251</v>
      </c>
      <c r="C168" s="45">
        <v>6.7827999999999999</v>
      </c>
      <c r="D168" s="45">
        <v>10.638299999999999</v>
      </c>
      <c r="E168" s="45">
        <v>9</v>
      </c>
      <c r="F168" s="45">
        <v>0</v>
      </c>
      <c r="G168" s="45">
        <v>10.446400000000001</v>
      </c>
      <c r="H168" s="45">
        <v>6.7827999999999999</v>
      </c>
      <c r="I168" s="45">
        <v>10.6615</v>
      </c>
      <c r="J168" s="45">
        <v>9</v>
      </c>
      <c r="K168" s="45">
        <v>0</v>
      </c>
      <c r="L168" s="45">
        <v>1.1939</v>
      </c>
      <c r="M168" s="45">
        <v>0</v>
      </c>
      <c r="N168" s="45">
        <v>1.1939</v>
      </c>
      <c r="O168" s="45">
        <v>0</v>
      </c>
      <c r="P168" s="45">
        <v>0</v>
      </c>
    </row>
    <row r="169" spans="1:16" hidden="1" outlineLevel="1" collapsed="1">
      <c r="A169" s="8">
        <v>45352</v>
      </c>
      <c r="B169" s="45">
        <v>9.8642000000000003</v>
      </c>
      <c r="C169" s="45">
        <v>9.0779999999999994</v>
      </c>
      <c r="D169" s="45">
        <v>10.076499999999999</v>
      </c>
      <c r="E169" s="45">
        <v>0.19989999999999999</v>
      </c>
      <c r="F169" s="45">
        <v>0</v>
      </c>
      <c r="G169" s="45">
        <v>10.0465</v>
      </c>
      <c r="H169" s="45">
        <v>9.0779999999999994</v>
      </c>
      <c r="I169" s="45">
        <v>10.1358</v>
      </c>
      <c r="J169" s="45">
        <v>9</v>
      </c>
      <c r="K169" s="45">
        <v>0</v>
      </c>
      <c r="L169" s="45">
        <v>0.25419999999999998</v>
      </c>
      <c r="M169" s="45">
        <v>0</v>
      </c>
      <c r="N169" s="45">
        <v>0.60950000000000004</v>
      </c>
      <c r="O169" s="45">
        <v>0.1</v>
      </c>
      <c r="P169" s="45">
        <v>0</v>
      </c>
    </row>
    <row r="170" spans="1:16" collapsed="1">
      <c r="A170" s="8">
        <v>45383</v>
      </c>
      <c r="B170" s="45">
        <v>9.5717999999999996</v>
      </c>
      <c r="C170" s="45">
        <v>8.6524000000000001</v>
      </c>
      <c r="D170" s="45">
        <v>9.6438000000000006</v>
      </c>
      <c r="E170" s="45">
        <v>11.024900000000001</v>
      </c>
      <c r="F170" s="45">
        <v>0</v>
      </c>
      <c r="G170" s="45">
        <v>9.6384000000000007</v>
      </c>
      <c r="H170" s="45">
        <v>8.6524000000000001</v>
      </c>
      <c r="I170" s="45">
        <v>9.7184000000000008</v>
      </c>
      <c r="J170" s="45">
        <v>11.024900000000001</v>
      </c>
      <c r="K170" s="45">
        <v>0</v>
      </c>
      <c r="L170" s="45">
        <v>0.66520000000000001</v>
      </c>
      <c r="M170" s="45">
        <v>0</v>
      </c>
      <c r="N170" s="45">
        <v>0.66520000000000001</v>
      </c>
      <c r="O170" s="45">
        <v>0</v>
      </c>
      <c r="P170" s="45">
        <v>0</v>
      </c>
    </row>
    <row r="171" spans="1:16">
      <c r="A171" s="8">
        <v>45413</v>
      </c>
      <c r="B171" s="45">
        <v>8.6861999999999995</v>
      </c>
      <c r="C171" s="45">
        <v>8.2003000000000004</v>
      </c>
      <c r="D171" s="45">
        <v>8.7262000000000004</v>
      </c>
      <c r="E171" s="45">
        <v>11.0908</v>
      </c>
      <c r="F171" s="45">
        <v>0</v>
      </c>
      <c r="G171" s="45">
        <v>8.9030000000000005</v>
      </c>
      <c r="H171" s="45">
        <v>8.2003000000000004</v>
      </c>
      <c r="I171" s="45">
        <v>8.9705999999999992</v>
      </c>
      <c r="J171" s="45">
        <v>11.0908</v>
      </c>
      <c r="K171" s="45">
        <v>0</v>
      </c>
      <c r="L171" s="45">
        <v>1.1068</v>
      </c>
      <c r="M171" s="45">
        <v>0</v>
      </c>
      <c r="N171" s="45">
        <v>1.1068</v>
      </c>
      <c r="O171" s="45">
        <v>0</v>
      </c>
      <c r="P171" s="45">
        <v>0</v>
      </c>
    </row>
    <row r="172" spans="1:16">
      <c r="A172" s="8">
        <v>45444</v>
      </c>
      <c r="B172" s="45">
        <v>9.0298999999999996</v>
      </c>
      <c r="C172" s="45">
        <v>8.3000000000000007</v>
      </c>
      <c r="D172" s="45">
        <v>9.0653000000000006</v>
      </c>
      <c r="E172" s="45">
        <v>10.887600000000001</v>
      </c>
      <c r="F172" s="45">
        <v>11.5</v>
      </c>
      <c r="G172" s="45">
        <v>9.1060999999999996</v>
      </c>
      <c r="H172" s="45">
        <v>8.3000000000000007</v>
      </c>
      <c r="I172" s="45">
        <v>9.1518999999999995</v>
      </c>
      <c r="J172" s="45">
        <v>10.887600000000001</v>
      </c>
      <c r="K172" s="45">
        <v>11.5</v>
      </c>
      <c r="L172" s="45">
        <v>0.69679999999999997</v>
      </c>
      <c r="M172" s="45">
        <v>0</v>
      </c>
      <c r="N172" s="45">
        <v>0.69679999999999997</v>
      </c>
      <c r="O172" s="45">
        <v>0</v>
      </c>
      <c r="P172" s="45">
        <v>0</v>
      </c>
    </row>
    <row r="173" spans="1:16">
      <c r="A173" s="8">
        <v>45474</v>
      </c>
      <c r="B173" s="45">
        <v>8.6808999999999994</v>
      </c>
      <c r="C173" s="45">
        <v>7.5914000000000001</v>
      </c>
      <c r="D173" s="45">
        <v>8.8486999999999991</v>
      </c>
      <c r="E173" s="45">
        <v>10.609</v>
      </c>
      <c r="F173" s="45">
        <v>11.5</v>
      </c>
      <c r="G173" s="45">
        <v>8.6922999999999995</v>
      </c>
      <c r="H173" s="45">
        <v>7.5914000000000001</v>
      </c>
      <c r="I173" s="45">
        <v>8.8626000000000005</v>
      </c>
      <c r="J173" s="45">
        <v>10.609</v>
      </c>
      <c r="K173" s="45">
        <v>11.5</v>
      </c>
      <c r="L173" s="45">
        <v>1.381</v>
      </c>
      <c r="M173" s="45">
        <v>0</v>
      </c>
      <c r="N173" s="45">
        <v>1.381</v>
      </c>
      <c r="O173" s="45">
        <v>0</v>
      </c>
      <c r="P173" s="45">
        <v>0</v>
      </c>
    </row>
    <row r="174" spans="1:16">
      <c r="A174" s="8">
        <v>45505</v>
      </c>
      <c r="B174" s="45">
        <v>7.7944000000000004</v>
      </c>
      <c r="C174" s="45">
        <v>8.1603999999999992</v>
      </c>
      <c r="D174" s="45">
        <v>7.7201000000000004</v>
      </c>
      <c r="E174" s="45">
        <v>11.263</v>
      </c>
      <c r="F174" s="45">
        <v>0</v>
      </c>
      <c r="G174" s="45">
        <v>8.5146999999999995</v>
      </c>
      <c r="H174" s="45">
        <v>8.1603999999999992</v>
      </c>
      <c r="I174" s="45">
        <v>8.5653000000000006</v>
      </c>
      <c r="J174" s="45">
        <v>11.263</v>
      </c>
      <c r="K174" s="45">
        <v>0</v>
      </c>
      <c r="L174" s="45">
        <v>0.41799999999999998</v>
      </c>
      <c r="M174" s="45">
        <v>0</v>
      </c>
      <c r="N174" s="45">
        <v>0.41799999999999998</v>
      </c>
      <c r="O174" s="45">
        <v>0</v>
      </c>
      <c r="P174" s="45">
        <v>0</v>
      </c>
    </row>
    <row r="175" spans="1:16">
      <c r="A175" s="8">
        <v>45536</v>
      </c>
      <c r="B175" s="45">
        <v>8.3488000000000007</v>
      </c>
      <c r="C175" s="45">
        <v>8.2089999999999996</v>
      </c>
      <c r="D175" s="45">
        <v>8.3574999999999999</v>
      </c>
      <c r="E175" s="45">
        <v>10.6808</v>
      </c>
      <c r="F175" s="45">
        <v>0</v>
      </c>
      <c r="G175" s="45">
        <v>8.6654</v>
      </c>
      <c r="H175" s="45">
        <v>8.2089999999999996</v>
      </c>
      <c r="I175" s="45">
        <v>8.7386999999999997</v>
      </c>
      <c r="J175" s="45">
        <v>10.6808</v>
      </c>
      <c r="K175" s="45">
        <v>0</v>
      </c>
      <c r="L175" s="45">
        <v>0.89339999999999997</v>
      </c>
      <c r="M175" s="45">
        <v>0</v>
      </c>
      <c r="N175" s="45">
        <v>0.89339999999999997</v>
      </c>
      <c r="O175" s="45">
        <v>0</v>
      </c>
      <c r="P175" s="45">
        <v>0</v>
      </c>
    </row>
    <row r="176" spans="1:16">
      <c r="A176" s="8">
        <v>45566</v>
      </c>
      <c r="B176" s="45">
        <v>8.7736999999999998</v>
      </c>
      <c r="C176" s="45">
        <v>8.7425999999999995</v>
      </c>
      <c r="D176" s="45">
        <v>8.7614999999999998</v>
      </c>
      <c r="E176" s="45">
        <v>10.5192</v>
      </c>
      <c r="F176" s="45">
        <v>11.5</v>
      </c>
      <c r="G176" s="45">
        <v>8.9565000000000001</v>
      </c>
      <c r="H176" s="45">
        <v>8.7425999999999995</v>
      </c>
      <c r="I176" s="45">
        <v>8.9764999999999997</v>
      </c>
      <c r="J176" s="45">
        <v>10.5192</v>
      </c>
      <c r="K176" s="45">
        <v>11.5</v>
      </c>
      <c r="L176" s="45">
        <v>1.2334000000000001</v>
      </c>
      <c r="M176" s="45">
        <v>0</v>
      </c>
      <c r="N176" s="45">
        <v>1.2334000000000001</v>
      </c>
      <c r="O176" s="45">
        <v>0</v>
      </c>
      <c r="P176" s="45">
        <v>0</v>
      </c>
    </row>
    <row r="177" spans="1:16">
      <c r="A177" s="8">
        <v>45597</v>
      </c>
      <c r="B177" s="45">
        <v>8.3893000000000004</v>
      </c>
      <c r="C177" s="45">
        <v>7.8159999999999998</v>
      </c>
      <c r="D177" s="45">
        <v>8.4417000000000009</v>
      </c>
      <c r="E177" s="45">
        <v>10.6386</v>
      </c>
      <c r="F177" s="45">
        <v>0</v>
      </c>
      <c r="G177" s="45">
        <v>8.4177</v>
      </c>
      <c r="H177" s="45">
        <v>7.8159999999999998</v>
      </c>
      <c r="I177" s="45">
        <v>8.4736999999999991</v>
      </c>
      <c r="J177" s="45">
        <v>10.6386</v>
      </c>
      <c r="K177" s="45">
        <v>0</v>
      </c>
      <c r="L177" s="45">
        <v>0.3508</v>
      </c>
      <c r="M177" s="45">
        <v>0</v>
      </c>
      <c r="N177" s="45">
        <v>0.3508</v>
      </c>
      <c r="O177" s="45">
        <v>0</v>
      </c>
      <c r="P177" s="45">
        <v>0</v>
      </c>
    </row>
    <row r="178" spans="1:16">
      <c r="A178" s="8">
        <v>45627</v>
      </c>
      <c r="B178" s="45">
        <v>8.9620999999999995</v>
      </c>
      <c r="C178" s="45">
        <v>8.6455000000000002</v>
      </c>
      <c r="D178" s="45">
        <v>9.0357000000000003</v>
      </c>
      <c r="E178" s="45">
        <v>7.8692000000000002</v>
      </c>
      <c r="F178" s="45">
        <v>0</v>
      </c>
      <c r="G178" s="45">
        <v>9.0059000000000005</v>
      </c>
      <c r="H178" s="45">
        <v>8.6455000000000002</v>
      </c>
      <c r="I178" s="45">
        <v>9.0888000000000009</v>
      </c>
      <c r="J178" s="45">
        <v>7.8692000000000002</v>
      </c>
      <c r="K178" s="45">
        <v>0</v>
      </c>
      <c r="L178" s="45">
        <v>0.75639999999999996</v>
      </c>
      <c r="M178" s="45">
        <v>0</v>
      </c>
      <c r="N178" s="45">
        <v>0.75639999999999996</v>
      </c>
      <c r="O178" s="45">
        <v>0</v>
      </c>
      <c r="P178" s="45">
        <v>0</v>
      </c>
    </row>
    <row r="179" spans="1:16">
      <c r="A179" s="8">
        <v>45658</v>
      </c>
      <c r="B179" s="45">
        <v>9.0290999999999997</v>
      </c>
      <c r="C179" s="45">
        <v>7.6715</v>
      </c>
      <c r="D179" s="45">
        <v>9.2947000000000006</v>
      </c>
      <c r="E179" s="45">
        <v>8.0855999999999995</v>
      </c>
      <c r="F179" s="45">
        <v>0</v>
      </c>
      <c r="G179" s="45">
        <v>9.1111000000000004</v>
      </c>
      <c r="H179" s="45">
        <v>7.6715</v>
      </c>
      <c r="I179" s="45">
        <v>9.3965999999999994</v>
      </c>
      <c r="J179" s="45">
        <v>8.0855999999999995</v>
      </c>
      <c r="K179" s="45">
        <v>0</v>
      </c>
      <c r="L179" s="45">
        <v>0.4713</v>
      </c>
      <c r="M179" s="45">
        <v>0</v>
      </c>
      <c r="N179" s="45">
        <v>0.4713</v>
      </c>
      <c r="O179" s="45">
        <v>0</v>
      </c>
      <c r="P179" s="45">
        <v>0</v>
      </c>
    </row>
    <row r="180" spans="1:16">
      <c r="A180" s="8">
        <v>45689</v>
      </c>
      <c r="B180" s="45">
        <v>9.2119</v>
      </c>
      <c r="C180" s="45">
        <v>7.9607000000000001</v>
      </c>
      <c r="D180" s="45">
        <v>9.4014000000000006</v>
      </c>
      <c r="E180" s="45">
        <v>9.0500000000000007</v>
      </c>
      <c r="F180" s="45">
        <v>0</v>
      </c>
      <c r="G180" s="45">
        <v>9.2182999999999993</v>
      </c>
      <c r="H180" s="45">
        <v>7.9607000000000001</v>
      </c>
      <c r="I180" s="45">
        <v>9.4090000000000007</v>
      </c>
      <c r="J180" s="45">
        <v>9.0500000000000007</v>
      </c>
      <c r="K180" s="45">
        <v>0</v>
      </c>
      <c r="L180" s="45">
        <v>0.15</v>
      </c>
      <c r="M180" s="45">
        <v>0</v>
      </c>
      <c r="N180" s="45">
        <v>0.15</v>
      </c>
      <c r="O180" s="45">
        <v>0</v>
      </c>
      <c r="P180" s="45">
        <v>0</v>
      </c>
    </row>
    <row r="181" spans="1:16">
      <c r="A181" s="8">
        <v>45717</v>
      </c>
      <c r="B181" s="45">
        <v>9.7273999999999994</v>
      </c>
      <c r="C181" s="45">
        <v>8.1736000000000004</v>
      </c>
      <c r="D181" s="45">
        <v>9.9696999999999996</v>
      </c>
      <c r="E181" s="45">
        <v>9.0048999999999992</v>
      </c>
      <c r="F181" s="45">
        <v>0</v>
      </c>
      <c r="G181" s="45">
        <v>9.8774999999999995</v>
      </c>
      <c r="H181" s="45">
        <v>8.1736000000000004</v>
      </c>
      <c r="I181" s="45">
        <v>10.1492</v>
      </c>
      <c r="J181" s="45">
        <v>9.0048999999999992</v>
      </c>
      <c r="K181" s="45">
        <v>0</v>
      </c>
      <c r="L181" s="45">
        <v>0.74529999999999996</v>
      </c>
      <c r="M181" s="45">
        <v>0</v>
      </c>
      <c r="N181" s="45">
        <v>0.74529999999999996</v>
      </c>
      <c r="O181" s="45">
        <v>0</v>
      </c>
      <c r="P181" s="45">
        <v>0</v>
      </c>
    </row>
    <row r="182" spans="1:16">
      <c r="A182" s="8">
        <v>45748</v>
      </c>
      <c r="B182" s="45">
        <v>10.259</v>
      </c>
      <c r="C182" s="45">
        <v>8.9689999999999994</v>
      </c>
      <c r="D182" s="45">
        <v>10.525399999999999</v>
      </c>
      <c r="E182" s="45">
        <v>9.9318000000000008</v>
      </c>
      <c r="F182" s="45">
        <v>0</v>
      </c>
      <c r="G182" s="45">
        <v>10.452400000000001</v>
      </c>
      <c r="H182" s="45">
        <v>8.9689999999999994</v>
      </c>
      <c r="I182" s="45">
        <v>10.771599999999999</v>
      </c>
      <c r="J182" s="45">
        <v>9.9318000000000008</v>
      </c>
      <c r="K182" s="45">
        <v>0</v>
      </c>
      <c r="L182" s="45">
        <v>0.99529999999999996</v>
      </c>
      <c r="M182" s="45">
        <v>0</v>
      </c>
      <c r="N182" s="45">
        <v>0.99529999999999996</v>
      </c>
      <c r="O182" s="45">
        <v>0</v>
      </c>
      <c r="P182" s="45">
        <v>0</v>
      </c>
    </row>
  </sheetData>
  <mergeCells count="8">
    <mergeCell ref="A3:P3"/>
    <mergeCell ref="B6:B8"/>
    <mergeCell ref="C6:F7"/>
    <mergeCell ref="G6:P6"/>
    <mergeCell ref="A6:A8"/>
    <mergeCell ref="G7:K7"/>
    <mergeCell ref="L7:P7"/>
    <mergeCell ref="A4:F4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2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4" customWidth="1"/>
    <col min="2" max="2" width="9.88671875" style="19" customWidth="1"/>
    <col min="3" max="16" width="7.88671875" style="19" customWidth="1"/>
    <col min="17" max="16384" width="9.109375" style="19"/>
  </cols>
  <sheetData>
    <row r="1" spans="1:16">
      <c r="A1" s="17" t="s">
        <v>132</v>
      </c>
      <c r="B1" s="23"/>
    </row>
    <row r="2" spans="1:16" ht="5.25" customHeight="1"/>
    <row r="3" spans="1:16" ht="27" customHeight="1">
      <c r="A3" s="221" t="s">
        <v>113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ht="12.75" customHeight="1">
      <c r="A4" s="208" t="s">
        <v>131</v>
      </c>
      <c r="B4" s="219"/>
      <c r="C4" s="219"/>
      <c r="D4" s="219"/>
      <c r="E4" s="219"/>
      <c r="F4" s="219"/>
    </row>
    <row r="5" spans="1:16" ht="12.75" customHeight="1">
      <c r="A5" s="13" t="s">
        <v>54</v>
      </c>
    </row>
    <row r="6" spans="1:16" s="20" customFormat="1" ht="15" customHeight="1">
      <c r="A6" s="191" t="s">
        <v>0</v>
      </c>
      <c r="B6" s="244" t="s">
        <v>16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20" customFormat="1" ht="15" customHeight="1">
      <c r="A7" s="192"/>
      <c r="B7" s="245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20" customFormat="1" ht="64.5" customHeight="1">
      <c r="A8" s="193"/>
      <c r="B8" s="246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4"/>
      <c r="B9" s="12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3.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t="12.75" hidden="1" customHeight="1" outlineLevel="1">
      <c r="A11" s="8">
        <v>40544</v>
      </c>
      <c r="B11" s="45">
        <v>9.4209999999999994</v>
      </c>
      <c r="C11" s="45">
        <v>4.0777999999999999</v>
      </c>
      <c r="D11" s="45">
        <v>8.8211999999999993</v>
      </c>
      <c r="E11" s="45">
        <v>12.3446</v>
      </c>
      <c r="F11" s="45">
        <v>13.2416</v>
      </c>
      <c r="G11" s="45">
        <v>13.7538</v>
      </c>
      <c r="H11" s="45">
        <v>6.0814000000000004</v>
      </c>
      <c r="I11" s="45">
        <v>12.863899999999999</v>
      </c>
      <c r="J11" s="45">
        <v>16.613600000000002</v>
      </c>
      <c r="K11" s="45">
        <v>15.821999999999999</v>
      </c>
      <c r="L11" s="45">
        <v>6.2704000000000004</v>
      </c>
      <c r="M11" s="45">
        <v>3.1065999999999998</v>
      </c>
      <c r="N11" s="45">
        <v>6.3741000000000003</v>
      </c>
      <c r="O11" s="45">
        <v>7.4996</v>
      </c>
      <c r="P11" s="45">
        <v>8.0015999999999998</v>
      </c>
    </row>
    <row r="12" spans="1:16" ht="12.75" hidden="1" customHeight="1" outlineLevel="1">
      <c r="A12" s="8">
        <v>40575</v>
      </c>
      <c r="B12" s="45">
        <v>9.3190000000000008</v>
      </c>
      <c r="C12" s="45">
        <v>4.3263999999999996</v>
      </c>
      <c r="D12" s="45">
        <v>8.5071999999999992</v>
      </c>
      <c r="E12" s="45">
        <v>13.548500000000001</v>
      </c>
      <c r="F12" s="45">
        <v>14.0153</v>
      </c>
      <c r="G12" s="45">
        <v>13.9114</v>
      </c>
      <c r="H12" s="45">
        <v>6.4130000000000003</v>
      </c>
      <c r="I12" s="45">
        <v>12.705500000000001</v>
      </c>
      <c r="J12" s="45">
        <v>17.763100000000001</v>
      </c>
      <c r="K12" s="45">
        <v>18.242699999999999</v>
      </c>
      <c r="L12" s="45">
        <v>6.0437000000000003</v>
      </c>
      <c r="M12" s="45">
        <v>3.1282999999999999</v>
      </c>
      <c r="N12" s="45">
        <v>6.2626999999999997</v>
      </c>
      <c r="O12" s="45">
        <v>7.5686999999999998</v>
      </c>
      <c r="P12" s="45">
        <v>7.5606999999999998</v>
      </c>
    </row>
    <row r="13" spans="1:16" ht="12.75" hidden="1" customHeight="1" outlineLevel="1">
      <c r="A13" s="8">
        <v>40603</v>
      </c>
      <c r="B13" s="45">
        <v>8.3327000000000009</v>
      </c>
      <c r="C13" s="45">
        <v>4.8518999999999997</v>
      </c>
      <c r="D13" s="45">
        <v>8.0017999999999994</v>
      </c>
      <c r="E13" s="45">
        <v>11.3157</v>
      </c>
      <c r="F13" s="45">
        <v>9.9088999999999992</v>
      </c>
      <c r="G13" s="45">
        <v>12.1713</v>
      </c>
      <c r="H13" s="45">
        <v>7.1189999999999998</v>
      </c>
      <c r="I13" s="45">
        <v>11.963800000000001</v>
      </c>
      <c r="J13" s="45">
        <v>14.9879</v>
      </c>
      <c r="K13" s="45">
        <v>14.2194</v>
      </c>
      <c r="L13" s="45">
        <v>6.2690999999999999</v>
      </c>
      <c r="M13" s="45">
        <v>2.7242000000000002</v>
      </c>
      <c r="N13" s="45">
        <v>6.6230000000000002</v>
      </c>
      <c r="O13" s="45">
        <v>6.8183999999999996</v>
      </c>
      <c r="P13" s="45">
        <v>6.6086999999999998</v>
      </c>
    </row>
    <row r="14" spans="1:16" ht="12.75" hidden="1" customHeight="1" outlineLevel="1">
      <c r="A14" s="8">
        <v>40634</v>
      </c>
      <c r="B14" s="45">
        <v>8.3666</v>
      </c>
      <c r="C14" s="45">
        <v>4.6840999999999999</v>
      </c>
      <c r="D14" s="45">
        <v>7.9073000000000002</v>
      </c>
      <c r="E14" s="45">
        <v>11.606199999999999</v>
      </c>
      <c r="F14" s="45">
        <v>12.468999999999999</v>
      </c>
      <c r="G14" s="45">
        <v>11.900600000000001</v>
      </c>
      <c r="H14" s="45">
        <v>6.6048</v>
      </c>
      <c r="I14" s="45">
        <v>11.587999999999999</v>
      </c>
      <c r="J14" s="45">
        <v>14.7715</v>
      </c>
      <c r="K14" s="45">
        <v>14.956899999999999</v>
      </c>
      <c r="L14" s="45">
        <v>5.8127000000000004</v>
      </c>
      <c r="M14" s="45">
        <v>3.0918000000000001</v>
      </c>
      <c r="N14" s="45">
        <v>5.9839000000000002</v>
      </c>
      <c r="O14" s="45">
        <v>7.2742000000000004</v>
      </c>
      <c r="P14" s="45">
        <v>7.1997</v>
      </c>
    </row>
    <row r="15" spans="1:16" ht="12.75" hidden="1" customHeight="1" outlineLevel="1">
      <c r="A15" s="8">
        <v>40664</v>
      </c>
      <c r="B15" s="45">
        <v>8.4799000000000007</v>
      </c>
      <c r="C15" s="45">
        <v>3.7338</v>
      </c>
      <c r="D15" s="45">
        <v>7.8284000000000002</v>
      </c>
      <c r="E15" s="45">
        <v>11.9864</v>
      </c>
      <c r="F15" s="45">
        <v>13.329700000000001</v>
      </c>
      <c r="G15" s="45">
        <v>12.346</v>
      </c>
      <c r="H15" s="45">
        <v>6.6055999999999999</v>
      </c>
      <c r="I15" s="45">
        <v>11.397500000000001</v>
      </c>
      <c r="J15" s="45">
        <v>14.8383</v>
      </c>
      <c r="K15" s="45">
        <v>15.6317</v>
      </c>
      <c r="L15" s="45">
        <v>5.5774999999999997</v>
      </c>
      <c r="M15" s="45">
        <v>2.2050999999999998</v>
      </c>
      <c r="N15" s="45">
        <v>5.9542000000000002</v>
      </c>
      <c r="O15" s="45">
        <v>7.2012</v>
      </c>
      <c r="P15" s="45">
        <v>6.5265000000000004</v>
      </c>
    </row>
    <row r="16" spans="1:16" ht="12.75" hidden="1" customHeight="1" outlineLevel="1">
      <c r="A16" s="8">
        <v>40695</v>
      </c>
      <c r="B16" s="45">
        <v>8.2155000000000005</v>
      </c>
      <c r="C16" s="45">
        <v>4.6436000000000002</v>
      </c>
      <c r="D16" s="45">
        <v>7.7435</v>
      </c>
      <c r="E16" s="45">
        <v>11.234</v>
      </c>
      <c r="F16" s="45">
        <v>8.5106000000000002</v>
      </c>
      <c r="G16" s="45">
        <v>12.039300000000001</v>
      </c>
      <c r="H16" s="45">
        <v>7.0350000000000001</v>
      </c>
      <c r="I16" s="45">
        <v>11.3409</v>
      </c>
      <c r="J16" s="45">
        <v>15.357900000000001</v>
      </c>
      <c r="K16" s="45">
        <v>14.2143</v>
      </c>
      <c r="L16" s="45">
        <v>5.8011999999999997</v>
      </c>
      <c r="M16" s="45">
        <v>2.7309000000000001</v>
      </c>
      <c r="N16" s="45">
        <v>6.0618999999999996</v>
      </c>
      <c r="O16" s="45">
        <v>6.9051999999999998</v>
      </c>
      <c r="P16" s="45">
        <v>6.4668000000000001</v>
      </c>
    </row>
    <row r="17" spans="1:16" ht="12.75" hidden="1" customHeight="1" outlineLevel="1">
      <c r="A17" s="8">
        <v>40725</v>
      </c>
      <c r="B17" s="45">
        <v>7.7065999999999999</v>
      </c>
      <c r="C17" s="45">
        <v>4.2027000000000001</v>
      </c>
      <c r="D17" s="45">
        <v>7.3765000000000001</v>
      </c>
      <c r="E17" s="45">
        <v>10.757199999999999</v>
      </c>
      <c r="F17" s="45">
        <v>12.564299999999999</v>
      </c>
      <c r="G17" s="45">
        <v>11.5183</v>
      </c>
      <c r="H17" s="45">
        <v>6.5217000000000001</v>
      </c>
      <c r="I17" s="45">
        <v>11.3696</v>
      </c>
      <c r="J17" s="45">
        <v>14.43</v>
      </c>
      <c r="K17" s="45">
        <v>15.04</v>
      </c>
      <c r="L17" s="45">
        <v>5.2206000000000001</v>
      </c>
      <c r="M17" s="45">
        <v>2.5623999999999998</v>
      </c>
      <c r="N17" s="45">
        <v>5.5789999999999997</v>
      </c>
      <c r="O17" s="45">
        <v>6.6681999999999997</v>
      </c>
      <c r="P17" s="45">
        <v>6.6460999999999997</v>
      </c>
    </row>
    <row r="18" spans="1:16" ht="12.75" hidden="1" customHeight="1" outlineLevel="1">
      <c r="A18" s="8">
        <v>40756</v>
      </c>
      <c r="B18" s="45">
        <v>7.4404000000000003</v>
      </c>
      <c r="C18" s="45">
        <v>3.6581999999999999</v>
      </c>
      <c r="D18" s="45">
        <v>7.2439999999999998</v>
      </c>
      <c r="E18" s="45">
        <v>9.8530999999999995</v>
      </c>
      <c r="F18" s="45">
        <v>13.635999999999999</v>
      </c>
      <c r="G18" s="45">
        <v>11.595499999999999</v>
      </c>
      <c r="H18" s="45">
        <v>6.0269000000000004</v>
      </c>
      <c r="I18" s="45">
        <v>11.1897</v>
      </c>
      <c r="J18" s="45">
        <v>14.1084</v>
      </c>
      <c r="K18" s="45">
        <v>15.1035</v>
      </c>
      <c r="L18" s="45">
        <v>5.2815000000000003</v>
      </c>
      <c r="M18" s="45">
        <v>2.6564000000000001</v>
      </c>
      <c r="N18" s="45">
        <v>5.6128</v>
      </c>
      <c r="O18" s="45">
        <v>6.4687000000000001</v>
      </c>
      <c r="P18" s="45">
        <v>7.2337999999999996</v>
      </c>
    </row>
    <row r="19" spans="1:16" ht="12.75" hidden="1" customHeight="1" outlineLevel="1">
      <c r="A19" s="8">
        <v>40787</v>
      </c>
      <c r="B19" s="45">
        <v>7.8124000000000002</v>
      </c>
      <c r="C19" s="45">
        <v>3.9742999999999999</v>
      </c>
      <c r="D19" s="45">
        <v>7.7565999999999997</v>
      </c>
      <c r="E19" s="45">
        <v>10.4757</v>
      </c>
      <c r="F19" s="45">
        <v>11.4709</v>
      </c>
      <c r="G19" s="45">
        <v>12.0801</v>
      </c>
      <c r="H19" s="45">
        <v>6.7748999999999997</v>
      </c>
      <c r="I19" s="45">
        <v>12.079800000000001</v>
      </c>
      <c r="J19" s="45">
        <v>14.760300000000001</v>
      </c>
      <c r="K19" s="45">
        <v>15.151199999999999</v>
      </c>
      <c r="L19" s="45">
        <v>5.3643000000000001</v>
      </c>
      <c r="M19" s="45">
        <v>2.4403000000000001</v>
      </c>
      <c r="N19" s="45">
        <v>5.7812000000000001</v>
      </c>
      <c r="O19" s="45">
        <v>6.6966000000000001</v>
      </c>
      <c r="P19" s="45">
        <v>7.2210999999999999</v>
      </c>
    </row>
    <row r="20" spans="1:16" ht="12.75" hidden="1" customHeight="1" outlineLevel="1">
      <c r="A20" s="8">
        <v>40817</v>
      </c>
      <c r="B20" s="45">
        <v>7.2539999999999996</v>
      </c>
      <c r="C20" s="45">
        <v>3.8289</v>
      </c>
      <c r="D20" s="45">
        <v>8.0806000000000004</v>
      </c>
      <c r="E20" s="45">
        <v>10.3933</v>
      </c>
      <c r="F20" s="45">
        <v>12.5495</v>
      </c>
      <c r="G20" s="45">
        <v>11.502599999999999</v>
      </c>
      <c r="H20" s="45">
        <v>6.5278</v>
      </c>
      <c r="I20" s="45">
        <v>12.473699999999999</v>
      </c>
      <c r="J20" s="45">
        <v>15.3408</v>
      </c>
      <c r="K20" s="45">
        <v>16.072299999999998</v>
      </c>
      <c r="L20" s="45">
        <v>5.3731</v>
      </c>
      <c r="M20" s="45">
        <v>2.7907000000000002</v>
      </c>
      <c r="N20" s="45">
        <v>6.1680999999999999</v>
      </c>
      <c r="O20" s="45">
        <v>7.7779999999999996</v>
      </c>
      <c r="P20" s="45">
        <v>7.5526</v>
      </c>
    </row>
    <row r="21" spans="1:16" ht="12.75" hidden="1" customHeight="1" outlineLevel="1">
      <c r="A21" s="8">
        <v>40848</v>
      </c>
      <c r="B21" s="45">
        <v>9.6122999999999994</v>
      </c>
      <c r="C21" s="45">
        <v>4.3753000000000002</v>
      </c>
      <c r="D21" s="45">
        <v>9.4931999999999999</v>
      </c>
      <c r="E21" s="45">
        <v>12.3233</v>
      </c>
      <c r="F21" s="45">
        <v>17.128299999999999</v>
      </c>
      <c r="G21" s="45">
        <v>14.404999999999999</v>
      </c>
      <c r="H21" s="45">
        <v>6.5147000000000004</v>
      </c>
      <c r="I21" s="45">
        <v>14.9267</v>
      </c>
      <c r="J21" s="45">
        <v>16.490300000000001</v>
      </c>
      <c r="K21" s="45">
        <v>19.715499999999999</v>
      </c>
      <c r="L21" s="45">
        <v>6.1257000000000001</v>
      </c>
      <c r="M21" s="45">
        <v>2.6383000000000001</v>
      </c>
      <c r="N21" s="45">
        <v>6.4173999999999998</v>
      </c>
      <c r="O21" s="45">
        <v>7.3719999999999999</v>
      </c>
      <c r="P21" s="45">
        <v>6.5507999999999997</v>
      </c>
    </row>
    <row r="22" spans="1:16" ht="12.75" hidden="1" customHeight="1" outlineLevel="1">
      <c r="A22" s="8">
        <v>40878</v>
      </c>
      <c r="B22" s="45">
        <v>11.3049</v>
      </c>
      <c r="C22" s="45">
        <v>5.1795999999999998</v>
      </c>
      <c r="D22" s="45">
        <v>12.1251</v>
      </c>
      <c r="E22" s="45">
        <v>12.317299999999999</v>
      </c>
      <c r="F22" s="45">
        <v>19.0259</v>
      </c>
      <c r="G22" s="45">
        <v>17.398900000000001</v>
      </c>
      <c r="H22" s="45">
        <v>8.093</v>
      </c>
      <c r="I22" s="45">
        <v>18.5945</v>
      </c>
      <c r="J22" s="45">
        <v>17.4894</v>
      </c>
      <c r="K22" s="45">
        <v>20.982099999999999</v>
      </c>
      <c r="L22" s="45">
        <v>6.3883000000000001</v>
      </c>
      <c r="M22" s="45">
        <v>3.7280000000000002</v>
      </c>
      <c r="N22" s="45">
        <v>6.7210999999999999</v>
      </c>
      <c r="O22" s="45">
        <v>7.7545000000000002</v>
      </c>
      <c r="P22" s="45">
        <v>8.8074999999999992</v>
      </c>
    </row>
    <row r="23" spans="1:16" ht="12.75" hidden="1" customHeight="1" outlineLevel="1">
      <c r="A23" s="8">
        <v>40909</v>
      </c>
      <c r="B23" s="45">
        <v>11.545</v>
      </c>
      <c r="C23" s="45">
        <v>5.4945000000000004</v>
      </c>
      <c r="D23" s="45">
        <v>12.354200000000001</v>
      </c>
      <c r="E23" s="45">
        <v>10.9732</v>
      </c>
      <c r="F23" s="45">
        <v>20.1751</v>
      </c>
      <c r="G23" s="45">
        <v>17.2636</v>
      </c>
      <c r="H23" s="45">
        <v>8.3367000000000004</v>
      </c>
      <c r="I23" s="45">
        <v>18.41</v>
      </c>
      <c r="J23" s="45">
        <v>16.6419</v>
      </c>
      <c r="K23" s="45">
        <v>22.3949</v>
      </c>
      <c r="L23" s="45">
        <v>6.4588000000000001</v>
      </c>
      <c r="M23" s="45">
        <v>2.8803000000000001</v>
      </c>
      <c r="N23" s="45">
        <v>6.6920000000000002</v>
      </c>
      <c r="O23" s="45">
        <v>7.1417000000000002</v>
      </c>
      <c r="P23" s="45">
        <v>8.0592000000000006</v>
      </c>
    </row>
    <row r="24" spans="1:16" ht="12.75" hidden="1" customHeight="1" outlineLevel="1">
      <c r="A24" s="8">
        <v>40940</v>
      </c>
      <c r="B24" s="45">
        <v>10.9742</v>
      </c>
      <c r="C24" s="45">
        <v>9.1267999999999994</v>
      </c>
      <c r="D24" s="45">
        <v>10.808400000000001</v>
      </c>
      <c r="E24" s="45">
        <v>12.1577</v>
      </c>
      <c r="F24" s="45">
        <v>21.257899999999999</v>
      </c>
      <c r="G24" s="45">
        <v>16.682400000000001</v>
      </c>
      <c r="H24" s="45">
        <v>14.5951</v>
      </c>
      <c r="I24" s="45">
        <v>16.4495</v>
      </c>
      <c r="J24" s="45">
        <v>18.224</v>
      </c>
      <c r="K24" s="45">
        <v>22.454599999999999</v>
      </c>
      <c r="L24" s="45">
        <v>6.1845999999999997</v>
      </c>
      <c r="M24" s="45">
        <v>3.7124999999999999</v>
      </c>
      <c r="N24" s="45">
        <v>6.2241999999999997</v>
      </c>
      <c r="O24" s="45">
        <v>7.0884</v>
      </c>
      <c r="P24" s="45">
        <v>8.6698000000000004</v>
      </c>
    </row>
    <row r="25" spans="1:16" ht="12.75" hidden="1" customHeight="1" outlineLevel="1">
      <c r="A25" s="8">
        <v>40969</v>
      </c>
      <c r="B25" s="45">
        <v>11.48</v>
      </c>
      <c r="C25" s="45">
        <v>5.92</v>
      </c>
      <c r="D25" s="45">
        <v>11.454499999999999</v>
      </c>
      <c r="E25" s="45">
        <v>13.937900000000001</v>
      </c>
      <c r="F25" s="45">
        <v>15.4947</v>
      </c>
      <c r="G25" s="45">
        <v>16.1449</v>
      </c>
      <c r="H25" s="45">
        <v>8.3749000000000002</v>
      </c>
      <c r="I25" s="45">
        <v>16.654199999999999</v>
      </c>
      <c r="J25" s="45">
        <v>17.898900000000001</v>
      </c>
      <c r="K25" s="45">
        <v>20.366900000000001</v>
      </c>
      <c r="L25" s="45">
        <v>6.2413999999999996</v>
      </c>
      <c r="M25" s="45">
        <v>2.88</v>
      </c>
      <c r="N25" s="45">
        <v>6.4703999999999997</v>
      </c>
      <c r="O25" s="45">
        <v>7.1596000000000002</v>
      </c>
      <c r="P25" s="45">
        <v>4.7347000000000001</v>
      </c>
    </row>
    <row r="26" spans="1:16" ht="12.75" hidden="1" customHeight="1" outlineLevel="1">
      <c r="A26" s="8">
        <v>41000</v>
      </c>
      <c r="B26" s="45">
        <v>11.484999999999999</v>
      </c>
      <c r="C26" s="45">
        <v>5.3</v>
      </c>
      <c r="D26" s="45">
        <v>10.876899999999999</v>
      </c>
      <c r="E26" s="45">
        <v>15.1434</v>
      </c>
      <c r="F26" s="45">
        <v>15.3119</v>
      </c>
      <c r="G26" s="45">
        <v>16.406099999999999</v>
      </c>
      <c r="H26" s="45">
        <v>7.9889000000000001</v>
      </c>
      <c r="I26" s="45">
        <v>16.3187</v>
      </c>
      <c r="J26" s="45">
        <v>18.760100000000001</v>
      </c>
      <c r="K26" s="45">
        <v>19.078499999999998</v>
      </c>
      <c r="L26" s="45">
        <v>6.2176</v>
      </c>
      <c r="M26" s="45">
        <v>3.0213000000000001</v>
      </c>
      <c r="N26" s="45">
        <v>6.4076000000000004</v>
      </c>
      <c r="O26" s="45">
        <v>7.6425999999999998</v>
      </c>
      <c r="P26" s="45">
        <v>7.6810999999999998</v>
      </c>
    </row>
    <row r="27" spans="1:16" ht="12.75" hidden="1" customHeight="1" outlineLevel="1">
      <c r="A27" s="8">
        <v>41030</v>
      </c>
      <c r="B27" s="45">
        <v>10.9247</v>
      </c>
      <c r="C27" s="45">
        <v>5.4550000000000001</v>
      </c>
      <c r="D27" s="45">
        <v>10.85</v>
      </c>
      <c r="E27" s="45">
        <v>13.685</v>
      </c>
      <c r="F27" s="45">
        <v>18.496200000000002</v>
      </c>
      <c r="G27" s="45">
        <v>15.261799999999999</v>
      </c>
      <c r="H27" s="45">
        <v>7.6078999999999999</v>
      </c>
      <c r="I27" s="45">
        <v>15.706</v>
      </c>
      <c r="J27" s="45">
        <v>17.645299999999999</v>
      </c>
      <c r="K27" s="45">
        <v>19.8857</v>
      </c>
      <c r="L27" s="45">
        <v>6.1639999999999997</v>
      </c>
      <c r="M27" s="45">
        <v>2.7993999999999999</v>
      </c>
      <c r="N27" s="45">
        <v>6.3605</v>
      </c>
      <c r="O27" s="45">
        <v>7.3860999999999999</v>
      </c>
      <c r="P27" s="45">
        <v>8.1049000000000007</v>
      </c>
    </row>
    <row r="28" spans="1:16" ht="12.75" hidden="1" customHeight="1" outlineLevel="1">
      <c r="A28" s="8">
        <v>41061</v>
      </c>
      <c r="B28" s="45">
        <v>10.642799999999999</v>
      </c>
      <c r="C28" s="45">
        <v>5.1040999999999999</v>
      </c>
      <c r="D28" s="45">
        <v>10.704599999999999</v>
      </c>
      <c r="E28" s="45">
        <v>12.8277</v>
      </c>
      <c r="F28" s="45">
        <v>20.302800000000001</v>
      </c>
      <c r="G28" s="45">
        <v>15.8552</v>
      </c>
      <c r="H28" s="45">
        <v>7.9161999999999999</v>
      </c>
      <c r="I28" s="45">
        <v>16.229700000000001</v>
      </c>
      <c r="J28" s="45">
        <v>17.931899999999999</v>
      </c>
      <c r="K28" s="45">
        <v>20.623000000000001</v>
      </c>
      <c r="L28" s="45">
        <v>6.4226999999999999</v>
      </c>
      <c r="M28" s="45">
        <v>2.9112</v>
      </c>
      <c r="N28" s="45">
        <v>6.6242999999999999</v>
      </c>
      <c r="O28" s="45">
        <v>7.6706000000000003</v>
      </c>
      <c r="P28" s="45">
        <v>9.0909999999999993</v>
      </c>
    </row>
    <row r="29" spans="1:16" ht="12.75" hidden="1" customHeight="1" outlineLevel="1">
      <c r="A29" s="8">
        <v>41091</v>
      </c>
      <c r="B29" s="45">
        <v>10.8355</v>
      </c>
      <c r="C29" s="45">
        <v>5.1458000000000004</v>
      </c>
      <c r="D29" s="45">
        <v>10.970499999999999</v>
      </c>
      <c r="E29" s="45">
        <v>12.1187</v>
      </c>
      <c r="F29" s="45">
        <v>19.396100000000001</v>
      </c>
      <c r="G29" s="45">
        <v>16.485700000000001</v>
      </c>
      <c r="H29" s="45">
        <v>8.0541</v>
      </c>
      <c r="I29" s="45">
        <v>16.906099999999999</v>
      </c>
      <c r="J29" s="45">
        <v>18.3597</v>
      </c>
      <c r="K29" s="45">
        <v>19.849599999999999</v>
      </c>
      <c r="L29" s="45">
        <v>6.7291999999999996</v>
      </c>
      <c r="M29" s="45">
        <v>2.7686000000000002</v>
      </c>
      <c r="N29" s="45">
        <v>6.6833</v>
      </c>
      <c r="O29" s="45">
        <v>7.9371999999999998</v>
      </c>
      <c r="P29" s="45">
        <v>9.0868000000000002</v>
      </c>
    </row>
    <row r="30" spans="1:16" ht="12.75" hidden="1" customHeight="1" outlineLevel="1">
      <c r="A30" s="8">
        <v>41122</v>
      </c>
      <c r="B30" s="45">
        <v>11.4831</v>
      </c>
      <c r="C30" s="45">
        <v>6.5448000000000004</v>
      </c>
      <c r="D30" s="45">
        <v>12.3286</v>
      </c>
      <c r="E30" s="45">
        <v>11.779199999999999</v>
      </c>
      <c r="F30" s="45">
        <v>10.9114</v>
      </c>
      <c r="G30" s="45">
        <v>17.057500000000001</v>
      </c>
      <c r="H30" s="45">
        <v>9.2666000000000004</v>
      </c>
      <c r="I30" s="45">
        <v>18.1083</v>
      </c>
      <c r="J30" s="45">
        <v>19.2288</v>
      </c>
      <c r="K30" s="45">
        <v>19.014900000000001</v>
      </c>
      <c r="L30" s="45">
        <v>6.8470000000000004</v>
      </c>
      <c r="M30" s="45">
        <v>2.8681999999999999</v>
      </c>
      <c r="N30" s="45">
        <v>6.9269999999999996</v>
      </c>
      <c r="O30" s="45">
        <v>7.7481999999999998</v>
      </c>
      <c r="P30" s="45">
        <v>7.0312000000000001</v>
      </c>
    </row>
    <row r="31" spans="1:16" ht="12.75" hidden="1" customHeight="1" outlineLevel="1">
      <c r="A31" s="8">
        <v>41153</v>
      </c>
      <c r="B31" s="45">
        <v>11.695600000000001</v>
      </c>
      <c r="C31" s="45">
        <v>4.9836</v>
      </c>
      <c r="D31" s="45">
        <v>12.7262</v>
      </c>
      <c r="E31" s="45">
        <v>11.3477</v>
      </c>
      <c r="F31" s="45">
        <v>9.1256000000000004</v>
      </c>
      <c r="G31" s="45">
        <v>18.9053</v>
      </c>
      <c r="H31" s="45">
        <v>9.1729000000000003</v>
      </c>
      <c r="I31" s="45">
        <v>19.686</v>
      </c>
      <c r="J31" s="45">
        <v>19.3871</v>
      </c>
      <c r="K31" s="45">
        <v>18.706900000000001</v>
      </c>
      <c r="L31" s="45">
        <v>7.1228999999999996</v>
      </c>
      <c r="M31" s="45">
        <v>2.8883000000000001</v>
      </c>
      <c r="N31" s="45">
        <v>7.3791000000000002</v>
      </c>
      <c r="O31" s="45">
        <v>7.7525000000000004</v>
      </c>
      <c r="P31" s="45">
        <v>6.26</v>
      </c>
    </row>
    <row r="32" spans="1:16" ht="12.75" hidden="1" customHeight="1" outlineLevel="1">
      <c r="A32" s="8">
        <v>41183</v>
      </c>
      <c r="B32" s="45">
        <v>12.3094</v>
      </c>
      <c r="C32" s="45">
        <v>6.3112000000000004</v>
      </c>
      <c r="D32" s="45">
        <v>13.263999999999999</v>
      </c>
      <c r="E32" s="45">
        <v>12.3058</v>
      </c>
      <c r="F32" s="45">
        <v>15.065899999999999</v>
      </c>
      <c r="G32" s="45">
        <v>19.415800000000001</v>
      </c>
      <c r="H32" s="45">
        <v>10.357699999999999</v>
      </c>
      <c r="I32" s="45">
        <v>20.702999999999999</v>
      </c>
      <c r="J32" s="45">
        <v>19.975300000000001</v>
      </c>
      <c r="K32" s="45">
        <v>17.853000000000002</v>
      </c>
      <c r="L32" s="45">
        <v>7.2384000000000004</v>
      </c>
      <c r="M32" s="45">
        <v>3.0344000000000002</v>
      </c>
      <c r="N32" s="45">
        <v>7.6203000000000003</v>
      </c>
      <c r="O32" s="45">
        <v>7.7849000000000004</v>
      </c>
      <c r="P32" s="45">
        <v>6.6929999999999996</v>
      </c>
    </row>
    <row r="33" spans="1:16" ht="12.75" hidden="1" customHeight="1" outlineLevel="1">
      <c r="A33" s="8">
        <v>41214</v>
      </c>
      <c r="B33" s="45">
        <v>12.41</v>
      </c>
      <c r="C33" s="45">
        <v>5.2862999999999998</v>
      </c>
      <c r="D33" s="45">
        <v>13.7097</v>
      </c>
      <c r="E33" s="45">
        <v>11.3233</v>
      </c>
      <c r="F33" s="45">
        <v>12.117100000000001</v>
      </c>
      <c r="G33" s="45">
        <v>19.088100000000001</v>
      </c>
      <c r="H33" s="45">
        <v>9.6149000000000004</v>
      </c>
      <c r="I33" s="45">
        <v>19.789899999999999</v>
      </c>
      <c r="J33" s="45">
        <v>19.6919</v>
      </c>
      <c r="K33" s="45">
        <v>20.335899999999999</v>
      </c>
      <c r="L33" s="45">
        <v>7.3943000000000003</v>
      </c>
      <c r="M33" s="45">
        <v>2.9731000000000001</v>
      </c>
      <c r="N33" s="45">
        <v>7.7830000000000004</v>
      </c>
      <c r="O33" s="45">
        <v>8.0009999999999994</v>
      </c>
      <c r="P33" s="45">
        <v>6.4603999999999999</v>
      </c>
    </row>
    <row r="34" spans="1:16" ht="12.75" hidden="1" customHeight="1" outlineLevel="1">
      <c r="A34" s="8">
        <v>41244</v>
      </c>
      <c r="B34" s="45">
        <v>13.7684</v>
      </c>
      <c r="C34" s="45">
        <v>7.0449000000000002</v>
      </c>
      <c r="D34" s="45">
        <v>14.9712</v>
      </c>
      <c r="E34" s="45">
        <v>11.984500000000001</v>
      </c>
      <c r="F34" s="45">
        <v>22.750399999999999</v>
      </c>
      <c r="G34" s="45">
        <v>20.557500000000001</v>
      </c>
      <c r="H34" s="45">
        <v>10.029</v>
      </c>
      <c r="I34" s="45">
        <v>22.035399999999999</v>
      </c>
      <c r="J34" s="45">
        <v>19.923300000000001</v>
      </c>
      <c r="K34" s="45">
        <v>24.7974</v>
      </c>
      <c r="L34" s="45">
        <v>7.6508000000000003</v>
      </c>
      <c r="M34" s="45">
        <v>2.8264</v>
      </c>
      <c r="N34" s="45">
        <v>7.8829000000000002</v>
      </c>
      <c r="O34" s="45">
        <v>8.2355</v>
      </c>
      <c r="P34" s="45">
        <v>8.6911000000000005</v>
      </c>
    </row>
    <row r="35" spans="1:16" ht="12.75" hidden="1" customHeight="1" outlineLevel="1">
      <c r="A35" s="8">
        <v>41275</v>
      </c>
      <c r="B35" s="45">
        <v>14.069000000000001</v>
      </c>
      <c r="C35" s="45">
        <v>5.9078999999999997</v>
      </c>
      <c r="D35" s="45">
        <v>15.008100000000001</v>
      </c>
      <c r="E35" s="45">
        <v>13.042899999999999</v>
      </c>
      <c r="F35" s="45">
        <v>20.474399999999999</v>
      </c>
      <c r="G35" s="45">
        <v>20.944400000000002</v>
      </c>
      <c r="H35" s="45">
        <v>10.650399999999999</v>
      </c>
      <c r="I35" s="45">
        <v>21.581199999999999</v>
      </c>
      <c r="J35" s="45">
        <v>21.011500000000002</v>
      </c>
      <c r="K35" s="45">
        <v>21.379300000000001</v>
      </c>
      <c r="L35" s="45">
        <v>7.4082999999999997</v>
      </c>
      <c r="M35" s="45">
        <v>2.6326999999999998</v>
      </c>
      <c r="N35" s="45">
        <v>7.7240000000000002</v>
      </c>
      <c r="O35" s="45">
        <v>7.7953000000000001</v>
      </c>
      <c r="P35" s="45">
        <v>7.9580000000000002</v>
      </c>
    </row>
    <row r="36" spans="1:16" ht="12.75" hidden="1" customHeight="1" outlineLevel="1">
      <c r="A36" s="8">
        <v>41306</v>
      </c>
      <c r="B36" s="45">
        <v>12.8178</v>
      </c>
      <c r="C36" s="45">
        <v>6.0473999999999997</v>
      </c>
      <c r="D36" s="45">
        <v>13.691000000000001</v>
      </c>
      <c r="E36" s="45">
        <v>12.1751</v>
      </c>
      <c r="F36" s="45">
        <v>19.348400000000002</v>
      </c>
      <c r="G36" s="45">
        <v>18.809100000000001</v>
      </c>
      <c r="H36" s="45">
        <v>10.079499999999999</v>
      </c>
      <c r="I36" s="45">
        <v>19.375499999999999</v>
      </c>
      <c r="J36" s="45">
        <v>19.2727</v>
      </c>
      <c r="K36" s="45">
        <v>21.639099999999999</v>
      </c>
      <c r="L36" s="45">
        <v>6.8825000000000003</v>
      </c>
      <c r="M36" s="45">
        <v>2.8100999999999998</v>
      </c>
      <c r="N36" s="45">
        <v>6.9664999999999999</v>
      </c>
      <c r="O36" s="45">
        <v>7.6430999999999996</v>
      </c>
      <c r="P36" s="45">
        <v>10.5938</v>
      </c>
    </row>
    <row r="37" spans="1:16" ht="12.75" hidden="1" customHeight="1" outlineLevel="1">
      <c r="A37" s="8">
        <v>41334</v>
      </c>
      <c r="B37" s="45">
        <v>12.2447</v>
      </c>
      <c r="C37" s="45">
        <v>7.4265999999999996</v>
      </c>
      <c r="D37" s="45">
        <v>12.3691</v>
      </c>
      <c r="E37" s="45">
        <v>13.0345</v>
      </c>
      <c r="F37" s="45">
        <v>19.7363</v>
      </c>
      <c r="G37" s="45">
        <v>17.246400000000001</v>
      </c>
      <c r="H37" s="45">
        <v>9.5493000000000006</v>
      </c>
      <c r="I37" s="45">
        <v>17.722000000000001</v>
      </c>
      <c r="J37" s="45">
        <v>19.057600000000001</v>
      </c>
      <c r="K37" s="45">
        <v>20.698</v>
      </c>
      <c r="L37" s="45">
        <v>6.9617000000000004</v>
      </c>
      <c r="M37" s="45">
        <v>2.8704999999999998</v>
      </c>
      <c r="N37" s="45">
        <v>6.8606999999999996</v>
      </c>
      <c r="O37" s="45">
        <v>7.8807999999999998</v>
      </c>
      <c r="P37" s="45">
        <v>7.1657999999999999</v>
      </c>
    </row>
    <row r="38" spans="1:16" ht="12.75" hidden="1" customHeight="1" outlineLevel="1">
      <c r="A38" s="8">
        <v>41365</v>
      </c>
      <c r="B38" s="45">
        <v>12.7018</v>
      </c>
      <c r="C38" s="45">
        <v>6.5808</v>
      </c>
      <c r="D38" s="45">
        <v>12.414999999999999</v>
      </c>
      <c r="E38" s="45">
        <v>14.472300000000001</v>
      </c>
      <c r="F38" s="45">
        <v>17.426300000000001</v>
      </c>
      <c r="G38" s="45">
        <v>17.5303</v>
      </c>
      <c r="H38" s="45">
        <v>9.6274999999999995</v>
      </c>
      <c r="I38" s="45">
        <v>17.096499999999999</v>
      </c>
      <c r="J38" s="45">
        <v>20.043299999999999</v>
      </c>
      <c r="K38" s="45">
        <v>19.093499999999999</v>
      </c>
      <c r="L38" s="45">
        <v>6.8144</v>
      </c>
      <c r="M38" s="45">
        <v>3.0773999999999999</v>
      </c>
      <c r="N38" s="45">
        <v>6.6456999999999997</v>
      </c>
      <c r="O38" s="45">
        <v>7.9646999999999997</v>
      </c>
      <c r="P38" s="45">
        <v>6.0835999999999997</v>
      </c>
    </row>
    <row r="39" spans="1:16" ht="12.75" hidden="1" customHeight="1" outlineLevel="1">
      <c r="A39" s="8">
        <v>41395</v>
      </c>
      <c r="B39" s="45">
        <v>12.333399999999999</v>
      </c>
      <c r="C39" s="45">
        <v>5.5614999999999997</v>
      </c>
      <c r="D39" s="45">
        <v>12.3881</v>
      </c>
      <c r="E39" s="45">
        <v>13.7967</v>
      </c>
      <c r="F39" s="45">
        <v>16.7776</v>
      </c>
      <c r="G39" s="45">
        <v>17.6645</v>
      </c>
      <c r="H39" s="45">
        <v>9.3895</v>
      </c>
      <c r="I39" s="45">
        <v>17.503699999999998</v>
      </c>
      <c r="J39" s="45">
        <v>19.416799999999999</v>
      </c>
      <c r="K39" s="45">
        <v>18.543600000000001</v>
      </c>
      <c r="L39" s="45">
        <v>6.6318000000000001</v>
      </c>
      <c r="M39" s="45">
        <v>3.0011000000000001</v>
      </c>
      <c r="N39" s="45">
        <v>6.8097000000000003</v>
      </c>
      <c r="O39" s="45">
        <v>7.4583000000000004</v>
      </c>
      <c r="P39" s="45">
        <v>5.5553999999999997</v>
      </c>
    </row>
    <row r="40" spans="1:16" ht="12.75" hidden="1" customHeight="1" outlineLevel="1">
      <c r="A40" s="8">
        <v>41426</v>
      </c>
      <c r="B40" s="45">
        <v>11.657400000000001</v>
      </c>
      <c r="C40" s="45">
        <v>6.0220000000000002</v>
      </c>
      <c r="D40" s="45">
        <v>11.967700000000001</v>
      </c>
      <c r="E40" s="45">
        <v>12.4177</v>
      </c>
      <c r="F40" s="45">
        <v>15.697699999999999</v>
      </c>
      <c r="G40" s="45">
        <v>16.659800000000001</v>
      </c>
      <c r="H40" s="45">
        <v>9.1274999999999995</v>
      </c>
      <c r="I40" s="45">
        <v>16.653199999999998</v>
      </c>
      <c r="J40" s="45">
        <v>19.054200000000002</v>
      </c>
      <c r="K40" s="45">
        <v>17.375</v>
      </c>
      <c r="L40" s="45">
        <v>6.8372000000000002</v>
      </c>
      <c r="M40" s="45">
        <v>2.5242</v>
      </c>
      <c r="N40" s="45">
        <v>6.8715999999999999</v>
      </c>
      <c r="O40" s="45">
        <v>7.6712999999999996</v>
      </c>
      <c r="P40" s="45">
        <v>6.3552</v>
      </c>
    </row>
    <row r="41" spans="1:16" ht="12.75" hidden="1" customHeight="1" outlineLevel="1">
      <c r="A41" s="8">
        <v>41456</v>
      </c>
      <c r="B41" s="45">
        <v>11.113200000000001</v>
      </c>
      <c r="C41" s="45">
        <v>5.5659999999999998</v>
      </c>
      <c r="D41" s="45">
        <v>11.684799999999999</v>
      </c>
      <c r="E41" s="45">
        <v>11.5047</v>
      </c>
      <c r="F41" s="45">
        <v>16.662700000000001</v>
      </c>
      <c r="G41" s="45">
        <v>16.039400000000001</v>
      </c>
      <c r="H41" s="45">
        <v>8.1857000000000006</v>
      </c>
      <c r="I41" s="45">
        <v>16.205100000000002</v>
      </c>
      <c r="J41" s="45">
        <v>18.551500000000001</v>
      </c>
      <c r="K41" s="45">
        <v>17.797599999999999</v>
      </c>
      <c r="L41" s="45">
        <v>6.4718</v>
      </c>
      <c r="M41" s="45">
        <v>2.4405000000000001</v>
      </c>
      <c r="N41" s="45">
        <v>6.3864999999999998</v>
      </c>
      <c r="O41" s="45">
        <v>7.3368000000000002</v>
      </c>
      <c r="P41" s="45">
        <v>6.5972</v>
      </c>
    </row>
    <row r="42" spans="1:16" ht="12.75" hidden="1" customHeight="1" outlineLevel="1">
      <c r="A42" s="8">
        <v>41487</v>
      </c>
      <c r="B42" s="45">
        <v>11.1769</v>
      </c>
      <c r="C42" s="45">
        <v>6.0952999999999999</v>
      </c>
      <c r="D42" s="45">
        <v>12.0503</v>
      </c>
      <c r="E42" s="45">
        <v>11.343500000000001</v>
      </c>
      <c r="F42" s="45">
        <v>14.6234</v>
      </c>
      <c r="G42" s="45">
        <v>15.753299999999999</v>
      </c>
      <c r="H42" s="45">
        <v>8.6981000000000002</v>
      </c>
      <c r="I42" s="45">
        <v>16.140999999999998</v>
      </c>
      <c r="J42" s="45">
        <v>18.023800000000001</v>
      </c>
      <c r="K42" s="45">
        <v>17.461099999999998</v>
      </c>
      <c r="L42" s="45">
        <v>6.3131000000000004</v>
      </c>
      <c r="M42" s="45">
        <v>2.0680000000000001</v>
      </c>
      <c r="N42" s="45">
        <v>6.2356999999999996</v>
      </c>
      <c r="O42" s="45">
        <v>7.1501999999999999</v>
      </c>
      <c r="P42" s="45">
        <v>6.7201000000000004</v>
      </c>
    </row>
    <row r="43" spans="1:16" ht="12.75" hidden="1" customHeight="1" outlineLevel="1">
      <c r="A43" s="8">
        <v>41518</v>
      </c>
      <c r="B43" s="45">
        <v>11.5816</v>
      </c>
      <c r="C43" s="45">
        <v>6.9050000000000002</v>
      </c>
      <c r="D43" s="45">
        <v>12.506399999999999</v>
      </c>
      <c r="E43" s="45">
        <v>11.3698</v>
      </c>
      <c r="F43" s="45">
        <v>13.842700000000001</v>
      </c>
      <c r="G43" s="45">
        <v>16.1402</v>
      </c>
      <c r="H43" s="45">
        <v>10.0017</v>
      </c>
      <c r="I43" s="45">
        <v>16.4452</v>
      </c>
      <c r="J43" s="45">
        <v>17.866599999999998</v>
      </c>
      <c r="K43" s="45">
        <v>17.427800000000001</v>
      </c>
      <c r="L43" s="45">
        <v>6.5141</v>
      </c>
      <c r="M43" s="45">
        <v>2.3462000000000001</v>
      </c>
      <c r="N43" s="45">
        <v>6.5761000000000003</v>
      </c>
      <c r="O43" s="45">
        <v>7.1982999999999997</v>
      </c>
      <c r="P43" s="45">
        <v>6.4104000000000001</v>
      </c>
    </row>
    <row r="44" spans="1:16" ht="12.75" hidden="1" customHeight="1" outlineLevel="1">
      <c r="A44" s="8">
        <v>41548</v>
      </c>
      <c r="B44" s="45">
        <v>11.8529</v>
      </c>
      <c r="C44" s="45">
        <v>7.1254</v>
      </c>
      <c r="D44" s="45">
        <v>12.735099999999999</v>
      </c>
      <c r="E44" s="45">
        <v>11.775600000000001</v>
      </c>
      <c r="F44" s="45">
        <v>15.428900000000001</v>
      </c>
      <c r="G44" s="45">
        <v>16.167899999999999</v>
      </c>
      <c r="H44" s="45">
        <v>10.1677</v>
      </c>
      <c r="I44" s="45">
        <v>16.392199999999999</v>
      </c>
      <c r="J44" s="45">
        <v>17.946999999999999</v>
      </c>
      <c r="K44" s="45">
        <v>17.292100000000001</v>
      </c>
      <c r="L44" s="45">
        <v>6.3829000000000002</v>
      </c>
      <c r="M44" s="45">
        <v>2.3342000000000001</v>
      </c>
      <c r="N44" s="45">
        <v>6.4809999999999999</v>
      </c>
      <c r="O44" s="45">
        <v>7.0392000000000001</v>
      </c>
      <c r="P44" s="45">
        <v>6.9626999999999999</v>
      </c>
    </row>
    <row r="45" spans="1:16" ht="12.75" hidden="1" customHeight="1" outlineLevel="1">
      <c r="A45" s="8">
        <v>41579</v>
      </c>
      <c r="B45" s="45">
        <v>11.779</v>
      </c>
      <c r="C45" s="45">
        <v>6.1388999999999996</v>
      </c>
      <c r="D45" s="45">
        <v>13.0589</v>
      </c>
      <c r="E45" s="45">
        <v>11.569699999999999</v>
      </c>
      <c r="F45" s="45">
        <v>15.2447</v>
      </c>
      <c r="G45" s="45">
        <v>15.936299999999999</v>
      </c>
      <c r="H45" s="45">
        <v>9.4347999999999992</v>
      </c>
      <c r="I45" s="45">
        <v>16.191199999999998</v>
      </c>
      <c r="J45" s="45">
        <v>18.4221</v>
      </c>
      <c r="K45" s="45">
        <v>17.411100000000001</v>
      </c>
      <c r="L45" s="45">
        <v>6.4131</v>
      </c>
      <c r="M45" s="45">
        <v>1.8541000000000001</v>
      </c>
      <c r="N45" s="45">
        <v>6.5368000000000004</v>
      </c>
      <c r="O45" s="45">
        <v>7.3825000000000003</v>
      </c>
      <c r="P45" s="45">
        <v>6.7647000000000004</v>
      </c>
    </row>
    <row r="46" spans="1:16" ht="12.75" hidden="1" customHeight="1" outlineLevel="1">
      <c r="A46" s="8">
        <v>41609</v>
      </c>
      <c r="B46" s="45">
        <v>13.109</v>
      </c>
      <c r="C46" s="45">
        <v>5.4340999999999999</v>
      </c>
      <c r="D46" s="45">
        <v>14.4781</v>
      </c>
      <c r="E46" s="45">
        <v>13.318099999999999</v>
      </c>
      <c r="F46" s="45">
        <v>17.101600000000001</v>
      </c>
      <c r="G46" s="45">
        <v>18.287800000000001</v>
      </c>
      <c r="H46" s="45">
        <v>9.0968</v>
      </c>
      <c r="I46" s="45">
        <v>19.358699999999999</v>
      </c>
      <c r="J46" s="45">
        <v>19.216799999999999</v>
      </c>
      <c r="K46" s="45">
        <v>18.938600000000001</v>
      </c>
      <c r="L46" s="45">
        <v>6.9287000000000001</v>
      </c>
      <c r="M46" s="45">
        <v>1.7408999999999999</v>
      </c>
      <c r="N46" s="45">
        <v>7.0446999999999997</v>
      </c>
      <c r="O46" s="45">
        <v>8.1923999999999992</v>
      </c>
      <c r="P46" s="45">
        <v>8.0474999999999994</v>
      </c>
    </row>
    <row r="47" spans="1:16" ht="12.75" hidden="1" customHeight="1" outlineLevel="1">
      <c r="A47" s="8">
        <v>41640</v>
      </c>
      <c r="B47" s="45">
        <v>13.6196</v>
      </c>
      <c r="C47" s="45">
        <v>6.6330999999999998</v>
      </c>
      <c r="D47" s="45">
        <v>14.4443</v>
      </c>
      <c r="E47" s="45">
        <v>14.3011</v>
      </c>
      <c r="F47" s="45">
        <v>15.91</v>
      </c>
      <c r="G47" s="45">
        <v>18.557200000000002</v>
      </c>
      <c r="H47" s="45">
        <v>10.415800000000001</v>
      </c>
      <c r="I47" s="45">
        <v>18.945399999999999</v>
      </c>
      <c r="J47" s="45">
        <v>20.1906</v>
      </c>
      <c r="K47" s="45">
        <v>18.73</v>
      </c>
      <c r="L47" s="45">
        <v>7.0332999999999997</v>
      </c>
      <c r="M47" s="45">
        <v>1.7299</v>
      </c>
      <c r="N47" s="45">
        <v>6.9451999999999998</v>
      </c>
      <c r="O47" s="45">
        <v>8.2384000000000004</v>
      </c>
      <c r="P47" s="45">
        <v>7.0270000000000001</v>
      </c>
    </row>
    <row r="48" spans="1:16" ht="12.75" hidden="1" customHeight="1" outlineLevel="1">
      <c r="A48" s="8">
        <v>41671</v>
      </c>
      <c r="B48" s="45">
        <v>12.910500000000001</v>
      </c>
      <c r="C48" s="45">
        <v>5.0486000000000004</v>
      </c>
      <c r="D48" s="45">
        <v>14.4383</v>
      </c>
      <c r="E48" s="45">
        <v>12.799899999999999</v>
      </c>
      <c r="F48" s="45">
        <v>19.817</v>
      </c>
      <c r="G48" s="45">
        <v>18.0823</v>
      </c>
      <c r="H48" s="45">
        <v>9.0762999999999998</v>
      </c>
      <c r="I48" s="45">
        <v>18.748899999999999</v>
      </c>
      <c r="J48" s="45">
        <v>19.1525</v>
      </c>
      <c r="K48" s="45">
        <v>21.639800000000001</v>
      </c>
      <c r="L48" s="45">
        <v>6.9496000000000002</v>
      </c>
      <c r="M48" s="45">
        <v>1.8153999999999999</v>
      </c>
      <c r="N48" s="45">
        <v>6.931</v>
      </c>
      <c r="O48" s="45">
        <v>8.2827000000000002</v>
      </c>
      <c r="P48" s="45">
        <v>8.1708999999999996</v>
      </c>
    </row>
    <row r="49" spans="1:16" ht="12.75" hidden="1" customHeight="1" outlineLevel="1">
      <c r="A49" s="8">
        <v>41699</v>
      </c>
      <c r="B49" s="45">
        <v>14.6066</v>
      </c>
      <c r="C49" s="45">
        <v>6.5406000000000004</v>
      </c>
      <c r="D49" s="45">
        <v>16.322299999999998</v>
      </c>
      <c r="E49" s="45">
        <v>13.8071</v>
      </c>
      <c r="F49" s="45">
        <v>19.982500000000002</v>
      </c>
      <c r="G49" s="45">
        <v>19.3673</v>
      </c>
      <c r="H49" s="45">
        <v>11.2102</v>
      </c>
      <c r="I49" s="45">
        <v>20.1325</v>
      </c>
      <c r="J49" s="45">
        <v>19.771599999999999</v>
      </c>
      <c r="K49" s="45">
        <v>21.686900000000001</v>
      </c>
      <c r="L49" s="45">
        <v>7.5128000000000004</v>
      </c>
      <c r="M49" s="45">
        <v>2.9718</v>
      </c>
      <c r="N49" s="45">
        <v>7.7286999999999999</v>
      </c>
      <c r="O49" s="45">
        <v>9.1713000000000005</v>
      </c>
      <c r="P49" s="45">
        <v>8.3657000000000004</v>
      </c>
    </row>
    <row r="50" spans="1:16" ht="12.75" hidden="1" customHeight="1" outlineLevel="1">
      <c r="A50" s="8">
        <v>41730</v>
      </c>
      <c r="B50" s="45">
        <v>14.475300000000001</v>
      </c>
      <c r="C50" s="45">
        <v>5.21</v>
      </c>
      <c r="D50" s="45">
        <v>16.314800000000002</v>
      </c>
      <c r="E50" s="45">
        <v>13.405099999999999</v>
      </c>
      <c r="F50" s="45">
        <v>20.677700000000002</v>
      </c>
      <c r="G50" s="45">
        <v>19.262</v>
      </c>
      <c r="H50" s="45">
        <v>8.4452999999999996</v>
      </c>
      <c r="I50" s="45">
        <v>20.367000000000001</v>
      </c>
      <c r="J50" s="45">
        <v>19.633800000000001</v>
      </c>
      <c r="K50" s="45">
        <v>23.218900000000001</v>
      </c>
      <c r="L50" s="45">
        <v>7.6797000000000004</v>
      </c>
      <c r="M50" s="45">
        <v>2.5448</v>
      </c>
      <c r="N50" s="45">
        <v>8.1074000000000002</v>
      </c>
      <c r="O50" s="45">
        <v>9.3561999999999994</v>
      </c>
      <c r="P50" s="45">
        <v>9.7504000000000008</v>
      </c>
    </row>
    <row r="51" spans="1:16" ht="12.75" hidden="1" customHeight="1" outlineLevel="1">
      <c r="A51" s="8">
        <v>41760</v>
      </c>
      <c r="B51" s="45">
        <v>14.870200000000001</v>
      </c>
      <c r="C51" s="45">
        <v>5.7317999999999998</v>
      </c>
      <c r="D51" s="45">
        <v>16.6264</v>
      </c>
      <c r="E51" s="45">
        <v>13.732799999999999</v>
      </c>
      <c r="F51" s="45">
        <v>21.904299999999999</v>
      </c>
      <c r="G51" s="45">
        <v>19.841100000000001</v>
      </c>
      <c r="H51" s="45">
        <v>10.9482</v>
      </c>
      <c r="I51" s="45">
        <v>20.7117</v>
      </c>
      <c r="J51" s="45">
        <v>19.5396</v>
      </c>
      <c r="K51" s="45">
        <v>23.520399999999999</v>
      </c>
      <c r="L51" s="45">
        <v>7.8337000000000003</v>
      </c>
      <c r="M51" s="45">
        <v>1.9400999999999999</v>
      </c>
      <c r="N51" s="45">
        <v>8.1708999999999996</v>
      </c>
      <c r="O51" s="45">
        <v>9.782</v>
      </c>
      <c r="P51" s="45">
        <v>9.1522000000000006</v>
      </c>
    </row>
    <row r="52" spans="1:16" ht="12.75" hidden="1" customHeight="1" outlineLevel="1">
      <c r="A52" s="8">
        <v>41791</v>
      </c>
      <c r="B52" s="45">
        <v>14.7583</v>
      </c>
      <c r="C52" s="45">
        <v>5.8678999999999997</v>
      </c>
      <c r="D52" s="45">
        <v>16.261800000000001</v>
      </c>
      <c r="E52" s="45">
        <v>13.531000000000001</v>
      </c>
      <c r="F52" s="45">
        <v>21.0793</v>
      </c>
      <c r="G52" s="45">
        <v>19.2441</v>
      </c>
      <c r="H52" s="45">
        <v>9.8711000000000002</v>
      </c>
      <c r="I52" s="45">
        <v>19.98</v>
      </c>
      <c r="J52" s="45">
        <v>19.648599999999998</v>
      </c>
      <c r="K52" s="45">
        <v>23.105799999999999</v>
      </c>
      <c r="L52" s="45">
        <v>8.1012000000000004</v>
      </c>
      <c r="M52" s="45">
        <v>1.6228</v>
      </c>
      <c r="N52" s="45">
        <v>8.2105999999999995</v>
      </c>
      <c r="O52" s="45">
        <v>9.6950000000000003</v>
      </c>
      <c r="P52" s="45">
        <v>8.8455999999999992</v>
      </c>
    </row>
    <row r="53" spans="1:16" ht="12.75" hidden="1" customHeight="1" outlineLevel="1">
      <c r="A53" s="8">
        <v>41821</v>
      </c>
      <c r="B53" s="45">
        <v>13.6648</v>
      </c>
      <c r="C53" s="45">
        <v>5.2904999999999998</v>
      </c>
      <c r="D53" s="45">
        <v>14.920500000000001</v>
      </c>
      <c r="E53" s="45">
        <v>13.186999999999999</v>
      </c>
      <c r="F53" s="45">
        <v>18.8232</v>
      </c>
      <c r="G53" s="45">
        <v>18.635400000000001</v>
      </c>
      <c r="H53" s="45">
        <v>9.3534000000000006</v>
      </c>
      <c r="I53" s="45">
        <v>19.276499999999999</v>
      </c>
      <c r="J53" s="45">
        <v>19.5246</v>
      </c>
      <c r="K53" s="45">
        <v>21.143999999999998</v>
      </c>
      <c r="L53" s="45">
        <v>7.8810000000000002</v>
      </c>
      <c r="M53" s="45">
        <v>1.9821</v>
      </c>
      <c r="N53" s="45">
        <v>7.7842000000000002</v>
      </c>
      <c r="O53" s="45">
        <v>9.6481999999999992</v>
      </c>
      <c r="P53" s="45">
        <v>8.5183</v>
      </c>
    </row>
    <row r="54" spans="1:16" hidden="1" outlineLevel="1" collapsed="1">
      <c r="A54" s="8">
        <v>41852</v>
      </c>
      <c r="B54" s="45">
        <v>12.296099999999999</v>
      </c>
      <c r="C54" s="45">
        <v>4.0236000000000001</v>
      </c>
      <c r="D54" s="45">
        <v>13.8055</v>
      </c>
      <c r="E54" s="45">
        <v>13.0036</v>
      </c>
      <c r="F54" s="45">
        <v>18.579899999999999</v>
      </c>
      <c r="G54" s="45">
        <v>17.5594</v>
      </c>
      <c r="H54" s="45">
        <v>6.1352000000000002</v>
      </c>
      <c r="I54" s="45">
        <v>19.3597</v>
      </c>
      <c r="J54" s="45">
        <v>19.4328</v>
      </c>
      <c r="K54" s="45">
        <v>21.036100000000001</v>
      </c>
      <c r="L54" s="45">
        <v>7.5301</v>
      </c>
      <c r="M54" s="45">
        <v>2.0348999999999999</v>
      </c>
      <c r="N54" s="45">
        <v>7.5293999999999999</v>
      </c>
      <c r="O54" s="45">
        <v>9.6609999999999996</v>
      </c>
      <c r="P54" s="45">
        <v>7.6604000000000001</v>
      </c>
    </row>
    <row r="55" spans="1:16" hidden="1" outlineLevel="1" collapsed="1">
      <c r="A55" s="8">
        <v>41883</v>
      </c>
      <c r="B55" s="45">
        <v>12.6881</v>
      </c>
      <c r="C55" s="45">
        <v>4.3385999999999996</v>
      </c>
      <c r="D55" s="45">
        <v>14.0761</v>
      </c>
      <c r="E55" s="45">
        <v>12.6944</v>
      </c>
      <c r="F55" s="45">
        <v>18.4162</v>
      </c>
      <c r="G55" s="45">
        <v>18.696000000000002</v>
      </c>
      <c r="H55" s="45">
        <v>8.3082999999999991</v>
      </c>
      <c r="I55" s="45">
        <v>20.015899999999998</v>
      </c>
      <c r="J55" s="45">
        <v>18.863800000000001</v>
      </c>
      <c r="K55" s="45">
        <v>19.666</v>
      </c>
      <c r="L55" s="45">
        <v>7.4901999999999997</v>
      </c>
      <c r="M55" s="45">
        <v>1.6555</v>
      </c>
      <c r="N55" s="45">
        <v>7.4641999999999999</v>
      </c>
      <c r="O55" s="45">
        <v>9.6074000000000002</v>
      </c>
      <c r="P55" s="45">
        <v>8.2714999999999996</v>
      </c>
    </row>
    <row r="56" spans="1:16" hidden="1" outlineLevel="1" collapsed="1">
      <c r="A56" s="8">
        <v>41913</v>
      </c>
      <c r="B56" s="45">
        <v>12.4306</v>
      </c>
      <c r="C56" s="45">
        <v>3.6938</v>
      </c>
      <c r="D56" s="45">
        <v>13.8308</v>
      </c>
      <c r="E56" s="45">
        <v>13.3589</v>
      </c>
      <c r="F56" s="45">
        <v>16.0166</v>
      </c>
      <c r="G56" s="45">
        <v>18.142199999999999</v>
      </c>
      <c r="H56" s="45">
        <v>6.7340999999999998</v>
      </c>
      <c r="I56" s="45">
        <v>19.3934</v>
      </c>
      <c r="J56" s="45">
        <v>19.8005</v>
      </c>
      <c r="K56" s="45">
        <v>22.244</v>
      </c>
      <c r="L56" s="45">
        <v>7.4226000000000001</v>
      </c>
      <c r="M56" s="45">
        <v>1.7441</v>
      </c>
      <c r="N56" s="45">
        <v>7.8155999999999999</v>
      </c>
      <c r="O56" s="45">
        <v>9.4596999999999998</v>
      </c>
      <c r="P56" s="45">
        <v>9.4643999999999995</v>
      </c>
    </row>
    <row r="57" spans="1:16" hidden="1" outlineLevel="1" collapsed="1">
      <c r="A57" s="8">
        <v>41944</v>
      </c>
      <c r="B57" s="45">
        <v>11.781499999999999</v>
      </c>
      <c r="C57" s="45">
        <v>4.8247999999999998</v>
      </c>
      <c r="D57" s="45">
        <v>13.593299999999999</v>
      </c>
      <c r="E57" s="45">
        <v>12.5153</v>
      </c>
      <c r="F57" s="45">
        <v>13.2247</v>
      </c>
      <c r="G57" s="45">
        <v>17.8857</v>
      </c>
      <c r="H57" s="45">
        <v>9.3269000000000002</v>
      </c>
      <c r="I57" s="45">
        <v>19.468399999999999</v>
      </c>
      <c r="J57" s="45">
        <v>20.433299999999999</v>
      </c>
      <c r="K57" s="45">
        <v>20.8246</v>
      </c>
      <c r="L57" s="45">
        <v>7.2207999999999997</v>
      </c>
      <c r="M57" s="45">
        <v>1.4674</v>
      </c>
      <c r="N57" s="45">
        <v>7.4794</v>
      </c>
      <c r="O57" s="45">
        <v>9.6862999999999992</v>
      </c>
      <c r="P57" s="45">
        <v>6.4053000000000004</v>
      </c>
    </row>
    <row r="58" spans="1:16" hidden="1" outlineLevel="1" collapsed="1">
      <c r="A58" s="8">
        <v>41974</v>
      </c>
      <c r="B58" s="45">
        <v>12.0534</v>
      </c>
      <c r="C58" s="45">
        <v>2.5525000000000002</v>
      </c>
      <c r="D58" s="45">
        <v>14.198700000000001</v>
      </c>
      <c r="E58" s="45">
        <v>14.109299999999999</v>
      </c>
      <c r="F58" s="45">
        <v>11.1435</v>
      </c>
      <c r="G58" s="45">
        <v>16.093599999999999</v>
      </c>
      <c r="H58" s="45">
        <v>3.3902000000000001</v>
      </c>
      <c r="I58" s="45">
        <v>19.306100000000001</v>
      </c>
      <c r="J58" s="45">
        <v>19.097000000000001</v>
      </c>
      <c r="K58" s="45">
        <v>18.319299999999998</v>
      </c>
      <c r="L58" s="45">
        <v>7.3102</v>
      </c>
      <c r="M58" s="45">
        <v>1.3452999999999999</v>
      </c>
      <c r="N58" s="45">
        <v>7.7446999999999999</v>
      </c>
      <c r="O58" s="45">
        <v>9.7166999999999994</v>
      </c>
      <c r="P58" s="45">
        <v>8.6381999999999994</v>
      </c>
    </row>
    <row r="59" spans="1:16" hidden="1" outlineLevel="1" collapsed="1">
      <c r="A59" s="8">
        <v>42005</v>
      </c>
      <c r="B59" s="45">
        <v>11.6707</v>
      </c>
      <c r="C59" s="45">
        <v>2.6429</v>
      </c>
      <c r="D59" s="45">
        <v>12.8322</v>
      </c>
      <c r="E59" s="45">
        <v>13.352</v>
      </c>
      <c r="F59" s="45">
        <v>16.1404</v>
      </c>
      <c r="G59" s="45">
        <v>15.8911</v>
      </c>
      <c r="H59" s="45">
        <v>3.5600999999999998</v>
      </c>
      <c r="I59" s="45">
        <v>17.505099999999999</v>
      </c>
      <c r="J59" s="45">
        <v>20.1892</v>
      </c>
      <c r="K59" s="45">
        <v>21.215699999999998</v>
      </c>
      <c r="L59" s="45">
        <v>7.6081000000000003</v>
      </c>
      <c r="M59" s="45">
        <v>1.4582999999999999</v>
      </c>
      <c r="N59" s="45">
        <v>7.3853999999999997</v>
      </c>
      <c r="O59" s="45">
        <v>10.170199999999999</v>
      </c>
      <c r="P59" s="45">
        <v>6.5601000000000003</v>
      </c>
    </row>
    <row r="60" spans="1:16" hidden="1" outlineLevel="1" collapsed="1">
      <c r="A60" s="8">
        <v>42036</v>
      </c>
      <c r="B60" s="45">
        <v>10.364599999999999</v>
      </c>
      <c r="C60" s="45">
        <v>2.8020999999999998</v>
      </c>
      <c r="D60" s="45">
        <v>11.345800000000001</v>
      </c>
      <c r="E60" s="45">
        <v>12.5814</v>
      </c>
      <c r="F60" s="45">
        <v>16.1495</v>
      </c>
      <c r="G60" s="45">
        <v>15.633900000000001</v>
      </c>
      <c r="H60" s="45">
        <v>4.0663</v>
      </c>
      <c r="I60" s="45">
        <v>17.8035</v>
      </c>
      <c r="J60" s="45">
        <v>20.29</v>
      </c>
      <c r="K60" s="45">
        <v>18.3842</v>
      </c>
      <c r="L60" s="45">
        <v>7.1492000000000004</v>
      </c>
      <c r="M60" s="45">
        <v>1.6902999999999999</v>
      </c>
      <c r="N60" s="45">
        <v>6.8592000000000004</v>
      </c>
      <c r="O60" s="45">
        <v>10.288</v>
      </c>
      <c r="P60" s="45">
        <v>5.6291000000000002</v>
      </c>
    </row>
    <row r="61" spans="1:16" hidden="1" outlineLevel="1" collapsed="1">
      <c r="A61" s="8">
        <v>42064</v>
      </c>
      <c r="B61" s="45">
        <v>11.3827</v>
      </c>
      <c r="C61" s="45">
        <v>2.347</v>
      </c>
      <c r="D61" s="45">
        <v>13.1938</v>
      </c>
      <c r="E61" s="45">
        <v>12.244199999999999</v>
      </c>
      <c r="F61" s="45">
        <v>16.9741</v>
      </c>
      <c r="G61" s="45">
        <v>16.673500000000001</v>
      </c>
      <c r="H61" s="45">
        <v>3.0743999999999998</v>
      </c>
      <c r="I61" s="45">
        <v>19.512</v>
      </c>
      <c r="J61" s="45">
        <v>20.5868</v>
      </c>
      <c r="K61" s="45">
        <v>22.8279</v>
      </c>
      <c r="L61" s="45">
        <v>7.3304999999999998</v>
      </c>
      <c r="M61" s="45">
        <v>1.488</v>
      </c>
      <c r="N61" s="45">
        <v>7.1182999999999996</v>
      </c>
      <c r="O61" s="45">
        <v>9.7144999999999992</v>
      </c>
      <c r="P61" s="45">
        <v>8.0001999999999995</v>
      </c>
    </row>
    <row r="62" spans="1:16" hidden="1" outlineLevel="1" collapsed="1">
      <c r="A62" s="8">
        <v>42095</v>
      </c>
      <c r="B62" s="45">
        <v>13.738</v>
      </c>
      <c r="C62" s="45">
        <v>2.7193999999999998</v>
      </c>
      <c r="D62" s="45">
        <v>14.8613</v>
      </c>
      <c r="E62" s="45">
        <v>16.2225</v>
      </c>
      <c r="F62" s="45">
        <v>21.9849</v>
      </c>
      <c r="G62" s="45">
        <v>19.5383</v>
      </c>
      <c r="H62" s="45">
        <v>3.7057000000000002</v>
      </c>
      <c r="I62" s="45">
        <v>21.986799999999999</v>
      </c>
      <c r="J62" s="45">
        <v>24.65</v>
      </c>
      <c r="K62" s="45">
        <v>22.8429</v>
      </c>
      <c r="L62" s="45">
        <v>9.1881000000000004</v>
      </c>
      <c r="M62" s="45">
        <v>1.4433</v>
      </c>
      <c r="N62" s="45">
        <v>7.9229000000000003</v>
      </c>
      <c r="O62" s="45">
        <v>13.0335</v>
      </c>
      <c r="P62" s="45">
        <v>5.0225999999999997</v>
      </c>
    </row>
    <row r="63" spans="1:16" hidden="1" outlineLevel="1" collapsed="1">
      <c r="A63" s="8">
        <v>42125</v>
      </c>
      <c r="B63" s="45">
        <v>14.2202</v>
      </c>
      <c r="C63" s="45">
        <v>2.5411999999999999</v>
      </c>
      <c r="D63" s="45">
        <v>15.648099999999999</v>
      </c>
      <c r="E63" s="45">
        <v>16.595199999999998</v>
      </c>
      <c r="F63" s="45">
        <v>9.8102</v>
      </c>
      <c r="G63" s="45">
        <v>19.4238</v>
      </c>
      <c r="H63" s="45">
        <v>3.2524000000000002</v>
      </c>
      <c r="I63" s="45">
        <v>21.9925</v>
      </c>
      <c r="J63" s="45">
        <v>24.7195</v>
      </c>
      <c r="K63" s="45">
        <v>19.884899999999998</v>
      </c>
      <c r="L63" s="45">
        <v>9.3369999999999997</v>
      </c>
      <c r="M63" s="45">
        <v>1.4352</v>
      </c>
      <c r="N63" s="45">
        <v>7.8365999999999998</v>
      </c>
      <c r="O63" s="45">
        <v>13.1997</v>
      </c>
      <c r="P63" s="45">
        <v>8.2661999999999995</v>
      </c>
    </row>
    <row r="64" spans="1:16" hidden="1" outlineLevel="1" collapsed="1">
      <c r="A64" s="8">
        <v>42156</v>
      </c>
      <c r="B64" s="45">
        <v>13.100300000000001</v>
      </c>
      <c r="C64" s="45">
        <v>2.6796000000000002</v>
      </c>
      <c r="D64" s="45">
        <v>14.5672</v>
      </c>
      <c r="E64" s="45">
        <v>15.9198</v>
      </c>
      <c r="F64" s="45">
        <v>20.533799999999999</v>
      </c>
      <c r="G64" s="45">
        <v>17.914300000000001</v>
      </c>
      <c r="H64" s="45">
        <v>3.754</v>
      </c>
      <c r="I64" s="45">
        <v>19.9832</v>
      </c>
      <c r="J64" s="45">
        <v>23.584</v>
      </c>
      <c r="K64" s="45">
        <v>20.645399999999999</v>
      </c>
      <c r="L64" s="45">
        <v>7.5777999999999999</v>
      </c>
      <c r="M64" s="45">
        <v>1.2082999999999999</v>
      </c>
      <c r="N64" s="45">
        <v>7.3442999999999996</v>
      </c>
      <c r="O64" s="45">
        <v>11.3421</v>
      </c>
      <c r="P64" s="45">
        <v>2.75</v>
      </c>
    </row>
    <row r="65" spans="1:16" hidden="1" outlineLevel="1" collapsed="1">
      <c r="A65" s="8">
        <v>42186</v>
      </c>
      <c r="B65" s="45">
        <v>12.2117</v>
      </c>
      <c r="C65" s="45">
        <v>2.8921999999999999</v>
      </c>
      <c r="D65" s="45">
        <v>13.836399999999999</v>
      </c>
      <c r="E65" s="45">
        <v>14.6671</v>
      </c>
      <c r="F65" s="45">
        <v>22.741599999999998</v>
      </c>
      <c r="G65" s="45">
        <v>17.103200000000001</v>
      </c>
      <c r="H65" s="45">
        <v>3.8420000000000001</v>
      </c>
      <c r="I65" s="45">
        <v>19.764600000000002</v>
      </c>
      <c r="J65" s="45">
        <v>22.1417</v>
      </c>
      <c r="K65" s="45">
        <v>23.287299999999998</v>
      </c>
      <c r="L65" s="45">
        <v>7.1498999999999997</v>
      </c>
      <c r="M65" s="45">
        <v>1.5351999999999999</v>
      </c>
      <c r="N65" s="45">
        <v>7.2939999999999996</v>
      </c>
      <c r="O65" s="45">
        <v>10.0192</v>
      </c>
      <c r="P65" s="45">
        <v>1.75</v>
      </c>
    </row>
    <row r="66" spans="1:16" hidden="1" outlineLevel="1" collapsed="1">
      <c r="A66" s="8">
        <v>42217</v>
      </c>
      <c r="B66" s="45">
        <v>11.222</v>
      </c>
      <c r="C66" s="45">
        <v>2.3355000000000001</v>
      </c>
      <c r="D66" s="45">
        <v>12.851599999999999</v>
      </c>
      <c r="E66" s="45">
        <v>14.878299999999999</v>
      </c>
      <c r="F66" s="45">
        <v>18.582100000000001</v>
      </c>
      <c r="G66" s="45">
        <v>16.5213</v>
      </c>
      <c r="H66" s="45">
        <v>3.3490000000000002</v>
      </c>
      <c r="I66" s="45">
        <v>19.8276</v>
      </c>
      <c r="J66" s="45">
        <v>23.484999999999999</v>
      </c>
      <c r="K66" s="45">
        <v>23.700700000000001</v>
      </c>
      <c r="L66" s="45">
        <v>7.0012999999999996</v>
      </c>
      <c r="M66" s="45">
        <v>1.1618999999999999</v>
      </c>
      <c r="N66" s="45">
        <v>7.1536999999999997</v>
      </c>
      <c r="O66" s="45">
        <v>10.6585</v>
      </c>
      <c r="P66" s="45">
        <v>5.8308</v>
      </c>
    </row>
    <row r="67" spans="1:16" hidden="1" outlineLevel="1" collapsed="1">
      <c r="A67" s="8">
        <v>42248</v>
      </c>
      <c r="B67" s="45">
        <v>11.0273</v>
      </c>
      <c r="C67" s="45">
        <v>1.9434</v>
      </c>
      <c r="D67" s="45">
        <v>12.8012</v>
      </c>
      <c r="E67" s="45">
        <v>15.778</v>
      </c>
      <c r="F67" s="45">
        <v>21.382999999999999</v>
      </c>
      <c r="G67" s="45">
        <v>16.777899999999999</v>
      </c>
      <c r="H67" s="45">
        <v>3.0085000000000002</v>
      </c>
      <c r="I67" s="45">
        <v>19.762499999999999</v>
      </c>
      <c r="J67" s="45">
        <v>22.466100000000001</v>
      </c>
      <c r="K67" s="45">
        <v>21.382999999999999</v>
      </c>
      <c r="L67" s="45">
        <v>6.5838000000000001</v>
      </c>
      <c r="M67" s="45">
        <v>1.1389</v>
      </c>
      <c r="N67" s="45">
        <v>7.2443</v>
      </c>
      <c r="O67" s="45">
        <v>11.208299999999999</v>
      </c>
      <c r="P67" s="45" t="s">
        <v>268</v>
      </c>
    </row>
    <row r="68" spans="1:16" hidden="1" outlineLevel="1" collapsed="1">
      <c r="A68" s="8">
        <v>42278</v>
      </c>
      <c r="B68" s="45">
        <v>11.3817</v>
      </c>
      <c r="C68" s="45">
        <v>2.0512999999999999</v>
      </c>
      <c r="D68" s="45">
        <v>13.303699999999999</v>
      </c>
      <c r="E68" s="45">
        <v>15.816800000000001</v>
      </c>
      <c r="F68" s="45">
        <v>11.9071</v>
      </c>
      <c r="G68" s="45">
        <v>16.911100000000001</v>
      </c>
      <c r="H68" s="45">
        <v>3.1082999999999998</v>
      </c>
      <c r="I68" s="45">
        <v>19.877500000000001</v>
      </c>
      <c r="J68" s="45">
        <v>21.541499999999999</v>
      </c>
      <c r="K68" s="45">
        <v>18.626899999999999</v>
      </c>
      <c r="L68" s="45">
        <v>6.2454999999999998</v>
      </c>
      <c r="M68" s="45">
        <v>1.139</v>
      </c>
      <c r="N68" s="45">
        <v>7.2030000000000003</v>
      </c>
      <c r="O68" s="45">
        <v>9.7616999999999994</v>
      </c>
      <c r="P68" s="45">
        <v>5.25</v>
      </c>
    </row>
    <row r="69" spans="1:16" hidden="1" outlineLevel="1" collapsed="1">
      <c r="A69" s="8">
        <v>42309</v>
      </c>
      <c r="B69" s="45">
        <v>10.33</v>
      </c>
      <c r="C69" s="45">
        <v>1.9241999999999999</v>
      </c>
      <c r="D69" s="45">
        <v>12.046799999999999</v>
      </c>
      <c r="E69" s="45">
        <v>15.485099999999999</v>
      </c>
      <c r="F69" s="45">
        <v>7.5197000000000003</v>
      </c>
      <c r="G69" s="45">
        <v>15.977</v>
      </c>
      <c r="H69" s="45">
        <v>2.7633999999999999</v>
      </c>
      <c r="I69" s="45">
        <v>19.6129</v>
      </c>
      <c r="J69" s="45">
        <v>21.696300000000001</v>
      </c>
      <c r="K69" s="45">
        <v>17.752700000000001</v>
      </c>
      <c r="L69" s="45">
        <v>6.0087000000000002</v>
      </c>
      <c r="M69" s="45">
        <v>1.1484000000000001</v>
      </c>
      <c r="N69" s="45">
        <v>6.8974000000000002</v>
      </c>
      <c r="O69" s="45">
        <v>9.0337999999999994</v>
      </c>
      <c r="P69" s="45">
        <v>4.0284000000000004</v>
      </c>
    </row>
    <row r="70" spans="1:16" hidden="1" outlineLevel="1" collapsed="1">
      <c r="A70" s="8">
        <v>42339</v>
      </c>
      <c r="B70" s="45">
        <v>10.087199999999999</v>
      </c>
      <c r="C70" s="45">
        <v>2.4927999999999999</v>
      </c>
      <c r="D70" s="45">
        <v>12.592000000000001</v>
      </c>
      <c r="E70" s="45">
        <v>15.0482</v>
      </c>
      <c r="F70" s="45">
        <v>13.994899999999999</v>
      </c>
      <c r="G70" s="45">
        <v>15.733000000000001</v>
      </c>
      <c r="H70" s="45">
        <v>4.4345999999999997</v>
      </c>
      <c r="I70" s="45">
        <v>19.315300000000001</v>
      </c>
      <c r="J70" s="45">
        <v>21.355499999999999</v>
      </c>
      <c r="K70" s="45">
        <v>17.706800000000001</v>
      </c>
      <c r="L70" s="45">
        <v>5.5296000000000003</v>
      </c>
      <c r="M70" s="45">
        <v>1.0966</v>
      </c>
      <c r="N70" s="45">
        <v>7.03</v>
      </c>
      <c r="O70" s="45">
        <v>9.1311999999999998</v>
      </c>
      <c r="P70" s="45">
        <v>8</v>
      </c>
    </row>
    <row r="71" spans="1:16" hidden="1" outlineLevel="1" collapsed="1">
      <c r="A71" s="8">
        <v>42370</v>
      </c>
      <c r="B71" s="45">
        <v>9.1670999999999996</v>
      </c>
      <c r="C71" s="45">
        <v>1.8541000000000001</v>
      </c>
      <c r="D71" s="45">
        <v>11.5406</v>
      </c>
      <c r="E71" s="45">
        <v>14.761699999999999</v>
      </c>
      <c r="F71" s="45">
        <v>17.750800000000002</v>
      </c>
      <c r="G71" s="45">
        <v>14.8705</v>
      </c>
      <c r="H71" s="45">
        <v>3.0249000000000001</v>
      </c>
      <c r="I71" s="45">
        <v>19.427600000000002</v>
      </c>
      <c r="J71" s="45">
        <v>21.128799999999998</v>
      </c>
      <c r="K71" s="45">
        <v>20.472100000000001</v>
      </c>
      <c r="L71" s="45">
        <v>5.274</v>
      </c>
      <c r="M71" s="45">
        <v>1.0379</v>
      </c>
      <c r="N71" s="45">
        <v>6.5449999999999999</v>
      </c>
      <c r="O71" s="45">
        <v>9.1315000000000008</v>
      </c>
      <c r="P71" s="45">
        <v>7.0376000000000003</v>
      </c>
    </row>
    <row r="72" spans="1:16" hidden="1" outlineLevel="1" collapsed="1">
      <c r="A72" s="8">
        <v>42401</v>
      </c>
      <c r="B72" s="45">
        <v>9.9049999999999994</v>
      </c>
      <c r="C72" s="45">
        <v>2.8588</v>
      </c>
      <c r="D72" s="45">
        <v>10.6698</v>
      </c>
      <c r="E72" s="45">
        <v>13.8278</v>
      </c>
      <c r="F72" s="45">
        <v>10.206</v>
      </c>
      <c r="G72" s="45">
        <v>16.479900000000001</v>
      </c>
      <c r="H72" s="45">
        <v>5.0746000000000002</v>
      </c>
      <c r="I72" s="45">
        <v>18.414000000000001</v>
      </c>
      <c r="J72" s="45">
        <v>20.1998</v>
      </c>
      <c r="K72" s="45">
        <v>19.594899999999999</v>
      </c>
      <c r="L72" s="45">
        <v>5.6127000000000002</v>
      </c>
      <c r="M72" s="45">
        <v>1.1419999999999999</v>
      </c>
      <c r="N72" s="45">
        <v>6.1448999999999998</v>
      </c>
      <c r="O72" s="45">
        <v>7.6319999999999997</v>
      </c>
      <c r="P72" s="45">
        <v>8.0966000000000005</v>
      </c>
    </row>
    <row r="73" spans="1:16" hidden="1" outlineLevel="1" collapsed="1">
      <c r="A73" s="8">
        <v>42430</v>
      </c>
      <c r="B73" s="45">
        <v>11.0268</v>
      </c>
      <c r="C73" s="45">
        <v>5.8343999999999996</v>
      </c>
      <c r="D73" s="45">
        <v>11.1432</v>
      </c>
      <c r="E73" s="45">
        <v>12.645799999999999</v>
      </c>
      <c r="F73" s="45">
        <v>17.771100000000001</v>
      </c>
      <c r="G73" s="45">
        <v>16.770600000000002</v>
      </c>
      <c r="H73" s="45">
        <v>7.4779999999999998</v>
      </c>
      <c r="I73" s="45">
        <v>17.802600000000002</v>
      </c>
      <c r="J73" s="45">
        <v>19.238099999999999</v>
      </c>
      <c r="K73" s="45">
        <v>18.224</v>
      </c>
      <c r="L73" s="45">
        <v>6.1909000000000001</v>
      </c>
      <c r="M73" s="45">
        <v>1.9105000000000001</v>
      </c>
      <c r="N73" s="45">
        <v>6.0792999999999999</v>
      </c>
      <c r="O73" s="45">
        <v>7.4379999999999997</v>
      </c>
      <c r="P73" s="45">
        <v>7.3</v>
      </c>
    </row>
    <row r="74" spans="1:16" hidden="1" outlineLevel="1" collapsed="1">
      <c r="A74" s="8">
        <v>42461</v>
      </c>
      <c r="B74" s="45">
        <v>10.7288</v>
      </c>
      <c r="C74" s="45">
        <v>4.6657999999999999</v>
      </c>
      <c r="D74" s="45">
        <v>10.6127</v>
      </c>
      <c r="E74" s="45">
        <v>14.026300000000001</v>
      </c>
      <c r="F74" s="45">
        <v>18.5288</v>
      </c>
      <c r="G74" s="45">
        <v>16.260000000000002</v>
      </c>
      <c r="H74" s="45">
        <v>6.2983000000000002</v>
      </c>
      <c r="I74" s="45">
        <v>17.060600000000001</v>
      </c>
      <c r="J74" s="45">
        <v>18.623200000000001</v>
      </c>
      <c r="K74" s="45">
        <v>18.5288</v>
      </c>
      <c r="L74" s="45">
        <v>5.7770999999999999</v>
      </c>
      <c r="M74" s="45">
        <v>2.0823999999999998</v>
      </c>
      <c r="N74" s="45">
        <v>5.7435</v>
      </c>
      <c r="O74" s="45">
        <v>7.5697000000000001</v>
      </c>
      <c r="P74" s="45" t="s">
        <v>268</v>
      </c>
    </row>
    <row r="75" spans="1:16" hidden="1" outlineLevel="1" collapsed="1">
      <c r="A75" s="8">
        <v>42491</v>
      </c>
      <c r="B75" s="45">
        <v>10.5989</v>
      </c>
      <c r="C75" s="45">
        <v>3.2313000000000001</v>
      </c>
      <c r="D75" s="45">
        <v>11.1332</v>
      </c>
      <c r="E75" s="45">
        <v>12.5145</v>
      </c>
      <c r="F75" s="45">
        <v>17.526599999999998</v>
      </c>
      <c r="G75" s="45">
        <v>15.824299999999999</v>
      </c>
      <c r="H75" s="45">
        <v>4.7576999999999998</v>
      </c>
      <c r="I75" s="45">
        <v>17.198699999999999</v>
      </c>
      <c r="J75" s="45">
        <v>17.610499999999998</v>
      </c>
      <c r="K75" s="45">
        <v>18.082999999999998</v>
      </c>
      <c r="L75" s="45">
        <v>5.4938000000000002</v>
      </c>
      <c r="M75" s="45">
        <v>1.3411999999999999</v>
      </c>
      <c r="N75" s="45">
        <v>5.5721999999999996</v>
      </c>
      <c r="O75" s="45">
        <v>7.1075999999999997</v>
      </c>
      <c r="P75" s="45">
        <v>6.2088999999999999</v>
      </c>
    </row>
    <row r="76" spans="1:16" hidden="1" outlineLevel="1" collapsed="1">
      <c r="A76" s="8">
        <v>42522</v>
      </c>
      <c r="B76" s="45">
        <v>10.2233</v>
      </c>
      <c r="C76" s="45">
        <v>3.2949000000000002</v>
      </c>
      <c r="D76" s="45">
        <v>11.2334</v>
      </c>
      <c r="E76" s="45">
        <v>12.0977</v>
      </c>
      <c r="F76" s="45">
        <v>15.494300000000001</v>
      </c>
      <c r="G76" s="45">
        <v>15.4787</v>
      </c>
      <c r="H76" s="45">
        <v>5.1203000000000003</v>
      </c>
      <c r="I76" s="45">
        <v>17.4679</v>
      </c>
      <c r="J76" s="45">
        <v>17.196200000000001</v>
      </c>
      <c r="K76" s="45">
        <v>18.534099999999999</v>
      </c>
      <c r="L76" s="45">
        <v>5.0021000000000004</v>
      </c>
      <c r="M76" s="45">
        <v>1.1853</v>
      </c>
      <c r="N76" s="45">
        <v>5.3070000000000004</v>
      </c>
      <c r="O76" s="45">
        <v>6.8315000000000001</v>
      </c>
      <c r="P76" s="45">
        <v>1.7001999999999999</v>
      </c>
    </row>
    <row r="77" spans="1:16" hidden="1" outlineLevel="1" collapsed="1">
      <c r="A77" s="8">
        <v>42552</v>
      </c>
      <c r="B77" s="45">
        <v>9.5351999999999997</v>
      </c>
      <c r="C77" s="45">
        <v>3.2193000000000001</v>
      </c>
      <c r="D77" s="45">
        <v>10.2004</v>
      </c>
      <c r="E77" s="45">
        <v>12.469200000000001</v>
      </c>
      <c r="F77" s="45">
        <v>10.6393</v>
      </c>
      <c r="G77" s="45">
        <v>14.805</v>
      </c>
      <c r="H77" s="45">
        <v>5.0549999999999997</v>
      </c>
      <c r="I77" s="45">
        <v>16.435300000000002</v>
      </c>
      <c r="J77" s="45">
        <v>17.313700000000001</v>
      </c>
      <c r="K77" s="45">
        <v>17.366700000000002</v>
      </c>
      <c r="L77" s="45">
        <v>4.6691000000000003</v>
      </c>
      <c r="M77" s="45">
        <v>1.2419</v>
      </c>
      <c r="N77" s="45">
        <v>5.0133000000000001</v>
      </c>
      <c r="O77" s="45">
        <v>6.2084999999999999</v>
      </c>
      <c r="P77" s="45">
        <v>7.8989000000000003</v>
      </c>
    </row>
    <row r="78" spans="1:16" hidden="1" outlineLevel="1" collapsed="1">
      <c r="A78" s="8">
        <v>42583</v>
      </c>
      <c r="B78" s="45">
        <v>8.1072000000000006</v>
      </c>
      <c r="C78" s="45">
        <v>2.3443999999999998</v>
      </c>
      <c r="D78" s="45">
        <v>9.8140999999999998</v>
      </c>
      <c r="E78" s="45">
        <v>10.064500000000001</v>
      </c>
      <c r="F78" s="45">
        <v>15.4026</v>
      </c>
      <c r="G78" s="45">
        <v>13.619</v>
      </c>
      <c r="H78" s="45">
        <v>4.2739000000000003</v>
      </c>
      <c r="I78" s="45">
        <v>16.157699999999998</v>
      </c>
      <c r="J78" s="45">
        <v>16.497599999999998</v>
      </c>
      <c r="K78" s="45">
        <v>18.179099999999998</v>
      </c>
      <c r="L78" s="45">
        <v>3.8927999999999998</v>
      </c>
      <c r="M78" s="45">
        <v>1.0426</v>
      </c>
      <c r="N78" s="45">
        <v>4.5251000000000001</v>
      </c>
      <c r="O78" s="45">
        <v>5.5705999999999998</v>
      </c>
      <c r="P78" s="45">
        <v>6.8936000000000002</v>
      </c>
    </row>
    <row r="79" spans="1:16" hidden="1" outlineLevel="1" collapsed="1">
      <c r="A79" s="8">
        <v>42614</v>
      </c>
      <c r="B79" s="45">
        <v>7.6661999999999999</v>
      </c>
      <c r="C79" s="45">
        <v>2.2951000000000001</v>
      </c>
      <c r="D79" s="45">
        <v>9.0759000000000007</v>
      </c>
      <c r="E79" s="45">
        <v>9.8910999999999998</v>
      </c>
      <c r="F79" s="45">
        <v>12.9656</v>
      </c>
      <c r="G79" s="45">
        <v>13.7234</v>
      </c>
      <c r="H79" s="45">
        <v>4.5209999999999999</v>
      </c>
      <c r="I79" s="45">
        <v>15.971299999999999</v>
      </c>
      <c r="J79" s="45">
        <v>16.867899999999999</v>
      </c>
      <c r="K79" s="45">
        <v>17.691400000000002</v>
      </c>
      <c r="L79" s="45">
        <v>3.6536</v>
      </c>
      <c r="M79" s="45">
        <v>1.0093000000000001</v>
      </c>
      <c r="N79" s="45">
        <v>4.4569999999999999</v>
      </c>
      <c r="O79" s="45">
        <v>4.6595000000000004</v>
      </c>
      <c r="P79" s="45">
        <v>6.8963000000000001</v>
      </c>
    </row>
    <row r="80" spans="1:16" hidden="1" outlineLevel="1" collapsed="1">
      <c r="A80" s="8">
        <v>42644</v>
      </c>
      <c r="B80" s="45">
        <v>8.3142999999999994</v>
      </c>
      <c r="C80" s="45">
        <v>2.7982999999999998</v>
      </c>
      <c r="D80" s="45">
        <v>9.0762999999999998</v>
      </c>
      <c r="E80" s="45">
        <v>11.6745</v>
      </c>
      <c r="F80" s="45">
        <v>10.096399999999999</v>
      </c>
      <c r="G80" s="45">
        <v>13.904999999999999</v>
      </c>
      <c r="H80" s="45">
        <v>5.1360999999999999</v>
      </c>
      <c r="I80" s="45">
        <v>15.863</v>
      </c>
      <c r="J80" s="45">
        <v>17.415700000000001</v>
      </c>
      <c r="K80" s="45">
        <v>18.026900000000001</v>
      </c>
      <c r="L80" s="45">
        <v>4.5872000000000002</v>
      </c>
      <c r="M80" s="45">
        <v>1.0721000000000001</v>
      </c>
      <c r="N80" s="45">
        <v>4.9855</v>
      </c>
      <c r="O80" s="45">
        <v>6.9862000000000002</v>
      </c>
      <c r="P80" s="45">
        <v>7.6588000000000003</v>
      </c>
    </row>
    <row r="81" spans="1:16" hidden="1" outlineLevel="1" collapsed="1">
      <c r="A81" s="8">
        <v>42675</v>
      </c>
      <c r="B81" s="45">
        <v>8.9114000000000004</v>
      </c>
      <c r="C81" s="45">
        <v>3.9217</v>
      </c>
      <c r="D81" s="45">
        <v>9.4649999999999999</v>
      </c>
      <c r="E81" s="45">
        <v>11.758100000000001</v>
      </c>
      <c r="F81" s="45">
        <v>11.626899999999999</v>
      </c>
      <c r="G81" s="45">
        <v>14.451499999999999</v>
      </c>
      <c r="H81" s="45">
        <v>6.4165999999999999</v>
      </c>
      <c r="I81" s="45">
        <v>16.4148</v>
      </c>
      <c r="J81" s="45">
        <v>18.128799999999998</v>
      </c>
      <c r="K81" s="45">
        <v>18.251000000000001</v>
      </c>
      <c r="L81" s="45">
        <v>4.7058</v>
      </c>
      <c r="M81" s="45">
        <v>1.0281</v>
      </c>
      <c r="N81" s="45">
        <v>4.8072999999999997</v>
      </c>
      <c r="O81" s="45">
        <v>7.0399000000000003</v>
      </c>
      <c r="P81" s="45">
        <v>7.7927999999999997</v>
      </c>
    </row>
    <row r="82" spans="1:16" hidden="1" outlineLevel="1" collapsed="1">
      <c r="A82" s="8">
        <v>42705</v>
      </c>
      <c r="B82" s="45">
        <v>8.8171999999999997</v>
      </c>
      <c r="C82" s="45">
        <v>3.5388999999999999</v>
      </c>
      <c r="D82" s="45">
        <v>9.3237000000000005</v>
      </c>
      <c r="E82" s="45">
        <v>12.319699999999999</v>
      </c>
      <c r="F82" s="45">
        <v>10.753500000000001</v>
      </c>
      <c r="G82" s="45">
        <v>14.0192</v>
      </c>
      <c r="H82" s="45">
        <v>5.6201999999999996</v>
      </c>
      <c r="I82" s="45">
        <v>16.248000000000001</v>
      </c>
      <c r="J82" s="45">
        <v>18.3291</v>
      </c>
      <c r="K82" s="45">
        <v>20.0547</v>
      </c>
      <c r="L82" s="45">
        <v>4.8734999999999999</v>
      </c>
      <c r="M82" s="45">
        <v>1.1914</v>
      </c>
      <c r="N82" s="45">
        <v>4.8135000000000003</v>
      </c>
      <c r="O82" s="45">
        <v>7.7114000000000003</v>
      </c>
      <c r="P82" s="45">
        <v>9.2302</v>
      </c>
    </row>
    <row r="83" spans="1:16" hidden="1" outlineLevel="1" collapsed="1">
      <c r="A83" s="8">
        <v>42736</v>
      </c>
      <c r="B83" s="45">
        <v>8.6248000000000005</v>
      </c>
      <c r="C83" s="45">
        <v>3.5609999999999999</v>
      </c>
      <c r="D83" s="45">
        <v>9.0076999999999998</v>
      </c>
      <c r="E83" s="45">
        <v>11.008800000000001</v>
      </c>
      <c r="F83" s="45">
        <v>19.327000000000002</v>
      </c>
      <c r="G83" s="45">
        <v>14.4686</v>
      </c>
      <c r="H83" s="45">
        <v>6.2008000000000001</v>
      </c>
      <c r="I83" s="45">
        <v>15.835800000000001</v>
      </c>
      <c r="J83" s="45">
        <v>17.5627</v>
      </c>
      <c r="K83" s="45">
        <v>19.8916</v>
      </c>
      <c r="L83" s="45">
        <v>4.7032999999999996</v>
      </c>
      <c r="M83" s="45">
        <v>1.329</v>
      </c>
      <c r="N83" s="45">
        <v>4.6090999999999998</v>
      </c>
      <c r="O83" s="45">
        <v>6.8639999999999999</v>
      </c>
      <c r="P83" s="45">
        <v>10.184699999999999</v>
      </c>
    </row>
    <row r="84" spans="1:16" hidden="1" outlineLevel="1" collapsed="1">
      <c r="A84" s="8">
        <v>42767</v>
      </c>
      <c r="B84" s="45">
        <v>7.9904999999999999</v>
      </c>
      <c r="C84" s="45">
        <v>3.0552000000000001</v>
      </c>
      <c r="D84" s="45">
        <v>8.5257000000000005</v>
      </c>
      <c r="E84" s="45">
        <v>11.292199999999999</v>
      </c>
      <c r="F84" s="45">
        <v>15.9665</v>
      </c>
      <c r="G84" s="45">
        <v>13.775700000000001</v>
      </c>
      <c r="H84" s="45">
        <v>5.7533000000000003</v>
      </c>
      <c r="I84" s="45">
        <v>15.510400000000001</v>
      </c>
      <c r="J84" s="45">
        <v>16.930800000000001</v>
      </c>
      <c r="K84" s="45">
        <v>16.006</v>
      </c>
      <c r="L84" s="45">
        <v>4.0022000000000002</v>
      </c>
      <c r="M84" s="45">
        <v>1.165</v>
      </c>
      <c r="N84" s="45">
        <v>4.1990999999999996</v>
      </c>
      <c r="O84" s="45">
        <v>6.5629</v>
      </c>
      <c r="P84" s="45">
        <v>8.0098000000000003</v>
      </c>
    </row>
    <row r="85" spans="1:16" hidden="1" outlineLevel="1" collapsed="1">
      <c r="A85" s="8">
        <v>42795</v>
      </c>
      <c r="B85" s="45">
        <v>7.4477000000000002</v>
      </c>
      <c r="C85" s="45">
        <v>2.9</v>
      </c>
      <c r="D85" s="45">
        <v>8.3549000000000007</v>
      </c>
      <c r="E85" s="45">
        <v>11.1898</v>
      </c>
      <c r="F85" s="45">
        <v>2.9281000000000001</v>
      </c>
      <c r="G85" s="45">
        <v>12.915900000000001</v>
      </c>
      <c r="H85" s="45">
        <v>5.5960999999999999</v>
      </c>
      <c r="I85" s="45">
        <v>14.884399999999999</v>
      </c>
      <c r="J85" s="45">
        <v>16.421500000000002</v>
      </c>
      <c r="K85" s="45">
        <v>14.7094</v>
      </c>
      <c r="L85" s="45">
        <v>3.4878</v>
      </c>
      <c r="M85" s="45">
        <v>1.1347</v>
      </c>
      <c r="N85" s="45">
        <v>3.9403999999999999</v>
      </c>
      <c r="O85" s="45">
        <v>5.9165000000000001</v>
      </c>
      <c r="P85" s="45">
        <v>1.7637</v>
      </c>
    </row>
    <row r="86" spans="1:16" hidden="1" outlineLevel="1" collapsed="1">
      <c r="A86" s="8">
        <v>42826</v>
      </c>
      <c r="B86" s="45">
        <v>6.9200999999999997</v>
      </c>
      <c r="C86" s="45">
        <v>3.0453999999999999</v>
      </c>
      <c r="D86" s="45">
        <v>7.7234999999999996</v>
      </c>
      <c r="E86" s="45">
        <v>9.9533000000000005</v>
      </c>
      <c r="F86" s="45">
        <v>9.4570000000000007</v>
      </c>
      <c r="G86" s="45">
        <v>12.4474</v>
      </c>
      <c r="H86" s="45">
        <v>6.0636999999999999</v>
      </c>
      <c r="I86" s="45">
        <v>14.435600000000001</v>
      </c>
      <c r="J86" s="45">
        <v>15.828099999999999</v>
      </c>
      <c r="K86" s="45">
        <v>15.7097</v>
      </c>
      <c r="L86" s="45">
        <v>3.5366</v>
      </c>
      <c r="M86" s="45">
        <v>1.1223000000000001</v>
      </c>
      <c r="N86" s="45">
        <v>3.944</v>
      </c>
      <c r="O86" s="45">
        <v>5.7251000000000003</v>
      </c>
      <c r="P86" s="45">
        <v>6.8380000000000001</v>
      </c>
    </row>
    <row r="87" spans="1:16" hidden="1" outlineLevel="1" collapsed="1">
      <c r="A87" s="8">
        <v>42856</v>
      </c>
      <c r="B87" s="45">
        <v>6.7130000000000001</v>
      </c>
      <c r="C87" s="45">
        <v>2.8534999999999999</v>
      </c>
      <c r="D87" s="45">
        <v>7.3913000000000002</v>
      </c>
      <c r="E87" s="45">
        <v>10.113300000000001</v>
      </c>
      <c r="F87" s="45">
        <v>9.8587000000000007</v>
      </c>
      <c r="G87" s="45">
        <v>11.819599999999999</v>
      </c>
      <c r="H87" s="45">
        <v>5.2286000000000001</v>
      </c>
      <c r="I87" s="45">
        <v>13.984999999999999</v>
      </c>
      <c r="J87" s="45">
        <v>15.201599999999999</v>
      </c>
      <c r="K87" s="45">
        <v>14.7784</v>
      </c>
      <c r="L87" s="45">
        <v>3.1907000000000001</v>
      </c>
      <c r="M87" s="45">
        <v>1.1152</v>
      </c>
      <c r="N87" s="45">
        <v>3.6019000000000001</v>
      </c>
      <c r="O87" s="45">
        <v>5.04</v>
      </c>
      <c r="P87" s="45">
        <v>6.75</v>
      </c>
    </row>
    <row r="88" spans="1:16" hidden="1" outlineLevel="1" collapsed="1">
      <c r="A88" s="8">
        <v>42887</v>
      </c>
      <c r="B88" s="45">
        <v>7.1463000000000001</v>
      </c>
      <c r="C88" s="45">
        <v>2.6331000000000002</v>
      </c>
      <c r="D88" s="45">
        <v>8.2070000000000007</v>
      </c>
      <c r="E88" s="45">
        <v>9.7942999999999998</v>
      </c>
      <c r="F88" s="45">
        <v>5.0148000000000001</v>
      </c>
      <c r="G88" s="45">
        <v>12.255000000000001</v>
      </c>
      <c r="H88" s="45">
        <v>4.4844999999999997</v>
      </c>
      <c r="I88" s="45">
        <v>14.5037</v>
      </c>
      <c r="J88" s="45">
        <v>15.638299999999999</v>
      </c>
      <c r="K88" s="45">
        <v>16.654</v>
      </c>
      <c r="L88" s="45">
        <v>3.0870000000000002</v>
      </c>
      <c r="M88" s="45">
        <v>1.1674</v>
      </c>
      <c r="N88" s="45">
        <v>3.3365999999999998</v>
      </c>
      <c r="O88" s="45">
        <v>4.7888000000000002</v>
      </c>
      <c r="P88" s="45">
        <v>2.1558000000000002</v>
      </c>
    </row>
    <row r="89" spans="1:16" hidden="1" outlineLevel="1" collapsed="1">
      <c r="A89" s="8">
        <v>42917</v>
      </c>
      <c r="B89" s="45">
        <v>6.4184999999999999</v>
      </c>
      <c r="C89" s="45">
        <v>2.4207999999999998</v>
      </c>
      <c r="D89" s="45">
        <v>7.4378000000000002</v>
      </c>
      <c r="E89" s="45">
        <v>8.8737999999999992</v>
      </c>
      <c r="F89" s="45">
        <v>17.823</v>
      </c>
      <c r="G89" s="45">
        <v>11.704800000000001</v>
      </c>
      <c r="H89" s="45">
        <v>4.6493000000000002</v>
      </c>
      <c r="I89" s="45">
        <v>13.6753</v>
      </c>
      <c r="J89" s="45">
        <v>15.2468</v>
      </c>
      <c r="K89" s="45">
        <v>18.744599999999998</v>
      </c>
      <c r="L89" s="45">
        <v>2.7399</v>
      </c>
      <c r="M89" s="45">
        <v>0.92589999999999995</v>
      </c>
      <c r="N89" s="45">
        <v>3.1067</v>
      </c>
      <c r="O89" s="45">
        <v>4.2121000000000004</v>
      </c>
      <c r="P89" s="45">
        <v>3.0825</v>
      </c>
    </row>
    <row r="90" spans="1:16" hidden="1" outlineLevel="1" collapsed="1">
      <c r="A90" s="8">
        <v>42948</v>
      </c>
      <c r="B90" s="45">
        <v>5.9543999999999997</v>
      </c>
      <c r="C90" s="45">
        <v>2.0785999999999998</v>
      </c>
      <c r="D90" s="45">
        <v>6.8940999999999999</v>
      </c>
      <c r="E90" s="45">
        <v>7.9192</v>
      </c>
      <c r="F90" s="45">
        <v>7.6039000000000003</v>
      </c>
      <c r="G90" s="45">
        <v>10.997</v>
      </c>
      <c r="H90" s="45">
        <v>3.7869999999999999</v>
      </c>
      <c r="I90" s="45">
        <v>12.668900000000001</v>
      </c>
      <c r="J90" s="45">
        <v>14.934900000000001</v>
      </c>
      <c r="K90" s="45">
        <v>18.723199999999999</v>
      </c>
      <c r="L90" s="45">
        <v>2.6764999999999999</v>
      </c>
      <c r="M90" s="45">
        <v>0.97860000000000003</v>
      </c>
      <c r="N90" s="45">
        <v>2.9701</v>
      </c>
      <c r="O90" s="45">
        <v>3.8104</v>
      </c>
      <c r="P90" s="45">
        <v>6.6947000000000001</v>
      </c>
    </row>
    <row r="91" spans="1:16" hidden="1" outlineLevel="1" collapsed="1">
      <c r="A91" s="8">
        <v>42979</v>
      </c>
      <c r="B91" s="45">
        <v>5.7192999999999996</v>
      </c>
      <c r="C91" s="45">
        <v>1.9763999999999999</v>
      </c>
      <c r="D91" s="45">
        <v>6.7965999999999998</v>
      </c>
      <c r="E91" s="45">
        <v>7.6936</v>
      </c>
      <c r="F91" s="45">
        <v>12.580399999999999</v>
      </c>
      <c r="G91" s="45">
        <v>10.473100000000001</v>
      </c>
      <c r="H91" s="45">
        <v>3.6160999999999999</v>
      </c>
      <c r="I91" s="45">
        <v>12.541700000000001</v>
      </c>
      <c r="J91" s="45">
        <v>13.842700000000001</v>
      </c>
      <c r="K91" s="45">
        <v>17.550899999999999</v>
      </c>
      <c r="L91" s="45">
        <v>2.6230000000000002</v>
      </c>
      <c r="M91" s="45">
        <v>0.91859999999999997</v>
      </c>
      <c r="N91" s="45">
        <v>2.9184000000000001</v>
      </c>
      <c r="O91" s="45">
        <v>4.0008999999999997</v>
      </c>
      <c r="P91" s="45">
        <v>5.2858000000000001</v>
      </c>
    </row>
    <row r="92" spans="1:16" hidden="1" outlineLevel="1" collapsed="1">
      <c r="A92" s="8">
        <v>43009</v>
      </c>
      <c r="B92" s="45">
        <v>5.6055000000000001</v>
      </c>
      <c r="C92" s="45">
        <v>1.5492999999999999</v>
      </c>
      <c r="D92" s="45">
        <v>6.5586000000000002</v>
      </c>
      <c r="E92" s="45">
        <v>7.8564999999999996</v>
      </c>
      <c r="F92" s="45">
        <v>7.3056999999999999</v>
      </c>
      <c r="G92" s="45">
        <v>10.9701</v>
      </c>
      <c r="H92" s="45">
        <v>2.8721999999999999</v>
      </c>
      <c r="I92" s="45">
        <v>12.5669</v>
      </c>
      <c r="J92" s="45">
        <v>14.4833</v>
      </c>
      <c r="K92" s="45">
        <v>18.691099999999999</v>
      </c>
      <c r="L92" s="45">
        <v>2.6421999999999999</v>
      </c>
      <c r="M92" s="45">
        <v>0.97760000000000002</v>
      </c>
      <c r="N92" s="45">
        <v>2.9232</v>
      </c>
      <c r="O92" s="45">
        <v>3.9849999999999999</v>
      </c>
      <c r="P92" s="45">
        <v>6.9877000000000002</v>
      </c>
    </row>
    <row r="93" spans="1:16" hidden="1" outlineLevel="1" collapsed="1">
      <c r="A93" s="8">
        <v>43040</v>
      </c>
      <c r="B93" s="45">
        <v>5.6492000000000004</v>
      </c>
      <c r="C93" s="45">
        <v>1.6252</v>
      </c>
      <c r="D93" s="45">
        <v>6.9678000000000004</v>
      </c>
      <c r="E93" s="45">
        <v>7.0438000000000001</v>
      </c>
      <c r="F93" s="45">
        <v>7.6707999999999998</v>
      </c>
      <c r="G93" s="45">
        <v>11.132999999999999</v>
      </c>
      <c r="H93" s="45">
        <v>3.1053000000000002</v>
      </c>
      <c r="I93" s="45">
        <v>13.099500000000001</v>
      </c>
      <c r="J93" s="45">
        <v>13.8973</v>
      </c>
      <c r="K93" s="45">
        <v>18.916799999999999</v>
      </c>
      <c r="L93" s="45">
        <v>2.5005000000000002</v>
      </c>
      <c r="M93" s="45">
        <v>0.97499999999999998</v>
      </c>
      <c r="N93" s="45">
        <v>2.7583000000000002</v>
      </c>
      <c r="O93" s="45">
        <v>3.9546999999999999</v>
      </c>
      <c r="P93" s="45">
        <v>6.2859999999999996</v>
      </c>
    </row>
    <row r="94" spans="1:16" hidden="1" outlineLevel="1" collapsed="1">
      <c r="A94" s="8">
        <v>43070</v>
      </c>
      <c r="B94" s="45">
        <v>5.9348999999999998</v>
      </c>
      <c r="C94" s="45">
        <v>1.9537</v>
      </c>
      <c r="D94" s="45">
        <v>6.9504999999999999</v>
      </c>
      <c r="E94" s="45">
        <v>8.9293999999999993</v>
      </c>
      <c r="F94" s="45">
        <v>7.5551000000000004</v>
      </c>
      <c r="G94" s="45">
        <v>10.6214</v>
      </c>
      <c r="H94" s="45">
        <v>3.1128</v>
      </c>
      <c r="I94" s="45">
        <v>13.173299999999999</v>
      </c>
      <c r="J94" s="45">
        <v>14.575200000000001</v>
      </c>
      <c r="K94" s="45">
        <v>17.086300000000001</v>
      </c>
      <c r="L94" s="45">
        <v>2.5788000000000002</v>
      </c>
      <c r="M94" s="45">
        <v>0.97940000000000005</v>
      </c>
      <c r="N94" s="45">
        <v>2.7759</v>
      </c>
      <c r="O94" s="45">
        <v>4.6913999999999998</v>
      </c>
      <c r="P94" s="45">
        <v>7.2582000000000004</v>
      </c>
    </row>
    <row r="95" spans="1:16" hidden="1" outlineLevel="1" collapsed="1">
      <c r="A95" s="8">
        <v>43101</v>
      </c>
      <c r="B95" s="45">
        <v>6.016</v>
      </c>
      <c r="C95" s="45">
        <v>2.0386000000000002</v>
      </c>
      <c r="D95" s="45">
        <v>7.1725000000000003</v>
      </c>
      <c r="E95" s="45">
        <v>9.4214000000000002</v>
      </c>
      <c r="F95" s="45">
        <v>8.7027999999999999</v>
      </c>
      <c r="G95" s="45">
        <v>11.467700000000001</v>
      </c>
      <c r="H95" s="45">
        <v>4.1154000000000002</v>
      </c>
      <c r="I95" s="45">
        <v>13.315300000000001</v>
      </c>
      <c r="J95" s="45">
        <v>14.633800000000001</v>
      </c>
      <c r="K95" s="45">
        <v>17.512799999999999</v>
      </c>
      <c r="L95" s="45">
        <v>2.3083</v>
      </c>
      <c r="M95" s="45">
        <v>0.99160000000000004</v>
      </c>
      <c r="N95" s="45">
        <v>2.6844999999999999</v>
      </c>
      <c r="O95" s="45">
        <v>4.4009</v>
      </c>
      <c r="P95" s="45">
        <v>6.6938000000000004</v>
      </c>
    </row>
    <row r="96" spans="1:16" hidden="1" outlineLevel="1" collapsed="1">
      <c r="A96" s="8">
        <v>43132</v>
      </c>
      <c r="B96" s="45">
        <v>5.5309999999999997</v>
      </c>
      <c r="C96" s="45">
        <v>1.6456</v>
      </c>
      <c r="D96" s="45">
        <v>7.0107999999999997</v>
      </c>
      <c r="E96" s="45">
        <v>8.3533000000000008</v>
      </c>
      <c r="F96" s="45">
        <v>7.8555999999999999</v>
      </c>
      <c r="G96" s="45">
        <v>11.0146</v>
      </c>
      <c r="H96" s="45">
        <v>3.1728999999999998</v>
      </c>
      <c r="I96" s="45">
        <v>13.2819</v>
      </c>
      <c r="J96" s="45">
        <v>14.2858</v>
      </c>
      <c r="K96" s="45">
        <v>14.1218</v>
      </c>
      <c r="L96" s="45">
        <v>2.1393</v>
      </c>
      <c r="M96" s="45">
        <v>0.98680000000000001</v>
      </c>
      <c r="N96" s="45">
        <v>2.5326</v>
      </c>
      <c r="O96" s="45">
        <v>4.1993999999999998</v>
      </c>
      <c r="P96" s="45">
        <v>7.6970999999999998</v>
      </c>
    </row>
    <row r="97" spans="1:16" hidden="1" outlineLevel="1" collapsed="1">
      <c r="A97" s="8">
        <v>43160</v>
      </c>
      <c r="B97" s="45">
        <v>5.6441999999999997</v>
      </c>
      <c r="C97" s="45">
        <v>1.3769</v>
      </c>
      <c r="D97" s="45">
        <v>7.2466999999999997</v>
      </c>
      <c r="E97" s="45">
        <v>8.4809000000000001</v>
      </c>
      <c r="F97" s="45">
        <v>13.4094</v>
      </c>
      <c r="G97" s="45">
        <v>10.587999999999999</v>
      </c>
      <c r="H97" s="45">
        <v>2.0897999999999999</v>
      </c>
      <c r="I97" s="45">
        <v>13.2889</v>
      </c>
      <c r="J97" s="45">
        <v>14.2746</v>
      </c>
      <c r="K97" s="45">
        <v>14.261699999999999</v>
      </c>
      <c r="L97" s="45">
        <v>2.1002000000000001</v>
      </c>
      <c r="M97" s="45">
        <v>0.97319999999999995</v>
      </c>
      <c r="N97" s="45">
        <v>2.5013999999999998</v>
      </c>
      <c r="O97" s="45">
        <v>4.0014000000000003</v>
      </c>
      <c r="P97" s="45">
        <v>5.4034000000000004</v>
      </c>
    </row>
    <row r="98" spans="1:16" hidden="1" outlineLevel="1" collapsed="1">
      <c r="A98" s="8">
        <v>43191</v>
      </c>
      <c r="B98" s="45">
        <v>5.4364999999999997</v>
      </c>
      <c r="C98" s="45">
        <v>1.6183000000000001</v>
      </c>
      <c r="D98" s="45">
        <v>6.9762000000000004</v>
      </c>
      <c r="E98" s="45">
        <v>8.2670999999999992</v>
      </c>
      <c r="F98" s="45">
        <v>7.0259</v>
      </c>
      <c r="G98" s="45">
        <v>10.3659</v>
      </c>
      <c r="H98" s="45">
        <v>2.7366000000000001</v>
      </c>
      <c r="I98" s="45">
        <v>13.2121</v>
      </c>
      <c r="J98" s="45">
        <v>13.7499</v>
      </c>
      <c r="K98" s="45">
        <v>15.4108</v>
      </c>
      <c r="L98" s="45">
        <v>2.0525000000000002</v>
      </c>
      <c r="M98" s="45">
        <v>0.95689999999999997</v>
      </c>
      <c r="N98" s="45">
        <v>2.4276</v>
      </c>
      <c r="O98" s="45">
        <v>4.1589</v>
      </c>
      <c r="P98" s="45">
        <v>0.97989999999999999</v>
      </c>
    </row>
    <row r="99" spans="1:16" hidden="1" outlineLevel="1" collapsed="1">
      <c r="A99" s="8">
        <v>43221</v>
      </c>
      <c r="B99" s="45">
        <v>5.3659999999999997</v>
      </c>
      <c r="C99" s="45">
        <v>1.4208000000000001</v>
      </c>
      <c r="D99" s="45">
        <v>7.0513000000000003</v>
      </c>
      <c r="E99" s="45">
        <v>7.1361999999999997</v>
      </c>
      <c r="F99" s="45">
        <v>14.214700000000001</v>
      </c>
      <c r="G99" s="45">
        <v>10.298999999999999</v>
      </c>
      <c r="H99" s="45">
        <v>2.1537999999999999</v>
      </c>
      <c r="I99" s="45">
        <v>13.2684</v>
      </c>
      <c r="J99" s="45">
        <v>14.1669</v>
      </c>
      <c r="K99" s="45">
        <v>16.357099999999999</v>
      </c>
      <c r="L99" s="45">
        <v>1.9766999999999999</v>
      </c>
      <c r="M99" s="45">
        <v>0.99199999999999999</v>
      </c>
      <c r="N99" s="45">
        <v>2.3321000000000001</v>
      </c>
      <c r="O99" s="45">
        <v>3.1698</v>
      </c>
      <c r="P99" s="45">
        <v>6.4752000000000001</v>
      </c>
    </row>
    <row r="100" spans="1:16" hidden="1" outlineLevel="1" collapsed="1">
      <c r="A100" s="8">
        <v>43252</v>
      </c>
      <c r="B100" s="45">
        <v>5.5232000000000001</v>
      </c>
      <c r="C100" s="45">
        <v>1.4390000000000001</v>
      </c>
      <c r="D100" s="45">
        <v>7.1166</v>
      </c>
      <c r="E100" s="45">
        <v>7.0735999999999999</v>
      </c>
      <c r="F100" s="45">
        <v>12.3346</v>
      </c>
      <c r="G100" s="45">
        <v>10.004099999999999</v>
      </c>
      <c r="H100" s="45">
        <v>2.0426000000000002</v>
      </c>
      <c r="I100" s="45">
        <v>13.119199999999999</v>
      </c>
      <c r="J100" s="45">
        <v>13.6419</v>
      </c>
      <c r="K100" s="45">
        <v>15.4742</v>
      </c>
      <c r="L100" s="45">
        <v>2.0384000000000002</v>
      </c>
      <c r="M100" s="45">
        <v>0.96079999999999999</v>
      </c>
      <c r="N100" s="45">
        <v>2.2307000000000001</v>
      </c>
      <c r="O100" s="45">
        <v>4.1593</v>
      </c>
      <c r="P100" s="45">
        <v>6.5156000000000001</v>
      </c>
    </row>
    <row r="101" spans="1:16" hidden="1" outlineLevel="1" collapsed="1">
      <c r="A101" s="8">
        <v>43282</v>
      </c>
      <c r="B101" s="45">
        <v>5.6314000000000002</v>
      </c>
      <c r="C101" s="45">
        <v>1.3594999999999999</v>
      </c>
      <c r="D101" s="45">
        <v>7.0654000000000003</v>
      </c>
      <c r="E101" s="45">
        <v>8.3704000000000001</v>
      </c>
      <c r="F101" s="45">
        <v>7.6818999999999997</v>
      </c>
      <c r="G101" s="45">
        <v>10.3384</v>
      </c>
      <c r="H101" s="45">
        <v>1.9313</v>
      </c>
      <c r="I101" s="45">
        <v>13.019</v>
      </c>
      <c r="J101" s="45">
        <v>14.323399999999999</v>
      </c>
      <c r="K101" s="45">
        <v>16.952100000000002</v>
      </c>
      <c r="L101" s="45">
        <v>2.0617999999999999</v>
      </c>
      <c r="M101" s="45">
        <v>0.97489999999999999</v>
      </c>
      <c r="N101" s="45">
        <v>2.2907000000000002</v>
      </c>
      <c r="O101" s="45">
        <v>4.1212</v>
      </c>
      <c r="P101" s="45">
        <v>4.8593000000000002</v>
      </c>
    </row>
    <row r="102" spans="1:16" hidden="1" outlineLevel="1" collapsed="1">
      <c r="A102" s="8">
        <v>43313</v>
      </c>
      <c r="B102" s="45">
        <v>5.1483999999999996</v>
      </c>
      <c r="C102" s="45">
        <v>1.4365000000000001</v>
      </c>
      <c r="D102" s="45">
        <v>6.6833</v>
      </c>
      <c r="E102" s="45">
        <v>7.6397000000000004</v>
      </c>
      <c r="F102" s="45">
        <v>6.6952999999999996</v>
      </c>
      <c r="G102" s="45">
        <v>10.090299999999999</v>
      </c>
      <c r="H102" s="45">
        <v>2.1709999999999998</v>
      </c>
      <c r="I102" s="45">
        <v>13.462199999999999</v>
      </c>
      <c r="J102" s="45">
        <v>14.2394</v>
      </c>
      <c r="K102" s="45">
        <v>12.6623</v>
      </c>
      <c r="L102" s="45">
        <v>1.9781</v>
      </c>
      <c r="M102" s="45">
        <v>0.96889999999999998</v>
      </c>
      <c r="N102" s="45">
        <v>2.2734999999999999</v>
      </c>
      <c r="O102" s="45">
        <v>3.7601</v>
      </c>
      <c r="P102" s="45">
        <v>6.4797000000000002</v>
      </c>
    </row>
    <row r="103" spans="1:16" hidden="1" outlineLevel="1" collapsed="1">
      <c r="A103" s="8">
        <v>43344</v>
      </c>
      <c r="B103" s="45">
        <v>5.2244999999999999</v>
      </c>
      <c r="C103" s="45">
        <v>1.6196999999999999</v>
      </c>
      <c r="D103" s="45">
        <v>6.6745999999999999</v>
      </c>
      <c r="E103" s="45">
        <v>8.1229999999999993</v>
      </c>
      <c r="F103" s="45">
        <v>6.8613999999999997</v>
      </c>
      <c r="G103" s="45">
        <v>10.2562</v>
      </c>
      <c r="H103" s="45">
        <v>2.5966</v>
      </c>
      <c r="I103" s="45">
        <v>13.583</v>
      </c>
      <c r="J103" s="45">
        <v>14.231999999999999</v>
      </c>
      <c r="K103" s="45">
        <v>8.3332999999999995</v>
      </c>
      <c r="L103" s="45">
        <v>1.9888999999999999</v>
      </c>
      <c r="M103" s="45">
        <v>0.98209999999999997</v>
      </c>
      <c r="N103" s="45">
        <v>2.2755999999999998</v>
      </c>
      <c r="O103" s="45">
        <v>3.9922</v>
      </c>
      <c r="P103" s="45">
        <v>6.8281000000000001</v>
      </c>
    </row>
    <row r="104" spans="1:16" hidden="1" outlineLevel="1" collapsed="1">
      <c r="A104" s="8">
        <v>43374</v>
      </c>
      <c r="B104" s="45">
        <v>5.5937999999999999</v>
      </c>
      <c r="C104" s="45">
        <v>1.4686999999999999</v>
      </c>
      <c r="D104" s="45">
        <v>7.1786000000000003</v>
      </c>
      <c r="E104" s="45">
        <v>8.8282000000000007</v>
      </c>
      <c r="F104" s="45">
        <v>11.503500000000001</v>
      </c>
      <c r="G104" s="45">
        <v>10.672000000000001</v>
      </c>
      <c r="H104" s="45">
        <v>2.2805</v>
      </c>
      <c r="I104" s="45">
        <v>13.7317</v>
      </c>
      <c r="J104" s="45">
        <v>15.117000000000001</v>
      </c>
      <c r="K104" s="45">
        <v>17.535499999999999</v>
      </c>
      <c r="L104" s="45">
        <v>2.1997</v>
      </c>
      <c r="M104" s="45">
        <v>0.9919</v>
      </c>
      <c r="N104" s="45">
        <v>2.5270999999999999</v>
      </c>
      <c r="O104" s="45">
        <v>4.6325000000000003</v>
      </c>
      <c r="P104" s="45">
        <v>7.0590999999999999</v>
      </c>
    </row>
    <row r="105" spans="1:16" hidden="1" outlineLevel="1" collapsed="1">
      <c r="A105" s="8">
        <v>43405</v>
      </c>
      <c r="B105" s="45">
        <v>6.0637999999999996</v>
      </c>
      <c r="C105" s="45">
        <v>1.4348000000000001</v>
      </c>
      <c r="D105" s="45">
        <v>7.7148000000000003</v>
      </c>
      <c r="E105" s="45">
        <v>9.7208000000000006</v>
      </c>
      <c r="F105" s="45">
        <v>16.426400000000001</v>
      </c>
      <c r="G105" s="45">
        <v>11.1959</v>
      </c>
      <c r="H105" s="45">
        <v>2.1631</v>
      </c>
      <c r="I105" s="45">
        <v>14.1602</v>
      </c>
      <c r="J105" s="45">
        <v>15.731299999999999</v>
      </c>
      <c r="K105" s="45">
        <v>17.4696</v>
      </c>
      <c r="L105" s="45">
        <v>2.3247</v>
      </c>
      <c r="M105" s="45">
        <v>0.98040000000000005</v>
      </c>
      <c r="N105" s="45">
        <v>2.7987000000000002</v>
      </c>
      <c r="O105" s="45">
        <v>4.2481999999999998</v>
      </c>
      <c r="P105" s="45">
        <v>3.25</v>
      </c>
    </row>
    <row r="106" spans="1:16" hidden="1" outlineLevel="1" collapsed="1">
      <c r="A106" s="8">
        <v>43435</v>
      </c>
      <c r="B106" s="45">
        <v>6.4820000000000002</v>
      </c>
      <c r="C106" s="45">
        <v>1.9361999999999999</v>
      </c>
      <c r="D106" s="45">
        <v>8.4190000000000005</v>
      </c>
      <c r="E106" s="45">
        <v>9.3585999999999991</v>
      </c>
      <c r="F106" s="45">
        <v>7.0309999999999997</v>
      </c>
      <c r="G106" s="45">
        <v>10.9948</v>
      </c>
      <c r="H106" s="45">
        <v>3.0270999999999999</v>
      </c>
      <c r="I106" s="45">
        <v>14.302099999999999</v>
      </c>
      <c r="J106" s="45">
        <v>15.462199999999999</v>
      </c>
      <c r="K106" s="45">
        <v>17.100300000000001</v>
      </c>
      <c r="L106" s="45">
        <v>2.3610000000000002</v>
      </c>
      <c r="M106" s="45">
        <v>0.9849</v>
      </c>
      <c r="N106" s="45">
        <v>2.9134000000000002</v>
      </c>
      <c r="O106" s="45">
        <v>3.9323000000000001</v>
      </c>
      <c r="P106" s="45">
        <v>5.6043000000000003</v>
      </c>
    </row>
    <row r="107" spans="1:16" hidden="1" outlineLevel="1" collapsed="1">
      <c r="A107" s="8">
        <v>43466</v>
      </c>
      <c r="B107" s="45">
        <v>6.2895000000000003</v>
      </c>
      <c r="C107" s="45">
        <v>1.7507999999999999</v>
      </c>
      <c r="D107" s="45">
        <v>8.1675000000000004</v>
      </c>
      <c r="E107" s="45">
        <v>10.130599999999999</v>
      </c>
      <c r="F107" s="45">
        <v>8.4786000000000001</v>
      </c>
      <c r="G107" s="45">
        <v>11.253</v>
      </c>
      <c r="H107" s="45">
        <v>2.8338999999999999</v>
      </c>
      <c r="I107" s="45">
        <v>14.6656</v>
      </c>
      <c r="J107" s="45">
        <v>15.597099999999999</v>
      </c>
      <c r="K107" s="45">
        <v>15.854100000000001</v>
      </c>
      <c r="L107" s="45">
        <v>2.3671000000000002</v>
      </c>
      <c r="M107" s="45">
        <v>0.96909999999999996</v>
      </c>
      <c r="N107" s="45">
        <v>2.9477000000000002</v>
      </c>
      <c r="O107" s="45">
        <v>4.1227</v>
      </c>
      <c r="P107" s="45">
        <v>5.9836</v>
      </c>
    </row>
    <row r="108" spans="1:16" hidden="1" outlineLevel="1" collapsed="1">
      <c r="A108" s="8">
        <v>43497</v>
      </c>
      <c r="B108" s="45">
        <v>6.2488000000000001</v>
      </c>
      <c r="C108" s="45">
        <v>1.4521999999999999</v>
      </c>
      <c r="D108" s="45">
        <v>7.7653999999999996</v>
      </c>
      <c r="E108" s="45">
        <v>11.4535</v>
      </c>
      <c r="F108" s="45">
        <v>9.6691000000000003</v>
      </c>
      <c r="G108" s="45">
        <v>11.1957</v>
      </c>
      <c r="H108" s="45">
        <v>2.1947000000000001</v>
      </c>
      <c r="I108" s="45">
        <v>13.877700000000001</v>
      </c>
      <c r="J108" s="45">
        <v>16.459700000000002</v>
      </c>
      <c r="K108" s="45">
        <v>16.870200000000001</v>
      </c>
      <c r="L108" s="45">
        <v>2.423</v>
      </c>
      <c r="M108" s="45">
        <v>0.96809999999999996</v>
      </c>
      <c r="N108" s="45">
        <v>2.9397000000000002</v>
      </c>
      <c r="O108" s="45">
        <v>4.3503999999999996</v>
      </c>
      <c r="P108" s="45">
        <v>6.9379</v>
      </c>
    </row>
    <row r="109" spans="1:16" hidden="1" outlineLevel="1" collapsed="1">
      <c r="A109" s="8">
        <v>43525</v>
      </c>
      <c r="B109" s="45">
        <v>6.0572999999999997</v>
      </c>
      <c r="C109" s="45">
        <v>1.8314999999999999</v>
      </c>
      <c r="D109" s="45">
        <v>7.8394000000000004</v>
      </c>
      <c r="E109" s="45">
        <v>7.827</v>
      </c>
      <c r="F109" s="45">
        <v>7.8657000000000004</v>
      </c>
      <c r="G109" s="45">
        <v>10.4979</v>
      </c>
      <c r="H109" s="45">
        <v>2.827</v>
      </c>
      <c r="I109" s="45">
        <v>13.7888</v>
      </c>
      <c r="J109" s="45">
        <v>13.51</v>
      </c>
      <c r="K109" s="45">
        <v>16.238299999999999</v>
      </c>
      <c r="L109" s="45">
        <v>2.2999999999999998</v>
      </c>
      <c r="M109" s="45">
        <v>0.97609999999999997</v>
      </c>
      <c r="N109" s="45">
        <v>2.7553000000000001</v>
      </c>
      <c r="O109" s="45">
        <v>3.8754</v>
      </c>
      <c r="P109" s="45">
        <v>5.6567999999999996</v>
      </c>
    </row>
    <row r="110" spans="1:16" hidden="1" outlineLevel="1" collapsed="1">
      <c r="A110" s="8">
        <v>43556</v>
      </c>
      <c r="B110" s="45">
        <v>5.6665000000000001</v>
      </c>
      <c r="C110" s="45">
        <v>1.7005999999999999</v>
      </c>
      <c r="D110" s="45">
        <v>7.1417000000000002</v>
      </c>
      <c r="E110" s="45">
        <v>7.6254999999999997</v>
      </c>
      <c r="F110" s="45">
        <v>7.0061</v>
      </c>
      <c r="G110" s="45">
        <v>10.6609</v>
      </c>
      <c r="H110" s="45">
        <v>2.7440000000000002</v>
      </c>
      <c r="I110" s="45">
        <v>14.0312</v>
      </c>
      <c r="J110" s="45">
        <v>15.311500000000001</v>
      </c>
      <c r="K110" s="45">
        <v>17.275200000000002</v>
      </c>
      <c r="L110" s="45">
        <v>2.4874000000000001</v>
      </c>
      <c r="M110" s="45">
        <v>0.92110000000000003</v>
      </c>
      <c r="N110" s="45">
        <v>2.8892000000000002</v>
      </c>
      <c r="O110" s="45">
        <v>4.2290000000000001</v>
      </c>
      <c r="P110" s="45">
        <v>6.6182999999999996</v>
      </c>
    </row>
    <row r="111" spans="1:16" hidden="1" outlineLevel="1" collapsed="1">
      <c r="A111" s="8">
        <v>43586</v>
      </c>
      <c r="B111" s="45">
        <v>6.1287000000000003</v>
      </c>
      <c r="C111" s="45">
        <v>1.5415000000000001</v>
      </c>
      <c r="D111" s="45">
        <v>7.7135999999999996</v>
      </c>
      <c r="E111" s="45">
        <v>8.4152000000000005</v>
      </c>
      <c r="F111" s="45">
        <v>10.532299999999999</v>
      </c>
      <c r="G111" s="45">
        <v>10.947100000000001</v>
      </c>
      <c r="H111" s="45">
        <v>2.2412000000000001</v>
      </c>
      <c r="I111" s="45">
        <v>14.282500000000001</v>
      </c>
      <c r="J111" s="45">
        <v>15.108000000000001</v>
      </c>
      <c r="K111" s="45">
        <v>17.818300000000001</v>
      </c>
      <c r="L111" s="45">
        <v>2.5518000000000001</v>
      </c>
      <c r="M111" s="45">
        <v>0.95979999999999999</v>
      </c>
      <c r="N111" s="45">
        <v>2.9590999999999998</v>
      </c>
      <c r="O111" s="45">
        <v>4.5136000000000003</v>
      </c>
      <c r="P111" s="45">
        <v>5.9558</v>
      </c>
    </row>
    <row r="112" spans="1:16" hidden="1" outlineLevel="1" collapsed="1">
      <c r="A112" s="8">
        <v>43617</v>
      </c>
      <c r="B112" s="45">
        <v>6.3971</v>
      </c>
      <c r="C112" s="45">
        <v>1.5908</v>
      </c>
      <c r="D112" s="45">
        <v>8.2086000000000006</v>
      </c>
      <c r="E112" s="45">
        <v>7.4386000000000001</v>
      </c>
      <c r="F112" s="45">
        <v>7.2259000000000002</v>
      </c>
      <c r="G112" s="45">
        <v>11.5608</v>
      </c>
      <c r="H112" s="45">
        <v>2.3650000000000002</v>
      </c>
      <c r="I112" s="45">
        <v>14.902200000000001</v>
      </c>
      <c r="J112" s="45">
        <v>14.328099999999999</v>
      </c>
      <c r="K112" s="45">
        <v>9.4088999999999992</v>
      </c>
      <c r="L112" s="45">
        <v>2.2471000000000001</v>
      </c>
      <c r="M112" s="45">
        <v>0.98170000000000002</v>
      </c>
      <c r="N112" s="45">
        <v>2.5596999999999999</v>
      </c>
      <c r="O112" s="45">
        <v>4.3872</v>
      </c>
      <c r="P112" s="45">
        <v>5.2835000000000001</v>
      </c>
    </row>
    <row r="113" spans="1:16" hidden="1" outlineLevel="1" collapsed="1">
      <c r="A113" s="8">
        <v>43647</v>
      </c>
      <c r="B113" s="45">
        <v>6.6013000000000002</v>
      </c>
      <c r="C113" s="45">
        <v>1.6825000000000001</v>
      </c>
      <c r="D113" s="45">
        <v>8.4092000000000002</v>
      </c>
      <c r="E113" s="45">
        <v>7.6829999999999998</v>
      </c>
      <c r="F113" s="45">
        <v>5.5404999999999998</v>
      </c>
      <c r="G113" s="45">
        <v>11.9382</v>
      </c>
      <c r="H113" s="45">
        <v>2.6385000000000001</v>
      </c>
      <c r="I113" s="45">
        <v>15.162000000000001</v>
      </c>
      <c r="J113" s="45">
        <v>13.806699999999999</v>
      </c>
      <c r="K113" s="45">
        <v>15.110900000000001</v>
      </c>
      <c r="L113" s="45">
        <v>2.3216999999999999</v>
      </c>
      <c r="M113" s="45">
        <v>0.95</v>
      </c>
      <c r="N113" s="45">
        <v>2.6608999999999998</v>
      </c>
      <c r="O113" s="45">
        <v>3.8992</v>
      </c>
      <c r="P113" s="45">
        <v>5.5208000000000004</v>
      </c>
    </row>
    <row r="114" spans="1:16" hidden="1" outlineLevel="1" collapsed="1">
      <c r="A114" s="8">
        <v>43678</v>
      </c>
      <c r="B114" s="45">
        <v>6.5228000000000002</v>
      </c>
      <c r="C114" s="45">
        <v>1.9305000000000001</v>
      </c>
      <c r="D114" s="45">
        <v>7.7049000000000003</v>
      </c>
      <c r="E114" s="45">
        <v>6.7953999999999999</v>
      </c>
      <c r="F114" s="45">
        <v>5.8320999999999996</v>
      </c>
      <c r="G114" s="45">
        <v>12.610200000000001</v>
      </c>
      <c r="H114" s="45">
        <v>3.3445999999999998</v>
      </c>
      <c r="I114" s="45">
        <v>15.0017</v>
      </c>
      <c r="J114" s="45">
        <v>14.2377</v>
      </c>
      <c r="K114" s="45">
        <v>10.8804</v>
      </c>
      <c r="L114" s="45">
        <v>2.4365000000000001</v>
      </c>
      <c r="M114" s="45">
        <v>0.92900000000000005</v>
      </c>
      <c r="N114" s="45">
        <v>2.7509999999999999</v>
      </c>
      <c r="O114" s="45">
        <v>3.2791999999999999</v>
      </c>
      <c r="P114" s="45">
        <v>5.6349</v>
      </c>
    </row>
    <row r="115" spans="1:16" hidden="1" outlineLevel="1" collapsed="1">
      <c r="A115" s="8">
        <v>43709</v>
      </c>
      <c r="B115" s="45">
        <v>7.7403000000000004</v>
      </c>
      <c r="C115" s="45">
        <v>4.2262000000000004</v>
      </c>
      <c r="D115" s="45">
        <v>8.1725999999999992</v>
      </c>
      <c r="E115" s="45">
        <v>6.4855</v>
      </c>
      <c r="F115" s="45">
        <v>4.8796999999999997</v>
      </c>
      <c r="G115" s="45">
        <v>14.5786</v>
      </c>
      <c r="H115" s="45">
        <v>6.3196000000000003</v>
      </c>
      <c r="I115" s="45">
        <v>15.5845</v>
      </c>
      <c r="J115" s="45">
        <v>13.8207</v>
      </c>
      <c r="K115" s="45">
        <v>17.642800000000001</v>
      </c>
      <c r="L115" s="45">
        <v>2.5916000000000001</v>
      </c>
      <c r="M115" s="45">
        <v>0.21029999999999999</v>
      </c>
      <c r="N115" s="45">
        <v>2.5746000000000002</v>
      </c>
      <c r="O115" s="45">
        <v>3.3677999999999999</v>
      </c>
      <c r="P115" s="45">
        <v>3.1610999999999998</v>
      </c>
    </row>
    <row r="116" spans="1:16" hidden="1" outlineLevel="1" collapsed="1">
      <c r="A116" s="8">
        <v>43739</v>
      </c>
      <c r="B116" s="45">
        <v>7.74</v>
      </c>
      <c r="C116" s="45">
        <v>3.7216</v>
      </c>
      <c r="D116" s="45">
        <v>8.1243999999999996</v>
      </c>
      <c r="E116" s="45">
        <v>6.7241</v>
      </c>
      <c r="F116" s="45">
        <v>6.2590000000000003</v>
      </c>
      <c r="G116" s="45">
        <v>14.32</v>
      </c>
      <c r="H116" s="45">
        <v>5.3131000000000004</v>
      </c>
      <c r="I116" s="45">
        <v>15.255100000000001</v>
      </c>
      <c r="J116" s="45">
        <v>14.726900000000001</v>
      </c>
      <c r="K116" s="45">
        <v>17.508900000000001</v>
      </c>
      <c r="L116" s="45">
        <v>2.5194000000000001</v>
      </c>
      <c r="M116" s="45">
        <v>0.51160000000000005</v>
      </c>
      <c r="N116" s="45">
        <v>2.5261999999999998</v>
      </c>
      <c r="O116" s="45">
        <v>3.1183999999999998</v>
      </c>
      <c r="P116" s="45">
        <v>5.0697999999999999</v>
      </c>
    </row>
    <row r="117" spans="1:16" hidden="1" outlineLevel="1" collapsed="1">
      <c r="A117" s="8">
        <v>43770</v>
      </c>
      <c r="B117" s="45">
        <v>7.9752999999999998</v>
      </c>
      <c r="C117" s="45">
        <v>4.7355999999999998</v>
      </c>
      <c r="D117" s="45">
        <v>8.1882999999999999</v>
      </c>
      <c r="E117" s="45">
        <v>7.6867000000000001</v>
      </c>
      <c r="F117" s="45">
        <v>15.883900000000001</v>
      </c>
      <c r="G117" s="45">
        <v>14.1913</v>
      </c>
      <c r="H117" s="45">
        <v>6.2218</v>
      </c>
      <c r="I117" s="45">
        <v>14.885999999999999</v>
      </c>
      <c r="J117" s="45">
        <v>15.513999999999999</v>
      </c>
      <c r="K117" s="45">
        <v>17.5032</v>
      </c>
      <c r="L117" s="45">
        <v>2.5708000000000002</v>
      </c>
      <c r="M117" s="45">
        <v>0.57450000000000001</v>
      </c>
      <c r="N117" s="45">
        <v>2.5104000000000002</v>
      </c>
      <c r="O117" s="45">
        <v>3.8212999999999999</v>
      </c>
      <c r="P117" s="45">
        <v>5</v>
      </c>
    </row>
    <row r="118" spans="1:16" hidden="1" outlineLevel="1" collapsed="1">
      <c r="A118" s="8">
        <v>43800</v>
      </c>
      <c r="B118" s="45">
        <v>8.1722000000000001</v>
      </c>
      <c r="C118" s="45">
        <v>6.6783000000000001</v>
      </c>
      <c r="D118" s="45">
        <v>8.2757000000000005</v>
      </c>
      <c r="E118" s="45">
        <v>8.2372999999999994</v>
      </c>
      <c r="F118" s="45">
        <v>7.3006000000000002</v>
      </c>
      <c r="G118" s="45">
        <v>13.285299999999999</v>
      </c>
      <c r="H118" s="45">
        <v>7.4473000000000003</v>
      </c>
      <c r="I118" s="45">
        <v>13.9175</v>
      </c>
      <c r="J118" s="45">
        <v>15.4499</v>
      </c>
      <c r="K118" s="45">
        <v>16.318100000000001</v>
      </c>
      <c r="L118" s="45">
        <v>2.3677999999999999</v>
      </c>
      <c r="M118" s="45">
        <v>0.28320000000000001</v>
      </c>
      <c r="N118" s="45">
        <v>2.3010000000000002</v>
      </c>
      <c r="O118" s="45">
        <v>3.7259000000000002</v>
      </c>
      <c r="P118" s="45">
        <v>4.3548999999999998</v>
      </c>
    </row>
    <row r="119" spans="1:16" hidden="1" outlineLevel="1" collapsed="1">
      <c r="A119" s="8">
        <v>43831</v>
      </c>
      <c r="B119" s="45">
        <v>7.1284999999999998</v>
      </c>
      <c r="C119" s="45">
        <v>6.5911999999999997</v>
      </c>
      <c r="D119" s="45">
        <v>7.0574000000000003</v>
      </c>
      <c r="E119" s="45">
        <v>8.4420999999999999</v>
      </c>
      <c r="F119" s="45">
        <v>8.0432000000000006</v>
      </c>
      <c r="G119" s="45">
        <v>12.690300000000001</v>
      </c>
      <c r="H119" s="45">
        <v>7.5679999999999996</v>
      </c>
      <c r="I119" s="45">
        <v>13.037599999999999</v>
      </c>
      <c r="J119" s="45">
        <v>14.615600000000001</v>
      </c>
      <c r="K119" s="45">
        <v>15.3558</v>
      </c>
      <c r="L119" s="45">
        <v>1.9987999999999999</v>
      </c>
      <c r="M119" s="45">
        <v>0.29289999999999999</v>
      </c>
      <c r="N119" s="45">
        <v>1.9501999999999999</v>
      </c>
      <c r="O119" s="45">
        <v>2.9411999999999998</v>
      </c>
      <c r="P119" s="45">
        <v>4.2522000000000002</v>
      </c>
    </row>
    <row r="120" spans="1:16" hidden="1" outlineLevel="1" collapsed="1">
      <c r="A120" s="8">
        <v>43862</v>
      </c>
      <c r="B120" s="45">
        <v>7.4843000000000002</v>
      </c>
      <c r="C120" s="45">
        <v>6.2803000000000004</v>
      </c>
      <c r="D120" s="45">
        <v>7.5400999999999998</v>
      </c>
      <c r="E120" s="45">
        <v>7.7384000000000004</v>
      </c>
      <c r="F120" s="45">
        <v>5.9916999999999998</v>
      </c>
      <c r="G120" s="45">
        <v>12.0939</v>
      </c>
      <c r="H120" s="45">
        <v>7.5298999999999996</v>
      </c>
      <c r="I120" s="45">
        <v>12.410399999999999</v>
      </c>
      <c r="J120" s="45">
        <v>13.734999999999999</v>
      </c>
      <c r="K120" s="45">
        <v>16.346900000000002</v>
      </c>
      <c r="L120" s="45">
        <v>1.7762</v>
      </c>
      <c r="M120" s="45">
        <v>0.18740000000000001</v>
      </c>
      <c r="N120" s="45">
        <v>1.7403</v>
      </c>
      <c r="O120" s="45">
        <v>2.4464999999999999</v>
      </c>
      <c r="P120" s="45">
        <v>4.3865999999999996</v>
      </c>
    </row>
    <row r="121" spans="1:16" hidden="1" outlineLevel="1" collapsed="1">
      <c r="A121" s="8">
        <v>43891</v>
      </c>
      <c r="B121" s="45">
        <v>6.6062000000000003</v>
      </c>
      <c r="C121" s="45">
        <v>5.5076999999999998</v>
      </c>
      <c r="D121" s="45">
        <v>6.7610999999999999</v>
      </c>
      <c r="E121" s="45">
        <v>5.35</v>
      </c>
      <c r="F121" s="45">
        <v>5.0617000000000001</v>
      </c>
      <c r="G121" s="45">
        <v>11.3498</v>
      </c>
      <c r="H121" s="45">
        <v>7.5057</v>
      </c>
      <c r="I121" s="45">
        <v>11.777900000000001</v>
      </c>
      <c r="J121" s="45">
        <v>11.978400000000001</v>
      </c>
      <c r="K121" s="45">
        <v>10.608499999999999</v>
      </c>
      <c r="L121" s="45">
        <v>1.8646</v>
      </c>
      <c r="M121" s="45">
        <v>0.81489999999999996</v>
      </c>
      <c r="N121" s="45">
        <v>1.8565</v>
      </c>
      <c r="O121" s="45">
        <v>2.6686999999999999</v>
      </c>
      <c r="P121" s="45">
        <v>3.8803999999999998</v>
      </c>
    </row>
    <row r="122" spans="1:16" hidden="1" outlineLevel="1" collapsed="1">
      <c r="A122" s="8">
        <v>43922</v>
      </c>
      <c r="B122" s="45">
        <v>7.6310000000000002</v>
      </c>
      <c r="C122" s="45">
        <v>6.9767999999999999</v>
      </c>
      <c r="D122" s="45">
        <v>7.6833999999999998</v>
      </c>
      <c r="E122" s="45">
        <v>7.5644</v>
      </c>
      <c r="F122" s="45">
        <v>9.0753000000000004</v>
      </c>
      <c r="G122" s="45">
        <v>11.4053</v>
      </c>
      <c r="H122" s="45">
        <v>7.6474000000000002</v>
      </c>
      <c r="I122" s="45">
        <v>11.809699999999999</v>
      </c>
      <c r="J122" s="45">
        <v>12.5571</v>
      </c>
      <c r="K122" s="45">
        <v>11.004799999999999</v>
      </c>
      <c r="L122" s="45">
        <v>2.1168</v>
      </c>
      <c r="M122" s="45">
        <v>0.87280000000000002</v>
      </c>
      <c r="N122" s="45">
        <v>2.0851999999999999</v>
      </c>
      <c r="O122" s="45">
        <v>3.1065999999999998</v>
      </c>
      <c r="P122" s="45">
        <v>2.25</v>
      </c>
    </row>
    <row r="123" spans="1:16" hidden="1" outlineLevel="1" collapsed="1">
      <c r="A123" s="8">
        <v>43952</v>
      </c>
      <c r="B123" s="45">
        <v>7.1616999999999997</v>
      </c>
      <c r="C123" s="45">
        <v>5.8647999999999998</v>
      </c>
      <c r="D123" s="45">
        <v>7.3055000000000003</v>
      </c>
      <c r="E123" s="45">
        <v>6.4194000000000004</v>
      </c>
      <c r="F123" s="45">
        <v>7.2523</v>
      </c>
      <c r="G123" s="45">
        <v>11.1877</v>
      </c>
      <c r="H123" s="45">
        <v>6.3882000000000003</v>
      </c>
      <c r="I123" s="45">
        <v>11.7646</v>
      </c>
      <c r="J123" s="45">
        <v>11.288</v>
      </c>
      <c r="K123" s="45">
        <v>10.682</v>
      </c>
      <c r="L123" s="45">
        <v>1.8807</v>
      </c>
      <c r="M123" s="45">
        <v>0.60019999999999996</v>
      </c>
      <c r="N123" s="45">
        <v>1.8342000000000001</v>
      </c>
      <c r="O123" s="45">
        <v>2.6741000000000001</v>
      </c>
      <c r="P123" s="45">
        <v>3.5703</v>
      </c>
    </row>
    <row r="124" spans="1:16" hidden="1" outlineLevel="1" collapsed="1">
      <c r="A124" s="8">
        <v>43983</v>
      </c>
      <c r="B124" s="45">
        <v>6.5248999999999997</v>
      </c>
      <c r="C124" s="45">
        <v>5.6093999999999999</v>
      </c>
      <c r="D124" s="45">
        <v>6.6759000000000004</v>
      </c>
      <c r="E124" s="45">
        <v>5.6806000000000001</v>
      </c>
      <c r="F124" s="45">
        <v>6.5122999999999998</v>
      </c>
      <c r="G124" s="45">
        <v>10.808400000000001</v>
      </c>
      <c r="H124" s="45">
        <v>6.7953000000000001</v>
      </c>
      <c r="I124" s="45">
        <v>11.255100000000001</v>
      </c>
      <c r="J124" s="45">
        <v>11.537100000000001</v>
      </c>
      <c r="K124" s="45">
        <v>10.778499999999999</v>
      </c>
      <c r="L124" s="45">
        <v>1.7223999999999999</v>
      </c>
      <c r="M124" s="45">
        <v>0.23039999999999999</v>
      </c>
      <c r="N124" s="45">
        <v>1.7049000000000001</v>
      </c>
      <c r="O124" s="45">
        <v>2.218</v>
      </c>
      <c r="P124" s="45">
        <v>2.5165999999999999</v>
      </c>
    </row>
    <row r="125" spans="1:16" hidden="1" outlineLevel="1" collapsed="1">
      <c r="A125" s="8">
        <v>44013</v>
      </c>
      <c r="B125" s="45">
        <v>5.6665999999999999</v>
      </c>
      <c r="C125" s="45">
        <v>4.2613000000000003</v>
      </c>
      <c r="D125" s="45">
        <v>5.9214000000000002</v>
      </c>
      <c r="E125" s="45">
        <v>4.0368000000000004</v>
      </c>
      <c r="F125" s="45">
        <v>6.2564000000000002</v>
      </c>
      <c r="G125" s="45">
        <v>9.4939999999999998</v>
      </c>
      <c r="H125" s="45">
        <v>5.1266999999999996</v>
      </c>
      <c r="I125" s="45">
        <v>10.0671</v>
      </c>
      <c r="J125" s="45">
        <v>8.0023999999999997</v>
      </c>
      <c r="K125" s="45">
        <v>11.334300000000001</v>
      </c>
      <c r="L125" s="45">
        <v>1.3980999999999999</v>
      </c>
      <c r="M125" s="45">
        <v>0.1114</v>
      </c>
      <c r="N125" s="45">
        <v>1.2981</v>
      </c>
      <c r="O125" s="45">
        <v>2.3308</v>
      </c>
      <c r="P125" s="45">
        <v>3.8877999999999999</v>
      </c>
    </row>
    <row r="126" spans="1:16" hidden="1" outlineLevel="1" collapsed="1">
      <c r="A126" s="8">
        <v>44044</v>
      </c>
      <c r="B126" s="45">
        <v>5.4271000000000003</v>
      </c>
      <c r="C126" s="45">
        <v>4.3243999999999998</v>
      </c>
      <c r="D126" s="45">
        <v>5.6383999999999999</v>
      </c>
      <c r="E126" s="45">
        <v>3.7684000000000002</v>
      </c>
      <c r="F126" s="45">
        <v>6.7253999999999996</v>
      </c>
      <c r="G126" s="45">
        <v>9.5821000000000005</v>
      </c>
      <c r="H126" s="45">
        <v>4.9077999999999999</v>
      </c>
      <c r="I126" s="45">
        <v>9.9710000000000001</v>
      </c>
      <c r="J126" s="45">
        <v>8.8941999999999997</v>
      </c>
      <c r="K126" s="45">
        <v>13.3428</v>
      </c>
      <c r="L126" s="45">
        <v>1.3714</v>
      </c>
      <c r="M126" s="45">
        <v>0.18640000000000001</v>
      </c>
      <c r="N126" s="45">
        <v>1.2885</v>
      </c>
      <c r="O126" s="45">
        <v>2.0047000000000001</v>
      </c>
      <c r="P126" s="45">
        <v>4.0063000000000004</v>
      </c>
    </row>
    <row r="127" spans="1:16" hidden="1" outlineLevel="1" collapsed="1">
      <c r="A127" s="8">
        <v>44075</v>
      </c>
      <c r="B127" s="45">
        <v>5.3734000000000002</v>
      </c>
      <c r="C127" s="45">
        <v>3.6583000000000001</v>
      </c>
      <c r="D127" s="45">
        <v>5.7386999999999997</v>
      </c>
      <c r="E127" s="45">
        <v>3.2968999999999999</v>
      </c>
      <c r="F127" s="45">
        <v>1.2854000000000001</v>
      </c>
      <c r="G127" s="45">
        <v>9.2299000000000007</v>
      </c>
      <c r="H127" s="45">
        <v>4.7466999999999997</v>
      </c>
      <c r="I127" s="45">
        <v>9.7896000000000001</v>
      </c>
      <c r="J127" s="45">
        <v>7.4534000000000002</v>
      </c>
      <c r="K127" s="45">
        <v>8.5929000000000002</v>
      </c>
      <c r="L127" s="45">
        <v>1.2412000000000001</v>
      </c>
      <c r="M127" s="45">
        <v>0.16320000000000001</v>
      </c>
      <c r="N127" s="45">
        <v>1.2071000000000001</v>
      </c>
      <c r="O127" s="45">
        <v>1.6777</v>
      </c>
      <c r="P127" s="45">
        <v>1.0426</v>
      </c>
    </row>
    <row r="128" spans="1:16" hidden="1" outlineLevel="1" collapsed="1">
      <c r="A128" s="8">
        <v>44105</v>
      </c>
      <c r="B128" s="45">
        <v>5.5865</v>
      </c>
      <c r="C128" s="45">
        <v>3.3961999999999999</v>
      </c>
      <c r="D128" s="45">
        <v>5.8723999999999998</v>
      </c>
      <c r="E128" s="45">
        <v>4.4029999999999996</v>
      </c>
      <c r="F128" s="45">
        <v>4.2350000000000003</v>
      </c>
      <c r="G128" s="45">
        <v>9.2337000000000007</v>
      </c>
      <c r="H128" s="45">
        <v>4.1928000000000001</v>
      </c>
      <c r="I128" s="45">
        <v>9.8179999999999996</v>
      </c>
      <c r="J128" s="45">
        <v>8.1273</v>
      </c>
      <c r="K128" s="45">
        <v>11.0572</v>
      </c>
      <c r="L128" s="45">
        <v>1.2808999999999999</v>
      </c>
      <c r="M128" s="45">
        <v>0.1736</v>
      </c>
      <c r="N128" s="45">
        <v>1.2061999999999999</v>
      </c>
      <c r="O128" s="45">
        <v>1.9439</v>
      </c>
      <c r="P128" s="45">
        <v>2.3946000000000001</v>
      </c>
    </row>
    <row r="129" spans="1:16" hidden="1" outlineLevel="1" collapsed="1">
      <c r="A129" s="8">
        <v>44136</v>
      </c>
      <c r="B129" s="45">
        <v>4.7416</v>
      </c>
      <c r="C129" s="45">
        <v>4.1063999999999998</v>
      </c>
      <c r="D129" s="45">
        <v>4.8606999999999996</v>
      </c>
      <c r="E129" s="45">
        <v>4.0705</v>
      </c>
      <c r="F129" s="45">
        <v>5.2855999999999996</v>
      </c>
      <c r="G129" s="45">
        <v>7.8769</v>
      </c>
      <c r="H129" s="45">
        <v>4.6086</v>
      </c>
      <c r="I129" s="45">
        <v>8.1967999999999996</v>
      </c>
      <c r="J129" s="45">
        <v>9.4501000000000008</v>
      </c>
      <c r="K129" s="45">
        <v>11.815099999999999</v>
      </c>
      <c r="L129" s="45">
        <v>1.3223</v>
      </c>
      <c r="M129" s="45">
        <v>0.11840000000000001</v>
      </c>
      <c r="N129" s="45">
        <v>1.1987000000000001</v>
      </c>
      <c r="O129" s="45">
        <v>1.8817999999999999</v>
      </c>
      <c r="P129" s="45">
        <v>3.9066999999999998</v>
      </c>
    </row>
    <row r="130" spans="1:16" hidden="1" outlineLevel="1" collapsed="1">
      <c r="A130" s="8">
        <v>44166</v>
      </c>
      <c r="B130" s="45">
        <v>4.6254</v>
      </c>
      <c r="C130" s="45">
        <v>3.3567</v>
      </c>
      <c r="D130" s="45">
        <v>4.6012000000000004</v>
      </c>
      <c r="E130" s="45">
        <v>5.2329999999999997</v>
      </c>
      <c r="F130" s="45">
        <v>9.3135999999999992</v>
      </c>
      <c r="G130" s="45">
        <v>7.5263999999999998</v>
      </c>
      <c r="H130" s="45">
        <v>3.9904999999999999</v>
      </c>
      <c r="I130" s="45">
        <v>7.7477999999999998</v>
      </c>
      <c r="J130" s="45">
        <v>8.8581000000000003</v>
      </c>
      <c r="K130" s="45">
        <v>9.4941999999999993</v>
      </c>
      <c r="L130" s="45">
        <v>1.1833</v>
      </c>
      <c r="M130" s="45">
        <v>9.3700000000000006E-2</v>
      </c>
      <c r="N130" s="45">
        <v>1.0844</v>
      </c>
      <c r="O130" s="45">
        <v>2.1962999999999999</v>
      </c>
      <c r="P130" s="45">
        <v>3.0341999999999998</v>
      </c>
    </row>
    <row r="131" spans="1:16" hidden="1" outlineLevel="1" collapsed="1">
      <c r="A131" s="8">
        <v>44197</v>
      </c>
      <c r="B131" s="45">
        <v>4.9184000000000001</v>
      </c>
      <c r="C131" s="45">
        <v>3.548</v>
      </c>
      <c r="D131" s="45">
        <v>4.8502000000000001</v>
      </c>
      <c r="E131" s="45">
        <v>5.9661999999999997</v>
      </c>
      <c r="F131" s="45">
        <v>8.0036000000000005</v>
      </c>
      <c r="G131" s="45">
        <v>7.7108999999999996</v>
      </c>
      <c r="H131" s="45">
        <v>4.5885999999999996</v>
      </c>
      <c r="I131" s="45">
        <v>7.8015999999999996</v>
      </c>
      <c r="J131" s="45">
        <v>9.0795999999999992</v>
      </c>
      <c r="K131" s="45">
        <v>11.6698</v>
      </c>
      <c r="L131" s="45">
        <v>1.2612000000000001</v>
      </c>
      <c r="M131" s="45">
        <v>0.1069</v>
      </c>
      <c r="N131" s="45">
        <v>1.1802999999999999</v>
      </c>
      <c r="O131" s="45">
        <v>2.0257999999999998</v>
      </c>
      <c r="P131" s="45">
        <v>4.5982000000000003</v>
      </c>
    </row>
    <row r="132" spans="1:16" hidden="1" outlineLevel="1" collapsed="1">
      <c r="A132" s="8">
        <v>44228</v>
      </c>
      <c r="B132" s="45">
        <v>4.3068</v>
      </c>
      <c r="C132" s="45">
        <v>3.4813000000000001</v>
      </c>
      <c r="D132" s="45">
        <v>4.3554000000000004</v>
      </c>
      <c r="E132" s="45">
        <v>4.0423999999999998</v>
      </c>
      <c r="F132" s="45">
        <v>10.9621</v>
      </c>
      <c r="G132" s="45">
        <v>7.1163999999999996</v>
      </c>
      <c r="H132" s="45">
        <v>4.2964000000000002</v>
      </c>
      <c r="I132" s="45">
        <v>7.2564000000000002</v>
      </c>
      <c r="J132" s="45">
        <v>7.5731000000000002</v>
      </c>
      <c r="K132" s="45">
        <v>12.144299999999999</v>
      </c>
      <c r="L132" s="45">
        <v>0.9012</v>
      </c>
      <c r="M132" s="45">
        <v>4.9799999999999997E-2</v>
      </c>
      <c r="N132" s="45">
        <v>0.84789999999999999</v>
      </c>
      <c r="O132" s="45">
        <v>1.5213000000000001</v>
      </c>
      <c r="P132" s="45">
        <v>3.7964000000000002</v>
      </c>
    </row>
    <row r="133" spans="1:16" hidden="1" outlineLevel="1" collapsed="1">
      <c r="A133" s="8">
        <v>44256</v>
      </c>
      <c r="B133" s="45">
        <v>3.7017000000000002</v>
      </c>
      <c r="C133" s="45">
        <v>3.8174000000000001</v>
      </c>
      <c r="D133" s="45">
        <v>3.5975999999999999</v>
      </c>
      <c r="E133" s="45">
        <v>4.8804999999999996</v>
      </c>
      <c r="F133" s="45">
        <v>6.0441000000000003</v>
      </c>
      <c r="G133" s="45">
        <v>6.8146000000000004</v>
      </c>
      <c r="H133" s="45">
        <v>4.4591000000000003</v>
      </c>
      <c r="I133" s="45">
        <v>7.0332999999999997</v>
      </c>
      <c r="J133" s="45">
        <v>8.2096</v>
      </c>
      <c r="K133" s="45">
        <v>11.817600000000001</v>
      </c>
      <c r="L133" s="45">
        <v>0.66310000000000002</v>
      </c>
      <c r="M133" s="45">
        <v>0.1827</v>
      </c>
      <c r="N133" s="45">
        <v>0.58309999999999995</v>
      </c>
      <c r="O133" s="45">
        <v>1.6512</v>
      </c>
      <c r="P133" s="45">
        <v>4.0594000000000001</v>
      </c>
    </row>
    <row r="134" spans="1:16" hidden="1" outlineLevel="1" collapsed="1">
      <c r="A134" s="8">
        <v>44287</v>
      </c>
      <c r="B134" s="45">
        <v>3.6739000000000002</v>
      </c>
      <c r="C134" s="45">
        <v>3.5041000000000002</v>
      </c>
      <c r="D134" s="45">
        <v>3.661</v>
      </c>
      <c r="E134" s="45">
        <v>4.0858999999999996</v>
      </c>
      <c r="F134" s="45">
        <v>4.5827</v>
      </c>
      <c r="G134" s="45">
        <v>6.3594999999999997</v>
      </c>
      <c r="H134" s="45">
        <v>4.1517999999999997</v>
      </c>
      <c r="I134" s="45">
        <v>6.6292</v>
      </c>
      <c r="J134" s="45">
        <v>7.5487000000000002</v>
      </c>
      <c r="K134" s="45">
        <v>6.2183000000000002</v>
      </c>
      <c r="L134" s="45">
        <v>0.55889999999999995</v>
      </c>
      <c r="M134" s="45">
        <v>0.12740000000000001</v>
      </c>
      <c r="N134" s="45">
        <v>0.52529999999999999</v>
      </c>
      <c r="O134" s="45">
        <v>1.1036999999999999</v>
      </c>
      <c r="P134" s="45">
        <v>3.6438999999999999</v>
      </c>
    </row>
    <row r="135" spans="1:16" hidden="1" outlineLevel="1" collapsed="1">
      <c r="A135" s="8">
        <v>44317</v>
      </c>
      <c r="B135" s="45">
        <v>3.7408000000000001</v>
      </c>
      <c r="C135" s="45">
        <v>3.4922</v>
      </c>
      <c r="D135" s="45">
        <v>3.7164000000000001</v>
      </c>
      <c r="E135" s="45">
        <v>4.1360000000000001</v>
      </c>
      <c r="F135" s="45">
        <v>9.5631000000000004</v>
      </c>
      <c r="G135" s="45">
        <v>6.7252999999999998</v>
      </c>
      <c r="H135" s="45">
        <v>4.0260999999999996</v>
      </c>
      <c r="I135" s="45">
        <v>6.8960999999999997</v>
      </c>
      <c r="J135" s="45">
        <v>7.6749999999999998</v>
      </c>
      <c r="K135" s="45">
        <v>11.4903</v>
      </c>
      <c r="L135" s="45">
        <v>0.55800000000000005</v>
      </c>
      <c r="M135" s="45">
        <v>8.9599999999999999E-2</v>
      </c>
      <c r="N135" s="45">
        <v>0.52890000000000004</v>
      </c>
      <c r="O135" s="45">
        <v>1.0290999999999999</v>
      </c>
      <c r="P135" s="45">
        <v>3.7566999999999999</v>
      </c>
    </row>
    <row r="136" spans="1:16" hidden="1" outlineLevel="1" collapsed="1">
      <c r="A136" s="8">
        <v>44348</v>
      </c>
      <c r="B136" s="45">
        <v>3.8336999999999999</v>
      </c>
      <c r="C136" s="45">
        <v>3.2909999999999999</v>
      </c>
      <c r="D136" s="45">
        <v>3.8946000000000001</v>
      </c>
      <c r="E136" s="45">
        <v>3.5531999999999999</v>
      </c>
      <c r="F136" s="45">
        <v>5.1910999999999996</v>
      </c>
      <c r="G136" s="45">
        <v>6.5010000000000003</v>
      </c>
      <c r="H136" s="45">
        <v>3.9569000000000001</v>
      </c>
      <c r="I136" s="45">
        <v>6.6590999999999996</v>
      </c>
      <c r="J136" s="45">
        <v>7.3730000000000002</v>
      </c>
      <c r="K136" s="45">
        <v>11.621</v>
      </c>
      <c r="L136" s="45">
        <v>0.60680000000000001</v>
      </c>
      <c r="M136" s="45">
        <v>7.7899999999999997E-2</v>
      </c>
      <c r="N136" s="45">
        <v>0.47970000000000002</v>
      </c>
      <c r="O136" s="45">
        <v>1.1659999999999999</v>
      </c>
      <c r="P136" s="45">
        <v>2.5522</v>
      </c>
    </row>
    <row r="137" spans="1:16" hidden="1" outlineLevel="1" collapsed="1">
      <c r="A137" s="8">
        <v>44378</v>
      </c>
      <c r="B137" s="45">
        <v>4.0678999999999998</v>
      </c>
      <c r="C137" s="45">
        <v>2.6646000000000001</v>
      </c>
      <c r="D137" s="45">
        <v>4.0606</v>
      </c>
      <c r="E137" s="45">
        <v>5.0004</v>
      </c>
      <c r="F137" s="45">
        <v>3.5215999999999998</v>
      </c>
      <c r="G137" s="45">
        <v>6.6868999999999996</v>
      </c>
      <c r="H137" s="45">
        <v>3.8022999999999998</v>
      </c>
      <c r="I137" s="45">
        <v>6.8060999999999998</v>
      </c>
      <c r="J137" s="45">
        <v>7.5538999999999996</v>
      </c>
      <c r="K137" s="45">
        <v>9.8463999999999992</v>
      </c>
      <c r="L137" s="45">
        <v>0.52280000000000004</v>
      </c>
      <c r="M137" s="45">
        <v>5.8400000000000001E-2</v>
      </c>
      <c r="N137" s="45">
        <v>0.42309999999999998</v>
      </c>
      <c r="O137" s="45">
        <v>1.1095999999999999</v>
      </c>
      <c r="P137" s="45">
        <v>2.6006999999999998</v>
      </c>
    </row>
    <row r="138" spans="1:16" hidden="1" outlineLevel="1" collapsed="1">
      <c r="A138" s="8">
        <v>44409</v>
      </c>
      <c r="B138" s="45">
        <v>3.7864</v>
      </c>
      <c r="C138" s="45">
        <v>3.4504000000000001</v>
      </c>
      <c r="D138" s="45">
        <v>3.5691999999999999</v>
      </c>
      <c r="E138" s="45">
        <v>5.5968999999999998</v>
      </c>
      <c r="F138" s="45">
        <v>7.9847999999999999</v>
      </c>
      <c r="G138" s="45">
        <v>6.7521000000000004</v>
      </c>
      <c r="H138" s="45">
        <v>4.2782999999999998</v>
      </c>
      <c r="I138" s="45">
        <v>6.6296999999999997</v>
      </c>
      <c r="J138" s="45">
        <v>9.3527000000000005</v>
      </c>
      <c r="K138" s="45">
        <v>11.1656</v>
      </c>
      <c r="L138" s="45">
        <v>0.39100000000000001</v>
      </c>
      <c r="M138" s="45">
        <v>0.1192</v>
      </c>
      <c r="N138" s="45">
        <v>0.33350000000000002</v>
      </c>
      <c r="O138" s="45">
        <v>0.8831</v>
      </c>
      <c r="P138" s="45">
        <v>3.5832999999999999</v>
      </c>
    </row>
    <row r="139" spans="1:16" hidden="1" outlineLevel="1" collapsed="1">
      <c r="A139" s="8">
        <v>44440</v>
      </c>
      <c r="B139" s="45">
        <v>3.7181000000000002</v>
      </c>
      <c r="C139" s="45">
        <v>3.6692999999999998</v>
      </c>
      <c r="D139" s="45">
        <v>3.7616999999999998</v>
      </c>
      <c r="E139" s="45">
        <v>3.3740000000000001</v>
      </c>
      <c r="F139" s="45">
        <v>6.9177</v>
      </c>
      <c r="G139" s="45">
        <v>6.3868999999999998</v>
      </c>
      <c r="H139" s="45">
        <v>4.2629999999999999</v>
      </c>
      <c r="I139" s="45">
        <v>6.7752999999999997</v>
      </c>
      <c r="J139" s="45">
        <v>6.6696</v>
      </c>
      <c r="K139" s="45">
        <v>12.176600000000001</v>
      </c>
      <c r="L139" s="45">
        <v>0.41670000000000001</v>
      </c>
      <c r="M139" s="45">
        <v>3.6299999999999999E-2</v>
      </c>
      <c r="N139" s="45">
        <v>0.36570000000000003</v>
      </c>
      <c r="O139" s="45">
        <v>0.67820000000000003</v>
      </c>
      <c r="P139" s="45">
        <v>3.9613999999999998</v>
      </c>
    </row>
    <row r="140" spans="1:16" hidden="1" outlineLevel="1" collapsed="1">
      <c r="A140" s="8">
        <v>44470</v>
      </c>
      <c r="B140" s="45">
        <v>4.1679000000000004</v>
      </c>
      <c r="C140" s="45">
        <v>3.1714000000000002</v>
      </c>
      <c r="D140" s="45">
        <v>4.1801000000000004</v>
      </c>
      <c r="E140" s="45">
        <v>4.9791999999999996</v>
      </c>
      <c r="F140" s="45">
        <v>9.0509000000000004</v>
      </c>
      <c r="G140" s="45">
        <v>6.7629000000000001</v>
      </c>
      <c r="H140" s="45">
        <v>4.2580999999999998</v>
      </c>
      <c r="I140" s="45">
        <v>6.9523000000000001</v>
      </c>
      <c r="J140" s="45">
        <v>8.6128</v>
      </c>
      <c r="K140" s="45">
        <v>12.010400000000001</v>
      </c>
      <c r="L140" s="45">
        <v>0.45700000000000002</v>
      </c>
      <c r="M140" s="45">
        <v>3.9800000000000002E-2</v>
      </c>
      <c r="N140" s="45">
        <v>0.4073</v>
      </c>
      <c r="O140" s="45">
        <v>0.97529999999999994</v>
      </c>
      <c r="P140" s="45">
        <v>2.9504999999999999</v>
      </c>
    </row>
    <row r="141" spans="1:16" hidden="1" outlineLevel="1" collapsed="1">
      <c r="A141" s="8">
        <v>44501</v>
      </c>
      <c r="B141" s="45">
        <v>4.0636999999999999</v>
      </c>
      <c r="C141" s="45">
        <v>3.948</v>
      </c>
      <c r="D141" s="45">
        <v>3.8607</v>
      </c>
      <c r="E141" s="45">
        <v>5.5789999999999997</v>
      </c>
      <c r="F141" s="45">
        <v>11.5815</v>
      </c>
      <c r="G141" s="45">
        <v>6.7617000000000003</v>
      </c>
      <c r="H141" s="45">
        <v>4.3811</v>
      </c>
      <c r="I141" s="45">
        <v>6.8827999999999996</v>
      </c>
      <c r="J141" s="45">
        <v>8.8781999999999996</v>
      </c>
      <c r="K141" s="45">
        <v>11.9138</v>
      </c>
      <c r="L141" s="45">
        <v>0.45340000000000003</v>
      </c>
      <c r="M141" s="45">
        <v>7.8100000000000003E-2</v>
      </c>
      <c r="N141" s="45">
        <v>0.39729999999999999</v>
      </c>
      <c r="O141" s="45">
        <v>0.9889</v>
      </c>
      <c r="P141" s="45">
        <v>3.7231000000000001</v>
      </c>
    </row>
    <row r="142" spans="1:16" hidden="1" outlineLevel="1" collapsed="1">
      <c r="A142" s="8">
        <v>44531</v>
      </c>
      <c r="B142" s="45">
        <v>4.1043000000000003</v>
      </c>
      <c r="C142" s="45">
        <v>4.2998000000000003</v>
      </c>
      <c r="D142" s="45">
        <v>3.9043000000000001</v>
      </c>
      <c r="E142" s="45">
        <v>5.343</v>
      </c>
      <c r="F142" s="45">
        <v>7.6745999999999999</v>
      </c>
      <c r="G142" s="45">
        <v>6.2762000000000002</v>
      </c>
      <c r="H142" s="45">
        <v>4.665</v>
      </c>
      <c r="I142" s="45">
        <v>6.3592000000000004</v>
      </c>
      <c r="J142" s="45">
        <v>8.7205999999999992</v>
      </c>
      <c r="K142" s="45">
        <v>10.975300000000001</v>
      </c>
      <c r="L142" s="45">
        <v>0.44429999999999997</v>
      </c>
      <c r="M142" s="45">
        <v>0.1205</v>
      </c>
      <c r="N142" s="45">
        <v>0.35980000000000001</v>
      </c>
      <c r="O142" s="45">
        <v>1.0842000000000001</v>
      </c>
      <c r="P142" s="45">
        <v>2.6671999999999998</v>
      </c>
    </row>
    <row r="143" spans="1:16" hidden="1" outlineLevel="1" collapsed="1">
      <c r="A143" s="8">
        <v>44562</v>
      </c>
      <c r="B143" s="45">
        <v>4.2016</v>
      </c>
      <c r="C143" s="45">
        <v>3.7871000000000001</v>
      </c>
      <c r="D143" s="45">
        <v>4.0762999999999998</v>
      </c>
      <c r="E143" s="45">
        <v>5.5010000000000003</v>
      </c>
      <c r="F143" s="45">
        <v>5.4873000000000003</v>
      </c>
      <c r="G143" s="45">
        <v>6.0510000000000002</v>
      </c>
      <c r="H143" s="45">
        <v>4.4612999999999996</v>
      </c>
      <c r="I143" s="45">
        <v>5.91</v>
      </c>
      <c r="J143" s="45">
        <v>9.2966999999999995</v>
      </c>
      <c r="K143" s="45">
        <v>11.984299999999999</v>
      </c>
      <c r="L143" s="45">
        <v>0.47539999999999999</v>
      </c>
      <c r="M143" s="45">
        <v>5.0599999999999999E-2</v>
      </c>
      <c r="N143" s="45">
        <v>0.36609999999999998</v>
      </c>
      <c r="O143" s="45">
        <v>1.1444000000000001</v>
      </c>
      <c r="P143" s="45">
        <v>2.7730999999999999</v>
      </c>
    </row>
    <row r="144" spans="1:16" hidden="1" outlineLevel="1" collapsed="1">
      <c r="A144" s="8">
        <v>44593</v>
      </c>
      <c r="B144" s="45">
        <v>4.5060000000000002</v>
      </c>
      <c r="C144" s="45">
        <v>4.3352000000000004</v>
      </c>
      <c r="D144" s="45">
        <v>4.2361000000000004</v>
      </c>
      <c r="E144" s="45">
        <v>6.9120999999999997</v>
      </c>
      <c r="F144" s="45">
        <v>11.738899999999999</v>
      </c>
      <c r="G144" s="45">
        <v>6.2933000000000003</v>
      </c>
      <c r="H144" s="45">
        <v>4.6393000000000004</v>
      </c>
      <c r="I144" s="45">
        <v>6.2832999999999997</v>
      </c>
      <c r="J144" s="45">
        <v>8.8046000000000006</v>
      </c>
      <c r="K144" s="45">
        <v>12.3261</v>
      </c>
      <c r="L144" s="45">
        <v>0.48320000000000002</v>
      </c>
      <c r="M144" s="45">
        <v>1.1299999999999999E-2</v>
      </c>
      <c r="N144" s="45">
        <v>0.4345</v>
      </c>
      <c r="O144" s="45">
        <v>1.2678</v>
      </c>
      <c r="P144" s="45">
        <v>1.6500000000000001E-2</v>
      </c>
    </row>
    <row r="145" spans="1:16" hidden="1" outlineLevel="1" collapsed="1">
      <c r="A145" s="8">
        <v>44621</v>
      </c>
      <c r="B145" s="45">
        <v>4.1874000000000002</v>
      </c>
      <c r="C145" s="45">
        <v>3.6355</v>
      </c>
      <c r="D145" s="45">
        <v>4.0603999999999996</v>
      </c>
      <c r="E145" s="45">
        <v>8.3241999999999994</v>
      </c>
      <c r="F145" s="45">
        <v>11.0441</v>
      </c>
      <c r="G145" s="45">
        <v>6.0724</v>
      </c>
      <c r="H145" s="45">
        <v>3.9379</v>
      </c>
      <c r="I145" s="45">
        <v>6.2103999999999999</v>
      </c>
      <c r="J145" s="45">
        <v>10.171799999999999</v>
      </c>
      <c r="K145" s="45">
        <v>12.894600000000001</v>
      </c>
      <c r="L145" s="45">
        <v>0.56610000000000005</v>
      </c>
      <c r="M145" s="45">
        <v>3.3599999999999998E-2</v>
      </c>
      <c r="N145" s="45">
        <v>0.57650000000000001</v>
      </c>
      <c r="O145" s="45">
        <v>0.64280000000000004</v>
      </c>
      <c r="P145" s="45">
        <v>2.0003000000000002</v>
      </c>
    </row>
    <row r="146" spans="1:16" hidden="1" outlineLevel="1" collapsed="1">
      <c r="A146" s="8">
        <v>44652</v>
      </c>
      <c r="B146" s="45">
        <v>3.8088000000000002</v>
      </c>
      <c r="C146" s="45">
        <v>4.1181999999999999</v>
      </c>
      <c r="D146" s="45">
        <v>3.5539000000000001</v>
      </c>
      <c r="E146" s="45">
        <v>7.0891999999999999</v>
      </c>
      <c r="F146" s="45">
        <v>6.7782</v>
      </c>
      <c r="G146" s="45">
        <v>6.3616000000000001</v>
      </c>
      <c r="H146" s="45">
        <v>4.5189000000000004</v>
      </c>
      <c r="I146" s="45">
        <v>6.3446999999999996</v>
      </c>
      <c r="J146" s="45">
        <v>9.3634000000000004</v>
      </c>
      <c r="K146" s="45">
        <v>12.472200000000001</v>
      </c>
      <c r="L146" s="45">
        <v>0.28139999999999998</v>
      </c>
      <c r="M146" s="45">
        <v>2.8500000000000001E-2</v>
      </c>
      <c r="N146" s="45">
        <v>0.26040000000000002</v>
      </c>
      <c r="O146" s="45">
        <v>0.88629999999999998</v>
      </c>
      <c r="P146" s="45">
        <v>2.6579999999999999</v>
      </c>
    </row>
    <row r="147" spans="1:16" hidden="1" outlineLevel="1" collapsed="1">
      <c r="A147" s="8">
        <v>44682</v>
      </c>
      <c r="B147" s="45">
        <v>4.0803000000000003</v>
      </c>
      <c r="C147" s="45">
        <v>3.4689999999999999</v>
      </c>
      <c r="D147" s="45">
        <v>3.9497</v>
      </c>
      <c r="E147" s="45">
        <v>6.69</v>
      </c>
      <c r="F147" s="45">
        <v>9.8804999999999996</v>
      </c>
      <c r="G147" s="45">
        <v>5.8516000000000004</v>
      </c>
      <c r="H147" s="45">
        <v>3.6675</v>
      </c>
      <c r="I147" s="45">
        <v>5.9074</v>
      </c>
      <c r="J147" s="45">
        <v>9.2636000000000003</v>
      </c>
      <c r="K147" s="45">
        <v>10.729799999999999</v>
      </c>
      <c r="L147" s="45">
        <v>0.4985</v>
      </c>
      <c r="M147" s="45">
        <v>3.49E-2</v>
      </c>
      <c r="N147" s="45">
        <v>0.46899999999999997</v>
      </c>
      <c r="O147" s="45">
        <v>1.0820000000000001</v>
      </c>
      <c r="P147" s="45">
        <v>3</v>
      </c>
    </row>
    <row r="148" spans="1:16" hidden="1" outlineLevel="1" collapsed="1">
      <c r="A148" s="8">
        <v>44713</v>
      </c>
      <c r="B148" s="45">
        <v>4.6242000000000001</v>
      </c>
      <c r="C148" s="45">
        <v>3.3555999999999999</v>
      </c>
      <c r="D148" s="45">
        <v>4.8228999999999997</v>
      </c>
      <c r="E148" s="45">
        <v>4.3269000000000002</v>
      </c>
      <c r="F148" s="45">
        <v>7.2340999999999998</v>
      </c>
      <c r="G148" s="45">
        <v>6.0654000000000003</v>
      </c>
      <c r="H148" s="45">
        <v>3.5240999999999998</v>
      </c>
      <c r="I148" s="45">
        <v>6.2897999999999996</v>
      </c>
      <c r="J148" s="45">
        <v>8.7186000000000003</v>
      </c>
      <c r="K148" s="45">
        <v>7.2340999999999998</v>
      </c>
      <c r="L148" s="45">
        <v>0.65859999999999996</v>
      </c>
      <c r="M148" s="45">
        <v>7.3099999999999998E-2</v>
      </c>
      <c r="N148" s="45">
        <v>0.40110000000000001</v>
      </c>
      <c r="O148" s="45">
        <v>1.5052000000000001</v>
      </c>
      <c r="P148" s="45" t="s">
        <v>268</v>
      </c>
    </row>
    <row r="149" spans="1:16" hidden="1" outlineLevel="1" collapsed="1">
      <c r="A149" s="8">
        <v>44743</v>
      </c>
      <c r="B149" s="45">
        <v>5.7347000000000001</v>
      </c>
      <c r="C149" s="45">
        <v>3.6324999999999998</v>
      </c>
      <c r="D149" s="45">
        <v>5.8880999999999997</v>
      </c>
      <c r="E149" s="45">
        <v>7.9198000000000004</v>
      </c>
      <c r="F149" s="45">
        <v>4.4328000000000003</v>
      </c>
      <c r="G149" s="45">
        <v>7.8564999999999996</v>
      </c>
      <c r="H149" s="45">
        <v>3.9331</v>
      </c>
      <c r="I149" s="45">
        <v>8.4649000000000001</v>
      </c>
      <c r="J149" s="45">
        <v>10.6587</v>
      </c>
      <c r="K149" s="45">
        <v>1.2581</v>
      </c>
      <c r="L149" s="45">
        <v>0.75080000000000002</v>
      </c>
      <c r="M149" s="45">
        <v>0.16159999999999999</v>
      </c>
      <c r="N149" s="45">
        <v>0.70779999999999998</v>
      </c>
      <c r="O149" s="45">
        <v>1.5947</v>
      </c>
      <c r="P149" s="45">
        <v>5</v>
      </c>
    </row>
    <row r="150" spans="1:16" hidden="1" outlineLevel="1" collapsed="1">
      <c r="A150" s="8">
        <v>44774</v>
      </c>
      <c r="B150" s="45">
        <v>5.3688000000000002</v>
      </c>
      <c r="C150" s="45">
        <v>3.2393999999999998</v>
      </c>
      <c r="D150" s="45">
        <v>5.3853999999999997</v>
      </c>
      <c r="E150" s="45">
        <v>7.2603</v>
      </c>
      <c r="F150" s="45">
        <v>13.9641</v>
      </c>
      <c r="G150" s="45">
        <v>8.3336000000000006</v>
      </c>
      <c r="H150" s="45">
        <v>3.9802</v>
      </c>
      <c r="I150" s="45">
        <v>8.6798999999999999</v>
      </c>
      <c r="J150" s="45">
        <v>10.6615</v>
      </c>
      <c r="K150" s="45">
        <v>16.901</v>
      </c>
      <c r="L150" s="45">
        <v>0.59019999999999995</v>
      </c>
      <c r="M150" s="45">
        <v>0.25850000000000001</v>
      </c>
      <c r="N150" s="45">
        <v>0.54510000000000003</v>
      </c>
      <c r="O150" s="45">
        <v>1.2627999999999999</v>
      </c>
      <c r="P150" s="45">
        <v>2.8536999999999999</v>
      </c>
    </row>
    <row r="151" spans="1:16" hidden="1" outlineLevel="1" collapsed="1">
      <c r="A151" s="8">
        <v>44805</v>
      </c>
      <c r="B151" s="45">
        <v>5.6177000000000001</v>
      </c>
      <c r="C151" s="45">
        <v>3.5124</v>
      </c>
      <c r="D151" s="45">
        <v>5.5583999999999998</v>
      </c>
      <c r="E151" s="45">
        <v>8.6035000000000004</v>
      </c>
      <c r="F151" s="45">
        <v>0.34</v>
      </c>
      <c r="G151" s="45">
        <v>9.7170000000000005</v>
      </c>
      <c r="H151" s="45">
        <v>4.1562000000000001</v>
      </c>
      <c r="I151" s="45">
        <v>10.0572</v>
      </c>
      <c r="J151" s="45">
        <v>11.4648</v>
      </c>
      <c r="K151" s="45">
        <v>1.4571000000000001</v>
      </c>
      <c r="L151" s="45">
        <v>0.49419999999999997</v>
      </c>
      <c r="M151" s="45">
        <v>0.73699999999999999</v>
      </c>
      <c r="N151" s="45">
        <v>0.45269999999999999</v>
      </c>
      <c r="O151" s="45">
        <v>1.4799</v>
      </c>
      <c r="P151" s="45">
        <v>0.01</v>
      </c>
    </row>
    <row r="152" spans="1:16" hidden="1" outlineLevel="1" collapsed="1">
      <c r="A152" s="8">
        <v>44835</v>
      </c>
      <c r="B152" s="45">
        <v>5.4234</v>
      </c>
      <c r="C152" s="45">
        <v>3.7210999999999999</v>
      </c>
      <c r="D152" s="45">
        <v>5.3315999999999999</v>
      </c>
      <c r="E152" s="45">
        <v>9.1554000000000002</v>
      </c>
      <c r="F152" s="45">
        <v>15.1225</v>
      </c>
      <c r="G152" s="45">
        <v>9.4619999999999997</v>
      </c>
      <c r="H152" s="45">
        <v>4.2172999999999998</v>
      </c>
      <c r="I152" s="45">
        <v>9.9650999999999996</v>
      </c>
      <c r="J152" s="45">
        <v>12.249499999999999</v>
      </c>
      <c r="K152" s="45">
        <v>16.502199999999998</v>
      </c>
      <c r="L152" s="45">
        <v>0.43469999999999998</v>
      </c>
      <c r="M152" s="45">
        <v>0.29809999999999998</v>
      </c>
      <c r="N152" s="45">
        <v>0.39789999999999998</v>
      </c>
      <c r="O152" s="45">
        <v>1.5082</v>
      </c>
      <c r="P152" s="45">
        <v>0.01</v>
      </c>
    </row>
    <row r="153" spans="1:16" hidden="1" outlineLevel="1" collapsed="1">
      <c r="A153" s="8">
        <v>44866</v>
      </c>
      <c r="B153" s="45">
        <v>5.7701000000000002</v>
      </c>
      <c r="C153" s="45">
        <v>3.1419999999999999</v>
      </c>
      <c r="D153" s="45">
        <v>5.6036000000000001</v>
      </c>
      <c r="E153" s="45">
        <v>11.515000000000001</v>
      </c>
      <c r="F153" s="45">
        <v>8.3628</v>
      </c>
      <c r="G153" s="45">
        <v>10.229900000000001</v>
      </c>
      <c r="H153" s="45">
        <v>3.8681000000000001</v>
      </c>
      <c r="I153" s="45">
        <v>10.538399999999999</v>
      </c>
      <c r="J153" s="45">
        <v>13.0238</v>
      </c>
      <c r="K153" s="45">
        <v>10.9772</v>
      </c>
      <c r="L153" s="45">
        <v>0.39789999999999998</v>
      </c>
      <c r="M153" s="45">
        <v>0.32529999999999998</v>
      </c>
      <c r="N153" s="45">
        <v>0.38279999999999997</v>
      </c>
      <c r="O153" s="45">
        <v>1.526</v>
      </c>
      <c r="P153" s="45">
        <v>0.01</v>
      </c>
    </row>
    <row r="154" spans="1:16" hidden="1" outlineLevel="1" collapsed="1">
      <c r="A154" s="8">
        <v>44896</v>
      </c>
      <c r="B154" s="45">
        <v>6.8274999999999997</v>
      </c>
      <c r="C154" s="45">
        <v>3.8153000000000001</v>
      </c>
      <c r="D154" s="45">
        <v>6.5936000000000003</v>
      </c>
      <c r="E154" s="45">
        <v>11.6738</v>
      </c>
      <c r="F154" s="45">
        <v>14.3962</v>
      </c>
      <c r="G154" s="45">
        <v>11.206899999999999</v>
      </c>
      <c r="H154" s="45">
        <v>3.9571000000000001</v>
      </c>
      <c r="I154" s="45">
        <v>11.8284</v>
      </c>
      <c r="J154" s="45">
        <v>14.0097</v>
      </c>
      <c r="K154" s="45">
        <v>17.319900000000001</v>
      </c>
      <c r="L154" s="45">
        <v>0.41289999999999999</v>
      </c>
      <c r="M154" s="45">
        <v>0.24390000000000001</v>
      </c>
      <c r="N154" s="45">
        <v>0.37</v>
      </c>
      <c r="O154" s="45">
        <v>1.5085</v>
      </c>
      <c r="P154" s="45">
        <v>0.01</v>
      </c>
    </row>
    <row r="155" spans="1:16" hidden="1" outlineLevel="1" collapsed="1">
      <c r="A155" s="8">
        <v>44927</v>
      </c>
      <c r="B155" s="45">
        <v>5.8753000000000002</v>
      </c>
      <c r="C155" s="45">
        <v>3.6215999999999999</v>
      </c>
      <c r="D155" s="45">
        <v>5.7019000000000002</v>
      </c>
      <c r="E155" s="45">
        <v>10.642799999999999</v>
      </c>
      <c r="F155" s="45">
        <v>14.5158</v>
      </c>
      <c r="G155" s="45">
        <v>11.1677</v>
      </c>
      <c r="H155" s="45">
        <v>4.1020000000000003</v>
      </c>
      <c r="I155" s="45">
        <v>11.7837</v>
      </c>
      <c r="J155" s="45">
        <v>13.2438</v>
      </c>
      <c r="K155" s="45">
        <v>14.542299999999999</v>
      </c>
      <c r="L155" s="45">
        <v>0.28239999999999998</v>
      </c>
      <c r="M155" s="45">
        <v>0.4929</v>
      </c>
      <c r="N155" s="45">
        <v>0.2576</v>
      </c>
      <c r="O155" s="45">
        <v>1.2221</v>
      </c>
      <c r="P155" s="45">
        <v>0.01</v>
      </c>
    </row>
    <row r="156" spans="1:16" hidden="1" outlineLevel="1" collapsed="1">
      <c r="A156" s="8">
        <v>44958</v>
      </c>
      <c r="B156" s="45">
        <v>6.2275</v>
      </c>
      <c r="C156" s="45">
        <v>3.9641999999999999</v>
      </c>
      <c r="D156" s="45">
        <v>6.0414000000000003</v>
      </c>
      <c r="E156" s="45">
        <v>10.9564</v>
      </c>
      <c r="F156" s="45">
        <v>17.1401</v>
      </c>
      <c r="G156" s="45">
        <v>11.692500000000001</v>
      </c>
      <c r="H156" s="45">
        <v>4.5048000000000004</v>
      </c>
      <c r="I156" s="45">
        <v>12.2996</v>
      </c>
      <c r="J156" s="45">
        <v>13.4931</v>
      </c>
      <c r="K156" s="45">
        <v>17.398499999999999</v>
      </c>
      <c r="L156" s="45">
        <v>0.27410000000000001</v>
      </c>
      <c r="M156" s="45">
        <v>0.16259999999999999</v>
      </c>
      <c r="N156" s="45">
        <v>0.22900000000000001</v>
      </c>
      <c r="O156" s="45">
        <v>1.9348000000000001</v>
      </c>
      <c r="P156" s="45">
        <v>0.26879999999999998</v>
      </c>
    </row>
    <row r="157" spans="1:16" hidden="1" outlineLevel="1" collapsed="1">
      <c r="A157" s="8">
        <v>44986</v>
      </c>
      <c r="B157" s="45">
        <v>7.4005000000000001</v>
      </c>
      <c r="C157" s="45">
        <v>3.6564999999999999</v>
      </c>
      <c r="D157" s="45">
        <v>7.4363000000000001</v>
      </c>
      <c r="E157" s="45">
        <v>8.6852999999999998</v>
      </c>
      <c r="F157" s="45">
        <v>5.5564999999999998</v>
      </c>
      <c r="G157" s="45">
        <v>13.2912</v>
      </c>
      <c r="H157" s="45">
        <v>4.0811000000000002</v>
      </c>
      <c r="I157" s="45">
        <v>13.7797</v>
      </c>
      <c r="J157" s="45">
        <v>14.7767</v>
      </c>
      <c r="K157" s="45">
        <v>15.2684</v>
      </c>
      <c r="L157" s="45">
        <v>0.30399999999999999</v>
      </c>
      <c r="M157" s="45">
        <v>3.0099999999999998E-2</v>
      </c>
      <c r="N157" s="45">
        <v>0.29320000000000002</v>
      </c>
      <c r="O157" s="45">
        <v>0.42709999999999998</v>
      </c>
      <c r="P157" s="45">
        <v>0.86099999999999999</v>
      </c>
    </row>
    <row r="158" spans="1:16" hidden="1" outlineLevel="1" collapsed="1">
      <c r="A158" s="8">
        <v>45017</v>
      </c>
      <c r="B158" s="45">
        <v>9.6613000000000007</v>
      </c>
      <c r="C158" s="45">
        <v>3.1966000000000001</v>
      </c>
      <c r="D158" s="45">
        <v>9.7734000000000005</v>
      </c>
      <c r="E158" s="45">
        <v>11.527699999999999</v>
      </c>
      <c r="F158" s="45">
        <v>10.941000000000001</v>
      </c>
      <c r="G158" s="45">
        <v>14.2348</v>
      </c>
      <c r="H158" s="45">
        <v>3.4887000000000001</v>
      </c>
      <c r="I158" s="45">
        <v>14.719099999999999</v>
      </c>
      <c r="J158" s="45">
        <v>13.913</v>
      </c>
      <c r="K158" s="45">
        <v>15.5822</v>
      </c>
      <c r="L158" s="45">
        <v>0.49249999999999999</v>
      </c>
      <c r="M158" s="45">
        <v>6.9400000000000003E-2</v>
      </c>
      <c r="N158" s="45">
        <v>0.46829999999999999</v>
      </c>
      <c r="O158" s="45">
        <v>1.5039</v>
      </c>
      <c r="P158" s="45">
        <v>1.4814000000000001</v>
      </c>
    </row>
    <row r="159" spans="1:16" hidden="1" outlineLevel="1" collapsed="1">
      <c r="A159" s="8">
        <v>45047</v>
      </c>
      <c r="B159" s="45">
        <v>8.7321000000000009</v>
      </c>
      <c r="C159" s="45">
        <v>3.2551999999999999</v>
      </c>
      <c r="D159" s="45">
        <v>8.9101999999999997</v>
      </c>
      <c r="E159" s="45">
        <v>10.6005</v>
      </c>
      <c r="F159" s="45">
        <v>11.984</v>
      </c>
      <c r="G159" s="45">
        <v>13.097099999999999</v>
      </c>
      <c r="H159" s="45">
        <v>3.5289000000000001</v>
      </c>
      <c r="I159" s="45">
        <v>13.8123</v>
      </c>
      <c r="J159" s="45">
        <v>12.9445</v>
      </c>
      <c r="K159" s="45">
        <v>16.318899999999999</v>
      </c>
      <c r="L159" s="45">
        <v>0.42549999999999999</v>
      </c>
      <c r="M159" s="45">
        <v>1.6199999999999999E-2</v>
      </c>
      <c r="N159" s="45">
        <v>0.41420000000000001</v>
      </c>
      <c r="O159" s="45">
        <v>1.0376000000000001</v>
      </c>
      <c r="P159" s="45">
        <v>0.1537</v>
      </c>
    </row>
    <row r="160" spans="1:16" hidden="1" outlineLevel="1" collapsed="1">
      <c r="A160" s="8">
        <v>45078</v>
      </c>
      <c r="B160" s="45">
        <v>8.3740000000000006</v>
      </c>
      <c r="C160" s="45">
        <v>3.0958999999999999</v>
      </c>
      <c r="D160" s="45">
        <v>8.6685999999999996</v>
      </c>
      <c r="E160" s="45">
        <v>8.1494</v>
      </c>
      <c r="F160" s="45">
        <v>6.6113</v>
      </c>
      <c r="G160" s="45">
        <v>13.4255</v>
      </c>
      <c r="H160" s="45">
        <v>3.3633999999999999</v>
      </c>
      <c r="I160" s="45">
        <v>14.201000000000001</v>
      </c>
      <c r="J160" s="45">
        <v>13.2819</v>
      </c>
      <c r="K160" s="45">
        <v>15.6167</v>
      </c>
      <c r="L160" s="45">
        <v>0.55669999999999997</v>
      </c>
      <c r="M160" s="45">
        <v>1.8499999999999999E-2</v>
      </c>
      <c r="N160" s="45">
        <v>0.42899999999999999</v>
      </c>
      <c r="O160" s="45">
        <v>2.1556999999999999</v>
      </c>
      <c r="P160" s="45">
        <v>1.6407</v>
      </c>
    </row>
    <row r="161" spans="1:16" hidden="1" outlineLevel="1" collapsed="1">
      <c r="A161" s="8">
        <v>45108</v>
      </c>
      <c r="B161" s="45">
        <v>10.307600000000001</v>
      </c>
      <c r="C161" s="45">
        <v>2.9958</v>
      </c>
      <c r="D161" s="45">
        <v>10.888400000000001</v>
      </c>
      <c r="E161" s="45">
        <v>9.3306000000000004</v>
      </c>
      <c r="F161" s="45">
        <v>5.2911000000000001</v>
      </c>
      <c r="G161" s="45">
        <v>13.567299999999999</v>
      </c>
      <c r="H161" s="45">
        <v>3.5827</v>
      </c>
      <c r="I161" s="45">
        <v>14.42</v>
      </c>
      <c r="J161" s="45">
        <v>12.5116</v>
      </c>
      <c r="K161" s="45">
        <v>7.1609999999999996</v>
      </c>
      <c r="L161" s="45">
        <v>0.8367</v>
      </c>
      <c r="M161" s="45">
        <v>1.77E-2</v>
      </c>
      <c r="N161" s="45">
        <v>0.76</v>
      </c>
      <c r="O161" s="45">
        <v>2.2174999999999998</v>
      </c>
      <c r="P161" s="45">
        <v>0.71560000000000001</v>
      </c>
    </row>
    <row r="162" spans="1:16" hidden="1" outlineLevel="1" collapsed="1">
      <c r="A162" s="8">
        <v>45139</v>
      </c>
      <c r="B162" s="45">
        <v>9.4373000000000005</v>
      </c>
      <c r="C162" s="45">
        <v>3.0897999999999999</v>
      </c>
      <c r="D162" s="45">
        <v>9.6649999999999991</v>
      </c>
      <c r="E162" s="45">
        <v>10.942500000000001</v>
      </c>
      <c r="F162" s="45">
        <v>13.727399999999999</v>
      </c>
      <c r="G162" s="45">
        <v>13.253</v>
      </c>
      <c r="H162" s="45">
        <v>3.5011999999999999</v>
      </c>
      <c r="I162" s="45">
        <v>13.8483</v>
      </c>
      <c r="J162" s="45">
        <v>14.282400000000001</v>
      </c>
      <c r="K162" s="45">
        <v>15.416</v>
      </c>
      <c r="L162" s="45">
        <v>0.7319</v>
      </c>
      <c r="M162" s="45">
        <v>2.8400000000000002E-2</v>
      </c>
      <c r="N162" s="45">
        <v>0.70840000000000003</v>
      </c>
      <c r="O162" s="45">
        <v>1.4226000000000001</v>
      </c>
      <c r="P162" s="45">
        <v>1.1059000000000001</v>
      </c>
    </row>
    <row r="163" spans="1:16" hidden="1" outlineLevel="1" collapsed="1">
      <c r="A163" s="8">
        <v>45170</v>
      </c>
      <c r="B163" s="45">
        <v>9.6782000000000004</v>
      </c>
      <c r="C163" s="45">
        <v>3.5497000000000001</v>
      </c>
      <c r="D163" s="45">
        <v>10.1624</v>
      </c>
      <c r="E163" s="45">
        <v>9.5679999999999996</v>
      </c>
      <c r="F163" s="45">
        <v>14.136900000000001</v>
      </c>
      <c r="G163" s="45">
        <v>13.191000000000001</v>
      </c>
      <c r="H163" s="45">
        <v>3.8544</v>
      </c>
      <c r="I163" s="45">
        <v>14.0908</v>
      </c>
      <c r="J163" s="45">
        <v>14.6478</v>
      </c>
      <c r="K163" s="45">
        <v>15.677300000000001</v>
      </c>
      <c r="L163" s="45">
        <v>0.82369999999999999</v>
      </c>
      <c r="M163" s="45">
        <v>1.2699999999999999E-2</v>
      </c>
      <c r="N163" s="45">
        <v>0.76829999999999998</v>
      </c>
      <c r="O163" s="45">
        <v>1.7012</v>
      </c>
      <c r="P163" s="45">
        <v>3.8142999999999998</v>
      </c>
    </row>
    <row r="164" spans="1:16" hidden="1" outlineLevel="1" collapsed="1">
      <c r="A164" s="8">
        <v>45200</v>
      </c>
      <c r="B164" s="45">
        <v>9.2916000000000007</v>
      </c>
      <c r="C164" s="45">
        <v>3.2231999999999998</v>
      </c>
      <c r="D164" s="45">
        <v>9.6036000000000001</v>
      </c>
      <c r="E164" s="45">
        <v>11.258900000000001</v>
      </c>
      <c r="F164" s="45">
        <v>11.6424</v>
      </c>
      <c r="G164" s="45">
        <v>12.6843</v>
      </c>
      <c r="H164" s="45">
        <v>3.7913999999999999</v>
      </c>
      <c r="I164" s="45">
        <v>13.298500000000001</v>
      </c>
      <c r="J164" s="45">
        <v>14.8634</v>
      </c>
      <c r="K164" s="45">
        <v>14.9857</v>
      </c>
      <c r="L164" s="45">
        <v>0.80700000000000005</v>
      </c>
      <c r="M164" s="45">
        <v>1.24E-2</v>
      </c>
      <c r="N164" s="45">
        <v>0.8075</v>
      </c>
      <c r="O164" s="45">
        <v>1.4335</v>
      </c>
      <c r="P164" s="45">
        <v>0.58889999999999998</v>
      </c>
    </row>
    <row r="165" spans="1:16" hidden="1" outlineLevel="1" collapsed="1">
      <c r="A165" s="8">
        <v>45231</v>
      </c>
      <c r="B165" s="45">
        <v>9.5351999999999997</v>
      </c>
      <c r="C165" s="45">
        <v>2.9714999999999998</v>
      </c>
      <c r="D165" s="45">
        <v>9.8381000000000007</v>
      </c>
      <c r="E165" s="45">
        <v>10.9543</v>
      </c>
      <c r="F165" s="45">
        <v>14.555400000000001</v>
      </c>
      <c r="G165" s="45">
        <v>12.6075</v>
      </c>
      <c r="H165" s="45">
        <v>3.4954999999999998</v>
      </c>
      <c r="I165" s="45">
        <v>13.1355</v>
      </c>
      <c r="J165" s="45">
        <v>14.347200000000001</v>
      </c>
      <c r="K165" s="45">
        <v>16.605</v>
      </c>
      <c r="L165" s="45">
        <v>0.78559999999999997</v>
      </c>
      <c r="M165" s="45">
        <v>1.01E-2</v>
      </c>
      <c r="N165" s="45">
        <v>0.77239999999999998</v>
      </c>
      <c r="O165" s="45">
        <v>1.3688</v>
      </c>
      <c r="P165" s="45">
        <v>0.57630000000000003</v>
      </c>
    </row>
    <row r="166" spans="1:16" hidden="1" outlineLevel="1" collapsed="1">
      <c r="A166" s="8">
        <v>45261</v>
      </c>
      <c r="B166" s="45">
        <v>9.2880000000000003</v>
      </c>
      <c r="C166" s="45">
        <v>3.0257999999999998</v>
      </c>
      <c r="D166" s="45">
        <v>9.6402000000000001</v>
      </c>
      <c r="E166" s="45">
        <v>11.3247</v>
      </c>
      <c r="F166" s="45">
        <v>14.579000000000001</v>
      </c>
      <c r="G166" s="45">
        <v>12.308400000000001</v>
      </c>
      <c r="H166" s="45">
        <v>3.2545000000000002</v>
      </c>
      <c r="I166" s="45">
        <v>13.087400000000001</v>
      </c>
      <c r="J166" s="45">
        <v>14.507099999999999</v>
      </c>
      <c r="K166" s="45">
        <v>16.174600000000002</v>
      </c>
      <c r="L166" s="45">
        <v>0.81379999999999997</v>
      </c>
      <c r="M166" s="45">
        <v>1.7399999999999999E-2</v>
      </c>
      <c r="N166" s="45">
        <v>0.76790000000000003</v>
      </c>
      <c r="O166" s="45">
        <v>1.7157</v>
      </c>
      <c r="P166" s="45">
        <v>0.69820000000000004</v>
      </c>
    </row>
    <row r="167" spans="1:16" hidden="1" outlineLevel="1" collapsed="1">
      <c r="A167" s="8">
        <v>45292</v>
      </c>
      <c r="B167" s="45">
        <v>9.1738</v>
      </c>
      <c r="C167" s="45">
        <v>3.1025</v>
      </c>
      <c r="D167" s="45">
        <v>9.8241999999999994</v>
      </c>
      <c r="E167" s="45">
        <v>10.0037</v>
      </c>
      <c r="F167" s="45">
        <v>13.973100000000001</v>
      </c>
      <c r="G167" s="45">
        <v>11.9473</v>
      </c>
      <c r="H167" s="45">
        <v>3.7313999999999998</v>
      </c>
      <c r="I167" s="45">
        <v>12.7994</v>
      </c>
      <c r="J167" s="45">
        <v>14.7181</v>
      </c>
      <c r="K167" s="45">
        <v>16.191800000000001</v>
      </c>
      <c r="L167" s="45">
        <v>0.88270000000000004</v>
      </c>
      <c r="M167" s="45">
        <v>1.2E-2</v>
      </c>
      <c r="N167" s="45">
        <v>0.79690000000000005</v>
      </c>
      <c r="O167" s="45">
        <v>1.8514999999999999</v>
      </c>
      <c r="P167" s="45">
        <v>0.64570000000000005</v>
      </c>
    </row>
    <row r="168" spans="1:16" hidden="1" outlineLevel="1" collapsed="1">
      <c r="A168" s="8">
        <v>45323</v>
      </c>
      <c r="B168" s="45">
        <v>9.6341000000000001</v>
      </c>
      <c r="C168" s="45">
        <v>3.3632</v>
      </c>
      <c r="D168" s="45">
        <v>10.0966</v>
      </c>
      <c r="E168" s="45">
        <v>10.137</v>
      </c>
      <c r="F168" s="45">
        <v>15.781499999999999</v>
      </c>
      <c r="G168" s="45">
        <v>12.249700000000001</v>
      </c>
      <c r="H168" s="45">
        <v>3.7528000000000001</v>
      </c>
      <c r="I168" s="45">
        <v>12.8658</v>
      </c>
      <c r="J168" s="45">
        <v>14.2666</v>
      </c>
      <c r="K168" s="45">
        <v>15.967700000000001</v>
      </c>
      <c r="L168" s="45">
        <v>0.91610000000000003</v>
      </c>
      <c r="M168" s="45">
        <v>1.5800000000000002E-2</v>
      </c>
      <c r="N168" s="45">
        <v>0.78879999999999995</v>
      </c>
      <c r="O168" s="45">
        <v>1.8066</v>
      </c>
      <c r="P168" s="45">
        <v>0.21790000000000001</v>
      </c>
    </row>
    <row r="169" spans="1:16" hidden="1" outlineLevel="1" collapsed="1">
      <c r="A169" s="8">
        <v>45352</v>
      </c>
      <c r="B169" s="45">
        <v>9.4625000000000004</v>
      </c>
      <c r="C169" s="45">
        <v>3.7309000000000001</v>
      </c>
      <c r="D169" s="45">
        <v>9.8478999999999992</v>
      </c>
      <c r="E169" s="45">
        <v>10.299099999999999</v>
      </c>
      <c r="F169" s="45">
        <v>13.3416</v>
      </c>
      <c r="G169" s="45">
        <v>12.216799999999999</v>
      </c>
      <c r="H169" s="45">
        <v>4.1467999999999998</v>
      </c>
      <c r="I169" s="45">
        <v>12.7858</v>
      </c>
      <c r="J169" s="45">
        <v>14.4854</v>
      </c>
      <c r="K169" s="45">
        <v>16.3447</v>
      </c>
      <c r="L169" s="45">
        <v>1.0548</v>
      </c>
      <c r="M169" s="45">
        <v>1.6799999999999999E-2</v>
      </c>
      <c r="N169" s="45">
        <v>1.0513999999999999</v>
      </c>
      <c r="O169" s="45">
        <v>1.3007</v>
      </c>
      <c r="P169" s="45">
        <v>0.51600000000000001</v>
      </c>
    </row>
    <row r="170" spans="1:16" collapsed="1">
      <c r="A170" s="8">
        <v>45383</v>
      </c>
      <c r="B170" s="45">
        <v>9.8408999999999995</v>
      </c>
      <c r="C170" s="45">
        <v>3.5911</v>
      </c>
      <c r="D170" s="45">
        <v>10.1228</v>
      </c>
      <c r="E170" s="45">
        <v>12.052099999999999</v>
      </c>
      <c r="F170" s="45">
        <v>15.871</v>
      </c>
      <c r="G170" s="45">
        <v>12.2707</v>
      </c>
      <c r="H170" s="45">
        <v>4.0452000000000004</v>
      </c>
      <c r="I170" s="45">
        <v>12.9489</v>
      </c>
      <c r="J170" s="45">
        <v>13.7835</v>
      </c>
      <c r="K170" s="45">
        <v>16.026800000000001</v>
      </c>
      <c r="L170" s="45">
        <v>1.0327</v>
      </c>
      <c r="M170" s="45">
        <v>1.23E-2</v>
      </c>
      <c r="N170" s="45">
        <v>1.0632999999999999</v>
      </c>
      <c r="O170" s="45">
        <v>1.2298</v>
      </c>
      <c r="P170" s="45">
        <v>0.01</v>
      </c>
    </row>
    <row r="171" spans="1:16">
      <c r="A171" s="8">
        <v>45413</v>
      </c>
      <c r="B171" s="45">
        <v>9.1903000000000006</v>
      </c>
      <c r="C171" s="45">
        <v>3.7218</v>
      </c>
      <c r="D171" s="45">
        <v>9.4822000000000006</v>
      </c>
      <c r="E171" s="45">
        <v>10.513400000000001</v>
      </c>
      <c r="F171" s="45">
        <v>3.2526999999999999</v>
      </c>
      <c r="G171" s="45">
        <v>11.742900000000001</v>
      </c>
      <c r="H171" s="45">
        <v>4.4302000000000001</v>
      </c>
      <c r="I171" s="45">
        <v>12.269</v>
      </c>
      <c r="J171" s="45">
        <v>12.375</v>
      </c>
      <c r="K171" s="45">
        <v>14.601900000000001</v>
      </c>
      <c r="L171" s="45">
        <v>1.0624</v>
      </c>
      <c r="M171" s="45">
        <v>1.23E-2</v>
      </c>
      <c r="N171" s="45">
        <v>1.1180000000000001</v>
      </c>
      <c r="O171" s="45">
        <v>0.74560000000000004</v>
      </c>
      <c r="P171" s="45">
        <v>1.7069000000000001</v>
      </c>
    </row>
    <row r="172" spans="1:16">
      <c r="A172" s="8">
        <v>45444</v>
      </c>
      <c r="B172" s="45">
        <v>8.8575999999999997</v>
      </c>
      <c r="C172" s="45">
        <v>3.4853000000000001</v>
      </c>
      <c r="D172" s="45">
        <v>9.6059000000000001</v>
      </c>
      <c r="E172" s="45">
        <v>7.8933</v>
      </c>
      <c r="F172" s="45">
        <v>10.6958</v>
      </c>
      <c r="G172" s="45">
        <v>11.324299999999999</v>
      </c>
      <c r="H172" s="45">
        <v>4.2447999999999997</v>
      </c>
      <c r="I172" s="45">
        <v>11.8345</v>
      </c>
      <c r="J172" s="45">
        <v>11.6579</v>
      </c>
      <c r="K172" s="45">
        <v>15.6317</v>
      </c>
      <c r="L172" s="45">
        <v>1.1694</v>
      </c>
      <c r="M172" s="45">
        <v>1.32E-2</v>
      </c>
      <c r="N172" s="45">
        <v>1.0718000000000001</v>
      </c>
      <c r="O172" s="45">
        <v>1.5005999999999999</v>
      </c>
      <c r="P172" s="45">
        <v>0.60329999999999995</v>
      </c>
    </row>
    <row r="173" spans="1:16">
      <c r="A173" s="8">
        <v>45474</v>
      </c>
      <c r="B173" s="45">
        <v>8.5159000000000002</v>
      </c>
      <c r="C173" s="45">
        <v>3.6711</v>
      </c>
      <c r="D173" s="45">
        <v>8.8879000000000001</v>
      </c>
      <c r="E173" s="45">
        <v>9.1666000000000007</v>
      </c>
      <c r="F173" s="45">
        <v>14.729900000000001</v>
      </c>
      <c r="G173" s="45">
        <v>11.209300000000001</v>
      </c>
      <c r="H173" s="45">
        <v>4.6017000000000001</v>
      </c>
      <c r="I173" s="45">
        <v>11.7118</v>
      </c>
      <c r="J173" s="45">
        <v>12.4407</v>
      </c>
      <c r="K173" s="45">
        <v>14.8195</v>
      </c>
      <c r="L173" s="45">
        <v>1.1157999999999999</v>
      </c>
      <c r="M173" s="45">
        <v>1.0800000000000001E-2</v>
      </c>
      <c r="N173" s="45">
        <v>1.1067</v>
      </c>
      <c r="O173" s="45">
        <v>1.4618</v>
      </c>
      <c r="P173" s="45">
        <v>0.01</v>
      </c>
    </row>
    <row r="174" spans="1:16">
      <c r="A174" s="8">
        <v>45505</v>
      </c>
      <c r="B174" s="45">
        <v>8.9288000000000007</v>
      </c>
      <c r="C174" s="45">
        <v>3.8239999999999998</v>
      </c>
      <c r="D174" s="45">
        <v>9.0373999999999999</v>
      </c>
      <c r="E174" s="45">
        <v>10.434900000000001</v>
      </c>
      <c r="F174" s="45">
        <v>13.565899999999999</v>
      </c>
      <c r="G174" s="45">
        <v>11.0632</v>
      </c>
      <c r="H174" s="45">
        <v>4.6417000000000002</v>
      </c>
      <c r="I174" s="45">
        <v>11.3962</v>
      </c>
      <c r="J174" s="45">
        <v>12.2552</v>
      </c>
      <c r="K174" s="45">
        <v>13.7501</v>
      </c>
      <c r="L174" s="45">
        <v>1.0610999999999999</v>
      </c>
      <c r="M174" s="45">
        <v>1.41E-2</v>
      </c>
      <c r="N174" s="45">
        <v>1.1735</v>
      </c>
      <c r="O174" s="45">
        <v>0.86040000000000005</v>
      </c>
      <c r="P174" s="45">
        <v>0.26229999999999998</v>
      </c>
    </row>
    <row r="175" spans="1:16">
      <c r="A175" s="8">
        <v>45536</v>
      </c>
      <c r="B175" s="45">
        <v>8.2698</v>
      </c>
      <c r="C175" s="45">
        <v>3.4735</v>
      </c>
      <c r="D175" s="45">
        <v>8.3013999999999992</v>
      </c>
      <c r="E175" s="45">
        <v>9.9120000000000008</v>
      </c>
      <c r="F175" s="45">
        <v>11.9551</v>
      </c>
      <c r="G175" s="45">
        <v>11.190799999999999</v>
      </c>
      <c r="H175" s="45">
        <v>4.2038000000000002</v>
      </c>
      <c r="I175" s="45">
        <v>11.666399999999999</v>
      </c>
      <c r="J175" s="45">
        <v>12.007400000000001</v>
      </c>
      <c r="K175" s="45">
        <v>13.7051</v>
      </c>
      <c r="L175" s="45">
        <v>1.1711</v>
      </c>
      <c r="M175" s="45">
        <v>1.09E-2</v>
      </c>
      <c r="N175" s="45">
        <v>1.2423999999999999</v>
      </c>
      <c r="O175" s="45">
        <v>1.0099</v>
      </c>
      <c r="P175" s="45">
        <v>0.5625</v>
      </c>
    </row>
    <row r="176" spans="1:16">
      <c r="A176" s="8">
        <v>45566</v>
      </c>
      <c r="B176" s="45">
        <v>8.8267000000000007</v>
      </c>
      <c r="C176" s="45">
        <v>3.8153999999999999</v>
      </c>
      <c r="D176" s="45">
        <v>9.0440000000000005</v>
      </c>
      <c r="E176" s="45">
        <v>9.6908999999999992</v>
      </c>
      <c r="F176" s="45">
        <v>12.528</v>
      </c>
      <c r="G176" s="45">
        <v>11.3474</v>
      </c>
      <c r="H176" s="45">
        <v>4.5404999999999998</v>
      </c>
      <c r="I176" s="45">
        <v>11.9077</v>
      </c>
      <c r="J176" s="45">
        <v>11.7136</v>
      </c>
      <c r="K176" s="45">
        <v>14.05</v>
      </c>
      <c r="L176" s="45">
        <v>1.1187</v>
      </c>
      <c r="M176" s="45">
        <v>1.0200000000000001E-2</v>
      </c>
      <c r="N176" s="45">
        <v>1.1934</v>
      </c>
      <c r="O176" s="45">
        <v>0.99870000000000003</v>
      </c>
      <c r="P176" s="45">
        <v>2.5341</v>
      </c>
    </row>
    <row r="177" spans="1:16">
      <c r="A177" s="8">
        <v>45597</v>
      </c>
      <c r="B177" s="45">
        <v>8.6373999999999995</v>
      </c>
      <c r="C177" s="45">
        <v>3.7315</v>
      </c>
      <c r="D177" s="45">
        <v>8.6954999999999991</v>
      </c>
      <c r="E177" s="45">
        <v>9.7813999999999997</v>
      </c>
      <c r="F177" s="45">
        <v>11.53</v>
      </c>
      <c r="G177" s="45">
        <v>11.0595</v>
      </c>
      <c r="H177" s="45">
        <v>4.1681999999999997</v>
      </c>
      <c r="I177" s="45">
        <v>11.4594</v>
      </c>
      <c r="J177" s="45">
        <v>11.7088</v>
      </c>
      <c r="K177" s="45">
        <v>13.267099999999999</v>
      </c>
      <c r="L177" s="45">
        <v>1.121</v>
      </c>
      <c r="M177" s="45">
        <v>1.17E-2</v>
      </c>
      <c r="N177" s="45">
        <v>1.1506000000000001</v>
      </c>
      <c r="O177" s="45">
        <v>1.2241</v>
      </c>
      <c r="P177" s="45">
        <v>0.82809999999999995</v>
      </c>
    </row>
    <row r="178" spans="1:16">
      <c r="A178" s="8">
        <v>45627</v>
      </c>
      <c r="B178" s="45">
        <v>7.8822000000000001</v>
      </c>
      <c r="C178" s="45">
        <v>4.0766</v>
      </c>
      <c r="D178" s="45">
        <v>7.8780999999999999</v>
      </c>
      <c r="E178" s="45">
        <v>8.8926999999999996</v>
      </c>
      <c r="F178" s="45">
        <v>11.4314</v>
      </c>
      <c r="G178" s="45">
        <v>10.569800000000001</v>
      </c>
      <c r="H178" s="45">
        <v>4.5808</v>
      </c>
      <c r="I178" s="45">
        <v>11.1587</v>
      </c>
      <c r="J178" s="45">
        <v>11.759399999999999</v>
      </c>
      <c r="K178" s="45">
        <v>13.339499999999999</v>
      </c>
      <c r="L178" s="45">
        <v>1.1471</v>
      </c>
      <c r="M178" s="45">
        <v>1.4500000000000001E-2</v>
      </c>
      <c r="N178" s="45">
        <v>1.2242999999999999</v>
      </c>
      <c r="O178" s="45">
        <v>1.1160000000000001</v>
      </c>
      <c r="P178" s="45">
        <v>0.96220000000000006</v>
      </c>
    </row>
    <row r="179" spans="1:16">
      <c r="A179" s="8">
        <v>45658</v>
      </c>
      <c r="B179" s="45">
        <v>8.3207000000000004</v>
      </c>
      <c r="C179" s="45">
        <v>3.5701000000000001</v>
      </c>
      <c r="D179" s="45">
        <v>8.4093999999999998</v>
      </c>
      <c r="E179" s="45">
        <v>8.9339999999999993</v>
      </c>
      <c r="F179" s="45">
        <v>11.116899999999999</v>
      </c>
      <c r="G179" s="45">
        <v>11.123699999999999</v>
      </c>
      <c r="H179" s="45">
        <v>4.1981000000000002</v>
      </c>
      <c r="I179" s="45">
        <v>11.599</v>
      </c>
      <c r="J179" s="45">
        <v>12.0824</v>
      </c>
      <c r="K179" s="45">
        <v>13.1373</v>
      </c>
      <c r="L179" s="45">
        <v>1.1666000000000001</v>
      </c>
      <c r="M179" s="45">
        <v>3.1899999999999998E-2</v>
      </c>
      <c r="N179" s="45">
        <v>1.1785000000000001</v>
      </c>
      <c r="O179" s="45">
        <v>1.4200999999999999</v>
      </c>
      <c r="P179" s="45">
        <v>0.89780000000000004</v>
      </c>
    </row>
    <row r="180" spans="1:16">
      <c r="A180" s="8">
        <v>45689</v>
      </c>
      <c r="B180" s="45">
        <v>8.5907</v>
      </c>
      <c r="C180" s="45">
        <v>3.9296000000000002</v>
      </c>
      <c r="D180" s="45">
        <v>8.5642999999999994</v>
      </c>
      <c r="E180" s="45">
        <v>9.2589000000000006</v>
      </c>
      <c r="F180" s="45">
        <v>11.143000000000001</v>
      </c>
      <c r="G180" s="45">
        <v>11.318099999999999</v>
      </c>
      <c r="H180" s="45">
        <v>4.5566000000000004</v>
      </c>
      <c r="I180" s="45">
        <v>11.7018</v>
      </c>
      <c r="J180" s="45">
        <v>11.7822</v>
      </c>
      <c r="K180" s="45">
        <v>13.4917</v>
      </c>
      <c r="L180" s="45">
        <v>1.1355</v>
      </c>
      <c r="M180" s="45">
        <v>1.01E-2</v>
      </c>
      <c r="N180" s="45">
        <v>1.103</v>
      </c>
      <c r="O180" s="45">
        <v>1.4817</v>
      </c>
      <c r="P180" s="45">
        <v>1.1435999999999999</v>
      </c>
    </row>
    <row r="181" spans="1:16">
      <c r="A181" s="8">
        <v>45717</v>
      </c>
      <c r="B181" s="45">
        <v>8.4154</v>
      </c>
      <c r="C181" s="45">
        <v>4.0365000000000002</v>
      </c>
      <c r="D181" s="45">
        <v>8.3780999999999999</v>
      </c>
      <c r="E181" s="45">
        <v>9.5694999999999997</v>
      </c>
      <c r="F181" s="45">
        <v>10.6983</v>
      </c>
      <c r="G181" s="45">
        <v>11.026899999999999</v>
      </c>
      <c r="H181" s="45">
        <v>4.5590000000000002</v>
      </c>
      <c r="I181" s="45">
        <v>11.487</v>
      </c>
      <c r="J181" s="45">
        <v>11.633900000000001</v>
      </c>
      <c r="K181" s="45">
        <v>13.3858</v>
      </c>
      <c r="L181" s="45">
        <v>1.1915</v>
      </c>
      <c r="M181" s="45">
        <v>1.38E-2</v>
      </c>
      <c r="N181" s="45">
        <v>1.2193000000000001</v>
      </c>
      <c r="O181" s="45">
        <v>1.2991999999999999</v>
      </c>
      <c r="P181" s="45">
        <v>1.2426999999999999</v>
      </c>
    </row>
    <row r="182" spans="1:16">
      <c r="A182" s="8">
        <v>45748</v>
      </c>
      <c r="B182" s="45">
        <v>9.5062999999999995</v>
      </c>
      <c r="C182" s="45">
        <v>4.3701999999999996</v>
      </c>
      <c r="D182" s="45">
        <v>9.7510999999999992</v>
      </c>
      <c r="E182" s="45">
        <v>10.419700000000001</v>
      </c>
      <c r="F182" s="45">
        <v>11.1738</v>
      </c>
      <c r="G182" s="45">
        <v>11.821199999999999</v>
      </c>
      <c r="H182" s="45">
        <v>4.8971999999999998</v>
      </c>
      <c r="I182" s="45">
        <v>12.601100000000001</v>
      </c>
      <c r="J182" s="45">
        <v>11.88</v>
      </c>
      <c r="K182" s="45">
        <v>14.263500000000001</v>
      </c>
      <c r="L182" s="45">
        <v>1.1879</v>
      </c>
      <c r="M182" s="45">
        <v>1.04E-2</v>
      </c>
      <c r="N182" s="45">
        <v>1.2272000000000001</v>
      </c>
      <c r="O182" s="45">
        <v>1.2723</v>
      </c>
      <c r="P182" s="45">
        <v>1.3091999999999999</v>
      </c>
    </row>
  </sheetData>
  <mergeCells count="8">
    <mergeCell ref="G7:K7"/>
    <mergeCell ref="L7:P7"/>
    <mergeCell ref="A3:P3"/>
    <mergeCell ref="A6:A8"/>
    <mergeCell ref="B6:B8"/>
    <mergeCell ref="C6:F7"/>
    <mergeCell ref="G6:P6"/>
    <mergeCell ref="A4:F4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2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4" customWidth="1"/>
    <col min="2" max="3" width="16.44140625" style="19" customWidth="1"/>
    <col min="4" max="4" width="30.44140625" style="19" customWidth="1"/>
    <col min="5" max="16384" width="9.109375" style="19"/>
  </cols>
  <sheetData>
    <row r="1" spans="1:6">
      <c r="A1" s="17" t="s">
        <v>132</v>
      </c>
      <c r="B1" s="23"/>
    </row>
    <row r="2" spans="1:6" ht="5.25" customHeight="1"/>
    <row r="3" spans="1:6">
      <c r="A3" s="110" t="s">
        <v>127</v>
      </c>
    </row>
    <row r="4" spans="1:6" ht="12.75" customHeight="1">
      <c r="A4" s="208" t="s">
        <v>131</v>
      </c>
      <c r="B4" s="208"/>
      <c r="C4" s="208"/>
      <c r="D4" s="48"/>
      <c r="E4" s="48"/>
      <c r="F4" s="48"/>
    </row>
    <row r="5" spans="1:6" ht="12.75" customHeight="1">
      <c r="A5" s="13" t="s">
        <v>128</v>
      </c>
    </row>
    <row r="6" spans="1:6" s="20" customFormat="1" ht="15" customHeight="1">
      <c r="A6" s="191" t="s">
        <v>0</v>
      </c>
      <c r="B6" s="250" t="s">
        <v>215</v>
      </c>
      <c r="C6" s="251" t="s">
        <v>129</v>
      </c>
      <c r="D6" s="251" t="s">
        <v>188</v>
      </c>
    </row>
    <row r="7" spans="1:6" s="20" customFormat="1" ht="15" customHeight="1">
      <c r="A7" s="192"/>
      <c r="B7" s="250"/>
      <c r="C7" s="252"/>
      <c r="D7" s="252"/>
    </row>
    <row r="8" spans="1:6" s="20" customFormat="1" ht="25.5" customHeight="1">
      <c r="A8" s="193"/>
      <c r="B8" s="250"/>
      <c r="C8" s="253"/>
      <c r="D8" s="253"/>
    </row>
    <row r="9" spans="1:6" s="20" customFormat="1" hidden="1">
      <c r="A9" s="114"/>
      <c r="B9" s="124"/>
      <c r="C9" s="125"/>
      <c r="D9" s="125"/>
    </row>
    <row r="10" spans="1:6" s="20" customFormat="1">
      <c r="A10" s="18">
        <v>1</v>
      </c>
      <c r="B10" s="143">
        <v>2</v>
      </c>
      <c r="C10" s="143">
        <v>3</v>
      </c>
      <c r="D10" s="47">
        <v>4</v>
      </c>
    </row>
    <row r="11" spans="1:6" hidden="1" outlineLevel="1">
      <c r="A11" s="49">
        <v>40544</v>
      </c>
      <c r="B11" s="144">
        <v>0</v>
      </c>
      <c r="C11" s="144">
        <v>12</v>
      </c>
      <c r="D11" s="140" t="s">
        <v>189</v>
      </c>
      <c r="E11" s="43"/>
      <c r="F11" s="43"/>
    </row>
    <row r="12" spans="1:6" hidden="1" outlineLevel="1">
      <c r="A12" s="49">
        <v>40575</v>
      </c>
      <c r="B12" s="144">
        <v>0</v>
      </c>
      <c r="C12" s="144">
        <v>11</v>
      </c>
      <c r="D12" s="140" t="s">
        <v>189</v>
      </c>
      <c r="E12" s="43"/>
      <c r="F12" s="43"/>
    </row>
    <row r="13" spans="1:6" hidden="1" outlineLevel="1">
      <c r="A13" s="49">
        <v>40603</v>
      </c>
      <c r="B13" s="144">
        <v>0</v>
      </c>
      <c r="C13" s="144">
        <v>9</v>
      </c>
      <c r="D13" s="140" t="s">
        <v>189</v>
      </c>
      <c r="E13" s="43"/>
      <c r="F13" s="43"/>
    </row>
    <row r="14" spans="1:6" hidden="1" outlineLevel="1">
      <c r="A14" s="49">
        <v>40634</v>
      </c>
      <c r="B14" s="144">
        <v>0</v>
      </c>
      <c r="C14" s="144">
        <v>9</v>
      </c>
      <c r="D14" s="140" t="s">
        <v>189</v>
      </c>
      <c r="E14" s="43"/>
      <c r="F14" s="43"/>
    </row>
    <row r="15" spans="1:6" hidden="1" outlineLevel="1">
      <c r="A15" s="49">
        <v>40664</v>
      </c>
      <c r="B15" s="144">
        <v>0</v>
      </c>
      <c r="C15" s="144">
        <v>8</v>
      </c>
      <c r="D15" s="140" t="s">
        <v>189</v>
      </c>
      <c r="E15" s="43"/>
      <c r="F15" s="43"/>
    </row>
    <row r="16" spans="1:6" hidden="1" outlineLevel="1">
      <c r="A16" s="49">
        <v>40695</v>
      </c>
      <c r="B16" s="144">
        <v>0</v>
      </c>
      <c r="C16" s="144">
        <v>8</v>
      </c>
      <c r="D16" s="140" t="s">
        <v>189</v>
      </c>
      <c r="E16" s="43"/>
      <c r="F16" s="43"/>
    </row>
    <row r="17" spans="1:6" hidden="1" outlineLevel="1">
      <c r="A17" s="49">
        <v>40725</v>
      </c>
      <c r="B17" s="144">
        <v>0</v>
      </c>
      <c r="C17" s="144">
        <v>8</v>
      </c>
      <c r="D17" s="140" t="s">
        <v>189</v>
      </c>
      <c r="E17" s="43"/>
      <c r="F17" s="43"/>
    </row>
    <row r="18" spans="1:6" hidden="1" outlineLevel="1">
      <c r="A18" s="49">
        <v>40756</v>
      </c>
      <c r="B18" s="144">
        <v>0</v>
      </c>
      <c r="C18" s="144">
        <v>8</v>
      </c>
      <c r="D18" s="140" t="s">
        <v>189</v>
      </c>
      <c r="E18" s="43"/>
      <c r="F18" s="43"/>
    </row>
    <row r="19" spans="1:6" hidden="1" outlineLevel="1">
      <c r="A19" s="49">
        <v>40787</v>
      </c>
      <c r="B19" s="144">
        <v>0</v>
      </c>
      <c r="C19" s="144">
        <v>8</v>
      </c>
      <c r="D19" s="140" t="s">
        <v>189</v>
      </c>
      <c r="E19" s="43"/>
      <c r="F19" s="43"/>
    </row>
    <row r="20" spans="1:6" hidden="1" outlineLevel="1">
      <c r="A20" s="49">
        <v>40817</v>
      </c>
      <c r="B20" s="144">
        <v>0</v>
      </c>
      <c r="C20" s="144">
        <v>8</v>
      </c>
      <c r="D20" s="140" t="s">
        <v>189</v>
      </c>
      <c r="E20" s="43"/>
      <c r="F20" s="43"/>
    </row>
    <row r="21" spans="1:6" hidden="1" outlineLevel="1">
      <c r="A21" s="49">
        <v>40848</v>
      </c>
      <c r="B21" s="144">
        <v>0</v>
      </c>
      <c r="C21" s="144">
        <v>8</v>
      </c>
      <c r="D21" s="140" t="s">
        <v>189</v>
      </c>
      <c r="E21" s="43"/>
      <c r="F21" s="43"/>
    </row>
    <row r="22" spans="1:6" hidden="1" outlineLevel="1">
      <c r="A22" s="49">
        <v>40878</v>
      </c>
      <c r="B22" s="144">
        <v>0</v>
      </c>
      <c r="C22" s="144">
        <v>8</v>
      </c>
      <c r="D22" s="140" t="s">
        <v>189</v>
      </c>
      <c r="E22" s="43"/>
      <c r="F22" s="43"/>
    </row>
    <row r="23" spans="1:6" hidden="1" outlineLevel="1">
      <c r="A23" s="49">
        <v>40909</v>
      </c>
      <c r="B23" s="144">
        <v>0</v>
      </c>
      <c r="C23" s="144">
        <v>8</v>
      </c>
      <c r="D23" s="140" t="s">
        <v>189</v>
      </c>
      <c r="E23" s="43"/>
      <c r="F23" s="43"/>
    </row>
    <row r="24" spans="1:6" hidden="1" outlineLevel="1">
      <c r="A24" s="49">
        <v>40940</v>
      </c>
      <c r="B24" s="144">
        <v>0</v>
      </c>
      <c r="C24" s="144">
        <v>6</v>
      </c>
      <c r="D24" s="140" t="s">
        <v>189</v>
      </c>
      <c r="E24" s="43"/>
      <c r="F24" s="43"/>
    </row>
    <row r="25" spans="1:6" hidden="1" outlineLevel="1">
      <c r="A25" s="49">
        <v>40969</v>
      </c>
      <c r="B25" s="144">
        <v>0</v>
      </c>
      <c r="C25" s="144">
        <v>6</v>
      </c>
      <c r="D25" s="140" t="s">
        <v>189</v>
      </c>
      <c r="E25" s="43"/>
      <c r="F25" s="43"/>
    </row>
    <row r="26" spans="1:6" hidden="1" outlineLevel="1">
      <c r="A26" s="49">
        <v>41000</v>
      </c>
      <c r="B26" s="144">
        <v>0</v>
      </c>
      <c r="C26" s="144">
        <v>6</v>
      </c>
      <c r="D26" s="140" t="s">
        <v>189</v>
      </c>
      <c r="E26" s="43"/>
      <c r="F26" s="43"/>
    </row>
    <row r="27" spans="1:6" hidden="1" outlineLevel="1">
      <c r="A27" s="49">
        <v>41030</v>
      </c>
      <c r="B27" s="144">
        <v>0</v>
      </c>
      <c r="C27" s="144">
        <v>6</v>
      </c>
      <c r="D27" s="140" t="s">
        <v>189</v>
      </c>
      <c r="E27" s="43"/>
      <c r="F27" s="43"/>
    </row>
    <row r="28" spans="1:6" hidden="1" outlineLevel="1">
      <c r="A28" s="49">
        <v>41061</v>
      </c>
      <c r="B28" s="144">
        <v>0</v>
      </c>
      <c r="C28" s="144">
        <v>6</v>
      </c>
      <c r="D28" s="140" t="s">
        <v>189</v>
      </c>
      <c r="E28" s="43"/>
      <c r="F28" s="43"/>
    </row>
    <row r="29" spans="1:6" hidden="1" outlineLevel="1">
      <c r="A29" s="49">
        <v>41091</v>
      </c>
      <c r="B29" s="144">
        <v>0</v>
      </c>
      <c r="C29" s="144">
        <v>6</v>
      </c>
      <c r="D29" s="140" t="s">
        <v>189</v>
      </c>
      <c r="E29" s="43"/>
      <c r="F29" s="43"/>
    </row>
    <row r="30" spans="1:6" hidden="1" outlineLevel="1">
      <c r="A30" s="49">
        <v>41122</v>
      </c>
      <c r="B30" s="144">
        <v>0</v>
      </c>
      <c r="C30" s="144">
        <v>5</v>
      </c>
      <c r="D30" s="140" t="s">
        <v>189</v>
      </c>
      <c r="E30" s="43"/>
      <c r="F30" s="43"/>
    </row>
    <row r="31" spans="1:6" hidden="1" outlineLevel="1">
      <c r="A31" s="49">
        <v>41153</v>
      </c>
      <c r="B31" s="144">
        <v>0</v>
      </c>
      <c r="C31" s="144">
        <v>5</v>
      </c>
      <c r="D31" s="140" t="s">
        <v>189</v>
      </c>
      <c r="E31" s="43"/>
      <c r="F31" s="43"/>
    </row>
    <row r="32" spans="1:6" hidden="1" outlineLevel="1">
      <c r="A32" s="49">
        <v>41183</v>
      </c>
      <c r="B32" s="144">
        <v>0</v>
      </c>
      <c r="C32" s="144">
        <v>5</v>
      </c>
      <c r="D32" s="140" t="s">
        <v>189</v>
      </c>
      <c r="E32" s="43"/>
      <c r="F32" s="43"/>
    </row>
    <row r="33" spans="1:6" hidden="1" outlineLevel="1">
      <c r="A33" s="49">
        <v>41214</v>
      </c>
      <c r="B33" s="144">
        <v>0</v>
      </c>
      <c r="C33" s="144">
        <v>5</v>
      </c>
      <c r="D33" s="140" t="s">
        <v>189</v>
      </c>
      <c r="E33" s="43"/>
      <c r="F33" s="43"/>
    </row>
    <row r="34" spans="1:6" hidden="1" outlineLevel="1">
      <c r="A34" s="49">
        <v>41244</v>
      </c>
      <c r="B34" s="144">
        <v>0</v>
      </c>
      <c r="C34" s="144">
        <v>5</v>
      </c>
      <c r="D34" s="140" t="s">
        <v>189</v>
      </c>
      <c r="E34" s="43"/>
      <c r="F34" s="43"/>
    </row>
    <row r="35" spans="1:6" hidden="1" outlineLevel="1">
      <c r="A35" s="49">
        <v>41275</v>
      </c>
      <c r="B35" s="144">
        <v>0</v>
      </c>
      <c r="C35" s="144">
        <v>5</v>
      </c>
      <c r="D35" s="140" t="s">
        <v>189</v>
      </c>
      <c r="E35" s="43"/>
      <c r="F35" s="43"/>
    </row>
    <row r="36" spans="1:6" hidden="1" outlineLevel="1">
      <c r="A36" s="49">
        <v>41306</v>
      </c>
      <c r="B36" s="144">
        <v>0</v>
      </c>
      <c r="C36" s="144">
        <v>5</v>
      </c>
      <c r="D36" s="140" t="s">
        <v>189</v>
      </c>
      <c r="E36" s="43"/>
      <c r="F36" s="43"/>
    </row>
    <row r="37" spans="1:6" hidden="1" outlineLevel="1">
      <c r="A37" s="49">
        <v>41334</v>
      </c>
      <c r="B37" s="144">
        <v>0</v>
      </c>
      <c r="C37" s="144">
        <v>5</v>
      </c>
      <c r="D37" s="140" t="s">
        <v>189</v>
      </c>
      <c r="E37" s="43"/>
      <c r="F37" s="43"/>
    </row>
    <row r="38" spans="1:6" hidden="1" outlineLevel="1">
      <c r="A38" s="49">
        <v>41365</v>
      </c>
      <c r="B38" s="144">
        <v>0</v>
      </c>
      <c r="C38" s="144">
        <v>5</v>
      </c>
      <c r="D38" s="140" t="s">
        <v>189</v>
      </c>
      <c r="E38" s="43"/>
      <c r="F38" s="43"/>
    </row>
    <row r="39" spans="1:6" hidden="1" outlineLevel="1">
      <c r="A39" s="49">
        <v>41395</v>
      </c>
      <c r="B39" s="144">
        <v>0</v>
      </c>
      <c r="C39" s="144">
        <v>5</v>
      </c>
      <c r="D39" s="140" t="s">
        <v>189</v>
      </c>
      <c r="E39" s="43"/>
      <c r="F39" s="43"/>
    </row>
    <row r="40" spans="1:6" hidden="1" outlineLevel="1">
      <c r="A40" s="49">
        <v>41426</v>
      </c>
      <c r="B40" s="144">
        <v>0</v>
      </c>
      <c r="C40" s="144">
        <v>5</v>
      </c>
      <c r="D40" s="140" t="s">
        <v>189</v>
      </c>
      <c r="E40" s="43"/>
      <c r="F40" s="43"/>
    </row>
    <row r="41" spans="1:6" hidden="1" outlineLevel="1">
      <c r="A41" s="49">
        <v>41456</v>
      </c>
      <c r="B41" s="144">
        <v>0</v>
      </c>
      <c r="C41" s="144">
        <v>5</v>
      </c>
      <c r="D41" s="140" t="s">
        <v>189</v>
      </c>
      <c r="E41" s="43"/>
      <c r="F41" s="43"/>
    </row>
    <row r="42" spans="1:6" hidden="1" outlineLevel="1">
      <c r="A42" s="49">
        <v>41487</v>
      </c>
      <c r="B42" s="144">
        <v>0</v>
      </c>
      <c r="C42" s="144">
        <v>5</v>
      </c>
      <c r="D42" s="140" t="s">
        <v>189</v>
      </c>
      <c r="E42" s="43"/>
      <c r="F42" s="43"/>
    </row>
    <row r="43" spans="1:6" hidden="1" outlineLevel="1">
      <c r="A43" s="49">
        <v>41518</v>
      </c>
      <c r="B43" s="144">
        <v>0</v>
      </c>
      <c r="C43" s="144">
        <v>5</v>
      </c>
      <c r="D43" s="140" t="s">
        <v>189</v>
      </c>
      <c r="E43" s="43"/>
      <c r="F43" s="43"/>
    </row>
    <row r="44" spans="1:6" hidden="1" outlineLevel="1">
      <c r="A44" s="49">
        <v>41548</v>
      </c>
      <c r="B44" s="144">
        <v>0</v>
      </c>
      <c r="C44" s="144">
        <v>5</v>
      </c>
      <c r="D44" s="140" t="s">
        <v>189</v>
      </c>
      <c r="E44" s="43"/>
      <c r="F44" s="43"/>
    </row>
    <row r="45" spans="1:6" hidden="1" outlineLevel="1">
      <c r="A45" s="49">
        <v>41579</v>
      </c>
      <c r="B45" s="144">
        <v>0</v>
      </c>
      <c r="C45" s="144">
        <v>5</v>
      </c>
      <c r="D45" s="140" t="s">
        <v>189</v>
      </c>
      <c r="E45" s="43"/>
      <c r="F45" s="43"/>
    </row>
    <row r="46" spans="1:6" hidden="1" outlineLevel="1">
      <c r="A46" s="49">
        <v>41609</v>
      </c>
      <c r="B46" s="144">
        <v>0</v>
      </c>
      <c r="C46" s="144">
        <v>5</v>
      </c>
      <c r="D46" s="140" t="s">
        <v>189</v>
      </c>
      <c r="E46" s="43"/>
      <c r="F46" s="43"/>
    </row>
    <row r="47" spans="1:6" hidden="1" outlineLevel="1">
      <c r="A47" s="49">
        <v>41640</v>
      </c>
      <c r="B47" s="144">
        <v>0</v>
      </c>
      <c r="C47" s="144">
        <v>5</v>
      </c>
      <c r="D47" s="140" t="s">
        <v>189</v>
      </c>
      <c r="E47" s="43"/>
      <c r="F47" s="43"/>
    </row>
    <row r="48" spans="1:6" hidden="1" outlineLevel="1">
      <c r="A48" s="49">
        <v>41671</v>
      </c>
      <c r="B48" s="144">
        <v>0</v>
      </c>
      <c r="C48" s="144">
        <v>5</v>
      </c>
      <c r="D48" s="140" t="s">
        <v>189</v>
      </c>
      <c r="E48" s="43"/>
      <c r="F48" s="43"/>
    </row>
    <row r="49" spans="1:6" hidden="1" outlineLevel="1">
      <c r="A49" s="49">
        <v>41699</v>
      </c>
      <c r="B49" s="144">
        <v>0</v>
      </c>
      <c r="C49" s="144">
        <v>5</v>
      </c>
      <c r="D49" s="140" t="s">
        <v>189</v>
      </c>
      <c r="E49" s="43"/>
      <c r="F49" s="43"/>
    </row>
    <row r="50" spans="1:6" hidden="1" outlineLevel="1">
      <c r="A50" s="49">
        <v>41730</v>
      </c>
      <c r="B50" s="144">
        <v>0</v>
      </c>
      <c r="C50" s="144">
        <v>5</v>
      </c>
      <c r="D50" s="140" t="s">
        <v>189</v>
      </c>
      <c r="E50" s="43"/>
      <c r="F50" s="43"/>
    </row>
    <row r="51" spans="1:6" hidden="1" outlineLevel="1">
      <c r="A51" s="49">
        <v>41760</v>
      </c>
      <c r="B51" s="144">
        <v>0</v>
      </c>
      <c r="C51" s="144">
        <v>5</v>
      </c>
      <c r="D51" s="140" t="s">
        <v>189</v>
      </c>
      <c r="E51" s="43"/>
      <c r="F51" s="43"/>
    </row>
    <row r="52" spans="1:6" hidden="1" outlineLevel="1">
      <c r="A52" s="49">
        <v>41791</v>
      </c>
      <c r="B52" s="144">
        <v>0</v>
      </c>
      <c r="C52" s="144">
        <v>5</v>
      </c>
      <c r="D52" s="140" t="s">
        <v>189</v>
      </c>
      <c r="E52" s="43"/>
      <c r="F52" s="43"/>
    </row>
    <row r="53" spans="1:6" hidden="1" outlineLevel="1">
      <c r="A53" s="49">
        <v>41821</v>
      </c>
      <c r="B53" s="144">
        <v>0</v>
      </c>
      <c r="C53" s="144">
        <v>4</v>
      </c>
      <c r="D53" s="140" t="s">
        <v>189</v>
      </c>
      <c r="E53" s="43"/>
      <c r="F53" s="43"/>
    </row>
    <row r="54" spans="1:6" hidden="1" outlineLevel="1" collapsed="1">
      <c r="A54" s="49">
        <v>41852</v>
      </c>
      <c r="B54" s="144">
        <v>0</v>
      </c>
      <c r="C54" s="144">
        <v>4</v>
      </c>
      <c r="D54" s="140" t="s">
        <v>189</v>
      </c>
      <c r="E54" s="43"/>
      <c r="F54" s="43"/>
    </row>
    <row r="55" spans="1:6" hidden="1" outlineLevel="1" collapsed="1">
      <c r="A55" s="49">
        <v>41883</v>
      </c>
      <c r="B55" s="144">
        <v>0</v>
      </c>
      <c r="C55" s="144">
        <v>4</v>
      </c>
      <c r="D55" s="140" t="s">
        <v>189</v>
      </c>
      <c r="E55" s="43"/>
      <c r="F55" s="43"/>
    </row>
    <row r="56" spans="1:6" hidden="1" outlineLevel="1" collapsed="1">
      <c r="A56" s="49">
        <v>41913</v>
      </c>
      <c r="B56" s="144">
        <v>0</v>
      </c>
      <c r="C56" s="144">
        <v>4</v>
      </c>
      <c r="D56" s="140" t="s">
        <v>189</v>
      </c>
      <c r="E56" s="43"/>
      <c r="F56" s="43"/>
    </row>
    <row r="57" spans="1:6" hidden="1" outlineLevel="1" collapsed="1">
      <c r="A57" s="49">
        <v>41944</v>
      </c>
      <c r="B57" s="144">
        <v>0</v>
      </c>
      <c r="C57" s="144">
        <v>4</v>
      </c>
      <c r="D57" s="140" t="s">
        <v>189</v>
      </c>
      <c r="E57" s="43"/>
      <c r="F57" s="43"/>
    </row>
    <row r="58" spans="1:6" hidden="1" outlineLevel="1">
      <c r="A58" s="49">
        <v>41974</v>
      </c>
      <c r="B58" s="144">
        <v>0</v>
      </c>
      <c r="C58" s="144">
        <v>4</v>
      </c>
      <c r="D58" s="140" t="s">
        <v>189</v>
      </c>
      <c r="E58" s="43"/>
      <c r="F58" s="43"/>
    </row>
    <row r="59" spans="1:6" hidden="1" outlineLevel="1">
      <c r="A59" s="49">
        <v>42005</v>
      </c>
      <c r="B59" s="144">
        <v>0</v>
      </c>
      <c r="C59" s="144">
        <v>4</v>
      </c>
      <c r="D59" s="140" t="s">
        <v>189</v>
      </c>
      <c r="E59" s="43"/>
      <c r="F59" s="43"/>
    </row>
    <row r="60" spans="1:6" hidden="1" outlineLevel="1" collapsed="1">
      <c r="A60" s="49">
        <v>42036</v>
      </c>
      <c r="B60" s="144">
        <v>0</v>
      </c>
      <c r="C60" s="144">
        <v>4</v>
      </c>
      <c r="D60" s="140" t="s">
        <v>189</v>
      </c>
      <c r="E60" s="43"/>
      <c r="F60" s="43"/>
    </row>
    <row r="61" spans="1:6" hidden="1" outlineLevel="1" collapsed="1">
      <c r="A61" s="49">
        <v>42064</v>
      </c>
      <c r="B61" s="144">
        <v>0</v>
      </c>
      <c r="C61" s="144">
        <v>4</v>
      </c>
      <c r="D61" s="140" t="s">
        <v>189</v>
      </c>
      <c r="E61" s="43"/>
      <c r="F61" s="43"/>
    </row>
    <row r="62" spans="1:6" hidden="1" outlineLevel="1" collapsed="1">
      <c r="A62" s="49">
        <v>42095</v>
      </c>
      <c r="B62" s="144">
        <v>0</v>
      </c>
      <c r="C62" s="144">
        <v>4</v>
      </c>
      <c r="D62" s="140" t="s">
        <v>189</v>
      </c>
      <c r="E62" s="43"/>
      <c r="F62" s="43"/>
    </row>
    <row r="63" spans="1:6" hidden="1" outlineLevel="1" collapsed="1">
      <c r="A63" s="49">
        <v>42125</v>
      </c>
      <c r="B63" s="144">
        <v>0</v>
      </c>
      <c r="C63" s="144">
        <v>3</v>
      </c>
      <c r="D63" s="140" t="s">
        <v>189</v>
      </c>
      <c r="E63" s="43"/>
      <c r="F63" s="43"/>
    </row>
    <row r="64" spans="1:6" hidden="1" outlineLevel="1">
      <c r="A64" s="49">
        <v>42156</v>
      </c>
      <c r="B64" s="144">
        <v>0</v>
      </c>
      <c r="C64" s="144">
        <v>3</v>
      </c>
      <c r="D64" s="140" t="s">
        <v>189</v>
      </c>
      <c r="E64" s="43"/>
      <c r="F64" s="43"/>
    </row>
    <row r="65" spans="1:6" hidden="1" outlineLevel="1">
      <c r="A65" s="49">
        <v>42186</v>
      </c>
      <c r="B65" s="144">
        <v>0</v>
      </c>
      <c r="C65" s="144">
        <v>3</v>
      </c>
      <c r="D65" s="140" t="s">
        <v>189</v>
      </c>
      <c r="E65" s="43"/>
      <c r="F65" s="43"/>
    </row>
    <row r="66" spans="1:6" hidden="1" outlineLevel="1">
      <c r="A66" s="49">
        <v>42217</v>
      </c>
      <c r="B66" s="144">
        <v>0</v>
      </c>
      <c r="C66" s="144">
        <v>3</v>
      </c>
      <c r="D66" s="140" t="s">
        <v>189</v>
      </c>
      <c r="E66" s="43"/>
      <c r="F66" s="43"/>
    </row>
    <row r="67" spans="1:6" hidden="1" outlineLevel="1">
      <c r="A67" s="49">
        <v>42248</v>
      </c>
      <c r="B67" s="144">
        <v>0</v>
      </c>
      <c r="C67" s="144">
        <v>3</v>
      </c>
      <c r="D67" s="140" t="s">
        <v>189</v>
      </c>
      <c r="E67" s="43"/>
      <c r="F67" s="43"/>
    </row>
    <row r="68" spans="1:6" hidden="1" outlineLevel="1" collapsed="1">
      <c r="A68" s="49">
        <v>42278</v>
      </c>
      <c r="B68" s="144">
        <v>0</v>
      </c>
      <c r="C68" s="144">
        <v>3</v>
      </c>
      <c r="D68" s="140" t="s">
        <v>189</v>
      </c>
      <c r="E68" s="43"/>
      <c r="F68" s="43"/>
    </row>
    <row r="69" spans="1:6" hidden="1" outlineLevel="1" collapsed="1">
      <c r="A69" s="49">
        <v>42309</v>
      </c>
      <c r="B69" s="144">
        <v>0</v>
      </c>
      <c r="C69" s="144">
        <v>3</v>
      </c>
      <c r="D69" s="140" t="s">
        <v>189</v>
      </c>
      <c r="E69" s="43"/>
      <c r="F69" s="43"/>
    </row>
    <row r="70" spans="1:6" hidden="1" outlineLevel="1" collapsed="1">
      <c r="A70" s="49">
        <v>42339</v>
      </c>
      <c r="B70" s="144">
        <v>0</v>
      </c>
      <c r="C70" s="144">
        <v>3</v>
      </c>
      <c r="D70" s="43">
        <v>208</v>
      </c>
      <c r="E70" s="43"/>
      <c r="F70" s="43"/>
    </row>
    <row r="71" spans="1:6" hidden="1" outlineLevel="1" collapsed="1">
      <c r="A71" s="49">
        <v>42370</v>
      </c>
      <c r="B71" s="144">
        <v>0</v>
      </c>
      <c r="C71" s="144">
        <v>3</v>
      </c>
      <c r="D71" s="43">
        <v>208</v>
      </c>
      <c r="E71" s="43"/>
      <c r="F71" s="43"/>
    </row>
    <row r="72" spans="1:6" hidden="1" outlineLevel="1" collapsed="1">
      <c r="A72" s="49">
        <v>42401</v>
      </c>
      <c r="B72" s="144">
        <v>0</v>
      </c>
      <c r="C72" s="144">
        <v>3</v>
      </c>
      <c r="D72" s="43">
        <v>208</v>
      </c>
      <c r="E72" s="43"/>
      <c r="F72" s="43"/>
    </row>
    <row r="73" spans="1:6" hidden="1" outlineLevel="1" collapsed="1">
      <c r="A73" s="49">
        <v>42430</v>
      </c>
      <c r="B73" s="144">
        <v>0</v>
      </c>
      <c r="C73" s="144">
        <v>3</v>
      </c>
      <c r="D73" s="43">
        <v>206</v>
      </c>
      <c r="E73" s="43"/>
      <c r="F73" s="43"/>
    </row>
    <row r="74" spans="1:6" hidden="1" outlineLevel="1" collapsed="1">
      <c r="A74" s="49">
        <v>42461</v>
      </c>
      <c r="B74" s="144">
        <v>0</v>
      </c>
      <c r="C74" s="144">
        <v>3</v>
      </c>
      <c r="D74" s="43">
        <v>206</v>
      </c>
      <c r="E74" s="43"/>
      <c r="F74" s="43"/>
    </row>
    <row r="75" spans="1:6" hidden="1" outlineLevel="2">
      <c r="A75" s="49">
        <v>42491</v>
      </c>
      <c r="B75" s="144">
        <v>0</v>
      </c>
      <c r="C75" s="144">
        <v>3</v>
      </c>
      <c r="D75" s="43">
        <v>206</v>
      </c>
      <c r="E75" s="43"/>
      <c r="F75" s="43"/>
    </row>
    <row r="76" spans="1:6" hidden="1" outlineLevel="1" collapsed="1">
      <c r="A76" s="49">
        <v>42522</v>
      </c>
      <c r="B76" s="144">
        <v>0</v>
      </c>
      <c r="C76" s="144">
        <v>3</v>
      </c>
      <c r="D76" s="43">
        <v>192</v>
      </c>
      <c r="E76" s="43"/>
      <c r="F76" s="43"/>
    </row>
    <row r="77" spans="1:6" hidden="1" outlineLevel="1" collapsed="1">
      <c r="A77" s="49">
        <v>42552</v>
      </c>
      <c r="B77" s="144">
        <v>0</v>
      </c>
      <c r="C77" s="144">
        <v>3</v>
      </c>
      <c r="D77" s="43">
        <v>192</v>
      </c>
    </row>
    <row r="78" spans="1:6" hidden="1" outlineLevel="1" collapsed="1">
      <c r="A78" s="49">
        <v>42583</v>
      </c>
      <c r="B78" s="144">
        <v>0</v>
      </c>
      <c r="C78" s="144">
        <v>3</v>
      </c>
      <c r="D78" s="43">
        <v>192</v>
      </c>
    </row>
    <row r="79" spans="1:6" hidden="1" outlineLevel="1" collapsed="1">
      <c r="A79" s="49">
        <v>42614</v>
      </c>
      <c r="B79" s="144">
        <v>0</v>
      </c>
      <c r="C79" s="144">
        <v>3</v>
      </c>
      <c r="D79" s="19">
        <v>190</v>
      </c>
    </row>
    <row r="80" spans="1:6" hidden="1" outlineLevel="1" collapsed="1">
      <c r="A80" s="49">
        <v>42644</v>
      </c>
      <c r="B80" s="144">
        <v>0</v>
      </c>
      <c r="C80" s="144">
        <v>3</v>
      </c>
      <c r="D80" s="19">
        <v>190</v>
      </c>
    </row>
    <row r="81" spans="1:4" hidden="1" outlineLevel="1" collapsed="1">
      <c r="A81" s="49">
        <v>42675</v>
      </c>
      <c r="B81" s="144">
        <v>0</v>
      </c>
      <c r="C81" s="144">
        <v>3</v>
      </c>
      <c r="D81" s="19">
        <v>190</v>
      </c>
    </row>
    <row r="82" spans="1:4" hidden="1" outlineLevel="1" collapsed="1">
      <c r="A82" s="49">
        <v>42705</v>
      </c>
      <c r="B82" s="144">
        <v>0</v>
      </c>
      <c r="C82" s="144">
        <v>3</v>
      </c>
      <c r="D82" s="19">
        <v>180</v>
      </c>
    </row>
    <row r="83" spans="1:4" hidden="1" outlineLevel="1" collapsed="1">
      <c r="A83" s="49">
        <v>42736</v>
      </c>
      <c r="B83" s="144">
        <v>0</v>
      </c>
      <c r="C83" s="144">
        <v>3</v>
      </c>
      <c r="D83" s="19">
        <v>180</v>
      </c>
    </row>
    <row r="84" spans="1:4" hidden="1" outlineLevel="1" collapsed="1">
      <c r="A84" s="49">
        <v>42767</v>
      </c>
      <c r="B84" s="144">
        <v>0</v>
      </c>
      <c r="C84" s="144">
        <v>3</v>
      </c>
      <c r="D84" s="19">
        <v>180</v>
      </c>
    </row>
    <row r="85" spans="1:4" hidden="1" outlineLevel="1" collapsed="1">
      <c r="A85" s="49">
        <v>42795</v>
      </c>
      <c r="B85" s="144">
        <v>0</v>
      </c>
      <c r="C85" s="144">
        <v>3</v>
      </c>
      <c r="D85" s="19">
        <v>178</v>
      </c>
    </row>
    <row r="86" spans="1:4" hidden="1" outlineLevel="1" collapsed="1">
      <c r="A86" s="49">
        <v>42826</v>
      </c>
      <c r="B86" s="144">
        <v>0</v>
      </c>
      <c r="C86" s="144">
        <v>3</v>
      </c>
      <c r="D86" s="19">
        <v>178</v>
      </c>
    </row>
    <row r="87" spans="1:4" hidden="1" outlineLevel="1" collapsed="1">
      <c r="A87" s="49">
        <v>42856</v>
      </c>
      <c r="B87" s="144">
        <v>0</v>
      </c>
      <c r="C87" s="144">
        <v>3</v>
      </c>
      <c r="D87" s="19">
        <v>178</v>
      </c>
    </row>
    <row r="88" spans="1:4" hidden="1" outlineLevel="1" collapsed="1">
      <c r="A88" s="49">
        <v>42887</v>
      </c>
      <c r="B88" s="144">
        <v>0</v>
      </c>
      <c r="C88" s="144">
        <v>3</v>
      </c>
      <c r="D88" s="19">
        <v>174</v>
      </c>
    </row>
    <row r="89" spans="1:4" hidden="1" outlineLevel="1" collapsed="1">
      <c r="A89" s="49">
        <v>42917</v>
      </c>
      <c r="B89" s="144">
        <v>0</v>
      </c>
      <c r="C89" s="144">
        <v>3</v>
      </c>
      <c r="D89" s="19">
        <v>174</v>
      </c>
    </row>
    <row r="90" spans="1:4" hidden="1" outlineLevel="1" collapsed="1">
      <c r="A90" s="49">
        <v>42948</v>
      </c>
      <c r="B90" s="144">
        <v>0</v>
      </c>
      <c r="C90" s="144">
        <v>3</v>
      </c>
      <c r="D90" s="19">
        <v>174</v>
      </c>
    </row>
    <row r="91" spans="1:4" hidden="1" outlineLevel="1" collapsed="1">
      <c r="A91" s="49">
        <v>42979</v>
      </c>
      <c r="B91" s="144">
        <v>0</v>
      </c>
      <c r="C91" s="144">
        <v>3</v>
      </c>
      <c r="D91" s="19">
        <v>166</v>
      </c>
    </row>
    <row r="92" spans="1:4" hidden="1" outlineLevel="1" collapsed="1">
      <c r="A92" s="49">
        <v>43009</v>
      </c>
      <c r="B92" s="144">
        <v>0</v>
      </c>
      <c r="C92" s="144">
        <v>3</v>
      </c>
      <c r="D92" s="19">
        <v>166</v>
      </c>
    </row>
    <row r="93" spans="1:4" hidden="1" outlineLevel="1" collapsed="1">
      <c r="A93" s="49">
        <v>43040</v>
      </c>
      <c r="B93" s="144">
        <v>0</v>
      </c>
      <c r="C93" s="144">
        <v>3</v>
      </c>
      <c r="D93" s="19">
        <v>166</v>
      </c>
    </row>
    <row r="94" spans="1:4" hidden="1" outlineLevel="1" collapsed="1">
      <c r="A94" s="49">
        <v>43070</v>
      </c>
      <c r="B94" s="144">
        <v>0</v>
      </c>
      <c r="C94" s="144">
        <v>3</v>
      </c>
      <c r="D94" s="19">
        <v>166</v>
      </c>
    </row>
    <row r="95" spans="1:4" hidden="1" outlineLevel="1" collapsed="1">
      <c r="A95" s="49">
        <v>43101</v>
      </c>
      <c r="B95" s="144">
        <v>0</v>
      </c>
      <c r="C95" s="144">
        <v>3</v>
      </c>
      <c r="D95" s="19">
        <v>166</v>
      </c>
    </row>
    <row r="96" spans="1:4" hidden="1" outlineLevel="1" collapsed="1">
      <c r="A96" s="49">
        <v>43132</v>
      </c>
      <c r="B96" s="144">
        <v>0</v>
      </c>
      <c r="C96" s="144">
        <v>3</v>
      </c>
      <c r="D96" s="19">
        <v>166</v>
      </c>
    </row>
    <row r="97" spans="1:4" hidden="1" outlineLevel="1" collapsed="1">
      <c r="A97" s="49">
        <v>43160</v>
      </c>
      <c r="B97" s="144">
        <v>0</v>
      </c>
      <c r="C97" s="144">
        <v>3</v>
      </c>
      <c r="D97" s="19">
        <v>169</v>
      </c>
    </row>
    <row r="98" spans="1:4" hidden="1" outlineLevel="1" collapsed="1">
      <c r="A98" s="49">
        <v>43191</v>
      </c>
      <c r="B98" s="144">
        <v>0</v>
      </c>
      <c r="C98" s="144">
        <v>3</v>
      </c>
      <c r="D98" s="19">
        <v>169</v>
      </c>
    </row>
    <row r="99" spans="1:4" hidden="1" outlineLevel="1" collapsed="1">
      <c r="A99" s="49">
        <v>43221</v>
      </c>
      <c r="B99" s="144">
        <v>0</v>
      </c>
      <c r="C99" s="144">
        <v>3</v>
      </c>
      <c r="D99" s="19">
        <v>169</v>
      </c>
    </row>
    <row r="100" spans="1:4" hidden="1" outlineLevel="1" collapsed="1">
      <c r="A100" s="49">
        <v>43252</v>
      </c>
      <c r="B100" s="144">
        <v>0</v>
      </c>
      <c r="C100" s="144">
        <v>3</v>
      </c>
      <c r="D100" s="19">
        <v>164</v>
      </c>
    </row>
    <row r="101" spans="1:4" hidden="1" outlineLevel="1" collapsed="1">
      <c r="A101" s="49">
        <v>43282</v>
      </c>
      <c r="B101" s="144">
        <v>0</v>
      </c>
      <c r="C101" s="144">
        <v>3</v>
      </c>
      <c r="D101" s="19">
        <v>164</v>
      </c>
    </row>
    <row r="102" spans="1:4" hidden="1" outlineLevel="1" collapsed="1">
      <c r="A102" s="49">
        <v>43313</v>
      </c>
      <c r="B102" s="144">
        <v>0</v>
      </c>
      <c r="C102" s="144">
        <v>3</v>
      </c>
      <c r="D102" s="19">
        <v>164</v>
      </c>
    </row>
    <row r="103" spans="1:4" hidden="1" outlineLevel="1" collapsed="1">
      <c r="A103" s="49">
        <v>43344</v>
      </c>
      <c r="B103" s="144">
        <v>0</v>
      </c>
      <c r="C103" s="144">
        <v>3</v>
      </c>
      <c r="D103" s="19">
        <v>155</v>
      </c>
    </row>
    <row r="104" spans="1:4" hidden="1" outlineLevel="1" collapsed="1">
      <c r="A104" s="49">
        <v>43374</v>
      </c>
      <c r="B104" s="144">
        <v>0</v>
      </c>
      <c r="C104" s="144">
        <v>3</v>
      </c>
      <c r="D104" s="19">
        <v>155</v>
      </c>
    </row>
    <row r="105" spans="1:4" hidden="1" outlineLevel="1" collapsed="1">
      <c r="A105" s="49">
        <v>43405</v>
      </c>
      <c r="B105" s="144">
        <v>0</v>
      </c>
      <c r="C105" s="144">
        <v>3</v>
      </c>
      <c r="D105" s="19">
        <v>155</v>
      </c>
    </row>
    <row r="106" spans="1:4" hidden="1" outlineLevel="1" collapsed="1">
      <c r="A106" s="49">
        <v>43435</v>
      </c>
      <c r="B106" s="144">
        <v>0</v>
      </c>
      <c r="C106" s="144">
        <v>3</v>
      </c>
      <c r="D106" s="19">
        <v>152</v>
      </c>
    </row>
    <row r="107" spans="1:4" hidden="1" outlineLevel="1" collapsed="1">
      <c r="A107" s="49">
        <v>43466</v>
      </c>
      <c r="B107" s="144">
        <v>0</v>
      </c>
      <c r="C107" s="144">
        <v>3</v>
      </c>
      <c r="D107" s="19">
        <v>152</v>
      </c>
    </row>
    <row r="108" spans="1:4" hidden="1" outlineLevel="1" collapsed="1">
      <c r="A108" s="49">
        <v>43497</v>
      </c>
      <c r="B108" s="144">
        <v>0</v>
      </c>
      <c r="C108" s="144">
        <v>3</v>
      </c>
      <c r="D108" s="19">
        <v>152</v>
      </c>
    </row>
    <row r="109" spans="1:4" hidden="1" outlineLevel="1" collapsed="1">
      <c r="A109" s="49">
        <v>43525</v>
      </c>
      <c r="B109" s="144">
        <v>0</v>
      </c>
      <c r="C109" s="144">
        <v>3</v>
      </c>
      <c r="D109" s="19">
        <v>152</v>
      </c>
    </row>
    <row r="110" spans="1:4" hidden="1" outlineLevel="1" collapsed="1">
      <c r="A110" s="49">
        <v>43556</v>
      </c>
      <c r="B110" s="144">
        <v>0</v>
      </c>
      <c r="C110" s="144">
        <v>3</v>
      </c>
      <c r="D110" s="19">
        <v>152</v>
      </c>
    </row>
    <row r="111" spans="1:4" hidden="1" outlineLevel="1" collapsed="1">
      <c r="A111" s="49">
        <v>43586</v>
      </c>
      <c r="B111" s="144">
        <v>0</v>
      </c>
      <c r="C111" s="144">
        <v>3</v>
      </c>
      <c r="D111" s="19">
        <v>152</v>
      </c>
    </row>
    <row r="112" spans="1:4" hidden="1" outlineLevel="1" collapsed="1">
      <c r="A112" s="49">
        <v>43617</v>
      </c>
      <c r="B112" s="144">
        <v>0</v>
      </c>
      <c r="C112" s="144">
        <v>3</v>
      </c>
      <c r="D112" s="19">
        <v>150</v>
      </c>
    </row>
    <row r="113" spans="1:4" hidden="1" outlineLevel="1" collapsed="1">
      <c r="A113" s="49">
        <v>43647</v>
      </c>
      <c r="B113" s="144">
        <v>0</v>
      </c>
      <c r="C113" s="144">
        <v>3</v>
      </c>
      <c r="D113" s="19">
        <v>150</v>
      </c>
    </row>
    <row r="114" spans="1:4" hidden="1" outlineLevel="1" collapsed="1">
      <c r="A114" s="49">
        <v>43678</v>
      </c>
      <c r="B114" s="144">
        <v>0</v>
      </c>
      <c r="C114" s="144">
        <v>3</v>
      </c>
      <c r="D114" s="19">
        <v>150</v>
      </c>
    </row>
    <row r="115" spans="1:4" hidden="1" outlineLevel="1" collapsed="1">
      <c r="A115" s="49">
        <v>43709</v>
      </c>
      <c r="B115" s="144">
        <v>0</v>
      </c>
      <c r="C115" s="144">
        <v>3</v>
      </c>
      <c r="D115" s="19">
        <v>150</v>
      </c>
    </row>
    <row r="116" spans="1:4" hidden="1" outlineLevel="1" collapsed="1">
      <c r="A116" s="49">
        <v>43739</v>
      </c>
      <c r="B116" s="144">
        <v>0</v>
      </c>
      <c r="C116" s="144">
        <v>3</v>
      </c>
      <c r="D116" s="19">
        <v>150</v>
      </c>
    </row>
    <row r="117" spans="1:4" hidden="1" outlineLevel="1" collapsed="1">
      <c r="A117" s="49">
        <v>43770</v>
      </c>
      <c r="B117" s="144">
        <v>0</v>
      </c>
      <c r="C117" s="144">
        <v>3</v>
      </c>
      <c r="D117" s="19">
        <v>150</v>
      </c>
    </row>
    <row r="118" spans="1:4" hidden="1" outlineLevel="1" collapsed="1">
      <c r="A118" s="49">
        <v>43800</v>
      </c>
      <c r="B118" s="144">
        <v>0</v>
      </c>
      <c r="C118" s="144">
        <v>3</v>
      </c>
      <c r="D118" s="19">
        <v>143</v>
      </c>
    </row>
    <row r="119" spans="1:4" hidden="1" outlineLevel="1" collapsed="1">
      <c r="A119" s="49">
        <v>43831</v>
      </c>
      <c r="B119" s="144">
        <v>0</v>
      </c>
      <c r="C119" s="144">
        <v>3</v>
      </c>
      <c r="D119" s="19">
        <v>143</v>
      </c>
    </row>
    <row r="120" spans="1:4" hidden="1" outlineLevel="1" collapsed="1">
      <c r="A120" s="49">
        <v>43862</v>
      </c>
      <c r="B120" s="144">
        <v>0</v>
      </c>
      <c r="C120" s="144">
        <v>3</v>
      </c>
      <c r="D120" s="19">
        <v>143</v>
      </c>
    </row>
    <row r="121" spans="1:4" hidden="1" outlineLevel="1" collapsed="1">
      <c r="A121" s="49">
        <v>43891</v>
      </c>
      <c r="B121" s="144">
        <v>0</v>
      </c>
      <c r="C121" s="144">
        <v>3</v>
      </c>
      <c r="D121" s="19">
        <v>139</v>
      </c>
    </row>
    <row r="122" spans="1:4" hidden="1" outlineLevel="1" collapsed="1">
      <c r="A122" s="49">
        <v>43922</v>
      </c>
      <c r="B122" s="144">
        <v>0</v>
      </c>
      <c r="C122" s="144">
        <v>3</v>
      </c>
      <c r="D122" s="19">
        <v>139</v>
      </c>
    </row>
    <row r="123" spans="1:4" hidden="1" outlineLevel="1" collapsed="1">
      <c r="A123" s="49">
        <v>43952</v>
      </c>
      <c r="B123" s="144">
        <v>0</v>
      </c>
      <c r="C123" s="144">
        <v>3</v>
      </c>
      <c r="D123" s="19">
        <v>139</v>
      </c>
    </row>
    <row r="124" spans="1:4" hidden="1" outlineLevel="1" collapsed="1">
      <c r="A124" s="49">
        <v>43983</v>
      </c>
      <c r="B124" s="144">
        <v>0</v>
      </c>
      <c r="C124" s="144">
        <v>3</v>
      </c>
      <c r="D124" s="19">
        <v>139</v>
      </c>
    </row>
    <row r="125" spans="1:4" hidden="1" outlineLevel="1" collapsed="1">
      <c r="A125" s="49">
        <v>44013</v>
      </c>
      <c r="B125" s="144">
        <v>0</v>
      </c>
      <c r="C125" s="144">
        <v>3</v>
      </c>
      <c r="D125" s="19">
        <v>139</v>
      </c>
    </row>
    <row r="126" spans="1:4" hidden="1" outlineLevel="1" collapsed="1">
      <c r="A126" s="49">
        <v>44044</v>
      </c>
      <c r="B126" s="144">
        <v>0</v>
      </c>
      <c r="C126" s="144">
        <v>3</v>
      </c>
      <c r="D126" s="19">
        <v>139</v>
      </c>
    </row>
    <row r="127" spans="1:4" hidden="1" outlineLevel="1" collapsed="1">
      <c r="A127" s="49">
        <v>44075</v>
      </c>
      <c r="B127" s="144">
        <v>0</v>
      </c>
      <c r="C127" s="144">
        <v>3</v>
      </c>
      <c r="D127" s="19">
        <v>130</v>
      </c>
    </row>
    <row r="128" spans="1:4" hidden="1" outlineLevel="1" collapsed="1">
      <c r="A128" s="49">
        <v>44105</v>
      </c>
      <c r="B128" s="144">
        <v>0</v>
      </c>
      <c r="C128" s="144">
        <v>3</v>
      </c>
      <c r="D128" s="19">
        <v>130</v>
      </c>
    </row>
    <row r="129" spans="1:4" hidden="1" outlineLevel="1" collapsed="1">
      <c r="A129" s="49">
        <v>44136</v>
      </c>
      <c r="B129" s="144">
        <v>0</v>
      </c>
      <c r="C129" s="144">
        <v>3</v>
      </c>
      <c r="D129" s="19">
        <v>130</v>
      </c>
    </row>
    <row r="130" spans="1:4" hidden="1" outlineLevel="1" collapsed="1">
      <c r="A130" s="49">
        <v>44166</v>
      </c>
      <c r="B130" s="144">
        <v>0</v>
      </c>
      <c r="C130" s="144">
        <v>3</v>
      </c>
      <c r="D130" s="19">
        <v>125</v>
      </c>
    </row>
    <row r="131" spans="1:4" hidden="1" outlineLevel="1" collapsed="1">
      <c r="A131" s="49">
        <v>44197</v>
      </c>
      <c r="B131" s="144">
        <v>0</v>
      </c>
      <c r="C131" s="144">
        <v>3</v>
      </c>
      <c r="D131" s="19">
        <v>125</v>
      </c>
    </row>
    <row r="132" spans="1:4" hidden="1" outlineLevel="1" collapsed="1">
      <c r="A132" s="49">
        <v>44228</v>
      </c>
      <c r="B132" s="144">
        <v>0</v>
      </c>
      <c r="C132" s="144">
        <v>3</v>
      </c>
      <c r="D132" s="19">
        <v>125</v>
      </c>
    </row>
    <row r="133" spans="1:4" hidden="1" outlineLevel="1" collapsed="1">
      <c r="A133" s="49">
        <v>44256</v>
      </c>
      <c r="B133" s="144">
        <v>0</v>
      </c>
      <c r="C133" s="144">
        <v>3</v>
      </c>
      <c r="D133" s="19">
        <v>124</v>
      </c>
    </row>
    <row r="134" spans="1:4" hidden="1" outlineLevel="1" collapsed="1">
      <c r="A134" s="49">
        <v>44287</v>
      </c>
      <c r="B134" s="144">
        <v>0</v>
      </c>
      <c r="C134" s="144">
        <v>3</v>
      </c>
      <c r="D134" s="19">
        <v>124</v>
      </c>
    </row>
    <row r="135" spans="1:4" hidden="1" outlineLevel="1" collapsed="1">
      <c r="A135" s="49">
        <v>44317</v>
      </c>
      <c r="B135" s="144">
        <v>0</v>
      </c>
      <c r="C135" s="144">
        <v>3</v>
      </c>
      <c r="D135" s="19">
        <v>124</v>
      </c>
    </row>
    <row r="136" spans="1:4" hidden="1" outlineLevel="1" collapsed="1">
      <c r="A136" s="49">
        <v>44348</v>
      </c>
      <c r="B136" s="144">
        <v>0</v>
      </c>
      <c r="C136" s="144">
        <v>3</v>
      </c>
      <c r="D136" s="19">
        <v>119</v>
      </c>
    </row>
    <row r="137" spans="1:4" hidden="1" outlineLevel="1" collapsed="1">
      <c r="A137" s="49">
        <v>44378</v>
      </c>
      <c r="B137" s="144">
        <v>0</v>
      </c>
      <c r="C137" s="144">
        <v>3</v>
      </c>
      <c r="D137" s="19">
        <v>119</v>
      </c>
    </row>
    <row r="138" spans="1:4" hidden="1" outlineLevel="1" collapsed="1">
      <c r="A138" s="49">
        <v>44409</v>
      </c>
      <c r="B138" s="144">
        <v>0</v>
      </c>
      <c r="C138" s="144">
        <v>3</v>
      </c>
      <c r="D138" s="19">
        <v>119</v>
      </c>
    </row>
    <row r="139" spans="1:4" hidden="1" outlineLevel="1" collapsed="1">
      <c r="A139" s="49">
        <v>44440</v>
      </c>
      <c r="B139" s="144">
        <v>0</v>
      </c>
      <c r="C139" s="144">
        <v>3</v>
      </c>
      <c r="D139" s="19">
        <v>117</v>
      </c>
    </row>
    <row r="140" spans="1:4" hidden="1" outlineLevel="1" collapsed="1">
      <c r="A140" s="49">
        <v>44470</v>
      </c>
      <c r="B140" s="144">
        <v>0</v>
      </c>
      <c r="C140" s="144">
        <v>3</v>
      </c>
      <c r="D140" s="19">
        <v>117</v>
      </c>
    </row>
    <row r="141" spans="1:4" hidden="1" outlineLevel="1" collapsed="1">
      <c r="A141" s="49">
        <v>44501</v>
      </c>
      <c r="B141" s="144">
        <v>0</v>
      </c>
      <c r="C141" s="144">
        <v>3</v>
      </c>
      <c r="D141" s="19">
        <v>117</v>
      </c>
    </row>
    <row r="142" spans="1:4" hidden="1" outlineLevel="1" collapsed="1">
      <c r="A142" s="49">
        <v>44531</v>
      </c>
      <c r="B142" s="144">
        <v>0</v>
      </c>
      <c r="C142" s="144">
        <v>3</v>
      </c>
      <c r="D142" s="19">
        <v>117</v>
      </c>
    </row>
    <row r="143" spans="1:4" hidden="1" outlineLevel="1" collapsed="1">
      <c r="A143" s="49">
        <v>44562</v>
      </c>
      <c r="B143" s="144">
        <v>0</v>
      </c>
      <c r="C143" s="144">
        <v>3</v>
      </c>
      <c r="D143" s="19">
        <v>117</v>
      </c>
    </row>
    <row r="144" spans="1:4" hidden="1" outlineLevel="1" collapsed="1">
      <c r="A144" s="49">
        <v>44593</v>
      </c>
      <c r="B144" s="144">
        <v>0</v>
      </c>
      <c r="C144" s="144">
        <v>3</v>
      </c>
      <c r="D144" s="19">
        <v>117</v>
      </c>
    </row>
    <row r="145" spans="1:4" hidden="1" outlineLevel="1" collapsed="1">
      <c r="A145" s="49">
        <v>44621</v>
      </c>
      <c r="B145" s="144">
        <v>0</v>
      </c>
      <c r="C145" s="144">
        <v>3</v>
      </c>
      <c r="D145" s="19">
        <v>119</v>
      </c>
    </row>
    <row r="146" spans="1:4" hidden="1" outlineLevel="1" collapsed="1">
      <c r="A146" s="49">
        <v>44652</v>
      </c>
      <c r="B146" s="144">
        <v>0</v>
      </c>
      <c r="C146" s="144">
        <v>3</v>
      </c>
      <c r="D146" s="19">
        <v>119</v>
      </c>
    </row>
    <row r="147" spans="1:4" hidden="1" outlineLevel="1" collapsed="1">
      <c r="A147" s="49">
        <v>44682</v>
      </c>
      <c r="B147" s="144">
        <v>0</v>
      </c>
      <c r="C147" s="144">
        <v>3</v>
      </c>
      <c r="D147" s="19">
        <v>119</v>
      </c>
    </row>
    <row r="148" spans="1:4" hidden="1" outlineLevel="1" collapsed="1">
      <c r="A148" s="49">
        <v>44713</v>
      </c>
      <c r="B148" s="144">
        <v>0</v>
      </c>
      <c r="C148" s="144">
        <v>3</v>
      </c>
      <c r="D148" s="19">
        <v>116</v>
      </c>
    </row>
    <row r="149" spans="1:4" hidden="1" outlineLevel="1" collapsed="1">
      <c r="A149" s="49">
        <v>44743</v>
      </c>
      <c r="B149" s="144">
        <v>0</v>
      </c>
      <c r="C149" s="144">
        <v>3</v>
      </c>
      <c r="D149" s="19">
        <v>116</v>
      </c>
    </row>
    <row r="150" spans="1:4" hidden="1" outlineLevel="1" collapsed="1">
      <c r="A150" s="49">
        <v>44774</v>
      </c>
      <c r="B150" s="144">
        <v>0</v>
      </c>
      <c r="C150" s="144">
        <v>3</v>
      </c>
      <c r="D150" s="19">
        <v>116</v>
      </c>
    </row>
    <row r="151" spans="1:4" hidden="1" outlineLevel="1" collapsed="1">
      <c r="A151" s="49">
        <v>44805</v>
      </c>
      <c r="B151" s="144">
        <v>0</v>
      </c>
      <c r="C151" s="144">
        <v>3</v>
      </c>
      <c r="D151" s="19">
        <v>108</v>
      </c>
    </row>
    <row r="152" spans="1:4" hidden="1" outlineLevel="1" collapsed="1">
      <c r="A152" s="49">
        <v>44835</v>
      </c>
      <c r="B152" s="144">
        <v>0</v>
      </c>
      <c r="C152" s="144">
        <v>3</v>
      </c>
      <c r="D152" s="19">
        <v>108</v>
      </c>
    </row>
    <row r="153" spans="1:4" hidden="1" outlineLevel="1" collapsed="1">
      <c r="A153" s="49">
        <v>44866</v>
      </c>
      <c r="B153" s="144">
        <v>0</v>
      </c>
      <c r="C153" s="144">
        <v>3</v>
      </c>
      <c r="D153" s="19">
        <v>108</v>
      </c>
    </row>
    <row r="154" spans="1:4" hidden="1" outlineLevel="1" collapsed="1">
      <c r="A154" s="49">
        <v>44896</v>
      </c>
      <c r="B154" s="144">
        <v>0</v>
      </c>
      <c r="C154" s="144">
        <v>3</v>
      </c>
      <c r="D154" s="19">
        <v>109</v>
      </c>
    </row>
    <row r="155" spans="1:4" hidden="1" outlineLevel="1" collapsed="1">
      <c r="A155" s="49">
        <v>44927</v>
      </c>
      <c r="B155" s="144">
        <v>0</v>
      </c>
      <c r="C155" s="144">
        <v>3</v>
      </c>
      <c r="D155" s="19">
        <v>109</v>
      </c>
    </row>
    <row r="156" spans="1:4" hidden="1" outlineLevel="1" collapsed="1">
      <c r="A156" s="49">
        <v>44958</v>
      </c>
      <c r="B156" s="144">
        <v>0</v>
      </c>
      <c r="C156" s="144">
        <v>3</v>
      </c>
      <c r="D156" s="19">
        <v>109</v>
      </c>
    </row>
    <row r="157" spans="1:4" hidden="1" outlineLevel="1" collapsed="1">
      <c r="A157" s="49">
        <v>44986</v>
      </c>
      <c r="B157" s="144">
        <v>0</v>
      </c>
      <c r="C157" s="144">
        <v>3</v>
      </c>
      <c r="D157" s="19">
        <v>107</v>
      </c>
    </row>
    <row r="158" spans="1:4" hidden="1" outlineLevel="1" collapsed="1">
      <c r="A158" s="49">
        <v>45017</v>
      </c>
      <c r="B158" s="144">
        <v>0</v>
      </c>
      <c r="C158" s="144">
        <v>3</v>
      </c>
      <c r="D158" s="19">
        <v>107</v>
      </c>
    </row>
    <row r="159" spans="1:4" hidden="1" outlineLevel="1" collapsed="1">
      <c r="A159" s="49">
        <v>45047</v>
      </c>
      <c r="B159" s="144">
        <v>0</v>
      </c>
      <c r="C159" s="144">
        <v>3</v>
      </c>
      <c r="D159" s="19">
        <v>107</v>
      </c>
    </row>
    <row r="160" spans="1:4" hidden="1" outlineLevel="1" collapsed="1">
      <c r="A160" s="49">
        <v>45078</v>
      </c>
      <c r="B160" s="144">
        <v>0</v>
      </c>
      <c r="C160" s="144">
        <v>3</v>
      </c>
      <c r="D160" s="19">
        <v>108</v>
      </c>
    </row>
    <row r="161" spans="1:4" hidden="1" outlineLevel="1" collapsed="1">
      <c r="A161" s="49">
        <v>45108</v>
      </c>
      <c r="B161" s="144">
        <v>0</v>
      </c>
      <c r="C161" s="144">
        <v>3</v>
      </c>
      <c r="D161" s="19">
        <v>108</v>
      </c>
    </row>
    <row r="162" spans="1:4" hidden="1" outlineLevel="1" collapsed="1">
      <c r="A162" s="49">
        <v>45139</v>
      </c>
      <c r="B162" s="144">
        <v>0</v>
      </c>
      <c r="C162" s="144">
        <v>3</v>
      </c>
      <c r="D162" s="19">
        <v>108</v>
      </c>
    </row>
    <row r="163" spans="1:4" hidden="1" outlineLevel="1" collapsed="1">
      <c r="A163" s="49">
        <v>45170</v>
      </c>
      <c r="B163" s="144">
        <v>0</v>
      </c>
      <c r="C163" s="144">
        <v>3</v>
      </c>
      <c r="D163" s="19">
        <v>108</v>
      </c>
    </row>
    <row r="164" spans="1:4" hidden="1" outlineLevel="1" collapsed="1">
      <c r="A164" s="49">
        <v>45200</v>
      </c>
      <c r="B164" s="144">
        <v>0</v>
      </c>
      <c r="C164" s="144">
        <v>3</v>
      </c>
      <c r="D164" s="19">
        <v>108</v>
      </c>
    </row>
    <row r="165" spans="1:4" hidden="1" outlineLevel="1" collapsed="1">
      <c r="A165" s="49">
        <v>45231</v>
      </c>
      <c r="B165" s="144">
        <v>0</v>
      </c>
      <c r="C165" s="144">
        <v>3</v>
      </c>
      <c r="D165" s="19">
        <v>108</v>
      </c>
    </row>
    <row r="166" spans="1:4" hidden="1" outlineLevel="1" collapsed="1">
      <c r="A166" s="49">
        <v>45261</v>
      </c>
      <c r="B166" s="144">
        <v>0</v>
      </c>
      <c r="C166" s="144">
        <v>3</v>
      </c>
      <c r="D166" s="19">
        <v>109</v>
      </c>
    </row>
    <row r="167" spans="1:4" hidden="1" outlineLevel="1" collapsed="1">
      <c r="A167" s="49">
        <v>45292</v>
      </c>
      <c r="B167" s="144">
        <v>0</v>
      </c>
      <c r="C167" s="144">
        <v>3</v>
      </c>
      <c r="D167" s="19">
        <v>109</v>
      </c>
    </row>
    <row r="168" spans="1:4" hidden="1" outlineLevel="1" collapsed="1">
      <c r="A168" s="49">
        <v>45323</v>
      </c>
      <c r="B168" s="144">
        <v>0</v>
      </c>
      <c r="C168" s="144">
        <v>3</v>
      </c>
      <c r="D168" s="19">
        <v>109</v>
      </c>
    </row>
    <row r="169" spans="1:4" hidden="1" outlineLevel="1" collapsed="1">
      <c r="A169" s="49">
        <v>45352</v>
      </c>
      <c r="B169" s="144">
        <v>0</v>
      </c>
      <c r="C169" s="144">
        <v>3</v>
      </c>
      <c r="D169" s="19">
        <v>109</v>
      </c>
    </row>
    <row r="170" spans="1:4" collapsed="1">
      <c r="A170" s="49">
        <v>45383</v>
      </c>
      <c r="B170" s="144">
        <v>0</v>
      </c>
      <c r="C170" s="144">
        <v>3</v>
      </c>
      <c r="D170" s="19">
        <v>109</v>
      </c>
    </row>
    <row r="171" spans="1:4">
      <c r="A171" s="49">
        <v>45413</v>
      </c>
      <c r="B171" s="144">
        <v>0</v>
      </c>
      <c r="C171" s="144">
        <v>3</v>
      </c>
      <c r="D171" s="19">
        <v>109</v>
      </c>
    </row>
    <row r="172" spans="1:4">
      <c r="A172" s="49">
        <v>45444</v>
      </c>
      <c r="B172" s="144">
        <v>0</v>
      </c>
      <c r="C172" s="144">
        <v>3</v>
      </c>
      <c r="D172" s="19">
        <v>108</v>
      </c>
    </row>
    <row r="173" spans="1:4">
      <c r="A173" s="49">
        <v>45474</v>
      </c>
      <c r="B173" s="144">
        <v>0</v>
      </c>
      <c r="C173" s="144">
        <v>3</v>
      </c>
      <c r="D173" s="19">
        <v>108</v>
      </c>
    </row>
    <row r="174" spans="1:4">
      <c r="A174" s="49">
        <v>45505</v>
      </c>
      <c r="B174" s="144">
        <v>0</v>
      </c>
      <c r="C174" s="144">
        <v>3</v>
      </c>
      <c r="D174" s="19">
        <v>108</v>
      </c>
    </row>
    <row r="175" spans="1:4">
      <c r="A175" s="49">
        <v>45536</v>
      </c>
      <c r="B175" s="144">
        <v>0</v>
      </c>
      <c r="C175" s="144">
        <v>3</v>
      </c>
      <c r="D175" s="19">
        <v>107</v>
      </c>
    </row>
    <row r="176" spans="1:4">
      <c r="A176" s="49">
        <v>45566</v>
      </c>
      <c r="B176" s="144">
        <v>0</v>
      </c>
      <c r="C176" s="144">
        <v>3</v>
      </c>
      <c r="D176" s="19">
        <v>107</v>
      </c>
    </row>
    <row r="177" spans="1:4">
      <c r="A177" s="49">
        <v>45597</v>
      </c>
      <c r="B177" s="144">
        <v>0</v>
      </c>
      <c r="C177" s="144">
        <v>3</v>
      </c>
      <c r="D177" s="19">
        <v>107</v>
      </c>
    </row>
    <row r="178" spans="1:4">
      <c r="A178" s="49">
        <v>45627</v>
      </c>
      <c r="B178" s="144">
        <v>0</v>
      </c>
      <c r="C178" s="144">
        <v>3</v>
      </c>
      <c r="D178" s="19">
        <v>107</v>
      </c>
    </row>
    <row r="179" spans="1:4">
      <c r="A179" s="49">
        <v>45658</v>
      </c>
      <c r="B179" s="144">
        <v>0</v>
      </c>
      <c r="C179" s="144">
        <v>3</v>
      </c>
      <c r="D179" s="19">
        <v>107</v>
      </c>
    </row>
    <row r="180" spans="1:4">
      <c r="A180" s="49">
        <v>45689</v>
      </c>
      <c r="B180" s="144">
        <v>0</v>
      </c>
      <c r="C180" s="144">
        <v>3</v>
      </c>
      <c r="D180" s="19">
        <v>107</v>
      </c>
    </row>
    <row r="181" spans="1:4">
      <c r="A181" s="49">
        <v>45717</v>
      </c>
      <c r="B181" s="144">
        <v>0</v>
      </c>
      <c r="C181" s="144">
        <v>3</v>
      </c>
      <c r="D181" s="19">
        <v>107</v>
      </c>
    </row>
    <row r="182" spans="1:4">
      <c r="A182" s="49">
        <v>45748</v>
      </c>
      <c r="B182" s="144">
        <v>0</v>
      </c>
      <c r="C182" s="144">
        <v>3</v>
      </c>
      <c r="D182" s="19">
        <v>107</v>
      </c>
    </row>
  </sheetData>
  <mergeCells count="5">
    <mergeCell ref="B6:B8"/>
    <mergeCell ref="C6:C8"/>
    <mergeCell ref="A6:A8"/>
    <mergeCell ref="A4:C4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9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5" t="s">
        <v>132</v>
      </c>
    </row>
    <row r="2" spans="1:16" ht="6" customHeight="1"/>
    <row r="3" spans="1:16">
      <c r="A3" s="110" t="s">
        <v>191</v>
      </c>
      <c r="B3" s="138"/>
      <c r="C3" s="138"/>
      <c r="D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>
      <c r="A4" s="208" t="s">
        <v>131</v>
      </c>
      <c r="B4" s="208"/>
      <c r="C4" s="208"/>
    </row>
    <row r="5" spans="1:16">
      <c r="A5" s="13" t="s">
        <v>128</v>
      </c>
    </row>
    <row r="6" spans="1:16">
      <c r="A6" s="255" t="s">
        <v>192</v>
      </c>
      <c r="B6" s="255" t="s">
        <v>193</v>
      </c>
      <c r="C6" s="255" t="s">
        <v>194</v>
      </c>
      <c r="D6" s="254" t="s">
        <v>266</v>
      </c>
      <c r="E6" s="254"/>
    </row>
    <row r="7" spans="1:16" ht="18.75" customHeight="1">
      <c r="A7" s="255"/>
      <c r="B7" s="255"/>
      <c r="C7" s="255"/>
      <c r="D7" s="255" t="s">
        <v>195</v>
      </c>
      <c r="E7" s="256" t="s">
        <v>174</v>
      </c>
    </row>
    <row r="8" spans="1:16">
      <c r="A8" s="255"/>
      <c r="B8" s="255"/>
      <c r="C8" s="255"/>
      <c r="D8" s="255"/>
      <c r="E8" s="255"/>
    </row>
    <row r="9" spans="1:16" s="1" customFormat="1" ht="13.8">
      <c r="A9" s="18">
        <v>1</v>
      </c>
      <c r="B9" s="137">
        <v>2</v>
      </c>
      <c r="C9" s="18">
        <v>3</v>
      </c>
      <c r="D9" s="137">
        <v>4</v>
      </c>
      <c r="E9" s="137">
        <v>5</v>
      </c>
    </row>
    <row r="10" spans="1:16" s="1" customFormat="1">
      <c r="A10" s="154">
        <v>2</v>
      </c>
      <c r="B10" s="156" t="s">
        <v>200</v>
      </c>
      <c r="C10" s="155">
        <v>322313</v>
      </c>
      <c r="D10" s="155">
        <v>43</v>
      </c>
      <c r="E10" s="155">
        <v>1</v>
      </c>
    </row>
    <row r="11" spans="1:16" s="1" customFormat="1">
      <c r="A11" s="154">
        <v>6</v>
      </c>
      <c r="B11" s="156" t="s">
        <v>201</v>
      </c>
      <c r="C11" s="155">
        <v>300465</v>
      </c>
      <c r="D11" s="155">
        <v>1152</v>
      </c>
      <c r="E11" s="155">
        <v>34</v>
      </c>
    </row>
    <row r="12" spans="1:16" s="1" customFormat="1">
      <c r="A12" s="154">
        <v>29</v>
      </c>
      <c r="B12" s="156" t="s">
        <v>218</v>
      </c>
      <c r="C12" s="155">
        <v>300119</v>
      </c>
      <c r="D12" s="155">
        <v>32</v>
      </c>
      <c r="E12" s="155">
        <v>1</v>
      </c>
    </row>
    <row r="13" spans="1:16" s="1" customFormat="1">
      <c r="A13" s="154">
        <v>36</v>
      </c>
      <c r="B13" s="156" t="s">
        <v>264</v>
      </c>
      <c r="C13" s="155">
        <v>300335</v>
      </c>
      <c r="D13" s="155">
        <v>325</v>
      </c>
      <c r="E13" s="155">
        <v>10</v>
      </c>
    </row>
    <row r="14" spans="1:16" s="1" customFormat="1">
      <c r="A14" s="154">
        <v>43</v>
      </c>
      <c r="B14" s="156" t="s">
        <v>202</v>
      </c>
      <c r="C14" s="155">
        <v>320940</v>
      </c>
      <c r="D14" s="155">
        <v>3</v>
      </c>
      <c r="E14" s="155">
        <v>0</v>
      </c>
    </row>
    <row r="15" spans="1:16" s="1" customFormat="1">
      <c r="A15" s="154">
        <v>46</v>
      </c>
      <c r="B15" s="156" t="s">
        <v>256</v>
      </c>
      <c r="C15" s="155">
        <v>305299</v>
      </c>
      <c r="D15" s="155">
        <v>1105</v>
      </c>
      <c r="E15" s="155">
        <v>23</v>
      </c>
    </row>
    <row r="16" spans="1:16" s="1" customFormat="1">
      <c r="A16" s="154">
        <v>49</v>
      </c>
      <c r="B16" s="156" t="s">
        <v>203</v>
      </c>
      <c r="C16" s="155">
        <v>353100</v>
      </c>
      <c r="D16" s="155">
        <v>15</v>
      </c>
      <c r="E16" s="155">
        <v>0</v>
      </c>
    </row>
    <row r="17" spans="1:5" s="1" customFormat="1">
      <c r="A17" s="154">
        <v>62</v>
      </c>
      <c r="B17" s="156" t="s">
        <v>204</v>
      </c>
      <c r="C17" s="155">
        <v>339500</v>
      </c>
      <c r="D17" s="155">
        <v>94</v>
      </c>
      <c r="E17" s="155">
        <v>1</v>
      </c>
    </row>
    <row r="18" spans="1:5" s="1" customFormat="1">
      <c r="A18" s="154">
        <v>72</v>
      </c>
      <c r="B18" s="156" t="s">
        <v>230</v>
      </c>
      <c r="C18" s="155">
        <v>334840</v>
      </c>
      <c r="D18" s="155">
        <v>1</v>
      </c>
      <c r="E18" s="155">
        <v>0</v>
      </c>
    </row>
    <row r="19" spans="1:5" s="1" customFormat="1">
      <c r="A19" s="154">
        <v>88</v>
      </c>
      <c r="B19" s="156" t="s">
        <v>250</v>
      </c>
      <c r="C19" s="155">
        <v>325365</v>
      </c>
      <c r="D19" s="155">
        <v>65</v>
      </c>
      <c r="E19" s="155">
        <v>2</v>
      </c>
    </row>
    <row r="20" spans="1:5" s="1" customFormat="1">
      <c r="A20" s="154">
        <v>91</v>
      </c>
      <c r="B20" s="156" t="s">
        <v>255</v>
      </c>
      <c r="C20" s="155">
        <v>325268</v>
      </c>
      <c r="D20" s="155">
        <v>20</v>
      </c>
      <c r="E20" s="155">
        <v>1</v>
      </c>
    </row>
    <row r="21" spans="1:5" s="1" customFormat="1">
      <c r="A21" s="154">
        <v>95</v>
      </c>
      <c r="B21" s="156" t="s">
        <v>251</v>
      </c>
      <c r="C21" s="155">
        <v>325990</v>
      </c>
      <c r="D21" s="155">
        <v>9</v>
      </c>
      <c r="E21" s="155">
        <v>0</v>
      </c>
    </row>
    <row r="22" spans="1:5" s="1" customFormat="1">
      <c r="A22" s="154">
        <v>96</v>
      </c>
      <c r="B22" s="156" t="s">
        <v>231</v>
      </c>
      <c r="C22" s="155">
        <v>307770</v>
      </c>
      <c r="D22" s="155">
        <v>199</v>
      </c>
      <c r="E22" s="155">
        <v>6</v>
      </c>
    </row>
    <row r="23" spans="1:5" s="1" customFormat="1">
      <c r="A23" s="154">
        <v>101</v>
      </c>
      <c r="B23" s="156" t="s">
        <v>205</v>
      </c>
      <c r="C23" s="155">
        <v>313849</v>
      </c>
      <c r="D23" s="155">
        <v>25</v>
      </c>
      <c r="E23" s="155">
        <v>0</v>
      </c>
    </row>
    <row r="24" spans="1:5" s="1" customFormat="1">
      <c r="A24" s="154">
        <v>105</v>
      </c>
      <c r="B24" s="156" t="s">
        <v>216</v>
      </c>
      <c r="C24" s="155">
        <v>328168</v>
      </c>
      <c r="D24" s="155">
        <v>45</v>
      </c>
      <c r="E24" s="155">
        <v>1</v>
      </c>
    </row>
    <row r="25" spans="1:5" s="1" customFormat="1" ht="15" customHeight="1">
      <c r="A25" s="154">
        <v>106</v>
      </c>
      <c r="B25" s="156" t="s">
        <v>206</v>
      </c>
      <c r="C25" s="155">
        <v>328209</v>
      </c>
      <c r="D25" s="155">
        <v>46</v>
      </c>
      <c r="E25" s="155">
        <v>1</v>
      </c>
    </row>
    <row r="26" spans="1:5" s="1" customFormat="1">
      <c r="A26" s="154">
        <v>113</v>
      </c>
      <c r="B26" s="156" t="s">
        <v>219</v>
      </c>
      <c r="C26" s="155">
        <v>331489</v>
      </c>
      <c r="D26" s="155">
        <v>73</v>
      </c>
      <c r="E26" s="155">
        <v>0</v>
      </c>
    </row>
    <row r="27" spans="1:5" s="1" customFormat="1">
      <c r="A27" s="154">
        <v>115</v>
      </c>
      <c r="B27" s="156" t="s">
        <v>237</v>
      </c>
      <c r="C27" s="155">
        <v>334851</v>
      </c>
      <c r="D27" s="155">
        <v>223</v>
      </c>
      <c r="E27" s="155">
        <v>2</v>
      </c>
    </row>
    <row r="28" spans="1:5" s="1" customFormat="1">
      <c r="A28" s="154">
        <v>123</v>
      </c>
      <c r="B28" s="156" t="s">
        <v>232</v>
      </c>
      <c r="C28" s="155">
        <v>351607</v>
      </c>
      <c r="D28" s="155">
        <v>16</v>
      </c>
      <c r="E28" s="155">
        <v>0</v>
      </c>
    </row>
    <row r="29" spans="1:5" s="1" customFormat="1">
      <c r="A29" s="154">
        <v>128</v>
      </c>
      <c r="B29" s="156" t="s">
        <v>220</v>
      </c>
      <c r="C29" s="155">
        <v>351254</v>
      </c>
      <c r="D29" s="155">
        <v>3</v>
      </c>
      <c r="E29" s="155">
        <v>0</v>
      </c>
    </row>
    <row r="30" spans="1:5" s="1" customFormat="1">
      <c r="A30" s="154">
        <v>129</v>
      </c>
      <c r="B30" s="156" t="s">
        <v>233</v>
      </c>
      <c r="C30" s="155">
        <v>321723</v>
      </c>
      <c r="D30" s="155">
        <v>1</v>
      </c>
      <c r="E30" s="155">
        <v>0</v>
      </c>
    </row>
    <row r="31" spans="1:5" s="1" customFormat="1">
      <c r="A31" s="154">
        <v>133</v>
      </c>
      <c r="B31" s="156" t="s">
        <v>221</v>
      </c>
      <c r="C31" s="155">
        <v>353489</v>
      </c>
      <c r="D31" s="155">
        <v>49</v>
      </c>
      <c r="E31" s="155">
        <v>2</v>
      </c>
    </row>
    <row r="32" spans="1:5" s="1" customFormat="1">
      <c r="A32" s="154">
        <v>136</v>
      </c>
      <c r="B32" s="156" t="s">
        <v>238</v>
      </c>
      <c r="C32" s="155">
        <v>351005</v>
      </c>
      <c r="D32" s="155">
        <v>218</v>
      </c>
      <c r="E32" s="155">
        <v>2</v>
      </c>
    </row>
    <row r="33" spans="1:5" s="1" customFormat="1">
      <c r="A33" s="154">
        <v>142</v>
      </c>
      <c r="B33" s="156" t="s">
        <v>239</v>
      </c>
      <c r="C33" s="155">
        <v>336310</v>
      </c>
      <c r="D33" s="155">
        <v>72</v>
      </c>
      <c r="E33" s="155">
        <v>1</v>
      </c>
    </row>
    <row r="34" spans="1:5" s="1" customFormat="1">
      <c r="A34" s="154">
        <v>146</v>
      </c>
      <c r="B34" s="156" t="s">
        <v>261</v>
      </c>
      <c r="C34" s="155">
        <v>320371</v>
      </c>
      <c r="D34" s="155">
        <v>13</v>
      </c>
      <c r="E34" s="155">
        <v>0</v>
      </c>
    </row>
    <row r="35" spans="1:5" s="1" customFormat="1">
      <c r="A35" s="154">
        <v>153</v>
      </c>
      <c r="B35" s="156" t="s">
        <v>222</v>
      </c>
      <c r="C35" s="155">
        <v>380838</v>
      </c>
      <c r="D35" s="155">
        <v>39</v>
      </c>
      <c r="E35" s="155">
        <v>1</v>
      </c>
    </row>
    <row r="36" spans="1:5" s="1" customFormat="1">
      <c r="A36" s="154">
        <v>171</v>
      </c>
      <c r="B36" s="156" t="s">
        <v>252</v>
      </c>
      <c r="C36" s="155">
        <v>300614</v>
      </c>
      <c r="D36" s="155">
        <v>125</v>
      </c>
      <c r="E36" s="155">
        <v>1</v>
      </c>
    </row>
    <row r="37" spans="1:5" s="1" customFormat="1">
      <c r="A37" s="154">
        <v>205</v>
      </c>
      <c r="B37" s="156" t="s">
        <v>207</v>
      </c>
      <c r="C37" s="155">
        <v>313582</v>
      </c>
      <c r="D37" s="155">
        <v>22</v>
      </c>
      <c r="E37" s="155">
        <v>0</v>
      </c>
    </row>
    <row r="38" spans="1:5" s="1" customFormat="1">
      <c r="A38" s="154">
        <v>231</v>
      </c>
      <c r="B38" s="156" t="s">
        <v>234</v>
      </c>
      <c r="C38" s="155">
        <v>322539</v>
      </c>
      <c r="D38" s="155">
        <v>19</v>
      </c>
      <c r="E38" s="155">
        <v>1</v>
      </c>
    </row>
    <row r="39" spans="1:5" s="1" customFormat="1">
      <c r="A39" s="154">
        <v>240</v>
      </c>
      <c r="B39" s="156" t="s">
        <v>262</v>
      </c>
      <c r="C39" s="155">
        <v>322540</v>
      </c>
      <c r="D39" s="155">
        <v>44</v>
      </c>
      <c r="E39" s="155">
        <v>1</v>
      </c>
    </row>
    <row r="40" spans="1:5" s="1" customFormat="1">
      <c r="A40" s="154">
        <v>242</v>
      </c>
      <c r="B40" s="156" t="s">
        <v>253</v>
      </c>
      <c r="C40" s="155">
        <v>322001</v>
      </c>
      <c r="D40" s="155">
        <v>13</v>
      </c>
      <c r="E40" s="155">
        <v>0</v>
      </c>
    </row>
    <row r="41" spans="1:5" s="1" customFormat="1">
      <c r="A41" s="154">
        <v>251</v>
      </c>
      <c r="B41" s="156" t="s">
        <v>208</v>
      </c>
      <c r="C41" s="155">
        <v>300658</v>
      </c>
      <c r="D41" s="155">
        <v>14</v>
      </c>
      <c r="E41" s="155">
        <v>0</v>
      </c>
    </row>
    <row r="42" spans="1:5" s="1" customFormat="1">
      <c r="A42" s="154">
        <v>270</v>
      </c>
      <c r="B42" s="156" t="s">
        <v>235</v>
      </c>
      <c r="C42" s="155">
        <v>305749</v>
      </c>
      <c r="D42" s="155">
        <v>34</v>
      </c>
      <c r="E42" s="155">
        <v>0</v>
      </c>
    </row>
    <row r="43" spans="1:5" s="1" customFormat="1">
      <c r="A43" s="154">
        <v>272</v>
      </c>
      <c r="B43" s="156" t="s">
        <v>263</v>
      </c>
      <c r="C43" s="155">
        <v>300346</v>
      </c>
      <c r="D43" s="155">
        <v>137</v>
      </c>
      <c r="E43" s="155">
        <v>2</v>
      </c>
    </row>
    <row r="44" spans="1:5" s="1" customFormat="1">
      <c r="A44" s="154">
        <v>274</v>
      </c>
      <c r="B44" s="156" t="s">
        <v>209</v>
      </c>
      <c r="C44" s="155">
        <v>320478</v>
      </c>
      <c r="D44" s="155">
        <v>212</v>
      </c>
      <c r="E44" s="155">
        <v>7</v>
      </c>
    </row>
    <row r="45" spans="1:5" s="1" customFormat="1">
      <c r="A45" s="154">
        <v>286</v>
      </c>
      <c r="B45" s="156" t="s">
        <v>240</v>
      </c>
      <c r="C45" s="155">
        <v>306500</v>
      </c>
      <c r="D45" s="155">
        <v>32</v>
      </c>
      <c r="E45" s="155">
        <v>1</v>
      </c>
    </row>
    <row r="46" spans="1:5" s="1" customFormat="1">
      <c r="A46" s="154">
        <v>288</v>
      </c>
      <c r="B46" s="156" t="s">
        <v>210</v>
      </c>
      <c r="C46" s="155">
        <v>300647</v>
      </c>
      <c r="D46" s="155">
        <v>4</v>
      </c>
      <c r="E46" s="155">
        <v>0</v>
      </c>
    </row>
    <row r="47" spans="1:5" s="1" customFormat="1">
      <c r="A47" s="154">
        <v>290</v>
      </c>
      <c r="B47" s="156" t="s">
        <v>223</v>
      </c>
      <c r="C47" s="155">
        <v>300506</v>
      </c>
      <c r="D47" s="155">
        <v>11</v>
      </c>
      <c r="E47" s="155">
        <v>0</v>
      </c>
    </row>
    <row r="48" spans="1:5" s="1" customFormat="1">
      <c r="A48" s="154">
        <v>295</v>
      </c>
      <c r="B48" s="156" t="s">
        <v>241</v>
      </c>
      <c r="C48" s="155">
        <v>300539</v>
      </c>
      <c r="D48" s="155">
        <v>0</v>
      </c>
      <c r="E48" s="155">
        <v>0</v>
      </c>
    </row>
    <row r="49" spans="1:5" s="1" customFormat="1">
      <c r="A49" s="154">
        <v>296</v>
      </c>
      <c r="B49" s="156" t="s">
        <v>211</v>
      </c>
      <c r="C49" s="155">
        <v>300528</v>
      </c>
      <c r="D49" s="155">
        <v>69</v>
      </c>
      <c r="E49" s="155">
        <v>1</v>
      </c>
    </row>
    <row r="50" spans="1:5" s="1" customFormat="1">
      <c r="A50" s="154">
        <v>297</v>
      </c>
      <c r="B50" s="156" t="s">
        <v>224</v>
      </c>
      <c r="C50" s="155">
        <v>300584</v>
      </c>
      <c r="D50" s="155">
        <v>0</v>
      </c>
      <c r="E50" s="155">
        <v>0</v>
      </c>
    </row>
    <row r="51" spans="1:5" s="1" customFormat="1">
      <c r="A51" s="154">
        <v>298</v>
      </c>
      <c r="B51" s="156" t="s">
        <v>212</v>
      </c>
      <c r="C51" s="155">
        <v>320984</v>
      </c>
      <c r="D51" s="155">
        <v>4</v>
      </c>
      <c r="E51" s="155">
        <v>0</v>
      </c>
    </row>
    <row r="52" spans="1:5" s="1" customFormat="1">
      <c r="A52" s="154">
        <v>305</v>
      </c>
      <c r="B52" s="156" t="s">
        <v>213</v>
      </c>
      <c r="C52" s="155">
        <v>307123</v>
      </c>
      <c r="D52" s="155">
        <v>34</v>
      </c>
      <c r="E52" s="155">
        <v>0</v>
      </c>
    </row>
    <row r="53" spans="1:5" s="1" customFormat="1">
      <c r="A53" s="154">
        <v>311</v>
      </c>
      <c r="B53" s="156" t="s">
        <v>242</v>
      </c>
      <c r="C53" s="155">
        <v>380106</v>
      </c>
      <c r="D53" s="155">
        <v>0</v>
      </c>
      <c r="E53" s="155">
        <v>0</v>
      </c>
    </row>
    <row r="54" spans="1:5" s="1" customFormat="1" ht="28.8">
      <c r="A54" s="154">
        <v>313</v>
      </c>
      <c r="B54" s="156" t="s">
        <v>243</v>
      </c>
      <c r="C54" s="155">
        <v>380883</v>
      </c>
      <c r="D54" s="155">
        <v>0</v>
      </c>
      <c r="E54" s="155">
        <v>0</v>
      </c>
    </row>
    <row r="55" spans="1:5" s="1" customFormat="1" ht="28.8">
      <c r="A55" s="154">
        <v>320</v>
      </c>
      <c r="B55" s="156" t="s">
        <v>257</v>
      </c>
      <c r="C55" s="155">
        <v>380281</v>
      </c>
      <c r="D55" s="155">
        <v>29</v>
      </c>
      <c r="E55" s="155">
        <v>0</v>
      </c>
    </row>
    <row r="56" spans="1:5" s="1" customFormat="1">
      <c r="A56" s="154">
        <v>329</v>
      </c>
      <c r="B56" s="156" t="s">
        <v>244</v>
      </c>
      <c r="C56" s="155">
        <v>380366</v>
      </c>
      <c r="D56" s="155">
        <v>1</v>
      </c>
      <c r="E56" s="155">
        <v>0</v>
      </c>
    </row>
    <row r="57" spans="1:5" s="1" customFormat="1">
      <c r="A57" s="154">
        <v>331</v>
      </c>
      <c r="B57" s="156" t="s">
        <v>245</v>
      </c>
      <c r="C57" s="155">
        <v>380441</v>
      </c>
      <c r="D57" s="155">
        <v>0</v>
      </c>
      <c r="E57" s="155">
        <v>0</v>
      </c>
    </row>
    <row r="58" spans="1:5" s="1" customFormat="1">
      <c r="A58" s="154">
        <v>381</v>
      </c>
      <c r="B58" s="156" t="s">
        <v>225</v>
      </c>
      <c r="C58" s="155">
        <v>313009</v>
      </c>
      <c r="D58" s="155">
        <v>8</v>
      </c>
      <c r="E58" s="155">
        <v>0</v>
      </c>
    </row>
    <row r="59" spans="1:5" s="1" customFormat="1">
      <c r="A59" s="154">
        <v>386</v>
      </c>
      <c r="B59" s="156" t="s">
        <v>254</v>
      </c>
      <c r="C59" s="155">
        <v>380526</v>
      </c>
      <c r="D59" s="155">
        <v>32</v>
      </c>
      <c r="E59" s="155">
        <v>1</v>
      </c>
    </row>
    <row r="60" spans="1:5" s="1" customFormat="1">
      <c r="A60" s="154">
        <v>387</v>
      </c>
      <c r="B60" s="156" t="s">
        <v>265</v>
      </c>
      <c r="C60" s="155">
        <v>380548</v>
      </c>
      <c r="D60" s="155">
        <v>6</v>
      </c>
      <c r="E60" s="155">
        <v>0</v>
      </c>
    </row>
    <row r="61" spans="1:5" s="1" customFormat="1">
      <c r="A61" s="154">
        <v>389</v>
      </c>
      <c r="B61" s="156" t="s">
        <v>226</v>
      </c>
      <c r="C61" s="155">
        <v>380582</v>
      </c>
      <c r="D61" s="155">
        <v>14</v>
      </c>
      <c r="E61" s="155">
        <v>0</v>
      </c>
    </row>
    <row r="62" spans="1:5" s="1" customFormat="1">
      <c r="A62" s="154">
        <v>392</v>
      </c>
      <c r="B62" s="156" t="s">
        <v>214</v>
      </c>
      <c r="C62" s="155">
        <v>380634</v>
      </c>
      <c r="D62" s="155">
        <v>153</v>
      </c>
      <c r="E62" s="155">
        <v>1</v>
      </c>
    </row>
    <row r="63" spans="1:5" s="1" customFormat="1">
      <c r="A63" s="154">
        <v>394</v>
      </c>
      <c r="B63" s="156" t="s">
        <v>246</v>
      </c>
      <c r="C63" s="155">
        <v>380645</v>
      </c>
      <c r="D63" s="155">
        <v>5</v>
      </c>
      <c r="E63" s="155">
        <v>0</v>
      </c>
    </row>
    <row r="64" spans="1:5" s="1" customFormat="1">
      <c r="A64" s="154">
        <v>395</v>
      </c>
      <c r="B64" s="156" t="s">
        <v>236</v>
      </c>
      <c r="C64" s="155">
        <v>377090</v>
      </c>
      <c r="D64" s="155">
        <v>5</v>
      </c>
      <c r="E64" s="155">
        <v>0</v>
      </c>
    </row>
    <row r="65" spans="1:5" s="1" customFormat="1">
      <c r="A65" s="154">
        <v>407</v>
      </c>
      <c r="B65" s="156" t="s">
        <v>247</v>
      </c>
      <c r="C65" s="155">
        <v>380731</v>
      </c>
      <c r="D65" s="155">
        <v>0</v>
      </c>
      <c r="E65" s="155">
        <v>0</v>
      </c>
    </row>
    <row r="66" spans="1:5" s="1" customFormat="1">
      <c r="A66" s="154">
        <v>455</v>
      </c>
      <c r="B66" s="156" t="s">
        <v>248</v>
      </c>
      <c r="C66" s="155">
        <v>380797</v>
      </c>
      <c r="D66" s="155">
        <v>0</v>
      </c>
      <c r="E66" s="155">
        <v>0</v>
      </c>
    </row>
    <row r="67" spans="1:5" s="1" customFormat="1">
      <c r="A67" s="154">
        <v>553</v>
      </c>
      <c r="B67" s="156" t="s">
        <v>217</v>
      </c>
      <c r="C67" s="155">
        <v>380946</v>
      </c>
      <c r="D67" s="155">
        <v>0</v>
      </c>
      <c r="E67" s="155">
        <v>0</v>
      </c>
    </row>
    <row r="68" spans="1:5" s="1" customFormat="1">
      <c r="A68" s="154">
        <v>694</v>
      </c>
      <c r="B68" s="156" t="s">
        <v>227</v>
      </c>
      <c r="C68" s="155">
        <v>339050</v>
      </c>
      <c r="D68" s="155">
        <v>40</v>
      </c>
      <c r="E68" s="155">
        <v>0</v>
      </c>
    </row>
    <row r="69" spans="1:5" s="1" customFormat="1">
      <c r="A69" s="154">
        <v>774</v>
      </c>
      <c r="B69" s="156" t="s">
        <v>249</v>
      </c>
      <c r="C69" s="155">
        <v>339072</v>
      </c>
      <c r="D69" s="155">
        <v>13</v>
      </c>
      <c r="E69" s="155">
        <v>0</v>
      </c>
    </row>
    <row r="70" spans="1:5" s="1" customFormat="1">
      <c r="A70" s="154"/>
      <c r="B70" s="161" t="s">
        <v>267</v>
      </c>
      <c r="C70" s="162"/>
      <c r="D70" s="162">
        <v>4966</v>
      </c>
      <c r="E70" s="162">
        <v>105</v>
      </c>
    </row>
    <row r="71" spans="1:5" s="1" customFormat="1">
      <c r="A71" s="154"/>
      <c r="B71" s="161"/>
      <c r="C71" s="162"/>
      <c r="D71" s="162"/>
      <c r="E71" s="162"/>
    </row>
    <row r="72" spans="1:5" s="1" customFormat="1">
      <c r="A72" s="154"/>
      <c r="B72" s="156"/>
      <c r="C72" s="155"/>
      <c r="D72" s="155"/>
      <c r="E72" s="155"/>
    </row>
    <row r="73" spans="1:5" s="1" customFormat="1">
      <c r="A73" s="154"/>
      <c r="B73" s="156"/>
      <c r="C73" s="155"/>
      <c r="D73" s="155"/>
      <c r="E73" s="155"/>
    </row>
    <row r="74" spans="1:5" s="1" customFormat="1">
      <c r="A74" s="154"/>
      <c r="B74" s="156"/>
      <c r="C74" s="155"/>
      <c r="D74" s="155"/>
      <c r="E74" s="155"/>
    </row>
    <row r="75" spans="1:5" s="1" customFormat="1">
      <c r="A75" s="154"/>
      <c r="B75" s="156"/>
      <c r="C75" s="155"/>
      <c r="D75" s="155"/>
      <c r="E75" s="155"/>
    </row>
    <row r="76" spans="1:5" s="1" customFormat="1">
      <c r="A76" s="154"/>
      <c r="B76" s="156"/>
      <c r="C76" s="155"/>
      <c r="D76" s="155"/>
      <c r="E76" s="155"/>
    </row>
    <row r="77" spans="1:5" s="1" customFormat="1">
      <c r="A77" s="154"/>
      <c r="B77" s="159"/>
      <c r="C77" s="155"/>
      <c r="D77" s="155"/>
      <c r="E77" s="155"/>
    </row>
    <row r="78" spans="1:5" s="1" customFormat="1">
      <c r="A78" s="154"/>
      <c r="B78" s="156"/>
      <c r="C78" s="155"/>
      <c r="D78" s="155"/>
      <c r="E78" s="155"/>
    </row>
    <row r="79" spans="1:5" s="1" customFormat="1">
      <c r="A79" s="154"/>
      <c r="C79" s="155"/>
      <c r="D79" s="155"/>
      <c r="E79" s="155"/>
    </row>
    <row r="80" spans="1:5" s="1" customFormat="1">
      <c r="A80" s="154"/>
      <c r="C80" s="155"/>
      <c r="D80" s="155"/>
      <c r="E80" s="155"/>
    </row>
    <row r="81" spans="1:5" s="1" customFormat="1">
      <c r="A81" s="154"/>
      <c r="B81" s="156"/>
      <c r="C81" s="155"/>
      <c r="D81" s="155"/>
      <c r="E81" s="155"/>
    </row>
    <row r="82" spans="1:5" s="1" customFormat="1">
      <c r="A82" s="154"/>
      <c r="B82" s="156"/>
      <c r="C82" s="155"/>
      <c r="D82" s="155"/>
      <c r="E82" s="155"/>
    </row>
    <row r="83" spans="1:5" s="1" customFormat="1">
      <c r="A83" s="154"/>
      <c r="B83" s="156"/>
      <c r="C83" s="155"/>
      <c r="D83" s="155"/>
      <c r="E83" s="155"/>
    </row>
    <row r="84" spans="1:5" s="1" customFormat="1">
      <c r="A84" s="154"/>
      <c r="B84" s="156"/>
      <c r="C84" s="155"/>
      <c r="D84" s="155"/>
      <c r="E84" s="155"/>
    </row>
    <row r="85" spans="1:5" s="1" customFormat="1">
      <c r="A85" s="154"/>
      <c r="B85" s="156"/>
      <c r="C85" s="155"/>
      <c r="D85" s="155"/>
      <c r="E85" s="155"/>
    </row>
    <row r="86" spans="1:5" s="1" customFormat="1">
      <c r="A86" s="154"/>
      <c r="B86" s="158"/>
      <c r="C86" s="155"/>
      <c r="D86" s="155"/>
      <c r="E86" s="155"/>
    </row>
    <row r="87" spans="1:5" s="1" customFormat="1">
      <c r="A87" s="154"/>
      <c r="B87" s="158"/>
      <c r="C87" s="155"/>
      <c r="D87" s="155"/>
      <c r="E87" s="155"/>
    </row>
    <row r="88" spans="1:5" s="1" customFormat="1">
      <c r="A88" s="154"/>
      <c r="B88" s="158"/>
      <c r="C88" s="155"/>
      <c r="D88" s="155"/>
      <c r="E88" s="155"/>
    </row>
    <row r="89" spans="1:5" s="1" customFormat="1">
      <c r="A89" s="146"/>
      <c r="C89" s="146"/>
      <c r="D89" s="157"/>
      <c r="E89" s="157"/>
    </row>
  </sheetData>
  <mergeCells count="7">
    <mergeCell ref="D6:E6"/>
    <mergeCell ref="D7:D8"/>
    <mergeCell ref="E7:E8"/>
    <mergeCell ref="A4:C4"/>
    <mergeCell ref="A6:A8"/>
    <mergeCell ref="B6:B8"/>
    <mergeCell ref="C6:C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2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7" t="s">
        <v>132</v>
      </c>
    </row>
    <row r="3" spans="1:32" ht="50.25" customHeight="1">
      <c r="A3" s="257" t="s">
        <v>0</v>
      </c>
      <c r="B3" s="257" t="s">
        <v>121</v>
      </c>
      <c r="C3" s="257"/>
      <c r="D3" s="257"/>
      <c r="E3" s="257"/>
      <c r="F3" s="257"/>
      <c r="G3" s="257"/>
      <c r="H3" s="257" t="s">
        <v>122</v>
      </c>
      <c r="I3" s="257"/>
      <c r="J3" s="257"/>
      <c r="K3" s="257"/>
      <c r="L3" s="257"/>
      <c r="M3" s="257"/>
      <c r="N3" s="258" t="s">
        <v>133</v>
      </c>
      <c r="O3" s="258"/>
      <c r="P3" s="258"/>
      <c r="Q3" s="258"/>
      <c r="R3" s="258"/>
      <c r="S3" s="258"/>
      <c r="T3" s="258"/>
      <c r="U3" s="258"/>
      <c r="V3" s="258"/>
      <c r="W3" s="258"/>
      <c r="X3" s="258" t="s">
        <v>134</v>
      </c>
      <c r="Y3" s="258"/>
      <c r="Z3" s="258"/>
      <c r="AA3" s="258"/>
      <c r="AB3" s="258"/>
      <c r="AC3" s="258"/>
    </row>
    <row r="4" spans="1:32" s="6" customFormat="1" ht="56.25" customHeight="1">
      <c r="A4" s="257"/>
      <c r="B4" s="5" t="s">
        <v>135</v>
      </c>
      <c r="C4" s="5" t="s">
        <v>136</v>
      </c>
      <c r="D4" s="5" t="s">
        <v>137</v>
      </c>
      <c r="E4" s="5" t="s">
        <v>138</v>
      </c>
      <c r="F4" s="5" t="s">
        <v>139</v>
      </c>
      <c r="G4" s="5" t="s">
        <v>140</v>
      </c>
      <c r="H4" s="5" t="s">
        <v>141</v>
      </c>
      <c r="I4" s="5" t="s">
        <v>142</v>
      </c>
      <c r="J4" s="5" t="s">
        <v>143</v>
      </c>
      <c r="K4" s="5" t="s">
        <v>144</v>
      </c>
      <c r="L4" s="5" t="s">
        <v>145</v>
      </c>
      <c r="M4" s="5" t="s">
        <v>146</v>
      </c>
      <c r="N4" s="5" t="s">
        <v>147</v>
      </c>
      <c r="O4" s="5" t="s">
        <v>148</v>
      </c>
      <c r="P4" s="5" t="s">
        <v>183</v>
      </c>
      <c r="Q4" s="5" t="s">
        <v>149</v>
      </c>
      <c r="R4" s="5" t="s">
        <v>184</v>
      </c>
      <c r="S4" s="5" t="s">
        <v>150</v>
      </c>
      <c r="T4" s="5" t="s">
        <v>151</v>
      </c>
      <c r="U4" s="5" t="s">
        <v>185</v>
      </c>
      <c r="V4" s="5" t="s">
        <v>152</v>
      </c>
      <c r="W4" s="5" t="s">
        <v>186</v>
      </c>
      <c r="X4" s="5" t="s">
        <v>153</v>
      </c>
      <c r="Y4" s="5" t="s">
        <v>154</v>
      </c>
      <c r="Z4" s="5" t="s">
        <v>155</v>
      </c>
      <c r="AA4" s="5" t="s">
        <v>156</v>
      </c>
      <c r="AB4" s="5" t="s">
        <v>157</v>
      </c>
      <c r="AC4" s="5" t="s">
        <v>158</v>
      </c>
    </row>
    <row r="5" spans="1:32" s="6" customFormat="1" ht="15.6" hidden="1">
      <c r="A5" s="12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5">
        <v>500537.89903288998</v>
      </c>
      <c r="C11" s="135">
        <v>309385.97394976998</v>
      </c>
      <c r="D11" s="135">
        <v>191151.92508312</v>
      </c>
      <c r="E11" s="135">
        <v>208667.29829604999</v>
      </c>
      <c r="F11" s="135">
        <v>65520.587202130002</v>
      </c>
      <c r="G11" s="135">
        <v>143146.71109391999</v>
      </c>
      <c r="H11" s="135">
        <v>121107.18508503</v>
      </c>
      <c r="I11" s="135">
        <v>83464.049259689986</v>
      </c>
      <c r="J11" s="135">
        <v>37643.135825339996</v>
      </c>
      <c r="K11" s="135">
        <v>279972.56217647996</v>
      </c>
      <c r="L11" s="135">
        <v>145287.37486241001</v>
      </c>
      <c r="M11" s="135">
        <v>134685.18731406998</v>
      </c>
      <c r="N11" s="135">
        <v>12.7963</v>
      </c>
      <c r="O11" s="135">
        <v>13.557399999999999</v>
      </c>
      <c r="P11" s="135">
        <v>12.9033</v>
      </c>
      <c r="Q11" s="135">
        <v>10.3772</v>
      </c>
      <c r="R11" s="135">
        <v>10.395899999999999</v>
      </c>
      <c r="S11" s="135">
        <v>24.181100000000001</v>
      </c>
      <c r="T11" s="135">
        <v>25.168299999999999</v>
      </c>
      <c r="U11" s="135">
        <v>20.6328</v>
      </c>
      <c r="V11" s="135">
        <v>10.770200000000001</v>
      </c>
      <c r="W11" s="135">
        <v>9.4855999999999998</v>
      </c>
      <c r="X11" s="135">
        <v>4.5614999999999997</v>
      </c>
      <c r="Y11" s="135">
        <v>4.806</v>
      </c>
      <c r="Z11" s="135">
        <v>2.8807</v>
      </c>
      <c r="AA11" s="135">
        <v>9.7477999999999998</v>
      </c>
      <c r="AB11" s="135">
        <v>12.718999999999999</v>
      </c>
      <c r="AC11" s="135">
        <v>6.8338999999999999</v>
      </c>
      <c r="AD11" s="136"/>
      <c r="AE11" s="136"/>
      <c r="AF11" s="136"/>
    </row>
    <row r="12" spans="1:32" hidden="1" outlineLevel="1">
      <c r="A12" s="8">
        <v>40575</v>
      </c>
      <c r="B12" s="135">
        <v>508086.05510087998</v>
      </c>
      <c r="C12" s="135">
        <v>313968.26801483001</v>
      </c>
      <c r="D12" s="135">
        <v>194117.78708605</v>
      </c>
      <c r="E12" s="135">
        <v>208593.76414993999</v>
      </c>
      <c r="F12" s="135">
        <v>66301.530904779996</v>
      </c>
      <c r="G12" s="135">
        <v>142292.23324515999</v>
      </c>
      <c r="H12" s="135">
        <v>117606.33963706999</v>
      </c>
      <c r="I12" s="135">
        <v>79562.503933240005</v>
      </c>
      <c r="J12" s="135">
        <v>38043.835703830002</v>
      </c>
      <c r="K12" s="135">
        <v>285397.97156030993</v>
      </c>
      <c r="L12" s="135">
        <v>149077.04788653</v>
      </c>
      <c r="M12" s="135">
        <v>136320.92367378002</v>
      </c>
      <c r="N12" s="135">
        <v>12.221500000000001</v>
      </c>
      <c r="O12" s="135">
        <v>12.9193</v>
      </c>
      <c r="P12" s="135">
        <v>12.156700000000001</v>
      </c>
      <c r="Q12" s="135">
        <v>9.8960000000000008</v>
      </c>
      <c r="R12" s="135">
        <v>9.8893000000000004</v>
      </c>
      <c r="S12" s="135">
        <v>24.978400000000001</v>
      </c>
      <c r="T12" s="135">
        <v>26.180199999999999</v>
      </c>
      <c r="U12" s="135">
        <v>21.209399999999999</v>
      </c>
      <c r="V12" s="135">
        <v>10.4777</v>
      </c>
      <c r="W12" s="135">
        <v>10.0954</v>
      </c>
      <c r="X12" s="135">
        <v>4.1718000000000002</v>
      </c>
      <c r="Y12" s="135">
        <v>4.5118</v>
      </c>
      <c r="Z12" s="135">
        <v>2.4447000000000001</v>
      </c>
      <c r="AA12" s="135">
        <v>9.3226999999999993</v>
      </c>
      <c r="AB12" s="135">
        <v>12.121499999999999</v>
      </c>
      <c r="AC12" s="135">
        <v>6.8391999999999999</v>
      </c>
      <c r="AD12" s="136"/>
      <c r="AE12" s="136"/>
      <c r="AF12" s="136"/>
    </row>
    <row r="13" spans="1:32" hidden="1" outlineLevel="1">
      <c r="A13" s="8">
        <v>40603</v>
      </c>
      <c r="B13" s="135">
        <v>521970.87662138999</v>
      </c>
      <c r="C13" s="135">
        <v>322150.53139358002</v>
      </c>
      <c r="D13" s="135">
        <v>199820.34522781</v>
      </c>
      <c r="E13" s="135">
        <v>207554.90016433</v>
      </c>
      <c r="F13" s="135">
        <v>66549.159956660005</v>
      </c>
      <c r="G13" s="135">
        <v>141005.74020766999</v>
      </c>
      <c r="H13" s="135">
        <v>123944.58034182999</v>
      </c>
      <c r="I13" s="135">
        <v>86123.157993699991</v>
      </c>
      <c r="J13" s="135">
        <v>37821.42234813</v>
      </c>
      <c r="K13" s="135">
        <v>291137.02653035993</v>
      </c>
      <c r="L13" s="135">
        <v>152642.84679187997</v>
      </c>
      <c r="M13" s="135">
        <v>138494.17973847999</v>
      </c>
      <c r="N13" s="135">
        <v>12.559200000000001</v>
      </c>
      <c r="O13" s="135">
        <v>13.258699999999999</v>
      </c>
      <c r="P13" s="135">
        <v>12.5685</v>
      </c>
      <c r="Q13" s="135">
        <v>10.282500000000001</v>
      </c>
      <c r="R13" s="135">
        <v>10.317500000000001</v>
      </c>
      <c r="S13" s="135">
        <v>28.922999999999998</v>
      </c>
      <c r="T13" s="135">
        <v>29.470199999999998</v>
      </c>
      <c r="U13" s="135">
        <v>23.278600000000001</v>
      </c>
      <c r="V13" s="135">
        <v>11.057600000000001</v>
      </c>
      <c r="W13" s="135">
        <v>9.8153000000000006</v>
      </c>
      <c r="X13" s="135">
        <v>3.7208000000000001</v>
      </c>
      <c r="Y13" s="135">
        <v>3.8469000000000002</v>
      </c>
      <c r="Z13" s="135">
        <v>2.9689000000000001</v>
      </c>
      <c r="AA13" s="135">
        <v>8.8209</v>
      </c>
      <c r="AB13" s="135">
        <v>11.795299999999999</v>
      </c>
      <c r="AC13" s="135">
        <v>6.4291999999999998</v>
      </c>
      <c r="AD13" s="136"/>
      <c r="AE13" s="136"/>
      <c r="AF13" s="136"/>
    </row>
    <row r="14" spans="1:32" hidden="1" outlineLevel="1">
      <c r="A14" s="8">
        <v>40634</v>
      </c>
      <c r="B14" s="135">
        <v>530631.84866253997</v>
      </c>
      <c r="C14" s="135">
        <v>324773.57660129998</v>
      </c>
      <c r="D14" s="135">
        <v>205858.27206123999</v>
      </c>
      <c r="E14" s="135">
        <v>207832.46010314001</v>
      </c>
      <c r="F14" s="135">
        <v>68371.322538499997</v>
      </c>
      <c r="G14" s="135">
        <v>139461.13756464</v>
      </c>
      <c r="H14" s="135">
        <v>130253.98048946001</v>
      </c>
      <c r="I14" s="135">
        <v>88977.541155960003</v>
      </c>
      <c r="J14" s="135">
        <v>41276.439333499999</v>
      </c>
      <c r="K14" s="135">
        <v>293906.25252814993</v>
      </c>
      <c r="L14" s="135">
        <v>153770.80603010004</v>
      </c>
      <c r="M14" s="135">
        <v>140135.44649805001</v>
      </c>
      <c r="N14" s="135">
        <v>12.1976</v>
      </c>
      <c r="O14" s="135">
        <v>13.108000000000001</v>
      </c>
      <c r="P14" s="135">
        <v>12.4663</v>
      </c>
      <c r="Q14" s="135">
        <v>9.9590999999999994</v>
      </c>
      <c r="R14" s="135">
        <v>9.9909999999999997</v>
      </c>
      <c r="S14" s="135">
        <v>28.082000000000001</v>
      </c>
      <c r="T14" s="135">
        <v>28.644300000000001</v>
      </c>
      <c r="U14" s="135">
        <v>22.886399999999998</v>
      </c>
      <c r="V14" s="135">
        <v>12.803000000000001</v>
      </c>
      <c r="W14" s="135">
        <v>12.415900000000001</v>
      </c>
      <c r="X14" s="135">
        <v>3.5206</v>
      </c>
      <c r="Y14" s="135">
        <v>3.6002000000000001</v>
      </c>
      <c r="Z14" s="135">
        <v>2.9487000000000001</v>
      </c>
      <c r="AA14" s="135">
        <v>8.7787000000000006</v>
      </c>
      <c r="AB14" s="135">
        <v>11.473000000000001</v>
      </c>
      <c r="AC14" s="135">
        <v>6.3457999999999997</v>
      </c>
      <c r="AD14" s="136"/>
      <c r="AE14" s="136"/>
      <c r="AF14" s="136"/>
    </row>
    <row r="15" spans="1:32" hidden="1" outlineLevel="1">
      <c r="A15" s="8">
        <v>40664</v>
      </c>
      <c r="B15" s="135">
        <v>537030.85634503001</v>
      </c>
      <c r="C15" s="135">
        <v>330024.02258583001</v>
      </c>
      <c r="D15" s="135">
        <v>207006.8337592</v>
      </c>
      <c r="E15" s="135">
        <v>208070.18089043</v>
      </c>
      <c r="F15" s="135">
        <v>70097.39396971</v>
      </c>
      <c r="G15" s="135">
        <v>137972.78692072001</v>
      </c>
      <c r="H15" s="135">
        <v>127140.09330032</v>
      </c>
      <c r="I15" s="135">
        <v>85454.29912335999</v>
      </c>
      <c r="J15" s="135">
        <v>41685.794176959993</v>
      </c>
      <c r="K15" s="135">
        <v>295288.12861709</v>
      </c>
      <c r="L15" s="135">
        <v>154775.73768525998</v>
      </c>
      <c r="M15" s="135">
        <v>140512.39093182998</v>
      </c>
      <c r="N15" s="135">
        <v>12.411099999999999</v>
      </c>
      <c r="O15" s="135">
        <v>13.323700000000001</v>
      </c>
      <c r="P15" s="135">
        <v>12.730600000000001</v>
      </c>
      <c r="Q15" s="135">
        <v>9.4863999999999997</v>
      </c>
      <c r="R15" s="135">
        <v>9.5137</v>
      </c>
      <c r="S15" s="135">
        <v>28.567499999999999</v>
      </c>
      <c r="T15" s="135">
        <v>29.241800000000001</v>
      </c>
      <c r="U15" s="135">
        <v>23.687200000000001</v>
      </c>
      <c r="V15" s="135">
        <v>12.357100000000001</v>
      </c>
      <c r="W15" s="135">
        <v>11.3108</v>
      </c>
      <c r="X15" s="135">
        <v>3.8359000000000001</v>
      </c>
      <c r="Y15" s="135">
        <v>3.8772000000000002</v>
      </c>
      <c r="Z15" s="135">
        <v>3.5558000000000001</v>
      </c>
      <c r="AA15" s="135">
        <v>8.9588000000000001</v>
      </c>
      <c r="AB15" s="135">
        <v>11.7913</v>
      </c>
      <c r="AC15" s="135">
        <v>6.2615999999999996</v>
      </c>
      <c r="AD15" s="136"/>
      <c r="AE15" s="136"/>
      <c r="AF15" s="136"/>
    </row>
    <row r="16" spans="1:32" hidden="1" outlineLevel="1">
      <c r="A16" s="8">
        <v>40695</v>
      </c>
      <c r="B16" s="135">
        <v>543500.31450221001</v>
      </c>
      <c r="C16" s="135">
        <v>338563.08439173002</v>
      </c>
      <c r="D16" s="135">
        <v>204937.23011048001</v>
      </c>
      <c r="E16" s="135">
        <v>208443.93236713001</v>
      </c>
      <c r="F16" s="135">
        <v>72012.931183010005</v>
      </c>
      <c r="G16" s="135">
        <v>136431.00118411999</v>
      </c>
      <c r="H16" s="135">
        <v>131716.12632602997</v>
      </c>
      <c r="I16" s="135">
        <v>90279.680583449997</v>
      </c>
      <c r="J16" s="135">
        <v>41436.445742580006</v>
      </c>
      <c r="K16" s="135">
        <v>301128.11806675995</v>
      </c>
      <c r="L16" s="135">
        <v>157216.94777877998</v>
      </c>
      <c r="M16" s="135">
        <v>143911.17028798</v>
      </c>
      <c r="N16" s="135">
        <v>13.2037</v>
      </c>
      <c r="O16" s="135">
        <v>14.1929</v>
      </c>
      <c r="P16" s="135">
        <v>13.7523</v>
      </c>
      <c r="Q16" s="135">
        <v>9.9262999999999995</v>
      </c>
      <c r="R16" s="135">
        <v>9.9827999999999992</v>
      </c>
      <c r="S16" s="135">
        <v>29.662800000000001</v>
      </c>
      <c r="T16" s="135">
        <v>30.232500000000002</v>
      </c>
      <c r="U16" s="135">
        <v>25.511600000000001</v>
      </c>
      <c r="V16" s="135">
        <v>11.6265</v>
      </c>
      <c r="W16" s="135">
        <v>11.1022</v>
      </c>
      <c r="X16" s="135">
        <v>4.1605999999999996</v>
      </c>
      <c r="Y16" s="135">
        <v>4.4291999999999998</v>
      </c>
      <c r="Z16" s="135">
        <v>2.8410000000000002</v>
      </c>
      <c r="AA16" s="135">
        <v>8.5554000000000006</v>
      </c>
      <c r="AB16" s="135">
        <v>11.363200000000001</v>
      </c>
      <c r="AC16" s="135">
        <v>6.2244999999999999</v>
      </c>
      <c r="AD16" s="136"/>
      <c r="AE16" s="136"/>
      <c r="AF16" s="136"/>
    </row>
    <row r="17" spans="1:32" hidden="1" outlineLevel="1">
      <c r="A17" s="8">
        <v>40725</v>
      </c>
      <c r="B17" s="135">
        <v>547220.29161554005</v>
      </c>
      <c r="C17" s="135">
        <v>342416.70449649001</v>
      </c>
      <c r="D17" s="135">
        <v>204803.58711905</v>
      </c>
      <c r="E17" s="135">
        <v>208518.95995888999</v>
      </c>
      <c r="F17" s="135">
        <v>74535.689836210004</v>
      </c>
      <c r="G17" s="135">
        <v>133983.27012268</v>
      </c>
      <c r="H17" s="135">
        <v>127483.55210570003</v>
      </c>
      <c r="I17" s="135">
        <v>86279.253528400004</v>
      </c>
      <c r="J17" s="135">
        <v>41204.298577299996</v>
      </c>
      <c r="K17" s="135">
        <v>305278.3486936299</v>
      </c>
      <c r="L17" s="135">
        <v>159913.64006280003</v>
      </c>
      <c r="M17" s="135">
        <v>145364.70863083002</v>
      </c>
      <c r="N17" s="135">
        <v>12.4259</v>
      </c>
      <c r="O17" s="135">
        <v>13.8089</v>
      </c>
      <c r="P17" s="135">
        <v>13.2636</v>
      </c>
      <c r="Q17" s="135">
        <v>9.1035000000000004</v>
      </c>
      <c r="R17" s="135">
        <v>9.1758000000000006</v>
      </c>
      <c r="S17" s="135">
        <v>26.479600000000001</v>
      </c>
      <c r="T17" s="135">
        <v>27.128</v>
      </c>
      <c r="U17" s="135">
        <v>23.2927</v>
      </c>
      <c r="V17" s="135">
        <v>13.821899999999999</v>
      </c>
      <c r="W17" s="135">
        <v>13.6351</v>
      </c>
      <c r="X17" s="135">
        <v>4.1814999999999998</v>
      </c>
      <c r="Y17" s="135">
        <v>4.2538999999999998</v>
      </c>
      <c r="Z17" s="135">
        <v>3.5305</v>
      </c>
      <c r="AA17" s="135">
        <v>8.4095999999999993</v>
      </c>
      <c r="AB17" s="135">
        <v>11.6807</v>
      </c>
      <c r="AC17" s="135">
        <v>5.6684999999999999</v>
      </c>
      <c r="AD17" s="136"/>
      <c r="AE17" s="136"/>
      <c r="AF17" s="136"/>
    </row>
    <row r="18" spans="1:32" hidden="1" outlineLevel="1">
      <c r="A18" s="8">
        <v>40756</v>
      </c>
      <c r="B18" s="135">
        <v>558781.25235713006</v>
      </c>
      <c r="C18" s="135">
        <v>352894.34866625001</v>
      </c>
      <c r="D18" s="135">
        <v>205886.90369087999</v>
      </c>
      <c r="E18" s="135">
        <v>208893.34220113</v>
      </c>
      <c r="F18" s="135">
        <v>78021.151881479993</v>
      </c>
      <c r="G18" s="135">
        <v>130872.19031965001</v>
      </c>
      <c r="H18" s="135">
        <v>134196.4547763</v>
      </c>
      <c r="I18" s="135">
        <v>89015.73217825999</v>
      </c>
      <c r="J18" s="135">
        <v>45180.722598039996</v>
      </c>
      <c r="K18" s="135">
        <v>306598.37155896996</v>
      </c>
      <c r="L18" s="135">
        <v>159237.71261853998</v>
      </c>
      <c r="M18" s="135">
        <v>147360.65894043</v>
      </c>
      <c r="N18" s="135">
        <v>13.189399999999999</v>
      </c>
      <c r="O18" s="135">
        <v>14.5337</v>
      </c>
      <c r="P18" s="135">
        <v>14.2469</v>
      </c>
      <c r="Q18" s="135">
        <v>8.9740000000000002</v>
      </c>
      <c r="R18" s="135">
        <v>9.0147999999999993</v>
      </c>
      <c r="S18" s="135">
        <v>26.093599999999999</v>
      </c>
      <c r="T18" s="135">
        <v>26.635400000000001</v>
      </c>
      <c r="U18" s="135">
        <v>24.0533</v>
      </c>
      <c r="V18" s="135">
        <v>12.2136</v>
      </c>
      <c r="W18" s="135">
        <v>12.0373</v>
      </c>
      <c r="X18" s="135">
        <v>4.8985000000000003</v>
      </c>
      <c r="Y18" s="135">
        <v>5.0486000000000004</v>
      </c>
      <c r="Z18" s="135">
        <v>3.9834999999999998</v>
      </c>
      <c r="AA18" s="135">
        <v>8.1257999999999999</v>
      </c>
      <c r="AB18" s="135">
        <v>11.025600000000001</v>
      </c>
      <c r="AC18" s="135">
        <v>5.8327999999999998</v>
      </c>
      <c r="AD18" s="136"/>
      <c r="AE18" s="136"/>
      <c r="AF18" s="136"/>
    </row>
    <row r="19" spans="1:32" hidden="1" outlineLevel="1">
      <c r="A19" s="8">
        <v>40787</v>
      </c>
      <c r="B19" s="135">
        <v>570112.84586175997</v>
      </c>
      <c r="C19" s="135">
        <v>362878.07919342001</v>
      </c>
      <c r="D19" s="135">
        <v>207234.76666833999</v>
      </c>
      <c r="E19" s="135">
        <v>207400.02004957999</v>
      </c>
      <c r="F19" s="135">
        <v>80661.158222059996</v>
      </c>
      <c r="G19" s="135">
        <v>126738.86182752</v>
      </c>
      <c r="H19" s="135">
        <v>137689.15850681002</v>
      </c>
      <c r="I19" s="135">
        <v>90675.300005140001</v>
      </c>
      <c r="J19" s="135">
        <v>47013.858501670009</v>
      </c>
      <c r="K19" s="135">
        <v>303758.83254487999</v>
      </c>
      <c r="L19" s="135">
        <v>156313.23327564998</v>
      </c>
      <c r="M19" s="135">
        <v>147445.59926922998</v>
      </c>
      <c r="N19" s="135">
        <v>13.3287</v>
      </c>
      <c r="O19" s="135">
        <v>15.128399999999999</v>
      </c>
      <c r="P19" s="135">
        <v>14.8894</v>
      </c>
      <c r="Q19" s="135">
        <v>8.1929999999999996</v>
      </c>
      <c r="R19" s="135">
        <v>8.2119</v>
      </c>
      <c r="S19" s="135">
        <v>24.689499999999999</v>
      </c>
      <c r="T19" s="135">
        <v>25.755199999999999</v>
      </c>
      <c r="U19" s="135">
        <v>24.185300000000002</v>
      </c>
      <c r="V19" s="135">
        <v>13.246700000000001</v>
      </c>
      <c r="W19" s="135">
        <v>13.1439</v>
      </c>
      <c r="X19" s="135">
        <v>5.6623999999999999</v>
      </c>
      <c r="Y19" s="135">
        <v>6.0034999999999998</v>
      </c>
      <c r="Z19" s="135">
        <v>3.6812</v>
      </c>
      <c r="AA19" s="135">
        <v>8.1907999999999994</v>
      </c>
      <c r="AB19" s="135">
        <v>11.010400000000001</v>
      </c>
      <c r="AC19" s="135">
        <v>5.8752000000000004</v>
      </c>
      <c r="AD19" s="136"/>
      <c r="AE19" s="136"/>
      <c r="AF19" s="136"/>
    </row>
    <row r="20" spans="1:32" hidden="1" outlineLevel="1">
      <c r="A20" s="8">
        <v>40817</v>
      </c>
      <c r="B20" s="135">
        <v>576836.73344134004</v>
      </c>
      <c r="C20" s="135">
        <v>368645.62785701</v>
      </c>
      <c r="D20" s="135">
        <v>208191.10558433001</v>
      </c>
      <c r="E20" s="135">
        <v>207074.87518443001</v>
      </c>
      <c r="F20" s="135">
        <v>83165.345275069994</v>
      </c>
      <c r="G20" s="135">
        <v>123909.52990936</v>
      </c>
      <c r="H20" s="135">
        <v>144695.56917658003</v>
      </c>
      <c r="I20" s="135">
        <v>94187.980707359995</v>
      </c>
      <c r="J20" s="135">
        <v>50507.588469219991</v>
      </c>
      <c r="K20" s="135">
        <v>306159.58985722001</v>
      </c>
      <c r="L20" s="135">
        <v>156046.08065045002</v>
      </c>
      <c r="M20" s="135">
        <v>150113.50920677002</v>
      </c>
      <c r="N20" s="135">
        <v>14.855</v>
      </c>
      <c r="O20" s="135">
        <v>17.927800000000001</v>
      </c>
      <c r="P20" s="135">
        <v>18.222300000000001</v>
      </c>
      <c r="Q20" s="135">
        <v>8.2719000000000005</v>
      </c>
      <c r="R20" s="135">
        <v>8.3168000000000006</v>
      </c>
      <c r="S20" s="135">
        <v>24.753</v>
      </c>
      <c r="T20" s="135">
        <v>26.513999999999999</v>
      </c>
      <c r="U20" s="135">
        <v>24.888999999999999</v>
      </c>
      <c r="V20" s="135">
        <v>12.645200000000001</v>
      </c>
      <c r="W20" s="135">
        <v>12.589</v>
      </c>
      <c r="X20" s="135">
        <v>9.1475000000000009</v>
      </c>
      <c r="Y20" s="135">
        <v>9.9535999999999998</v>
      </c>
      <c r="Z20" s="135">
        <v>4.2887000000000004</v>
      </c>
      <c r="AA20" s="135">
        <v>8.0692000000000004</v>
      </c>
      <c r="AB20" s="135">
        <v>11.377700000000001</v>
      </c>
      <c r="AC20" s="135">
        <v>5.5831</v>
      </c>
      <c r="AD20" s="136"/>
      <c r="AE20" s="136"/>
      <c r="AF20" s="136"/>
    </row>
    <row r="21" spans="1:32" hidden="1" outlineLevel="1">
      <c r="A21" s="8">
        <v>40848</v>
      </c>
      <c r="B21" s="135">
        <v>573704.51108764997</v>
      </c>
      <c r="C21" s="135">
        <v>367069.78574746998</v>
      </c>
      <c r="D21" s="135">
        <v>206634.72534018001</v>
      </c>
      <c r="E21" s="135">
        <v>204558.00116762001</v>
      </c>
      <c r="F21" s="135">
        <v>85195.416307139996</v>
      </c>
      <c r="G21" s="135">
        <v>119362.58486048</v>
      </c>
      <c r="H21" s="135">
        <v>136177.39524109999</v>
      </c>
      <c r="I21" s="135">
        <v>87844.524542160012</v>
      </c>
      <c r="J21" s="135">
        <v>48332.870698939994</v>
      </c>
      <c r="K21" s="135">
        <v>305936.81145688001</v>
      </c>
      <c r="L21" s="135">
        <v>156534.51920034998</v>
      </c>
      <c r="M21" s="135">
        <v>149402.29225653</v>
      </c>
      <c r="N21" s="135">
        <v>15.089399999999999</v>
      </c>
      <c r="O21" s="135">
        <v>18.3063</v>
      </c>
      <c r="P21" s="135">
        <v>18.6052</v>
      </c>
      <c r="Q21" s="135">
        <v>8.1998999999999995</v>
      </c>
      <c r="R21" s="135">
        <v>8.2386999999999997</v>
      </c>
      <c r="S21" s="135">
        <v>24.598500000000001</v>
      </c>
      <c r="T21" s="135">
        <v>24.8508</v>
      </c>
      <c r="U21" s="135">
        <v>22.830200000000001</v>
      </c>
      <c r="V21" s="135">
        <v>12.586</v>
      </c>
      <c r="W21" s="135">
        <v>11.9177</v>
      </c>
      <c r="X21" s="135">
        <v>9.2623999999999995</v>
      </c>
      <c r="Y21" s="135">
        <v>10.5905</v>
      </c>
      <c r="Z21" s="135">
        <v>2.8088000000000002</v>
      </c>
      <c r="AA21" s="135">
        <v>10.041600000000001</v>
      </c>
      <c r="AB21" s="135">
        <v>13.8476</v>
      </c>
      <c r="AC21" s="135">
        <v>6.5054999999999996</v>
      </c>
      <c r="AD21" s="136"/>
      <c r="AE21" s="136"/>
      <c r="AF21" s="136"/>
    </row>
    <row r="22" spans="1:32" hidden="1" outlineLevel="1">
      <c r="A22" s="8">
        <v>40878</v>
      </c>
      <c r="B22" s="135">
        <v>575544.79626338999</v>
      </c>
      <c r="C22" s="135">
        <v>369763.17646014999</v>
      </c>
      <c r="D22" s="135">
        <v>205781.61980324</v>
      </c>
      <c r="E22" s="135">
        <v>201224.0481445</v>
      </c>
      <c r="F22" s="135">
        <v>86675.057657330006</v>
      </c>
      <c r="G22" s="135">
        <v>114548.99048717</v>
      </c>
      <c r="H22" s="135">
        <v>153119.74787902003</v>
      </c>
      <c r="I22" s="135">
        <v>101435.03722649001</v>
      </c>
      <c r="J22" s="135">
        <v>51684.71065252999</v>
      </c>
      <c r="K22" s="135">
        <v>310390.45642404997</v>
      </c>
      <c r="L22" s="135">
        <v>160530.06904173997</v>
      </c>
      <c r="M22" s="135">
        <v>149860.38738231</v>
      </c>
      <c r="N22" s="135">
        <v>14.4413</v>
      </c>
      <c r="O22" s="135">
        <v>17.046399999999998</v>
      </c>
      <c r="P22" s="135">
        <v>17.0275</v>
      </c>
      <c r="Q22" s="135">
        <v>8.4914000000000005</v>
      </c>
      <c r="R22" s="135">
        <v>8.5055999999999994</v>
      </c>
      <c r="S22" s="135">
        <v>25.398700000000002</v>
      </c>
      <c r="T22" s="135">
        <v>25.619700000000002</v>
      </c>
      <c r="U22" s="135">
        <v>23.200500000000002</v>
      </c>
      <c r="V22" s="135">
        <v>11.9923</v>
      </c>
      <c r="W22" s="135">
        <v>10.2401</v>
      </c>
      <c r="X22" s="135">
        <v>8.0772999999999993</v>
      </c>
      <c r="Y22" s="135">
        <v>9.0190000000000001</v>
      </c>
      <c r="Z22" s="135">
        <v>4.1048999999999998</v>
      </c>
      <c r="AA22" s="135">
        <v>11.5753</v>
      </c>
      <c r="AB22" s="135">
        <v>15.998900000000001</v>
      </c>
      <c r="AC22" s="135">
        <v>6.7344999999999997</v>
      </c>
      <c r="AD22" s="136"/>
      <c r="AE22" s="136"/>
      <c r="AF22" s="136"/>
    </row>
    <row r="23" spans="1:32" hidden="1" outlineLevel="1">
      <c r="A23" s="8">
        <v>40909</v>
      </c>
      <c r="B23" s="135">
        <v>570736.24471839005</v>
      </c>
      <c r="C23" s="135">
        <v>363273.32644407998</v>
      </c>
      <c r="D23" s="135">
        <v>207462.91827431001</v>
      </c>
      <c r="E23" s="135">
        <v>200026.80467406</v>
      </c>
      <c r="F23" s="135">
        <v>87449.023249250007</v>
      </c>
      <c r="G23" s="135">
        <v>112577.78142481</v>
      </c>
      <c r="H23" s="135">
        <v>146863.23494354001</v>
      </c>
      <c r="I23" s="135">
        <v>96559.576272999999</v>
      </c>
      <c r="J23" s="135">
        <v>50303.658670539997</v>
      </c>
      <c r="K23" s="135">
        <v>317620.03698406997</v>
      </c>
      <c r="L23" s="135">
        <v>164657.22999244</v>
      </c>
      <c r="M23" s="135">
        <v>152962.80699163</v>
      </c>
      <c r="N23" s="135">
        <v>13.1653</v>
      </c>
      <c r="O23" s="135">
        <v>15.2767</v>
      </c>
      <c r="P23" s="135">
        <v>14.912000000000001</v>
      </c>
      <c r="Q23" s="135">
        <v>8.5745000000000005</v>
      </c>
      <c r="R23" s="135">
        <v>8.5822000000000003</v>
      </c>
      <c r="S23" s="135">
        <v>26.389600000000002</v>
      </c>
      <c r="T23" s="135">
        <v>26.772200000000002</v>
      </c>
      <c r="U23" s="135">
        <v>24.274000000000001</v>
      </c>
      <c r="V23" s="135">
        <v>10.818899999999999</v>
      </c>
      <c r="W23" s="135">
        <v>10.308400000000001</v>
      </c>
      <c r="X23" s="135">
        <v>7.2770000000000001</v>
      </c>
      <c r="Y23" s="135">
        <v>7.8224999999999998</v>
      </c>
      <c r="Z23" s="135">
        <v>3.2334999999999998</v>
      </c>
      <c r="AA23" s="135">
        <v>11.359500000000001</v>
      </c>
      <c r="AB23" s="135">
        <v>15.5778</v>
      </c>
      <c r="AC23" s="135">
        <v>6.8174999999999999</v>
      </c>
      <c r="AD23" s="136"/>
      <c r="AE23" s="136"/>
      <c r="AF23" s="136"/>
    </row>
    <row r="24" spans="1:32" hidden="1" outlineLevel="1">
      <c r="A24" s="8">
        <v>40940</v>
      </c>
      <c r="B24" s="135">
        <v>575736.97581693996</v>
      </c>
      <c r="C24" s="135">
        <v>365264.90538703999</v>
      </c>
      <c r="D24" s="135">
        <v>210472.07042989999</v>
      </c>
      <c r="E24" s="135">
        <v>197881.19983937001</v>
      </c>
      <c r="F24" s="135">
        <v>87963.506733410002</v>
      </c>
      <c r="G24" s="135">
        <v>109917.69310596</v>
      </c>
      <c r="H24" s="135">
        <v>142491.05375701</v>
      </c>
      <c r="I24" s="135">
        <v>91655.277878330016</v>
      </c>
      <c r="J24" s="135">
        <v>50835.775878679997</v>
      </c>
      <c r="K24" s="135">
        <v>324713.27948247007</v>
      </c>
      <c r="L24" s="135">
        <v>169502.79201696999</v>
      </c>
      <c r="M24" s="135">
        <v>155210.48746550005</v>
      </c>
      <c r="N24" s="135">
        <v>12.757218377303492</v>
      </c>
      <c r="O24" s="135">
        <v>15.0123</v>
      </c>
      <c r="P24" s="135">
        <v>14.481400000000001</v>
      </c>
      <c r="Q24" s="135">
        <v>8.1538555830251696</v>
      </c>
      <c r="R24" s="135">
        <v>8.1775447025231642</v>
      </c>
      <c r="S24" s="135">
        <v>27.015499999999999</v>
      </c>
      <c r="T24" s="135">
        <v>27.419699999999999</v>
      </c>
      <c r="U24" s="135">
        <v>26.781199999999998</v>
      </c>
      <c r="V24" s="135">
        <v>11.019299999999999</v>
      </c>
      <c r="W24" s="135">
        <v>10.3569</v>
      </c>
      <c r="X24" s="135">
        <v>7.9402999999999997</v>
      </c>
      <c r="Y24" s="135">
        <v>8.4144000000000005</v>
      </c>
      <c r="Z24" s="135">
        <v>4.9611999999999998</v>
      </c>
      <c r="AA24" s="135">
        <v>11.393000000000001</v>
      </c>
      <c r="AB24" s="135">
        <v>15.268800000000001</v>
      </c>
      <c r="AC24" s="135">
        <v>6.9611000000000001</v>
      </c>
      <c r="AD24" s="136"/>
      <c r="AE24" s="136"/>
      <c r="AF24" s="136"/>
    </row>
    <row r="25" spans="1:32" hidden="1" outlineLevel="1">
      <c r="A25" s="8">
        <v>40969</v>
      </c>
      <c r="B25" s="135">
        <v>578031.73188780004</v>
      </c>
      <c r="C25" s="135">
        <v>367501.52234900999</v>
      </c>
      <c r="D25" s="135">
        <v>210530.20953878999</v>
      </c>
      <c r="E25" s="135">
        <v>194794.84527103</v>
      </c>
      <c r="F25" s="135">
        <v>88746.674622150007</v>
      </c>
      <c r="G25" s="135">
        <v>106048.17064888</v>
      </c>
      <c r="H25" s="135">
        <v>145300.91748041997</v>
      </c>
      <c r="I25" s="135">
        <v>95831.238574019997</v>
      </c>
      <c r="J25" s="135">
        <v>49469.678906399997</v>
      </c>
      <c r="K25" s="135">
        <v>330308.04907669005</v>
      </c>
      <c r="L25" s="135">
        <v>174615.03602378001</v>
      </c>
      <c r="M25" s="135">
        <v>155693.01305290998</v>
      </c>
      <c r="N25" s="135">
        <v>12.8086</v>
      </c>
      <c r="O25" s="135">
        <v>14.811999999999999</v>
      </c>
      <c r="P25" s="135">
        <v>14.347799999999999</v>
      </c>
      <c r="Q25" s="135">
        <v>7.7576000000000001</v>
      </c>
      <c r="R25" s="135">
        <v>7.7710999999999997</v>
      </c>
      <c r="S25" s="135">
        <v>27.2058</v>
      </c>
      <c r="T25" s="135">
        <v>27.5031</v>
      </c>
      <c r="U25" s="135">
        <v>26.482099999999999</v>
      </c>
      <c r="V25" s="135">
        <v>11.543900000000001</v>
      </c>
      <c r="W25" s="135">
        <v>10.9427</v>
      </c>
      <c r="X25" s="135">
        <v>6.2835000000000001</v>
      </c>
      <c r="Y25" s="135">
        <v>7.1508000000000003</v>
      </c>
      <c r="Z25" s="135">
        <v>2.3858000000000001</v>
      </c>
      <c r="AA25" s="135">
        <v>11.2639</v>
      </c>
      <c r="AB25" s="135">
        <v>15.1038</v>
      </c>
      <c r="AC25" s="135">
        <v>6.6246</v>
      </c>
      <c r="AD25" s="136"/>
      <c r="AE25" s="136"/>
      <c r="AF25" s="136"/>
    </row>
    <row r="26" spans="1:32" hidden="1" outlineLevel="1">
      <c r="A26" s="8">
        <v>41000</v>
      </c>
      <c r="B26" s="135">
        <v>582688.27668914001</v>
      </c>
      <c r="C26" s="135">
        <v>370388.48103769001</v>
      </c>
      <c r="D26" s="135">
        <v>212299.79565145</v>
      </c>
      <c r="E26" s="135">
        <v>193697.97171565</v>
      </c>
      <c r="F26" s="135">
        <v>89786.705796619994</v>
      </c>
      <c r="G26" s="135">
        <v>103911.26591903</v>
      </c>
      <c r="H26" s="135">
        <v>143083.92726674004</v>
      </c>
      <c r="I26" s="135">
        <v>93827.452102819996</v>
      </c>
      <c r="J26" s="135">
        <v>49256.475163919997</v>
      </c>
      <c r="K26" s="135">
        <v>336672.83731729002</v>
      </c>
      <c r="L26" s="135">
        <v>180039.82267605999</v>
      </c>
      <c r="M26" s="135">
        <v>156633.01464122999</v>
      </c>
      <c r="N26" s="135">
        <v>12.5707</v>
      </c>
      <c r="O26" s="135">
        <v>14.327999999999999</v>
      </c>
      <c r="P26" s="135">
        <v>13.701700000000001</v>
      </c>
      <c r="Q26" s="135">
        <v>7.8460999999999999</v>
      </c>
      <c r="R26" s="135">
        <v>7.8459000000000003</v>
      </c>
      <c r="S26" s="135">
        <v>26.8995</v>
      </c>
      <c r="T26" s="135">
        <v>27.334399999999999</v>
      </c>
      <c r="U26" s="135">
        <v>25.974499999999999</v>
      </c>
      <c r="V26" s="135">
        <v>10.9564</v>
      </c>
      <c r="W26" s="135">
        <v>10.400399999999999</v>
      </c>
      <c r="X26" s="135">
        <v>6.0804999999999998</v>
      </c>
      <c r="Y26" s="135">
        <v>6.68</v>
      </c>
      <c r="Z26" s="135">
        <v>3.3014999999999999</v>
      </c>
      <c r="AA26" s="135">
        <v>11.102399999999999</v>
      </c>
      <c r="AB26" s="135">
        <v>14.8072</v>
      </c>
      <c r="AC26" s="135">
        <v>6.5994999999999999</v>
      </c>
      <c r="AD26" s="136"/>
      <c r="AE26" s="136"/>
      <c r="AF26" s="136"/>
    </row>
    <row r="27" spans="1:32" hidden="1" outlineLevel="1">
      <c r="A27" s="8">
        <v>41030</v>
      </c>
      <c r="B27" s="135">
        <v>580538.05249398004</v>
      </c>
      <c r="C27" s="135">
        <v>373411.98592635</v>
      </c>
      <c r="D27" s="135">
        <v>207126.06656763001</v>
      </c>
      <c r="E27" s="135">
        <v>192081.64592928</v>
      </c>
      <c r="F27" s="135">
        <v>90838.512501570003</v>
      </c>
      <c r="G27" s="135">
        <v>101243.13342771</v>
      </c>
      <c r="H27" s="135">
        <v>140741.23590927001</v>
      </c>
      <c r="I27" s="135">
        <v>92235.999468130001</v>
      </c>
      <c r="J27" s="135">
        <v>48505.23644113999</v>
      </c>
      <c r="K27" s="135">
        <v>336956.22068628005</v>
      </c>
      <c r="L27" s="135">
        <v>180479.40820074003</v>
      </c>
      <c r="M27" s="135">
        <v>156476.81248554002</v>
      </c>
      <c r="N27" s="135">
        <v>12.7593</v>
      </c>
      <c r="O27" s="135">
        <v>14.374000000000001</v>
      </c>
      <c r="P27" s="135">
        <v>13.760999999999999</v>
      </c>
      <c r="Q27" s="135">
        <v>7.8723000000000001</v>
      </c>
      <c r="R27" s="135">
        <v>7.8986000000000001</v>
      </c>
      <c r="S27" s="135">
        <v>26.988299999999999</v>
      </c>
      <c r="T27" s="135">
        <v>27.305299999999999</v>
      </c>
      <c r="U27" s="135">
        <v>25.847899999999999</v>
      </c>
      <c r="V27" s="135">
        <v>10.476900000000001</v>
      </c>
      <c r="W27" s="135">
        <v>9.8185000000000002</v>
      </c>
      <c r="X27" s="135">
        <v>6.6515000000000004</v>
      </c>
      <c r="Y27" s="135">
        <v>7.0255000000000001</v>
      </c>
      <c r="Z27" s="135">
        <v>3.7730000000000001</v>
      </c>
      <c r="AA27" s="135">
        <v>10.962999999999999</v>
      </c>
      <c r="AB27" s="135">
        <v>14.7659</v>
      </c>
      <c r="AC27" s="135">
        <v>6.6372</v>
      </c>
      <c r="AD27" s="136"/>
      <c r="AE27" s="136"/>
      <c r="AF27" s="136"/>
    </row>
    <row r="28" spans="1:32" hidden="1" outlineLevel="1">
      <c r="A28" s="8">
        <v>41061</v>
      </c>
      <c r="B28" s="135">
        <v>585926.22026562004</v>
      </c>
      <c r="C28" s="135">
        <v>380472.04354583001</v>
      </c>
      <c r="D28" s="135">
        <v>205454.17671979</v>
      </c>
      <c r="E28" s="135">
        <v>189687.03654068001</v>
      </c>
      <c r="F28" s="135">
        <v>91354.168878199998</v>
      </c>
      <c r="G28" s="135">
        <v>98332.867662479999</v>
      </c>
      <c r="H28" s="135">
        <v>140963.44807462007</v>
      </c>
      <c r="I28" s="135">
        <v>93106.503165830014</v>
      </c>
      <c r="J28" s="135">
        <v>47856.944908789999</v>
      </c>
      <c r="K28" s="135">
        <v>342449.30567423999</v>
      </c>
      <c r="L28" s="135">
        <v>183021.74607579</v>
      </c>
      <c r="M28" s="135">
        <v>159427.55959845</v>
      </c>
      <c r="N28" s="135">
        <v>14.5563</v>
      </c>
      <c r="O28" s="135">
        <v>17.295999999999999</v>
      </c>
      <c r="P28" s="135">
        <v>17.089099999999998</v>
      </c>
      <c r="Q28" s="135">
        <v>8.6271000000000004</v>
      </c>
      <c r="R28" s="135">
        <v>8.6484000000000005</v>
      </c>
      <c r="S28" s="135">
        <v>25.472200000000001</v>
      </c>
      <c r="T28" s="135">
        <v>26.530899999999999</v>
      </c>
      <c r="U28" s="135">
        <v>25.446300000000001</v>
      </c>
      <c r="V28" s="135">
        <v>12.1213</v>
      </c>
      <c r="W28" s="135">
        <v>11.577299999999999</v>
      </c>
      <c r="X28" s="135">
        <v>9.2502999999999993</v>
      </c>
      <c r="Y28" s="135">
        <v>10.5337</v>
      </c>
      <c r="Z28" s="135">
        <v>3.1524999999999999</v>
      </c>
      <c r="AA28" s="135">
        <v>10.869199999999999</v>
      </c>
      <c r="AB28" s="135">
        <v>15.0016</v>
      </c>
      <c r="AC28" s="135">
        <v>6.7714999999999996</v>
      </c>
      <c r="AD28" s="136"/>
      <c r="AE28" s="136"/>
      <c r="AF28" s="136"/>
    </row>
    <row r="29" spans="1:32" hidden="1" outlineLevel="1">
      <c r="A29" s="8">
        <v>41091</v>
      </c>
      <c r="B29" s="135">
        <v>584689.02120871004</v>
      </c>
      <c r="C29" s="135">
        <v>378411.59216007998</v>
      </c>
      <c r="D29" s="135">
        <v>206277.42904863</v>
      </c>
      <c r="E29" s="135">
        <v>189760.07035219</v>
      </c>
      <c r="F29" s="135">
        <v>93021.501394539999</v>
      </c>
      <c r="G29" s="135">
        <v>96738.568957650001</v>
      </c>
      <c r="H29" s="135">
        <v>149800.85346786003</v>
      </c>
      <c r="I29" s="135">
        <v>97708.599598029978</v>
      </c>
      <c r="J29" s="135">
        <v>52092.25386982999</v>
      </c>
      <c r="K29" s="135">
        <v>345507.61157651996</v>
      </c>
      <c r="L29" s="135">
        <v>182646.21637665</v>
      </c>
      <c r="M29" s="135">
        <v>162861.39519986999</v>
      </c>
      <c r="N29" s="135">
        <v>15.476900000000001</v>
      </c>
      <c r="O29" s="135">
        <v>18.954699999999999</v>
      </c>
      <c r="P29" s="135">
        <v>19.0624</v>
      </c>
      <c r="Q29" s="135">
        <v>8.4365000000000006</v>
      </c>
      <c r="R29" s="135">
        <v>8.4476999999999993</v>
      </c>
      <c r="S29" s="135">
        <v>27.522300000000001</v>
      </c>
      <c r="T29" s="135">
        <v>27.707799999999999</v>
      </c>
      <c r="U29" s="135">
        <v>27.1083</v>
      </c>
      <c r="V29" s="135">
        <v>11.3803</v>
      </c>
      <c r="W29" s="135">
        <v>10.254200000000001</v>
      </c>
      <c r="X29" s="135">
        <v>10.519600000000001</v>
      </c>
      <c r="Y29" s="135">
        <v>11.672000000000001</v>
      </c>
      <c r="Z29" s="135">
        <v>3.2298</v>
      </c>
      <c r="AA29" s="135">
        <v>11.335599999999999</v>
      </c>
      <c r="AB29" s="135">
        <v>15.8644</v>
      </c>
      <c r="AC29" s="135">
        <v>6.9404000000000003</v>
      </c>
      <c r="AD29" s="136"/>
      <c r="AE29" s="136"/>
      <c r="AF29" s="136"/>
    </row>
    <row r="30" spans="1:32" hidden="1" outlineLevel="1">
      <c r="A30" s="8">
        <v>41122</v>
      </c>
      <c r="B30" s="135">
        <v>589631.54967374995</v>
      </c>
      <c r="C30" s="135">
        <v>382585.21404892002</v>
      </c>
      <c r="D30" s="135">
        <v>207046.33562483001</v>
      </c>
      <c r="E30" s="135">
        <v>189431.10177601001</v>
      </c>
      <c r="F30" s="135">
        <v>95376.856732090004</v>
      </c>
      <c r="G30" s="135">
        <v>94054.245043920004</v>
      </c>
      <c r="H30" s="135">
        <v>150194.17498626997</v>
      </c>
      <c r="I30" s="135">
        <v>97862.865365310019</v>
      </c>
      <c r="J30" s="135">
        <v>52331.309620960004</v>
      </c>
      <c r="K30" s="135">
        <v>349978.1677855</v>
      </c>
      <c r="L30" s="135">
        <v>182983.64761451998</v>
      </c>
      <c r="M30" s="135">
        <v>166994.52017098002</v>
      </c>
      <c r="N30" s="135">
        <v>15.3986</v>
      </c>
      <c r="O30" s="135">
        <v>19.469200000000001</v>
      </c>
      <c r="P30" s="135">
        <v>19.593399999999999</v>
      </c>
      <c r="Q30" s="135">
        <v>8.5538000000000007</v>
      </c>
      <c r="R30" s="135">
        <v>8.5721000000000007</v>
      </c>
      <c r="S30" s="135">
        <v>27.086500000000001</v>
      </c>
      <c r="T30" s="135">
        <v>27.272600000000001</v>
      </c>
      <c r="U30" s="135">
        <v>25.296800000000001</v>
      </c>
      <c r="V30" s="135">
        <v>11.8504</v>
      </c>
      <c r="W30" s="135">
        <v>11.2172</v>
      </c>
      <c r="X30" s="135">
        <v>12.4064</v>
      </c>
      <c r="Y30" s="135">
        <v>13.5802</v>
      </c>
      <c r="Z30" s="135">
        <v>3.246</v>
      </c>
      <c r="AA30" s="135">
        <v>11.8514</v>
      </c>
      <c r="AB30" s="135">
        <v>16.709599999999998</v>
      </c>
      <c r="AC30" s="135">
        <v>7.0708000000000002</v>
      </c>
      <c r="AD30" s="136"/>
      <c r="AE30" s="136"/>
      <c r="AF30" s="136"/>
    </row>
    <row r="31" spans="1:32" hidden="1" outlineLevel="1">
      <c r="A31" s="8">
        <v>41153</v>
      </c>
      <c r="B31" s="135">
        <v>595393.60229368997</v>
      </c>
      <c r="C31" s="135">
        <v>386594.91689301003</v>
      </c>
      <c r="D31" s="135">
        <v>208798.68540068</v>
      </c>
      <c r="E31" s="135">
        <v>189063.25229378999</v>
      </c>
      <c r="F31" s="135">
        <v>96947.076058449995</v>
      </c>
      <c r="G31" s="135">
        <v>92116.176235339997</v>
      </c>
      <c r="H31" s="135">
        <v>151199.69737291004</v>
      </c>
      <c r="I31" s="135">
        <v>100015.68127385003</v>
      </c>
      <c r="J31" s="135">
        <v>51184.016099059998</v>
      </c>
      <c r="K31" s="135">
        <v>354391.4666610001</v>
      </c>
      <c r="L31" s="135">
        <v>181866.09508901997</v>
      </c>
      <c r="M31" s="135">
        <v>172525.37157198001</v>
      </c>
      <c r="N31" s="135">
        <v>14.901</v>
      </c>
      <c r="O31" s="135">
        <v>18.273700000000002</v>
      </c>
      <c r="P31" s="135">
        <v>17.950199999999999</v>
      </c>
      <c r="Q31" s="135">
        <v>8.3021999999999991</v>
      </c>
      <c r="R31" s="135">
        <v>8.3079999999999998</v>
      </c>
      <c r="S31" s="135">
        <v>27.9863</v>
      </c>
      <c r="T31" s="135">
        <v>28.209599999999998</v>
      </c>
      <c r="U31" s="135">
        <v>27.325800000000001</v>
      </c>
      <c r="V31" s="135">
        <v>11.895799999999999</v>
      </c>
      <c r="W31" s="135">
        <v>11.410399999999999</v>
      </c>
      <c r="X31" s="135">
        <v>11.037599999999999</v>
      </c>
      <c r="Y31" s="135">
        <v>12.084199999999999</v>
      </c>
      <c r="Z31" s="135">
        <v>3.3176000000000001</v>
      </c>
      <c r="AA31" s="135">
        <v>12.0526</v>
      </c>
      <c r="AB31" s="135">
        <v>17.817</v>
      </c>
      <c r="AC31" s="135">
        <v>7.2435999999999998</v>
      </c>
      <c r="AD31" s="136"/>
      <c r="AE31" s="136"/>
      <c r="AF31" s="136"/>
    </row>
    <row r="32" spans="1:32" hidden="1" outlineLevel="1">
      <c r="A32" s="8">
        <v>41183</v>
      </c>
      <c r="B32" s="135">
        <v>601162.43244384998</v>
      </c>
      <c r="C32" s="135">
        <v>389132.16724580002</v>
      </c>
      <c r="D32" s="135">
        <v>212030.26519805001</v>
      </c>
      <c r="E32" s="135">
        <v>190068.41973955001</v>
      </c>
      <c r="F32" s="135">
        <v>99611.81297128</v>
      </c>
      <c r="G32" s="135">
        <v>90456.606768269994</v>
      </c>
      <c r="H32" s="135">
        <v>153519.54436772008</v>
      </c>
      <c r="I32" s="135">
        <v>100400.87918782001</v>
      </c>
      <c r="J32" s="135">
        <v>53118.665179900003</v>
      </c>
      <c r="K32" s="135">
        <v>356078.80583287007</v>
      </c>
      <c r="L32" s="135">
        <v>179110.74106260997</v>
      </c>
      <c r="M32" s="135">
        <v>176968.06477026001</v>
      </c>
      <c r="N32" s="135">
        <v>16.186599999999999</v>
      </c>
      <c r="O32" s="135">
        <v>20.9556</v>
      </c>
      <c r="P32" s="135">
        <v>21.0639</v>
      </c>
      <c r="Q32" s="135">
        <v>8.3567</v>
      </c>
      <c r="R32" s="135">
        <v>8.3684999999999992</v>
      </c>
      <c r="S32" s="135">
        <v>27.969000000000001</v>
      </c>
      <c r="T32" s="135">
        <v>28.492899999999999</v>
      </c>
      <c r="U32" s="135">
        <v>27.889099999999999</v>
      </c>
      <c r="V32" s="135">
        <v>13.4893</v>
      </c>
      <c r="W32" s="135">
        <v>13.501200000000001</v>
      </c>
      <c r="X32" s="135">
        <v>15.4964</v>
      </c>
      <c r="Y32" s="135">
        <v>17.427399999999999</v>
      </c>
      <c r="Z32" s="135">
        <v>3.6294</v>
      </c>
      <c r="AA32" s="135">
        <v>12.592000000000001</v>
      </c>
      <c r="AB32" s="135">
        <v>18.807200000000002</v>
      </c>
      <c r="AC32" s="135">
        <v>7.4776999999999996</v>
      </c>
      <c r="AD32" s="136"/>
      <c r="AE32" s="136"/>
      <c r="AF32" s="136"/>
    </row>
    <row r="33" spans="1:32" hidden="1" outlineLevel="1">
      <c r="A33" s="8">
        <v>41214</v>
      </c>
      <c r="B33" s="135">
        <v>610528.39838097</v>
      </c>
      <c r="C33" s="135">
        <v>390950.59021172998</v>
      </c>
      <c r="D33" s="135">
        <v>219577.80816923999</v>
      </c>
      <c r="E33" s="135">
        <v>188938.71011282</v>
      </c>
      <c r="F33" s="135">
        <v>101328.64399544999</v>
      </c>
      <c r="G33" s="135">
        <v>87610.066117370006</v>
      </c>
      <c r="H33" s="135">
        <v>151726.67853519996</v>
      </c>
      <c r="I33" s="135">
        <v>101568.47832674001</v>
      </c>
      <c r="J33" s="135">
        <v>50158.200208459995</v>
      </c>
      <c r="K33" s="135">
        <v>361752.17053514003</v>
      </c>
      <c r="L33" s="135">
        <v>180591.85698414</v>
      </c>
      <c r="M33" s="135">
        <v>181160.313551</v>
      </c>
      <c r="N33" s="135">
        <v>17.603400000000001</v>
      </c>
      <c r="O33" s="135">
        <v>22.465299999999999</v>
      </c>
      <c r="P33" s="135">
        <v>22.6158</v>
      </c>
      <c r="Q33" s="135">
        <v>8.7829999999999995</v>
      </c>
      <c r="R33" s="135">
        <v>8.8078000000000003</v>
      </c>
      <c r="S33" s="135">
        <v>29.107900000000001</v>
      </c>
      <c r="T33" s="135">
        <v>29.3184</v>
      </c>
      <c r="U33" s="135">
        <v>29.0123</v>
      </c>
      <c r="V33" s="135">
        <v>12.032</v>
      </c>
      <c r="W33" s="135">
        <v>11.6272</v>
      </c>
      <c r="X33" s="135">
        <v>17.1371</v>
      </c>
      <c r="Y33" s="135">
        <v>18.728000000000002</v>
      </c>
      <c r="Z33" s="135">
        <v>3.1044</v>
      </c>
      <c r="AA33" s="135">
        <v>13.153700000000001</v>
      </c>
      <c r="AB33" s="135">
        <v>19.629000000000001</v>
      </c>
      <c r="AC33" s="135">
        <v>7.5148999999999999</v>
      </c>
      <c r="AD33" s="136"/>
      <c r="AE33" s="136"/>
      <c r="AF33" s="136"/>
    </row>
    <row r="34" spans="1:32" hidden="1" outlineLevel="1">
      <c r="A34" s="8">
        <v>41244</v>
      </c>
      <c r="B34" s="135">
        <v>605425.03467742004</v>
      </c>
      <c r="C34" s="135">
        <v>393147.39799196</v>
      </c>
      <c r="D34" s="135">
        <v>212277.63668545999</v>
      </c>
      <c r="E34" s="135">
        <v>187629.27294518001</v>
      </c>
      <c r="F34" s="135">
        <v>102689.66195751</v>
      </c>
      <c r="G34" s="135">
        <v>84939.610987670007</v>
      </c>
      <c r="H34" s="135">
        <v>173319.22252192005</v>
      </c>
      <c r="I34" s="135">
        <v>112643.8473237</v>
      </c>
      <c r="J34" s="135">
        <v>60675.375198220005</v>
      </c>
      <c r="K34" s="135">
        <v>369264.15257233003</v>
      </c>
      <c r="L34" s="135">
        <v>186771.63240707997</v>
      </c>
      <c r="M34" s="135">
        <v>182492.52016525</v>
      </c>
      <c r="N34" s="135">
        <v>14.8096</v>
      </c>
      <c r="O34" s="135">
        <v>17.200199999999999</v>
      </c>
      <c r="P34" s="135">
        <v>16.593800000000002</v>
      </c>
      <c r="Q34" s="135">
        <v>9.3491999999999997</v>
      </c>
      <c r="R34" s="135">
        <v>9.3909000000000002</v>
      </c>
      <c r="S34" s="135">
        <v>27.790600000000001</v>
      </c>
      <c r="T34" s="135">
        <v>27.944600000000001</v>
      </c>
      <c r="U34" s="135">
        <v>26.656600000000001</v>
      </c>
      <c r="V34" s="135">
        <v>11.3558</v>
      </c>
      <c r="W34" s="135">
        <v>10.9306</v>
      </c>
      <c r="X34" s="135">
        <v>9.2597000000000005</v>
      </c>
      <c r="Y34" s="135">
        <v>11.830299999999999</v>
      </c>
      <c r="Z34" s="135">
        <v>1.8857999999999999</v>
      </c>
      <c r="AA34" s="135">
        <v>13.5854</v>
      </c>
      <c r="AB34" s="135">
        <v>19.467600000000001</v>
      </c>
      <c r="AC34" s="135">
        <v>7.4025999999999996</v>
      </c>
      <c r="AD34" s="136"/>
      <c r="AE34" s="136"/>
      <c r="AF34" s="136"/>
    </row>
    <row r="35" spans="1:32" hidden="1" outlineLevel="1">
      <c r="A35" s="8">
        <v>41275</v>
      </c>
      <c r="B35" s="135">
        <v>606946.82086106006</v>
      </c>
      <c r="C35" s="135">
        <v>393150.28435685998</v>
      </c>
      <c r="D35" s="135">
        <v>213796.53650419999</v>
      </c>
      <c r="E35" s="135">
        <v>188269.0879474</v>
      </c>
      <c r="F35" s="135">
        <v>104336.21203330001</v>
      </c>
      <c r="G35" s="135">
        <v>83932.875914100005</v>
      </c>
      <c r="H35" s="135">
        <v>175124.29846096996</v>
      </c>
      <c r="I35" s="135">
        <v>114287.41245445999</v>
      </c>
      <c r="J35" s="135">
        <v>60836.886006509994</v>
      </c>
      <c r="K35" s="135">
        <v>377816.51884768996</v>
      </c>
      <c r="L35" s="135">
        <v>192635.16794809996</v>
      </c>
      <c r="M35" s="135">
        <v>185181.35089959</v>
      </c>
      <c r="N35" s="135">
        <v>13.7677</v>
      </c>
      <c r="O35" s="135">
        <v>16.323499999999999</v>
      </c>
      <c r="P35" s="135">
        <v>15.4032</v>
      </c>
      <c r="Q35" s="135">
        <v>8.9286999999999992</v>
      </c>
      <c r="R35" s="135">
        <v>8.9375999999999998</v>
      </c>
      <c r="S35" s="135">
        <v>27.925699999999999</v>
      </c>
      <c r="T35" s="135">
        <v>28.057400000000001</v>
      </c>
      <c r="U35" s="135">
        <v>26.985600000000002</v>
      </c>
      <c r="V35" s="135">
        <v>10.8743</v>
      </c>
      <c r="W35" s="135">
        <v>10.470599999999999</v>
      </c>
      <c r="X35" s="135">
        <v>7.7473999999999998</v>
      </c>
      <c r="Y35" s="135">
        <v>8.3853000000000009</v>
      </c>
      <c r="Z35" s="135">
        <v>3.2629999999999999</v>
      </c>
      <c r="AA35" s="135">
        <v>14.215</v>
      </c>
      <c r="AB35" s="135">
        <v>19.9527</v>
      </c>
      <c r="AC35" s="135">
        <v>7.3606999999999996</v>
      </c>
      <c r="AD35" s="136"/>
      <c r="AE35" s="136"/>
      <c r="AF35" s="136"/>
    </row>
    <row r="36" spans="1:32" hidden="1" outlineLevel="1">
      <c r="A36" s="8">
        <v>41306</v>
      </c>
      <c r="B36" s="135">
        <v>612640.52881277003</v>
      </c>
      <c r="C36" s="135">
        <v>398209.10585897003</v>
      </c>
      <c r="D36" s="135">
        <v>214431.42295380001</v>
      </c>
      <c r="E36" s="135">
        <v>188218.71779396001</v>
      </c>
      <c r="F36" s="135">
        <v>105231.23140788999</v>
      </c>
      <c r="G36" s="135">
        <v>82987.486386069999</v>
      </c>
      <c r="H36" s="135">
        <v>172900.26536098996</v>
      </c>
      <c r="I36" s="135">
        <v>112369.1999408</v>
      </c>
      <c r="J36" s="135">
        <v>60531.065420190003</v>
      </c>
      <c r="K36" s="135">
        <v>384767.57521123008</v>
      </c>
      <c r="L36" s="135">
        <v>201069.83344529005</v>
      </c>
      <c r="M36" s="135">
        <v>183697.74176593998</v>
      </c>
      <c r="N36" s="135">
        <v>13.1495</v>
      </c>
      <c r="O36" s="135">
        <v>15.397399999999999</v>
      </c>
      <c r="P36" s="135">
        <v>14.459899999999999</v>
      </c>
      <c r="Q36" s="135">
        <v>9.1953999999999994</v>
      </c>
      <c r="R36" s="135">
        <v>9.2114999999999991</v>
      </c>
      <c r="S36" s="135">
        <v>28.951499999999999</v>
      </c>
      <c r="T36" s="135">
        <v>29.093299999999999</v>
      </c>
      <c r="U36" s="135">
        <v>28.446999999999999</v>
      </c>
      <c r="V36" s="135">
        <v>11.7454</v>
      </c>
      <c r="W36" s="135">
        <v>10.5565</v>
      </c>
      <c r="X36" s="135">
        <v>6.3856999999999999</v>
      </c>
      <c r="Y36" s="135">
        <v>6.8921000000000001</v>
      </c>
      <c r="Z36" s="135">
        <v>2.9033000000000002</v>
      </c>
      <c r="AA36" s="135">
        <v>13.4163</v>
      </c>
      <c r="AB36" s="135">
        <v>18.439800000000002</v>
      </c>
      <c r="AC36" s="135">
        <v>7.2282000000000002</v>
      </c>
      <c r="AD36" s="136"/>
      <c r="AE36" s="136"/>
      <c r="AF36" s="136"/>
    </row>
    <row r="37" spans="1:32" hidden="1" outlineLevel="1">
      <c r="A37" s="8">
        <v>41334</v>
      </c>
      <c r="B37" s="135">
        <v>613186.38013913995</v>
      </c>
      <c r="C37" s="135">
        <v>392005.28878330998</v>
      </c>
      <c r="D37" s="135">
        <v>221181.09135582999</v>
      </c>
      <c r="E37" s="135">
        <v>188405.94733159</v>
      </c>
      <c r="F37" s="135">
        <v>106447.87087478</v>
      </c>
      <c r="G37" s="135">
        <v>81958.076456809998</v>
      </c>
      <c r="H37" s="135">
        <v>173262.74269054006</v>
      </c>
      <c r="I37" s="135">
        <v>114181.80233377</v>
      </c>
      <c r="J37" s="135">
        <v>59080.940356769999</v>
      </c>
      <c r="K37" s="135">
        <v>390185.27680947998</v>
      </c>
      <c r="L37" s="135">
        <v>208028.12761377997</v>
      </c>
      <c r="M37" s="135">
        <v>182157.14919570004</v>
      </c>
      <c r="N37" s="135">
        <v>13.5219</v>
      </c>
      <c r="O37" s="135">
        <v>15.505100000000001</v>
      </c>
      <c r="P37" s="135">
        <v>14.6142</v>
      </c>
      <c r="Q37" s="135">
        <v>9.9809999999999999</v>
      </c>
      <c r="R37" s="135">
        <v>9.9857999999999993</v>
      </c>
      <c r="S37" s="135">
        <v>29.851800000000001</v>
      </c>
      <c r="T37" s="135">
        <v>30.054200000000002</v>
      </c>
      <c r="U37" s="135">
        <v>29.018699999999999</v>
      </c>
      <c r="V37" s="135">
        <v>13.012600000000001</v>
      </c>
      <c r="W37" s="135">
        <v>12.977600000000001</v>
      </c>
      <c r="X37" s="135">
        <v>6.1543000000000001</v>
      </c>
      <c r="Y37" s="135">
        <v>6.7812999999999999</v>
      </c>
      <c r="Z37" s="135">
        <v>3.4426000000000001</v>
      </c>
      <c r="AA37" s="135">
        <v>13.054600000000001</v>
      </c>
      <c r="AB37" s="135">
        <v>17.546199999999999</v>
      </c>
      <c r="AC37" s="135">
        <v>6.8766999999999996</v>
      </c>
      <c r="AD37" s="136"/>
      <c r="AE37" s="136"/>
      <c r="AF37" s="136"/>
    </row>
    <row r="38" spans="1:32" hidden="1" outlineLevel="1">
      <c r="A38" s="8">
        <v>41365</v>
      </c>
      <c r="B38" s="135">
        <v>616827.55643394997</v>
      </c>
      <c r="C38" s="135">
        <v>392799.73073139001</v>
      </c>
      <c r="D38" s="135">
        <v>224027.82570255999</v>
      </c>
      <c r="E38" s="135">
        <v>190054.71670998001</v>
      </c>
      <c r="F38" s="135">
        <v>109440.24494357999</v>
      </c>
      <c r="G38" s="135">
        <v>80614.471766400005</v>
      </c>
      <c r="H38" s="135">
        <v>175776.95583613002</v>
      </c>
      <c r="I38" s="135">
        <v>117096.21924987997</v>
      </c>
      <c r="J38" s="135">
        <v>58680.736586250001</v>
      </c>
      <c r="K38" s="135">
        <v>399055.34452651005</v>
      </c>
      <c r="L38" s="135">
        <v>216997.60953497002</v>
      </c>
      <c r="M38" s="135">
        <v>182057.73499154003</v>
      </c>
      <c r="N38" s="135">
        <v>13.010999999999999</v>
      </c>
      <c r="O38" s="135">
        <v>14.6393</v>
      </c>
      <c r="P38" s="135">
        <v>13.8749</v>
      </c>
      <c r="Q38" s="135">
        <v>9.9796999999999993</v>
      </c>
      <c r="R38" s="135">
        <v>10.015499999999999</v>
      </c>
      <c r="S38" s="135">
        <v>29.200099999999999</v>
      </c>
      <c r="T38" s="135">
        <v>29.389399999999998</v>
      </c>
      <c r="U38" s="135">
        <v>27.0593</v>
      </c>
      <c r="V38" s="135">
        <v>12.473599999999999</v>
      </c>
      <c r="W38" s="135">
        <v>12.376099999999999</v>
      </c>
      <c r="X38" s="135">
        <v>6.1784999999999997</v>
      </c>
      <c r="Y38" s="135">
        <v>6.9862000000000002</v>
      </c>
      <c r="Z38" s="135">
        <v>2.73</v>
      </c>
      <c r="AA38" s="135">
        <v>12.9178</v>
      </c>
      <c r="AB38" s="135">
        <v>17.237300000000001</v>
      </c>
      <c r="AC38" s="135">
        <v>6.7920999999999996</v>
      </c>
      <c r="AD38" s="136"/>
      <c r="AE38" s="136"/>
      <c r="AF38" s="136"/>
    </row>
    <row r="39" spans="1:32" hidden="1" outlineLevel="1">
      <c r="A39" s="8">
        <v>41395</v>
      </c>
      <c r="B39" s="135">
        <v>616281.19987582997</v>
      </c>
      <c r="C39" s="135">
        <v>392237.55728975998</v>
      </c>
      <c r="D39" s="135">
        <v>224043.64258607</v>
      </c>
      <c r="E39" s="135">
        <v>190824.43566223001</v>
      </c>
      <c r="F39" s="135">
        <v>111560.0892183</v>
      </c>
      <c r="G39" s="135">
        <v>79264.346443930001</v>
      </c>
      <c r="H39" s="135">
        <v>176234.59671504001</v>
      </c>
      <c r="I39" s="135">
        <v>118225.73225793001</v>
      </c>
      <c r="J39" s="135">
        <v>58008.864457110001</v>
      </c>
      <c r="K39" s="135">
        <v>402598.71294273989</v>
      </c>
      <c r="L39" s="135">
        <v>220554.19758962997</v>
      </c>
      <c r="M39" s="135">
        <v>182044.51535311001</v>
      </c>
      <c r="N39" s="135">
        <v>13.1684</v>
      </c>
      <c r="O39" s="135">
        <v>15.1266</v>
      </c>
      <c r="P39" s="135">
        <v>14.1624</v>
      </c>
      <c r="Q39" s="135">
        <v>9.3412000000000006</v>
      </c>
      <c r="R39" s="135">
        <v>9.3889999999999993</v>
      </c>
      <c r="S39" s="135">
        <v>25.998799999999999</v>
      </c>
      <c r="T39" s="135">
        <v>26.075700000000001</v>
      </c>
      <c r="U39" s="135">
        <v>24.6251</v>
      </c>
      <c r="V39" s="135">
        <v>13.9391</v>
      </c>
      <c r="W39" s="135">
        <v>14.0464</v>
      </c>
      <c r="X39" s="135">
        <v>6.1942000000000004</v>
      </c>
      <c r="Y39" s="135">
        <v>6.5709</v>
      </c>
      <c r="Z39" s="135">
        <v>4.4791999999999996</v>
      </c>
      <c r="AA39" s="135">
        <v>12.660600000000001</v>
      </c>
      <c r="AB39" s="135">
        <v>16.994399999999999</v>
      </c>
      <c r="AC39" s="135">
        <v>6.8251999999999997</v>
      </c>
      <c r="AD39" s="136"/>
      <c r="AE39" s="136"/>
      <c r="AF39" s="136"/>
    </row>
    <row r="40" spans="1:32" hidden="1" outlineLevel="1">
      <c r="A40" s="8">
        <v>41426</v>
      </c>
      <c r="B40" s="135">
        <v>623098.01464552002</v>
      </c>
      <c r="C40" s="135">
        <v>397963.39776548999</v>
      </c>
      <c r="D40" s="135">
        <v>225134.61688002999</v>
      </c>
      <c r="E40" s="135">
        <v>189983.61115414</v>
      </c>
      <c r="F40" s="135">
        <v>112164.29151328999</v>
      </c>
      <c r="G40" s="135">
        <v>77819.319640849993</v>
      </c>
      <c r="H40" s="135">
        <v>170630.08823119002</v>
      </c>
      <c r="I40" s="135">
        <v>114245.88267241999</v>
      </c>
      <c r="J40" s="135">
        <v>56384.205558770002</v>
      </c>
      <c r="K40" s="135">
        <v>414384.42205154995</v>
      </c>
      <c r="L40" s="135">
        <v>231443.83544872995</v>
      </c>
      <c r="M40" s="135">
        <v>182940.58660282003</v>
      </c>
      <c r="N40" s="135">
        <v>12.770899999999999</v>
      </c>
      <c r="O40" s="135">
        <v>14.491899999999999</v>
      </c>
      <c r="P40" s="135">
        <v>13.6875</v>
      </c>
      <c r="Q40" s="135">
        <v>9.8673999999999999</v>
      </c>
      <c r="R40" s="135">
        <v>9.8961000000000006</v>
      </c>
      <c r="S40" s="135">
        <v>27.235700000000001</v>
      </c>
      <c r="T40" s="135">
        <v>27.419799999999999</v>
      </c>
      <c r="U40" s="135">
        <v>27.244299999999999</v>
      </c>
      <c r="V40" s="135">
        <v>13.0665</v>
      </c>
      <c r="W40" s="135">
        <v>13.068</v>
      </c>
      <c r="X40" s="135">
        <v>6.1894999999999998</v>
      </c>
      <c r="Y40" s="135">
        <v>6.6578999999999997</v>
      </c>
      <c r="Z40" s="135">
        <v>4.0884999999999998</v>
      </c>
      <c r="AA40" s="135">
        <v>11.4268</v>
      </c>
      <c r="AB40" s="135">
        <v>15.5421</v>
      </c>
      <c r="AC40" s="135">
        <v>6.2796000000000003</v>
      </c>
      <c r="AD40" s="136"/>
      <c r="AE40" s="136"/>
      <c r="AF40" s="136"/>
    </row>
    <row r="41" spans="1:32" hidden="1" outlineLevel="1">
      <c r="A41" s="8">
        <v>41456</v>
      </c>
      <c r="B41" s="135">
        <v>628187.52155170997</v>
      </c>
      <c r="C41" s="135">
        <v>399491.93463918002</v>
      </c>
      <c r="D41" s="135">
        <v>228695.58691253001</v>
      </c>
      <c r="E41" s="135">
        <v>190785.05832556999</v>
      </c>
      <c r="F41" s="135">
        <v>114646.58356817</v>
      </c>
      <c r="G41" s="135">
        <v>76138.474757400007</v>
      </c>
      <c r="H41" s="135">
        <v>178498.6960419</v>
      </c>
      <c r="I41" s="135">
        <v>120790.19163022001</v>
      </c>
      <c r="J41" s="135">
        <v>57708.504411679998</v>
      </c>
      <c r="K41" s="135">
        <v>418707.98600195011</v>
      </c>
      <c r="L41" s="135">
        <v>234369.23215592001</v>
      </c>
      <c r="M41" s="135">
        <v>184338.75384603004</v>
      </c>
      <c r="N41" s="135">
        <v>12.837300000000001</v>
      </c>
      <c r="O41" s="135">
        <v>14.912100000000001</v>
      </c>
      <c r="P41" s="135">
        <v>14.087300000000001</v>
      </c>
      <c r="Q41" s="135">
        <v>9.3697999999999997</v>
      </c>
      <c r="R41" s="135">
        <v>9.4049999999999994</v>
      </c>
      <c r="S41" s="135">
        <v>27.530899999999999</v>
      </c>
      <c r="T41" s="135">
        <v>27.666799999999999</v>
      </c>
      <c r="U41" s="135">
        <v>27.8734</v>
      </c>
      <c r="V41" s="135">
        <v>13.703900000000001</v>
      </c>
      <c r="W41" s="135">
        <v>13.1569</v>
      </c>
      <c r="X41" s="135">
        <v>5.2442000000000002</v>
      </c>
      <c r="Y41" s="135">
        <v>5.6910999999999996</v>
      </c>
      <c r="Z41" s="135">
        <v>3.3281000000000001</v>
      </c>
      <c r="AA41" s="135">
        <v>11.440099999999999</v>
      </c>
      <c r="AB41" s="135">
        <v>15.530200000000001</v>
      </c>
      <c r="AC41" s="135">
        <v>6.4488000000000003</v>
      </c>
      <c r="AD41" s="136"/>
      <c r="AE41" s="136"/>
      <c r="AF41" s="136"/>
    </row>
    <row r="42" spans="1:32" hidden="1" outlineLevel="1">
      <c r="A42" s="8">
        <v>41487</v>
      </c>
      <c r="B42" s="135">
        <v>635247.58474645996</v>
      </c>
      <c r="C42" s="135">
        <v>405927.34820234001</v>
      </c>
      <c r="D42" s="135">
        <v>229320.23654412001</v>
      </c>
      <c r="E42" s="135">
        <v>192970.18827561001</v>
      </c>
      <c r="F42" s="135">
        <v>117619.92857511</v>
      </c>
      <c r="G42" s="135">
        <v>75350.259700499999</v>
      </c>
      <c r="H42" s="135">
        <v>177899.26172092996</v>
      </c>
      <c r="I42" s="135">
        <v>121502.28885359</v>
      </c>
      <c r="J42" s="135">
        <v>56396.972867340002</v>
      </c>
      <c r="K42" s="135">
        <v>422979.66445584007</v>
      </c>
      <c r="L42" s="135">
        <v>237641.82687294</v>
      </c>
      <c r="M42" s="135">
        <v>185337.83758290001</v>
      </c>
      <c r="N42" s="135">
        <v>12.6204</v>
      </c>
      <c r="O42" s="135">
        <v>14.2797</v>
      </c>
      <c r="P42" s="135">
        <v>13.581</v>
      </c>
      <c r="Q42" s="135">
        <v>9.8181999999999992</v>
      </c>
      <c r="R42" s="135">
        <v>9.8363999999999994</v>
      </c>
      <c r="S42" s="135">
        <v>26.785699999999999</v>
      </c>
      <c r="T42" s="135">
        <v>26.896999999999998</v>
      </c>
      <c r="U42" s="135">
        <v>26.974299999999999</v>
      </c>
      <c r="V42" s="135">
        <v>13.087</v>
      </c>
      <c r="W42" s="135">
        <v>12.775399999999999</v>
      </c>
      <c r="X42" s="135">
        <v>6.0347</v>
      </c>
      <c r="Y42" s="135">
        <v>6.3067000000000002</v>
      </c>
      <c r="Z42" s="135">
        <v>3.4735999999999998</v>
      </c>
      <c r="AA42" s="135">
        <v>11.7521</v>
      </c>
      <c r="AB42" s="135">
        <v>15.6442</v>
      </c>
      <c r="AC42" s="135">
        <v>6.4705000000000004</v>
      </c>
      <c r="AD42" s="136"/>
      <c r="AE42" s="136"/>
      <c r="AF42" s="136"/>
    </row>
    <row r="43" spans="1:32" hidden="1" outlineLevel="1">
      <c r="A43" s="8">
        <v>41518</v>
      </c>
      <c r="B43" s="135">
        <v>647273.88087458001</v>
      </c>
      <c r="C43" s="135">
        <v>416780.16825296002</v>
      </c>
      <c r="D43" s="135">
        <v>230493.71262162001</v>
      </c>
      <c r="E43" s="135">
        <v>193270.27496344</v>
      </c>
      <c r="F43" s="135">
        <v>119708.25433228</v>
      </c>
      <c r="G43" s="135">
        <v>73562.020631160005</v>
      </c>
      <c r="H43" s="135">
        <v>184488.52965036</v>
      </c>
      <c r="I43" s="135">
        <v>125115.48955981</v>
      </c>
      <c r="J43" s="135">
        <v>59373.040090549985</v>
      </c>
      <c r="K43" s="135">
        <v>429599.50984735996</v>
      </c>
      <c r="L43" s="135">
        <v>242608.63880843</v>
      </c>
      <c r="M43" s="135">
        <v>186990.87103893002</v>
      </c>
      <c r="N43" s="135">
        <v>12.842499999999999</v>
      </c>
      <c r="O43" s="135">
        <v>14.3653</v>
      </c>
      <c r="P43" s="135">
        <v>13.6723</v>
      </c>
      <c r="Q43" s="135">
        <v>9.6228999999999996</v>
      </c>
      <c r="R43" s="135">
        <v>9.6465999999999994</v>
      </c>
      <c r="S43" s="135">
        <v>26.049499999999998</v>
      </c>
      <c r="T43" s="135">
        <v>26.444099999999999</v>
      </c>
      <c r="U43" s="135">
        <v>26.7272</v>
      </c>
      <c r="V43" s="135">
        <v>10.706799999999999</v>
      </c>
      <c r="W43" s="135">
        <v>10.335599999999999</v>
      </c>
      <c r="X43" s="135">
        <v>6.5982000000000003</v>
      </c>
      <c r="Y43" s="135">
        <v>6.9355000000000002</v>
      </c>
      <c r="Z43" s="135">
        <v>4.0125999999999999</v>
      </c>
      <c r="AA43" s="135">
        <v>11.7951</v>
      </c>
      <c r="AB43" s="135">
        <v>16.026800000000001</v>
      </c>
      <c r="AC43" s="135">
        <v>6.5187999999999997</v>
      </c>
      <c r="AD43" s="136"/>
      <c r="AE43" s="136"/>
      <c r="AF43" s="136"/>
    </row>
    <row r="44" spans="1:32" hidden="1" outlineLevel="1">
      <c r="A44" s="8">
        <v>41548</v>
      </c>
      <c r="B44" s="135">
        <v>655289.35005309002</v>
      </c>
      <c r="C44" s="135">
        <v>422878.10166198999</v>
      </c>
      <c r="D44" s="135">
        <v>232411.2483911</v>
      </c>
      <c r="E44" s="135">
        <v>194228.04084743999</v>
      </c>
      <c r="F44" s="135">
        <v>121724.2914692</v>
      </c>
      <c r="G44" s="135">
        <v>72503.749378239998</v>
      </c>
      <c r="H44" s="135">
        <v>179631.72389935007</v>
      </c>
      <c r="I44" s="135">
        <v>122811.85997803</v>
      </c>
      <c r="J44" s="135">
        <v>56819.863921320008</v>
      </c>
      <c r="K44" s="135">
        <v>435004.04546326998</v>
      </c>
      <c r="L44" s="135">
        <v>248720.21152213999</v>
      </c>
      <c r="M44" s="135">
        <v>186283.83394112997</v>
      </c>
      <c r="N44" s="135">
        <v>12.8005</v>
      </c>
      <c r="O44" s="135">
        <v>14.429</v>
      </c>
      <c r="P44" s="135">
        <v>14.1145</v>
      </c>
      <c r="Q44" s="135">
        <v>8.9315999999999995</v>
      </c>
      <c r="R44" s="135">
        <v>8.9532000000000007</v>
      </c>
      <c r="S44" s="135">
        <v>26.5639</v>
      </c>
      <c r="T44" s="135">
        <v>26.68</v>
      </c>
      <c r="U44" s="135">
        <v>26.73</v>
      </c>
      <c r="V44" s="135">
        <v>13.7944</v>
      </c>
      <c r="W44" s="135">
        <v>12.8657</v>
      </c>
      <c r="X44" s="135">
        <v>5.7206000000000001</v>
      </c>
      <c r="Y44" s="135">
        <v>6.1071</v>
      </c>
      <c r="Z44" s="135">
        <v>3.8248000000000002</v>
      </c>
      <c r="AA44" s="135">
        <v>12.335599999999999</v>
      </c>
      <c r="AB44" s="135">
        <v>16.1922</v>
      </c>
      <c r="AC44" s="135">
        <v>6.7759999999999998</v>
      </c>
      <c r="AD44" s="136"/>
      <c r="AE44" s="136"/>
      <c r="AF44" s="136"/>
    </row>
    <row r="45" spans="1:32" hidden="1" outlineLevel="1">
      <c r="A45" s="8">
        <v>41579</v>
      </c>
      <c r="B45" s="135">
        <v>669620.60662860004</v>
      </c>
      <c r="C45" s="135">
        <v>436342.35297141998</v>
      </c>
      <c r="D45" s="135">
        <v>233278.25365718</v>
      </c>
      <c r="E45" s="135">
        <v>192729.40015614999</v>
      </c>
      <c r="F45" s="135">
        <v>123109.85768152001</v>
      </c>
      <c r="G45" s="135">
        <v>69619.542474629998</v>
      </c>
      <c r="H45" s="135">
        <v>179590.15803049001</v>
      </c>
      <c r="I45" s="135">
        <v>122303.97823223997</v>
      </c>
      <c r="J45" s="135">
        <v>57286.179798249999</v>
      </c>
      <c r="K45" s="135">
        <v>440143.39587338001</v>
      </c>
      <c r="L45" s="135">
        <v>254597.74009430004</v>
      </c>
      <c r="M45" s="135">
        <v>185545.65577908</v>
      </c>
      <c r="N45" s="135">
        <v>13.989100000000001</v>
      </c>
      <c r="O45" s="135">
        <v>15.9773</v>
      </c>
      <c r="P45" s="135">
        <v>15.7784</v>
      </c>
      <c r="Q45" s="135">
        <v>8.6725999999999992</v>
      </c>
      <c r="R45" s="135">
        <v>8.6974999999999998</v>
      </c>
      <c r="S45" s="135">
        <v>27.735900000000001</v>
      </c>
      <c r="T45" s="135">
        <v>27.863800000000001</v>
      </c>
      <c r="U45" s="135">
        <v>28.322500000000002</v>
      </c>
      <c r="V45" s="135">
        <v>10.3514</v>
      </c>
      <c r="W45" s="135">
        <v>10.094900000000001</v>
      </c>
      <c r="X45" s="135">
        <v>6.3307000000000002</v>
      </c>
      <c r="Y45" s="135">
        <v>6.5606999999999998</v>
      </c>
      <c r="Z45" s="135">
        <v>4.6372</v>
      </c>
      <c r="AA45" s="135">
        <v>12.0067</v>
      </c>
      <c r="AB45" s="135">
        <v>16.196899999999999</v>
      </c>
      <c r="AC45" s="135">
        <v>6.5354000000000001</v>
      </c>
      <c r="AD45" s="136"/>
      <c r="AE45" s="136"/>
      <c r="AF45" s="136"/>
    </row>
    <row r="46" spans="1:32" hidden="1" outlineLevel="1">
      <c r="A46" s="8">
        <v>41609</v>
      </c>
      <c r="B46" s="135">
        <v>691902.84164614999</v>
      </c>
      <c r="C46" s="135">
        <v>454214.57989699999</v>
      </c>
      <c r="D46" s="135">
        <v>237688.26174915</v>
      </c>
      <c r="E46" s="135">
        <v>193529.08842438</v>
      </c>
      <c r="F46" s="135">
        <v>125681.01846707</v>
      </c>
      <c r="G46" s="135">
        <v>67848.069957309999</v>
      </c>
      <c r="H46" s="135">
        <v>195159.68340818991</v>
      </c>
      <c r="I46" s="135">
        <v>138241.56196188999</v>
      </c>
      <c r="J46" s="135">
        <v>56918.121446299992</v>
      </c>
      <c r="K46" s="135">
        <v>441951.18552858994</v>
      </c>
      <c r="L46" s="135">
        <v>257828.95895524003</v>
      </c>
      <c r="M46" s="135">
        <v>184122.22657334997</v>
      </c>
      <c r="N46" s="135">
        <v>14.1279</v>
      </c>
      <c r="O46" s="135">
        <v>16.8398</v>
      </c>
      <c r="P46" s="135">
        <v>16.585899999999999</v>
      </c>
      <c r="Q46" s="135">
        <v>8.8026999999999997</v>
      </c>
      <c r="R46" s="135">
        <v>8.8274000000000008</v>
      </c>
      <c r="S46" s="135">
        <v>25.959900000000001</v>
      </c>
      <c r="T46" s="135">
        <v>26.0929</v>
      </c>
      <c r="U46" s="135">
        <v>25.860499999999998</v>
      </c>
      <c r="V46" s="135">
        <v>11.7408</v>
      </c>
      <c r="W46" s="135">
        <v>11.6516</v>
      </c>
      <c r="X46" s="135">
        <v>9.8370999999999995</v>
      </c>
      <c r="Y46" s="135">
        <v>10.552099999999999</v>
      </c>
      <c r="Z46" s="135">
        <v>4.6047000000000002</v>
      </c>
      <c r="AA46" s="135">
        <v>12.7818</v>
      </c>
      <c r="AB46" s="135">
        <v>17.484999999999999</v>
      </c>
      <c r="AC46" s="135">
        <v>6.9846000000000004</v>
      </c>
      <c r="AD46" s="136"/>
      <c r="AE46" s="136"/>
      <c r="AF46" s="136"/>
    </row>
    <row r="47" spans="1:32" hidden="1" outlineLevel="1">
      <c r="A47" s="8">
        <v>41640</v>
      </c>
      <c r="B47" s="135">
        <v>684194.24848784006</v>
      </c>
      <c r="C47" s="135">
        <v>451304.41446566</v>
      </c>
      <c r="D47" s="135">
        <v>232889.83402218</v>
      </c>
      <c r="E47" s="135">
        <v>192479.22731011</v>
      </c>
      <c r="F47" s="135">
        <v>125879.8528642</v>
      </c>
      <c r="G47" s="135">
        <v>66599.374445909998</v>
      </c>
      <c r="H47" s="135">
        <v>186537.33097599997</v>
      </c>
      <c r="I47" s="135">
        <v>131169.58961403003</v>
      </c>
      <c r="J47" s="135">
        <v>55367.741361970002</v>
      </c>
      <c r="K47" s="135">
        <v>437561.73881755007</v>
      </c>
      <c r="L47" s="135">
        <v>256361.44520234002</v>
      </c>
      <c r="M47" s="135">
        <v>181200.29361520999</v>
      </c>
      <c r="N47" s="135">
        <v>12.924300000000001</v>
      </c>
      <c r="O47" s="135">
        <v>14.3886</v>
      </c>
      <c r="P47" s="135">
        <v>13.833500000000001</v>
      </c>
      <c r="Q47" s="135">
        <v>8.5891999999999999</v>
      </c>
      <c r="R47" s="135">
        <v>8.6309000000000005</v>
      </c>
      <c r="S47" s="135">
        <v>26.7258</v>
      </c>
      <c r="T47" s="135">
        <v>26.795500000000001</v>
      </c>
      <c r="U47" s="135">
        <v>26.903600000000001</v>
      </c>
      <c r="V47" s="135">
        <v>10.628500000000001</v>
      </c>
      <c r="W47" s="135">
        <v>9.6319999999999997</v>
      </c>
      <c r="X47" s="135">
        <v>8.1034000000000006</v>
      </c>
      <c r="Y47" s="135">
        <v>8.7735000000000003</v>
      </c>
      <c r="Z47" s="135">
        <v>3.8336000000000001</v>
      </c>
      <c r="AA47" s="135">
        <v>12.978199999999999</v>
      </c>
      <c r="AB47" s="135">
        <v>17.321400000000001</v>
      </c>
      <c r="AC47" s="135">
        <v>6.8570000000000002</v>
      </c>
      <c r="AD47" s="136"/>
      <c r="AE47" s="136"/>
      <c r="AF47" s="136"/>
    </row>
    <row r="48" spans="1:32" hidden="1" outlineLevel="1">
      <c r="A48" s="8">
        <v>41671</v>
      </c>
      <c r="B48" s="135">
        <v>740093.99047296995</v>
      </c>
      <c r="C48" s="135">
        <v>440829.89599271002</v>
      </c>
      <c r="D48" s="135">
        <v>299264.09448025998</v>
      </c>
      <c r="E48" s="135">
        <v>208613.27761277001</v>
      </c>
      <c r="F48" s="135">
        <v>126880.04822565</v>
      </c>
      <c r="G48" s="135">
        <v>81733.229387119994</v>
      </c>
      <c r="H48" s="135">
        <v>197129.93176649002</v>
      </c>
      <c r="I48" s="135">
        <v>130705.30002348003</v>
      </c>
      <c r="J48" s="135">
        <v>66424.631743010003</v>
      </c>
      <c r="K48" s="135">
        <v>449027.87247846008</v>
      </c>
      <c r="L48" s="135">
        <v>236817.91992394999</v>
      </c>
      <c r="M48" s="135">
        <v>212209.95255451003</v>
      </c>
      <c r="N48" s="135">
        <v>15.232100000000001</v>
      </c>
      <c r="O48" s="135">
        <v>18.9772</v>
      </c>
      <c r="P48" s="135">
        <v>19.2087</v>
      </c>
      <c r="Q48" s="135">
        <v>8.9741999999999997</v>
      </c>
      <c r="R48" s="135">
        <v>8.9821000000000009</v>
      </c>
      <c r="S48" s="135">
        <v>28.5852</v>
      </c>
      <c r="T48" s="135">
        <v>28.669799999999999</v>
      </c>
      <c r="U48" s="135">
        <v>28.838999999999999</v>
      </c>
      <c r="V48" s="135">
        <v>13.9701</v>
      </c>
      <c r="W48" s="135">
        <v>10.192</v>
      </c>
      <c r="X48" s="135">
        <v>11.6007</v>
      </c>
      <c r="Y48" s="135">
        <v>12.8248</v>
      </c>
      <c r="Z48" s="135">
        <v>4.5644999999999998</v>
      </c>
      <c r="AA48" s="135">
        <v>12.2981</v>
      </c>
      <c r="AB48" s="135">
        <v>17.236999999999998</v>
      </c>
      <c r="AC48" s="135">
        <v>7.0368000000000004</v>
      </c>
      <c r="AD48" s="136"/>
      <c r="AE48" s="136"/>
      <c r="AF48" s="136"/>
    </row>
    <row r="49" spans="1:32" hidden="1" outlineLevel="1">
      <c r="A49" s="8">
        <v>41699</v>
      </c>
      <c r="B49" s="135">
        <v>761498.15030583995</v>
      </c>
      <c r="C49" s="135">
        <v>436572.54262056999</v>
      </c>
      <c r="D49" s="135">
        <v>324925.60768527002</v>
      </c>
      <c r="E49" s="135">
        <v>212965.36353812</v>
      </c>
      <c r="F49" s="135">
        <v>125107.55669754</v>
      </c>
      <c r="G49" s="135">
        <v>87857.80684058</v>
      </c>
      <c r="H49" s="135">
        <v>194056.02284381993</v>
      </c>
      <c r="I49" s="135">
        <v>127555.35921602999</v>
      </c>
      <c r="J49" s="135">
        <v>66500.663627789996</v>
      </c>
      <c r="K49" s="135">
        <v>442726.87010608992</v>
      </c>
      <c r="L49" s="135">
        <v>224532.97849349998</v>
      </c>
      <c r="M49" s="135">
        <v>218193.89161259</v>
      </c>
      <c r="N49" s="135">
        <v>15.594900000000001</v>
      </c>
      <c r="O49" s="135">
        <v>19.065300000000001</v>
      </c>
      <c r="P49" s="135">
        <v>19.223500000000001</v>
      </c>
      <c r="Q49" s="135">
        <v>8.5843000000000007</v>
      </c>
      <c r="R49" s="135">
        <v>8.6042000000000005</v>
      </c>
      <c r="S49" s="135">
        <v>27.5245</v>
      </c>
      <c r="T49" s="135">
        <v>27.589300000000001</v>
      </c>
      <c r="U49" s="135">
        <v>27.939699999999998</v>
      </c>
      <c r="V49" s="135">
        <v>14.462400000000001</v>
      </c>
      <c r="W49" s="135">
        <v>12.0914</v>
      </c>
      <c r="X49" s="135">
        <v>8.8165999999999993</v>
      </c>
      <c r="Y49" s="135">
        <v>9.4392999999999994</v>
      </c>
      <c r="Z49" s="135">
        <v>4.5186000000000002</v>
      </c>
      <c r="AA49" s="135">
        <v>13.5875</v>
      </c>
      <c r="AB49" s="135">
        <v>18.4207</v>
      </c>
      <c r="AC49" s="135">
        <v>7.5632000000000001</v>
      </c>
      <c r="AD49" s="136"/>
      <c r="AE49" s="136"/>
      <c r="AF49" s="136"/>
    </row>
    <row r="50" spans="1:32" hidden="1" outlineLevel="1">
      <c r="A50" s="8">
        <v>41730</v>
      </c>
      <c r="B50" s="135">
        <v>769631.56897188001</v>
      </c>
      <c r="C50" s="135">
        <v>435146.42002363002</v>
      </c>
      <c r="D50" s="135">
        <v>334485.14894824999</v>
      </c>
      <c r="E50" s="135">
        <v>213379.18544698</v>
      </c>
      <c r="F50" s="135">
        <v>123833.06569115</v>
      </c>
      <c r="G50" s="135">
        <v>89546.119755830005</v>
      </c>
      <c r="H50" s="135">
        <v>196364.07765344999</v>
      </c>
      <c r="I50" s="135">
        <v>128556.72852366</v>
      </c>
      <c r="J50" s="135">
        <v>67807.349129790004</v>
      </c>
      <c r="K50" s="135">
        <v>440533.5185262899</v>
      </c>
      <c r="L50" s="135">
        <v>224482.76547352999</v>
      </c>
      <c r="M50" s="135">
        <v>216050.75305276</v>
      </c>
      <c r="N50" s="135">
        <v>14.5444</v>
      </c>
      <c r="O50" s="135">
        <v>17.055</v>
      </c>
      <c r="P50" s="135">
        <v>17.0062</v>
      </c>
      <c r="Q50" s="135">
        <v>9.5132999999999992</v>
      </c>
      <c r="R50" s="135">
        <v>9.5436999999999994</v>
      </c>
      <c r="S50" s="135">
        <v>25.810600000000001</v>
      </c>
      <c r="T50" s="135">
        <v>26.464200000000002</v>
      </c>
      <c r="U50" s="135">
        <v>25.8856</v>
      </c>
      <c r="V50" s="135">
        <v>10.213800000000001</v>
      </c>
      <c r="W50" s="135">
        <v>9.6127000000000002</v>
      </c>
      <c r="X50" s="135">
        <v>8.5684000000000005</v>
      </c>
      <c r="Y50" s="135">
        <v>9.6415000000000006</v>
      </c>
      <c r="Z50" s="135">
        <v>4.4885000000000002</v>
      </c>
      <c r="AA50" s="135">
        <v>13.803900000000001</v>
      </c>
      <c r="AB50" s="135">
        <v>19.0916</v>
      </c>
      <c r="AC50" s="135">
        <v>7.8631000000000002</v>
      </c>
      <c r="AD50" s="136"/>
      <c r="AE50" s="136"/>
      <c r="AF50" s="136"/>
    </row>
    <row r="51" spans="1:32" hidden="1" outlineLevel="1">
      <c r="A51" s="8">
        <v>41760</v>
      </c>
      <c r="B51" s="135">
        <v>768214.03510823997</v>
      </c>
      <c r="C51" s="135">
        <v>428301.58147460001</v>
      </c>
      <c r="D51" s="135">
        <v>339912.45363364002</v>
      </c>
      <c r="E51" s="135">
        <v>211828.44217867</v>
      </c>
      <c r="F51" s="135">
        <v>120628.748439</v>
      </c>
      <c r="G51" s="135">
        <v>91199.693739669994</v>
      </c>
      <c r="H51" s="135">
        <v>199787.18565281999</v>
      </c>
      <c r="I51" s="135">
        <v>131515.93488643001</v>
      </c>
      <c r="J51" s="135">
        <v>68271.250766390003</v>
      </c>
      <c r="K51" s="135">
        <v>428613.16888368007</v>
      </c>
      <c r="L51" s="135">
        <v>218553.01366952001</v>
      </c>
      <c r="M51" s="135">
        <v>210060.15521415998</v>
      </c>
      <c r="N51" s="135">
        <v>14.5321</v>
      </c>
      <c r="O51" s="135">
        <v>17.589600000000001</v>
      </c>
      <c r="P51" s="135">
        <v>17.101099999999999</v>
      </c>
      <c r="Q51" s="135">
        <v>9.1713000000000005</v>
      </c>
      <c r="R51" s="135">
        <v>9.1874000000000002</v>
      </c>
      <c r="S51" s="135">
        <v>26.916499999999999</v>
      </c>
      <c r="T51" s="135">
        <v>27.030899999999999</v>
      </c>
      <c r="U51" s="135">
        <v>26.635200000000001</v>
      </c>
      <c r="V51" s="135">
        <v>12.528</v>
      </c>
      <c r="W51" s="135">
        <v>11.262600000000001</v>
      </c>
      <c r="X51" s="135">
        <v>8.7936999999999994</v>
      </c>
      <c r="Y51" s="135">
        <v>9.7447999999999997</v>
      </c>
      <c r="Z51" s="135">
        <v>4.8051000000000004</v>
      </c>
      <c r="AA51" s="135">
        <v>14.019500000000001</v>
      </c>
      <c r="AB51" s="135">
        <v>18.944099999999999</v>
      </c>
      <c r="AC51" s="135">
        <v>7.9867999999999997</v>
      </c>
      <c r="AD51" s="136"/>
      <c r="AE51" s="136"/>
      <c r="AF51" s="136"/>
    </row>
    <row r="52" spans="1:32" hidden="1" outlineLevel="1">
      <c r="A52" s="8">
        <v>41791</v>
      </c>
      <c r="B52" s="135">
        <v>747574.67594224995</v>
      </c>
      <c r="C52" s="135">
        <v>415860.67624554998</v>
      </c>
      <c r="D52" s="135">
        <v>331713.99969670002</v>
      </c>
      <c r="E52" s="135">
        <v>205154.28762875</v>
      </c>
      <c r="F52" s="135">
        <v>118767.32617502</v>
      </c>
      <c r="G52" s="135">
        <v>86386.961453729993</v>
      </c>
      <c r="H52" s="135">
        <v>192982.20653174998</v>
      </c>
      <c r="I52" s="135">
        <v>124250.43384575001</v>
      </c>
      <c r="J52" s="135">
        <v>68731.772685999997</v>
      </c>
      <c r="K52" s="135">
        <v>427801.59001057001</v>
      </c>
      <c r="L52" s="135">
        <v>226226.91619243997</v>
      </c>
      <c r="M52" s="135">
        <v>201574.67381812999</v>
      </c>
      <c r="N52" s="135">
        <v>14.2408</v>
      </c>
      <c r="O52" s="135">
        <v>17.056799999999999</v>
      </c>
      <c r="P52" s="135">
        <v>16.660900000000002</v>
      </c>
      <c r="Q52" s="135">
        <v>9.5276999999999994</v>
      </c>
      <c r="R52" s="135">
        <v>9.5525000000000002</v>
      </c>
      <c r="S52" s="135">
        <v>22.9651</v>
      </c>
      <c r="T52" s="135">
        <v>23.047999999999998</v>
      </c>
      <c r="U52" s="135">
        <v>21.717199999999998</v>
      </c>
      <c r="V52" s="135">
        <v>12.789099999999999</v>
      </c>
      <c r="W52" s="135">
        <v>12.088800000000001</v>
      </c>
      <c r="X52" s="135">
        <v>8.9596999999999998</v>
      </c>
      <c r="Y52" s="135">
        <v>9.9164999999999992</v>
      </c>
      <c r="Z52" s="135">
        <v>5.1832000000000003</v>
      </c>
      <c r="AA52" s="135">
        <v>14.145300000000001</v>
      </c>
      <c r="AB52" s="135">
        <v>18.93</v>
      </c>
      <c r="AC52" s="135">
        <v>8.1380999999999997</v>
      </c>
      <c r="AD52" s="136"/>
      <c r="AE52" s="136"/>
      <c r="AF52" s="136"/>
    </row>
    <row r="53" spans="1:32" hidden="1" outlineLevel="1">
      <c r="A53" s="8">
        <v>41821</v>
      </c>
      <c r="B53" s="135">
        <v>748115.96045560995</v>
      </c>
      <c r="C53" s="135">
        <v>412646.40045978001</v>
      </c>
      <c r="D53" s="135">
        <v>335469.55999583</v>
      </c>
      <c r="E53" s="135">
        <v>204652.17070717001</v>
      </c>
      <c r="F53" s="135">
        <v>117507.61797743</v>
      </c>
      <c r="G53" s="135">
        <v>87144.552729739997</v>
      </c>
      <c r="H53" s="135">
        <v>194761.22011708</v>
      </c>
      <c r="I53" s="135">
        <v>126229.71580313001</v>
      </c>
      <c r="J53" s="135">
        <v>68531.504313949976</v>
      </c>
      <c r="K53" s="135">
        <v>425138.37270084006</v>
      </c>
      <c r="L53" s="135">
        <v>225060.08451161004</v>
      </c>
      <c r="M53" s="135">
        <v>200078.28818922996</v>
      </c>
      <c r="N53" s="135">
        <v>13.598699999999999</v>
      </c>
      <c r="O53" s="135">
        <v>15.788399999999999</v>
      </c>
      <c r="P53" s="135">
        <v>15.360200000000001</v>
      </c>
      <c r="Q53" s="135">
        <v>8.9351000000000003</v>
      </c>
      <c r="R53" s="135">
        <v>8.9709000000000003</v>
      </c>
      <c r="S53" s="135">
        <v>23.752099999999999</v>
      </c>
      <c r="T53" s="135">
        <v>23.810500000000001</v>
      </c>
      <c r="U53" s="135">
        <v>22.389299999999999</v>
      </c>
      <c r="V53" s="135">
        <v>11.9795</v>
      </c>
      <c r="W53" s="135">
        <v>7.2382999999999997</v>
      </c>
      <c r="X53" s="135">
        <v>8.0687999999999995</v>
      </c>
      <c r="Y53" s="135">
        <v>8.8427000000000007</v>
      </c>
      <c r="Z53" s="135">
        <v>4.7405999999999997</v>
      </c>
      <c r="AA53" s="135">
        <v>13.8139</v>
      </c>
      <c r="AB53" s="135">
        <v>18.695900000000002</v>
      </c>
      <c r="AC53" s="135">
        <v>7.8018999999999998</v>
      </c>
      <c r="AD53" s="136"/>
      <c r="AE53" s="136"/>
      <c r="AF53" s="136"/>
    </row>
    <row r="54" spans="1:32" hidden="1" outlineLevel="1">
      <c r="A54" s="8">
        <v>41852</v>
      </c>
      <c r="B54" s="135">
        <v>782932.26541234995</v>
      </c>
      <c r="C54" s="135">
        <v>413391.82767337002</v>
      </c>
      <c r="D54" s="135">
        <v>369540.43773897999</v>
      </c>
      <c r="E54" s="135">
        <v>215109.20412422001</v>
      </c>
      <c r="F54" s="135">
        <v>117301.45970485</v>
      </c>
      <c r="G54" s="135">
        <v>97807.744419370007</v>
      </c>
      <c r="H54" s="135">
        <v>206867.54556841002</v>
      </c>
      <c r="I54" s="135">
        <v>131614.66462302001</v>
      </c>
      <c r="J54" s="135">
        <v>75252.880945390003</v>
      </c>
      <c r="K54" s="135">
        <v>438263.67022214999</v>
      </c>
      <c r="L54" s="135">
        <v>220980.5382979</v>
      </c>
      <c r="M54" s="135">
        <v>217283.13192425002</v>
      </c>
      <c r="N54" s="135">
        <v>13.3079</v>
      </c>
      <c r="O54" s="135">
        <v>16.337199999999999</v>
      </c>
      <c r="P54" s="135">
        <v>15.598800000000001</v>
      </c>
      <c r="Q54" s="135">
        <v>8.9481000000000002</v>
      </c>
      <c r="R54" s="135">
        <v>8.9619</v>
      </c>
      <c r="S54" s="135">
        <v>28.683800000000002</v>
      </c>
      <c r="T54" s="135">
        <v>28.781400000000001</v>
      </c>
      <c r="U54" s="135">
        <v>29.619</v>
      </c>
      <c r="V54" s="135">
        <v>15.5967</v>
      </c>
      <c r="W54" s="135">
        <v>10.3742</v>
      </c>
      <c r="X54" s="135">
        <v>7.8148999999999997</v>
      </c>
      <c r="Y54" s="135">
        <v>8.6056000000000008</v>
      </c>
      <c r="Z54" s="135">
        <v>3.9119999999999999</v>
      </c>
      <c r="AA54" s="135">
        <v>13.0829</v>
      </c>
      <c r="AB54" s="135">
        <v>18.290299999999998</v>
      </c>
      <c r="AC54" s="135">
        <v>7.8259999999999996</v>
      </c>
      <c r="AD54" s="136"/>
      <c r="AE54" s="136"/>
      <c r="AF54" s="136"/>
    </row>
    <row r="55" spans="1:32" hidden="1" outlineLevel="1" collapsed="1">
      <c r="A55" s="8">
        <v>41883</v>
      </c>
      <c r="B55" s="135">
        <v>756858.02188717003</v>
      </c>
      <c r="C55" s="135">
        <v>413282.60604293999</v>
      </c>
      <c r="D55" s="135">
        <v>343575.41584422998</v>
      </c>
      <c r="E55" s="135">
        <v>207799.35824261</v>
      </c>
      <c r="F55" s="135">
        <v>116562.98607557001</v>
      </c>
      <c r="G55" s="135">
        <v>91236.372167039997</v>
      </c>
      <c r="H55" s="135">
        <v>218295.42600474009</v>
      </c>
      <c r="I55" s="135">
        <v>149706.53576759002</v>
      </c>
      <c r="J55" s="135">
        <v>68588.890237150001</v>
      </c>
      <c r="K55" s="135">
        <v>410029.48555735016</v>
      </c>
      <c r="L55" s="135">
        <v>212693.25209957996</v>
      </c>
      <c r="M55" s="135">
        <v>197336.23345776999</v>
      </c>
      <c r="N55" s="135">
        <v>14.5792</v>
      </c>
      <c r="O55" s="135">
        <v>16.011600000000001</v>
      </c>
      <c r="P55" s="135">
        <v>15.3141</v>
      </c>
      <c r="Q55" s="135">
        <v>9.4710999999999999</v>
      </c>
      <c r="R55" s="135">
        <v>9.5142000000000007</v>
      </c>
      <c r="S55" s="135">
        <v>28.116800000000001</v>
      </c>
      <c r="T55" s="135">
        <v>28.197500000000002</v>
      </c>
      <c r="U55" s="135">
        <v>28.9649</v>
      </c>
      <c r="V55" s="135">
        <v>14.887600000000001</v>
      </c>
      <c r="W55" s="135">
        <v>9.8297000000000008</v>
      </c>
      <c r="X55" s="135">
        <v>7.8879999999999999</v>
      </c>
      <c r="Y55" s="135">
        <v>8.2448999999999995</v>
      </c>
      <c r="Z55" s="135">
        <v>5.6026999999999996</v>
      </c>
      <c r="AA55" s="135">
        <v>12.670500000000001</v>
      </c>
      <c r="AB55" s="135">
        <v>18.354900000000001</v>
      </c>
      <c r="AC55" s="135">
        <v>7.62</v>
      </c>
      <c r="AD55" s="136"/>
      <c r="AE55" s="136"/>
      <c r="AF55" s="136"/>
    </row>
    <row r="56" spans="1:32" hidden="1" outlineLevel="1" collapsed="1">
      <c r="A56" s="8">
        <v>41913</v>
      </c>
      <c r="B56" s="135">
        <v>752455.44743189996</v>
      </c>
      <c r="C56" s="135">
        <v>416000.49463949999</v>
      </c>
      <c r="D56" s="135">
        <v>336454.95279240003</v>
      </c>
      <c r="E56" s="135">
        <v>204818.69370336001</v>
      </c>
      <c r="F56" s="135">
        <v>115145.76556928</v>
      </c>
      <c r="G56" s="135">
        <v>89672.928134079993</v>
      </c>
      <c r="H56" s="135">
        <v>200774.43128047002</v>
      </c>
      <c r="I56" s="135">
        <v>131258.16505185998</v>
      </c>
      <c r="J56" s="135">
        <v>69516.266228609995</v>
      </c>
      <c r="K56" s="135">
        <v>401547.78789000993</v>
      </c>
      <c r="L56" s="135">
        <v>210425.51910591999</v>
      </c>
      <c r="M56" s="135">
        <v>191122.26878409</v>
      </c>
      <c r="N56" s="135">
        <v>13.597799999999999</v>
      </c>
      <c r="O56" s="135">
        <v>15.948600000000001</v>
      </c>
      <c r="P56" s="135">
        <v>15.5411</v>
      </c>
      <c r="Q56" s="135">
        <v>8.8154000000000003</v>
      </c>
      <c r="R56" s="135">
        <v>8.8255999999999997</v>
      </c>
      <c r="S56" s="135">
        <v>28.2559</v>
      </c>
      <c r="T56" s="135">
        <v>28.3901</v>
      </c>
      <c r="U56" s="135">
        <v>29.498799999999999</v>
      </c>
      <c r="V56" s="135">
        <v>19.310400000000001</v>
      </c>
      <c r="W56" s="135">
        <v>13.253</v>
      </c>
      <c r="X56" s="135">
        <v>7.9157000000000002</v>
      </c>
      <c r="Y56" s="135">
        <v>8.4986999999999995</v>
      </c>
      <c r="Z56" s="135">
        <v>4.3170999999999999</v>
      </c>
      <c r="AA56" s="135">
        <v>13.2418</v>
      </c>
      <c r="AB56" s="135">
        <v>18.295300000000001</v>
      </c>
      <c r="AC56" s="135">
        <v>7.9077999999999999</v>
      </c>
      <c r="AD56" s="136"/>
      <c r="AE56" s="136"/>
      <c r="AF56" s="136"/>
    </row>
    <row r="57" spans="1:32" hidden="1" outlineLevel="1" collapsed="1">
      <c r="A57" s="8">
        <v>41944</v>
      </c>
      <c r="B57" s="135">
        <v>769413.75686273002</v>
      </c>
      <c r="C57" s="135">
        <v>409805.49628447997</v>
      </c>
      <c r="D57" s="135">
        <v>359608.26057824999</v>
      </c>
      <c r="E57" s="135">
        <v>211621.22735808999</v>
      </c>
      <c r="F57" s="135">
        <v>112271.05244143</v>
      </c>
      <c r="G57" s="135">
        <v>99350.174916660006</v>
      </c>
      <c r="H57" s="135">
        <v>207926.58440129008</v>
      </c>
      <c r="I57" s="135">
        <v>129137.48322984998</v>
      </c>
      <c r="J57" s="135">
        <v>78789.101171440008</v>
      </c>
      <c r="K57" s="135">
        <v>419473.41178976005</v>
      </c>
      <c r="L57" s="135">
        <v>206035.81147339998</v>
      </c>
      <c r="M57" s="135">
        <v>213437.60031635995</v>
      </c>
      <c r="N57" s="135">
        <v>14.153700000000001</v>
      </c>
      <c r="O57" s="135">
        <v>16.653700000000001</v>
      </c>
      <c r="P57" s="135">
        <v>16.040400000000002</v>
      </c>
      <c r="Q57" s="135">
        <v>8.4643999999999995</v>
      </c>
      <c r="R57" s="135">
        <v>8.4797999999999991</v>
      </c>
      <c r="S57" s="135">
        <v>27.833200000000001</v>
      </c>
      <c r="T57" s="135">
        <v>28.1295</v>
      </c>
      <c r="U57" s="135">
        <v>28.848700000000001</v>
      </c>
      <c r="V57" s="135">
        <v>10.8833</v>
      </c>
      <c r="W57" s="135">
        <v>6.8723000000000001</v>
      </c>
      <c r="X57" s="135">
        <v>7.8320999999999996</v>
      </c>
      <c r="Y57" s="135">
        <v>8.1936999999999998</v>
      </c>
      <c r="Z57" s="135">
        <v>5.6669999999999998</v>
      </c>
      <c r="AA57" s="135">
        <v>12.753500000000001</v>
      </c>
      <c r="AB57" s="135">
        <v>18.613499999999998</v>
      </c>
      <c r="AC57" s="135">
        <v>7.7567000000000004</v>
      </c>
      <c r="AD57" s="136"/>
      <c r="AE57" s="136"/>
      <c r="AF57" s="136"/>
    </row>
    <row r="58" spans="1:32" hidden="1" outlineLevel="1" collapsed="1">
      <c r="A58" s="8">
        <v>41974</v>
      </c>
      <c r="B58" s="135">
        <v>778840.96029554005</v>
      </c>
      <c r="C58" s="135">
        <v>412939.27281390002</v>
      </c>
      <c r="D58" s="135">
        <v>365901.68748164002</v>
      </c>
      <c r="E58" s="135">
        <v>211214.97879940001</v>
      </c>
      <c r="F58" s="135">
        <v>110074.94183505001</v>
      </c>
      <c r="G58" s="135">
        <v>101140.03696435</v>
      </c>
      <c r="H58" s="135">
        <v>218724.39275888001</v>
      </c>
      <c r="I58" s="135">
        <v>136722.04662949999</v>
      </c>
      <c r="J58" s="135">
        <v>82002.346129380006</v>
      </c>
      <c r="K58" s="135">
        <v>418134.5514663299</v>
      </c>
      <c r="L58" s="135">
        <v>200859.34588110002</v>
      </c>
      <c r="M58" s="135">
        <v>217275.20558523003</v>
      </c>
      <c r="N58" s="135">
        <v>14.5284</v>
      </c>
      <c r="O58" s="135">
        <v>16.8644</v>
      </c>
      <c r="P58" s="135">
        <v>16.497900000000001</v>
      </c>
      <c r="Q58" s="135">
        <v>9.1495999999999995</v>
      </c>
      <c r="R58" s="135">
        <v>9.1766000000000005</v>
      </c>
      <c r="S58" s="135">
        <v>27.876300000000001</v>
      </c>
      <c r="T58" s="135">
        <v>27.947299999999998</v>
      </c>
      <c r="U58" s="135">
        <v>28.215399999999999</v>
      </c>
      <c r="V58" s="135">
        <v>13.2971</v>
      </c>
      <c r="W58" s="135">
        <v>9.8217999999999996</v>
      </c>
      <c r="X58" s="135">
        <v>7.6616999999999997</v>
      </c>
      <c r="Y58" s="135">
        <v>7.9539999999999997</v>
      </c>
      <c r="Z58" s="135">
        <v>5.1957000000000004</v>
      </c>
      <c r="AA58" s="135">
        <v>12.383699999999999</v>
      </c>
      <c r="AB58" s="135">
        <v>17.073799999999999</v>
      </c>
      <c r="AC58" s="135">
        <v>7.8296000000000001</v>
      </c>
      <c r="AD58" s="136"/>
      <c r="AE58" s="136"/>
      <c r="AF58" s="136"/>
    </row>
    <row r="59" spans="1:32" hidden="1" outlineLevel="1" collapsed="1">
      <c r="A59" s="8">
        <v>42005</v>
      </c>
      <c r="B59" s="135">
        <v>778154.08546475996</v>
      </c>
      <c r="C59" s="135">
        <v>411106.00523334998</v>
      </c>
      <c r="D59" s="135">
        <v>367048.08023140999</v>
      </c>
      <c r="E59" s="135">
        <v>211841.6593193</v>
      </c>
      <c r="F59" s="135">
        <v>109426.94380738</v>
      </c>
      <c r="G59" s="135">
        <v>102414.71551192</v>
      </c>
      <c r="H59" s="135">
        <v>216940.39162762999</v>
      </c>
      <c r="I59" s="135">
        <v>136600.34013940001</v>
      </c>
      <c r="J59" s="135">
        <v>80340.05148822999</v>
      </c>
      <c r="K59" s="135">
        <v>410376.58803545003</v>
      </c>
      <c r="L59" s="135">
        <v>196136.92152367003</v>
      </c>
      <c r="M59" s="135">
        <v>214239.66651178003</v>
      </c>
      <c r="N59" s="135">
        <v>14.3965</v>
      </c>
      <c r="O59" s="135">
        <v>17.052600000000002</v>
      </c>
      <c r="P59" s="135">
        <v>16.5077</v>
      </c>
      <c r="Q59" s="135">
        <v>8.4606999999999992</v>
      </c>
      <c r="R59" s="135">
        <v>8.4745000000000008</v>
      </c>
      <c r="S59" s="135">
        <v>27.260999999999999</v>
      </c>
      <c r="T59" s="135">
        <v>27.643899999999999</v>
      </c>
      <c r="U59" s="135">
        <v>27.600200000000001</v>
      </c>
      <c r="V59" s="135">
        <v>12.0624</v>
      </c>
      <c r="W59" s="135">
        <v>11.315099999999999</v>
      </c>
      <c r="X59" s="135">
        <v>6.0303000000000004</v>
      </c>
      <c r="Y59" s="135">
        <v>6.0698999999999996</v>
      </c>
      <c r="Z59" s="135">
        <v>5.6573000000000002</v>
      </c>
      <c r="AA59" s="135">
        <v>12.5425</v>
      </c>
      <c r="AB59" s="135">
        <v>17.241499999999998</v>
      </c>
      <c r="AC59" s="135">
        <v>8.0576000000000008</v>
      </c>
      <c r="AD59" s="136"/>
      <c r="AE59" s="136"/>
      <c r="AF59" s="136"/>
    </row>
    <row r="60" spans="1:32" hidden="1" outlineLevel="1" collapsed="1">
      <c r="A60" s="8">
        <v>42036</v>
      </c>
      <c r="B60" s="135">
        <v>1017550.66037137</v>
      </c>
      <c r="C60" s="135">
        <v>403278.44158871</v>
      </c>
      <c r="D60" s="135">
        <v>614272.21878265997</v>
      </c>
      <c r="E60" s="135">
        <v>281189.56427849998</v>
      </c>
      <c r="F60" s="135">
        <v>108491.38470136</v>
      </c>
      <c r="G60" s="135">
        <v>172698.17957713999</v>
      </c>
      <c r="H60" s="135">
        <v>276891.81056388991</v>
      </c>
      <c r="I60" s="135">
        <v>138600.66982375999</v>
      </c>
      <c r="J60" s="135">
        <v>138291.14074013001</v>
      </c>
      <c r="K60" s="135">
        <v>536222.9710163601</v>
      </c>
      <c r="L60" s="135">
        <v>188544.88948506996</v>
      </c>
      <c r="M60" s="135">
        <v>347678.08153129008</v>
      </c>
      <c r="N60" s="135">
        <v>14.8124</v>
      </c>
      <c r="O60" s="135">
        <v>18.714600000000001</v>
      </c>
      <c r="P60" s="135">
        <v>18.424900000000001</v>
      </c>
      <c r="Q60" s="135">
        <v>8.7472999999999992</v>
      </c>
      <c r="R60" s="135">
        <v>8.7544000000000004</v>
      </c>
      <c r="S60" s="135">
        <v>26.189699999999998</v>
      </c>
      <c r="T60" s="135">
        <v>26.339200000000002</v>
      </c>
      <c r="U60" s="135">
        <v>25.277699999999999</v>
      </c>
      <c r="V60" s="135">
        <v>14.4377</v>
      </c>
      <c r="W60" s="135">
        <v>10.3765</v>
      </c>
      <c r="X60" s="135">
        <v>6.9762000000000004</v>
      </c>
      <c r="Y60" s="135">
        <v>7.3208000000000002</v>
      </c>
      <c r="Z60" s="135">
        <v>5.3757999999999999</v>
      </c>
      <c r="AA60" s="135">
        <v>10.9223</v>
      </c>
      <c r="AB60" s="135">
        <v>16.5655</v>
      </c>
      <c r="AC60" s="135">
        <v>7.5208000000000004</v>
      </c>
      <c r="AD60" s="136"/>
      <c r="AE60" s="136"/>
      <c r="AF60" s="136"/>
    </row>
    <row r="61" spans="1:32" hidden="1" outlineLevel="1" collapsed="1">
      <c r="A61" s="8">
        <v>42064</v>
      </c>
      <c r="B61" s="135">
        <v>900508.71092691994</v>
      </c>
      <c r="C61" s="135">
        <v>390574.26554314001</v>
      </c>
      <c r="D61" s="135">
        <v>509934.44538378</v>
      </c>
      <c r="E61" s="135">
        <v>249381.13861657999</v>
      </c>
      <c r="F61" s="135">
        <v>107471.18982604</v>
      </c>
      <c r="G61" s="135">
        <v>141909.94879053999</v>
      </c>
      <c r="H61" s="135">
        <v>246459.22523960003</v>
      </c>
      <c r="I61" s="135">
        <v>137853.64334774</v>
      </c>
      <c r="J61" s="135">
        <v>108605.58189185997</v>
      </c>
      <c r="K61" s="135">
        <v>455240.14519513992</v>
      </c>
      <c r="L61" s="135">
        <v>181551.27971673998</v>
      </c>
      <c r="M61" s="135">
        <v>273688.86547840002</v>
      </c>
      <c r="N61" s="135">
        <v>15.782299999999999</v>
      </c>
      <c r="O61" s="135">
        <v>23.369599999999998</v>
      </c>
      <c r="P61" s="135">
        <v>23.705200000000001</v>
      </c>
      <c r="Q61" s="135">
        <v>7.2922000000000002</v>
      </c>
      <c r="R61" s="135">
        <v>7.3007999999999997</v>
      </c>
      <c r="S61" s="135">
        <v>26.045500000000001</v>
      </c>
      <c r="T61" s="135">
        <v>26.1736</v>
      </c>
      <c r="U61" s="135">
        <v>24.716000000000001</v>
      </c>
      <c r="V61" s="135">
        <v>15.105600000000001</v>
      </c>
      <c r="W61" s="135">
        <v>11.9482</v>
      </c>
      <c r="X61" s="135">
        <v>10.036</v>
      </c>
      <c r="Y61" s="135">
        <v>11.1668</v>
      </c>
      <c r="Z61" s="135">
        <v>4.5392999999999999</v>
      </c>
      <c r="AA61" s="135">
        <v>12.0143</v>
      </c>
      <c r="AB61" s="135">
        <v>17.665400000000002</v>
      </c>
      <c r="AC61" s="135">
        <v>7.8662000000000001</v>
      </c>
      <c r="AD61" s="136"/>
      <c r="AE61" s="136"/>
      <c r="AF61" s="136"/>
    </row>
    <row r="62" spans="1:32" hidden="1" outlineLevel="1" collapsed="1">
      <c r="A62" s="8">
        <v>42095</v>
      </c>
      <c r="B62" s="135">
        <v>841940.10239265999</v>
      </c>
      <c r="C62" s="135">
        <v>389739.58106373</v>
      </c>
      <c r="D62" s="135">
        <v>452200.52132892999</v>
      </c>
      <c r="E62" s="135">
        <v>233481.34146975001</v>
      </c>
      <c r="F62" s="135">
        <v>107283.62114473</v>
      </c>
      <c r="G62" s="135">
        <v>126197.72032502</v>
      </c>
      <c r="H62" s="135">
        <v>231329.52875325998</v>
      </c>
      <c r="I62" s="135">
        <v>136386.61036741995</v>
      </c>
      <c r="J62" s="135">
        <v>94942.918385839992</v>
      </c>
      <c r="K62" s="135">
        <v>427472.23432669992</v>
      </c>
      <c r="L62" s="135">
        <v>186474.08205731004</v>
      </c>
      <c r="M62" s="135">
        <v>240998.15226938998</v>
      </c>
      <c r="N62" s="135">
        <v>18.2818</v>
      </c>
      <c r="O62" s="135">
        <v>23.755800000000001</v>
      </c>
      <c r="P62" s="135">
        <v>23.725000000000001</v>
      </c>
      <c r="Q62" s="135">
        <v>8.9238</v>
      </c>
      <c r="R62" s="135">
        <v>8.9382000000000001</v>
      </c>
      <c r="S62" s="135">
        <v>26.942399999999999</v>
      </c>
      <c r="T62" s="135">
        <v>27.0349</v>
      </c>
      <c r="U62" s="135">
        <v>25.725300000000001</v>
      </c>
      <c r="V62" s="135">
        <v>14.5549</v>
      </c>
      <c r="W62" s="135">
        <v>10.8367</v>
      </c>
      <c r="X62" s="135">
        <v>12.9002</v>
      </c>
      <c r="Y62" s="135">
        <v>14.0806</v>
      </c>
      <c r="Z62" s="135">
        <v>4.1124999999999998</v>
      </c>
      <c r="AA62" s="135">
        <v>13.945600000000001</v>
      </c>
      <c r="AB62" s="135">
        <v>19.8902</v>
      </c>
      <c r="AC62" s="135">
        <v>8.9253999999999998</v>
      </c>
      <c r="AD62" s="136"/>
      <c r="AE62" s="136"/>
      <c r="AF62" s="136"/>
    </row>
    <row r="63" spans="1:32" hidden="1" outlineLevel="1" collapsed="1">
      <c r="A63" s="8">
        <v>42125</v>
      </c>
      <c r="B63" s="135">
        <v>812316.84233600996</v>
      </c>
      <c r="C63" s="135">
        <v>370956.62926329998</v>
      </c>
      <c r="D63" s="135">
        <v>441360.21307270997</v>
      </c>
      <c r="E63" s="135">
        <v>204156.69154251</v>
      </c>
      <c r="F63" s="135">
        <v>103196.34308041001</v>
      </c>
      <c r="G63" s="135">
        <v>100960.3484621</v>
      </c>
      <c r="H63" s="135">
        <v>231882.91404358996</v>
      </c>
      <c r="I63" s="135">
        <v>137964.08452504</v>
      </c>
      <c r="J63" s="135">
        <v>93918.829518550017</v>
      </c>
      <c r="K63" s="135">
        <v>412281.57122872997</v>
      </c>
      <c r="L63" s="135">
        <v>183131.94891775001</v>
      </c>
      <c r="M63" s="135">
        <v>229149.62231098002</v>
      </c>
      <c r="N63" s="135">
        <v>18.165299999999998</v>
      </c>
      <c r="O63" s="135">
        <v>23.412299999999998</v>
      </c>
      <c r="P63" s="135">
        <v>23.1755</v>
      </c>
      <c r="Q63" s="135">
        <v>9.6951999999999998</v>
      </c>
      <c r="R63" s="135">
        <v>9.7407000000000004</v>
      </c>
      <c r="S63" s="135">
        <v>28.003399999999999</v>
      </c>
      <c r="T63" s="135">
        <v>28.332599999999999</v>
      </c>
      <c r="U63" s="135">
        <v>27.358499999999999</v>
      </c>
      <c r="V63" s="135">
        <v>14.6469</v>
      </c>
      <c r="W63" s="135">
        <v>13.3454</v>
      </c>
      <c r="X63" s="135">
        <v>13.789099999999999</v>
      </c>
      <c r="Y63" s="135">
        <v>14.541</v>
      </c>
      <c r="Z63" s="135">
        <v>5.1531000000000002</v>
      </c>
      <c r="AA63" s="135">
        <v>14.126099999999999</v>
      </c>
      <c r="AB63" s="135">
        <v>19.338000000000001</v>
      </c>
      <c r="AC63" s="135">
        <v>8.9116</v>
      </c>
      <c r="AD63" s="136"/>
      <c r="AE63" s="136"/>
      <c r="AF63" s="136"/>
    </row>
    <row r="64" spans="1:32" hidden="1" outlineLevel="1" collapsed="1">
      <c r="A64" s="8">
        <v>42156</v>
      </c>
      <c r="B64" s="135">
        <v>811459.42346132</v>
      </c>
      <c r="C64" s="135">
        <v>370436.99355930998</v>
      </c>
      <c r="D64" s="135">
        <v>441022.42990201002</v>
      </c>
      <c r="E64" s="135">
        <v>203277.46851703001</v>
      </c>
      <c r="F64" s="135">
        <v>102735.25714977</v>
      </c>
      <c r="G64" s="135">
        <v>100542.21136726</v>
      </c>
      <c r="H64" s="135">
        <v>240037.79178308998</v>
      </c>
      <c r="I64" s="135">
        <v>145978.72998241999</v>
      </c>
      <c r="J64" s="135">
        <v>94059.061800670024</v>
      </c>
      <c r="K64" s="135">
        <v>411167.14658430009</v>
      </c>
      <c r="L64" s="135">
        <v>186261.81290393003</v>
      </c>
      <c r="M64" s="135">
        <v>224905.33368037001</v>
      </c>
      <c r="N64" s="135">
        <v>17.5503</v>
      </c>
      <c r="O64" s="135">
        <v>22.152100000000001</v>
      </c>
      <c r="P64" s="135">
        <v>21.622800000000002</v>
      </c>
      <c r="Q64" s="135">
        <v>9.2640999999999991</v>
      </c>
      <c r="R64" s="135">
        <v>9.2942999999999998</v>
      </c>
      <c r="S64" s="135">
        <v>28.3596</v>
      </c>
      <c r="T64" s="135">
        <v>28.482399999999998</v>
      </c>
      <c r="U64" s="135">
        <v>27.067799999999998</v>
      </c>
      <c r="V64" s="135">
        <v>14.6417</v>
      </c>
      <c r="W64" s="135">
        <v>9.3661999999999992</v>
      </c>
      <c r="X64" s="135">
        <v>13.5656</v>
      </c>
      <c r="Y64" s="135">
        <v>14.2666</v>
      </c>
      <c r="Z64" s="135">
        <v>4.8023999999999996</v>
      </c>
      <c r="AA64" s="135">
        <v>13.1341</v>
      </c>
      <c r="AB64" s="135">
        <v>18.644200000000001</v>
      </c>
      <c r="AC64" s="135">
        <v>7.9626999999999999</v>
      </c>
      <c r="AD64" s="136"/>
      <c r="AE64" s="136"/>
      <c r="AF64" s="136"/>
    </row>
    <row r="65" spans="1:32" hidden="1" outlineLevel="1" collapsed="1">
      <c r="A65" s="8">
        <v>42186</v>
      </c>
      <c r="B65" s="135">
        <v>821709.46116627997</v>
      </c>
      <c r="C65" s="135">
        <v>369784.78991237999</v>
      </c>
      <c r="D65" s="135">
        <v>451924.67125389999</v>
      </c>
      <c r="E65" s="135">
        <v>203322.46218857</v>
      </c>
      <c r="F65" s="135">
        <v>101221.19511814001</v>
      </c>
      <c r="G65" s="135">
        <v>102101.26707043</v>
      </c>
      <c r="H65" s="135">
        <v>243235.07591857997</v>
      </c>
      <c r="I65" s="135">
        <v>148591.38227212999</v>
      </c>
      <c r="J65" s="135">
        <v>94643.693646450003</v>
      </c>
      <c r="K65" s="135">
        <v>403887.21152046998</v>
      </c>
      <c r="L65" s="135">
        <v>181663.12178412999</v>
      </c>
      <c r="M65" s="135">
        <v>222224.08973633999</v>
      </c>
      <c r="N65" s="135">
        <v>17.555399999999999</v>
      </c>
      <c r="O65" s="135">
        <v>21.512599999999999</v>
      </c>
      <c r="P65" s="135">
        <v>20.839300000000001</v>
      </c>
      <c r="Q65" s="135">
        <v>8.5173000000000005</v>
      </c>
      <c r="R65" s="135">
        <v>8.5239999999999991</v>
      </c>
      <c r="S65" s="135">
        <v>28.763999999999999</v>
      </c>
      <c r="T65" s="135">
        <v>28.917100000000001</v>
      </c>
      <c r="U65" s="135">
        <v>27.861599999999999</v>
      </c>
      <c r="V65" s="135">
        <v>16.0595</v>
      </c>
      <c r="W65" s="135">
        <v>12.505699999999999</v>
      </c>
      <c r="X65" s="135">
        <v>13.252000000000001</v>
      </c>
      <c r="Y65" s="135">
        <v>13.952400000000001</v>
      </c>
      <c r="Z65" s="135">
        <v>4.5479000000000003</v>
      </c>
      <c r="AA65" s="135">
        <v>12.501200000000001</v>
      </c>
      <c r="AB65" s="135">
        <v>17.806999999999999</v>
      </c>
      <c r="AC65" s="135">
        <v>7.4682000000000004</v>
      </c>
      <c r="AD65" s="136"/>
      <c r="AE65" s="136"/>
      <c r="AF65" s="136"/>
    </row>
    <row r="66" spans="1:32" hidden="1" outlineLevel="1" collapsed="1">
      <c r="A66" s="8">
        <v>42217</v>
      </c>
      <c r="B66" s="135">
        <v>813482.57033859997</v>
      </c>
      <c r="C66" s="135">
        <v>374798.71693524998</v>
      </c>
      <c r="D66" s="135">
        <v>438683.85340334999</v>
      </c>
      <c r="E66" s="135">
        <v>200333.83497376999</v>
      </c>
      <c r="F66" s="135">
        <v>101043.46197888</v>
      </c>
      <c r="G66" s="135">
        <v>99290.37299489</v>
      </c>
      <c r="H66" s="135">
        <v>237764.66415164003</v>
      </c>
      <c r="I66" s="135">
        <v>149037.41439094002</v>
      </c>
      <c r="J66" s="135">
        <v>88727.249760700011</v>
      </c>
      <c r="K66" s="135">
        <v>397033.59114749008</v>
      </c>
      <c r="L66" s="135">
        <v>180848.39651989998</v>
      </c>
      <c r="M66" s="135">
        <v>216185.19462758998</v>
      </c>
      <c r="N66" s="135">
        <v>17.416699999999999</v>
      </c>
      <c r="O66" s="135">
        <v>21.5945</v>
      </c>
      <c r="P66" s="135">
        <v>20.8188</v>
      </c>
      <c r="Q66" s="135">
        <v>8.5152999999999999</v>
      </c>
      <c r="R66" s="135">
        <v>8.5505999999999993</v>
      </c>
      <c r="S66" s="135">
        <v>29.186299999999999</v>
      </c>
      <c r="T66" s="135">
        <v>29.251999999999999</v>
      </c>
      <c r="U66" s="135">
        <v>28.1038</v>
      </c>
      <c r="V66" s="135">
        <v>20.485900000000001</v>
      </c>
      <c r="W66" s="135">
        <v>13.2415</v>
      </c>
      <c r="X66" s="135">
        <v>12.122999999999999</v>
      </c>
      <c r="Y66" s="135">
        <v>12.805199999999999</v>
      </c>
      <c r="Z66" s="135">
        <v>3.6808000000000001</v>
      </c>
      <c r="AA66" s="135">
        <v>12.0288</v>
      </c>
      <c r="AB66" s="135">
        <v>17.39</v>
      </c>
      <c r="AC66" s="135">
        <v>7.1317000000000004</v>
      </c>
      <c r="AD66" s="136"/>
      <c r="AE66" s="136"/>
      <c r="AF66" s="136"/>
    </row>
    <row r="67" spans="1:32" hidden="1" outlineLevel="1" collapsed="1">
      <c r="A67" s="8">
        <v>42248</v>
      </c>
      <c r="B67" s="135">
        <v>791846.17255016998</v>
      </c>
      <c r="C67" s="135">
        <v>363955.23142804002</v>
      </c>
      <c r="D67" s="135">
        <v>427890.94112213003</v>
      </c>
      <c r="E67" s="135">
        <v>173520.12698736999</v>
      </c>
      <c r="F67" s="135">
        <v>82677.837224649993</v>
      </c>
      <c r="G67" s="135">
        <v>90842.28976272</v>
      </c>
      <c r="H67" s="135">
        <v>247677.82984767997</v>
      </c>
      <c r="I67" s="135">
        <v>153684.58603588998</v>
      </c>
      <c r="J67" s="135">
        <v>93993.243811789987</v>
      </c>
      <c r="K67" s="135">
        <v>382118.18605366</v>
      </c>
      <c r="L67" s="135">
        <v>177449.43758177001</v>
      </c>
      <c r="M67" s="135">
        <v>204668.74847188999</v>
      </c>
      <c r="N67" s="135">
        <v>17.989899999999999</v>
      </c>
      <c r="O67" s="135">
        <v>21.6569</v>
      </c>
      <c r="P67" s="135">
        <v>20.680099999999999</v>
      </c>
      <c r="Q67" s="135">
        <v>10.331799999999999</v>
      </c>
      <c r="R67" s="135">
        <v>10.430300000000001</v>
      </c>
      <c r="S67" s="135">
        <v>29.322099999999999</v>
      </c>
      <c r="T67" s="135">
        <v>29.407</v>
      </c>
      <c r="U67" s="135">
        <v>28.347899999999999</v>
      </c>
      <c r="V67" s="135">
        <v>16.272300000000001</v>
      </c>
      <c r="W67" s="135">
        <v>7.8226000000000004</v>
      </c>
      <c r="X67" s="135">
        <v>12.2712</v>
      </c>
      <c r="Y67" s="135">
        <v>12.7096</v>
      </c>
      <c r="Z67" s="135">
        <v>4.4843000000000002</v>
      </c>
      <c r="AA67" s="135">
        <v>11.499599999999999</v>
      </c>
      <c r="AB67" s="135">
        <v>17.523900000000001</v>
      </c>
      <c r="AC67" s="135">
        <v>6.8193000000000001</v>
      </c>
      <c r="AD67" s="136"/>
      <c r="AE67" s="136"/>
      <c r="AF67" s="136"/>
    </row>
    <row r="68" spans="1:32" hidden="1" outlineLevel="1" collapsed="1">
      <c r="A68" s="8">
        <v>42278</v>
      </c>
      <c r="B68" s="135">
        <v>817375.28602589003</v>
      </c>
      <c r="C68" s="135">
        <v>365737.44979296002</v>
      </c>
      <c r="D68" s="135">
        <v>451637.83623293001</v>
      </c>
      <c r="E68" s="135">
        <v>177547.67318851</v>
      </c>
      <c r="F68" s="135">
        <v>82296.419658960003</v>
      </c>
      <c r="G68" s="135">
        <v>95251.253529549998</v>
      </c>
      <c r="H68" s="135">
        <v>250266.77045242998</v>
      </c>
      <c r="I68" s="135">
        <v>155864.24437202001</v>
      </c>
      <c r="J68" s="135">
        <v>94402.526080409996</v>
      </c>
      <c r="K68" s="135">
        <v>399534.38061346998</v>
      </c>
      <c r="L68" s="135">
        <v>182882.35218800997</v>
      </c>
      <c r="M68" s="135">
        <v>216652.02842545998</v>
      </c>
      <c r="N68" s="135">
        <v>17.3718</v>
      </c>
      <c r="O68" s="135">
        <v>21.274100000000001</v>
      </c>
      <c r="P68" s="135">
        <v>20.3521</v>
      </c>
      <c r="Q68" s="135">
        <v>8.7603000000000009</v>
      </c>
      <c r="R68" s="135">
        <v>8.8104999999999993</v>
      </c>
      <c r="S68" s="135">
        <v>30.367000000000001</v>
      </c>
      <c r="T68" s="135">
        <v>30.587599999999998</v>
      </c>
      <c r="U68" s="135">
        <v>29.3797</v>
      </c>
      <c r="V68" s="135">
        <v>11.6973</v>
      </c>
      <c r="W68" s="135">
        <v>8.5983000000000001</v>
      </c>
      <c r="X68" s="135">
        <v>11.8207</v>
      </c>
      <c r="Y68" s="135">
        <v>12.269</v>
      </c>
      <c r="Z68" s="135">
        <v>4.1623000000000001</v>
      </c>
      <c r="AA68" s="135">
        <v>11.713800000000001</v>
      </c>
      <c r="AB68" s="135">
        <v>17.085100000000001</v>
      </c>
      <c r="AC68" s="135">
        <v>6.7378</v>
      </c>
      <c r="AD68" s="136"/>
      <c r="AE68" s="136"/>
      <c r="AF68" s="136"/>
    </row>
    <row r="69" spans="1:32" hidden="1" outlineLevel="1" collapsed="1">
      <c r="A69" s="8">
        <v>42309</v>
      </c>
      <c r="B69" s="135">
        <v>836026.13112697995</v>
      </c>
      <c r="C69" s="135">
        <v>365676.43233395001</v>
      </c>
      <c r="D69" s="135">
        <v>470349.69879302999</v>
      </c>
      <c r="E69" s="135">
        <v>182527.15290583001</v>
      </c>
      <c r="F69" s="135">
        <v>82452.835950670007</v>
      </c>
      <c r="G69" s="135">
        <v>100074.31695516</v>
      </c>
      <c r="H69" s="135">
        <v>255562.41793809997</v>
      </c>
      <c r="I69" s="135">
        <v>155896.78392744003</v>
      </c>
      <c r="J69" s="135">
        <v>99665.634010659996</v>
      </c>
      <c r="K69" s="135">
        <v>405080.00204863009</v>
      </c>
      <c r="L69" s="135">
        <v>184074.05624431995</v>
      </c>
      <c r="M69" s="135">
        <v>221005.94580430994</v>
      </c>
      <c r="N69" s="135">
        <v>17.114000000000001</v>
      </c>
      <c r="O69" s="135">
        <v>21.223400000000002</v>
      </c>
      <c r="P69" s="135">
        <v>20.197700000000001</v>
      </c>
      <c r="Q69" s="135">
        <v>9.3893000000000004</v>
      </c>
      <c r="R69" s="135">
        <v>9.4074000000000009</v>
      </c>
      <c r="S69" s="135">
        <v>30.191600000000001</v>
      </c>
      <c r="T69" s="135">
        <v>30.320599999999999</v>
      </c>
      <c r="U69" s="135">
        <v>29.450399999999998</v>
      </c>
      <c r="V69" s="135">
        <v>13.863</v>
      </c>
      <c r="W69" s="135">
        <v>7.3395000000000001</v>
      </c>
      <c r="X69" s="135">
        <v>11.3507</v>
      </c>
      <c r="Y69" s="135">
        <v>11.669600000000001</v>
      </c>
      <c r="Z69" s="135">
        <v>5.1444999999999999</v>
      </c>
      <c r="AA69" s="135">
        <v>11.342599999999999</v>
      </c>
      <c r="AB69" s="135">
        <v>16.8188</v>
      </c>
      <c r="AC69" s="135">
        <v>6.5016999999999996</v>
      </c>
      <c r="AD69" s="136"/>
      <c r="AE69" s="136"/>
      <c r="AF69" s="136"/>
    </row>
    <row r="70" spans="1:32" hidden="1" outlineLevel="1" collapsed="1">
      <c r="A70" s="8">
        <v>42339</v>
      </c>
      <c r="B70" s="135">
        <v>787795.15709313995</v>
      </c>
      <c r="C70" s="135">
        <v>338621.02937339002</v>
      </c>
      <c r="D70" s="135">
        <v>449174.12771974999</v>
      </c>
      <c r="E70" s="135">
        <v>174868.68097669</v>
      </c>
      <c r="F70" s="135">
        <v>80051.165590529999</v>
      </c>
      <c r="G70" s="135">
        <v>94817.515386159997</v>
      </c>
      <c r="H70" s="135">
        <v>265447.56507448002</v>
      </c>
      <c r="I70" s="135">
        <v>169079.92680220999</v>
      </c>
      <c r="J70" s="135">
        <v>96367.638272269978</v>
      </c>
      <c r="K70" s="135">
        <v>410895.48524955002</v>
      </c>
      <c r="L70" s="135">
        <v>198876.49731332995</v>
      </c>
      <c r="M70" s="135">
        <v>212018.98793622002</v>
      </c>
      <c r="N70" s="135">
        <v>17.671800000000001</v>
      </c>
      <c r="O70" s="135">
        <v>20.757999999999999</v>
      </c>
      <c r="P70" s="135">
        <v>19.9359</v>
      </c>
      <c r="Q70" s="135">
        <v>8.9541000000000004</v>
      </c>
      <c r="R70" s="135">
        <v>9.0070999999999994</v>
      </c>
      <c r="S70" s="135">
        <v>27.375699999999998</v>
      </c>
      <c r="T70" s="135">
        <v>27.493099999999998</v>
      </c>
      <c r="U70" s="135">
        <v>26.062899999999999</v>
      </c>
      <c r="V70" s="135">
        <v>11.179500000000001</v>
      </c>
      <c r="W70" s="135">
        <v>8.4047000000000001</v>
      </c>
      <c r="X70" s="135">
        <v>10.2547</v>
      </c>
      <c r="Y70" s="135">
        <v>10.6616</v>
      </c>
      <c r="Z70" s="135">
        <v>4.3422000000000001</v>
      </c>
      <c r="AA70" s="135">
        <v>11.269600000000001</v>
      </c>
      <c r="AB70" s="135">
        <v>16.6995</v>
      </c>
      <c r="AC70" s="135">
        <v>6.4715999999999996</v>
      </c>
      <c r="AD70" s="136"/>
      <c r="AE70" s="136"/>
      <c r="AF70" s="136"/>
    </row>
    <row r="71" spans="1:32" hidden="1" outlineLevel="1" collapsed="1">
      <c r="A71" s="8">
        <v>42370</v>
      </c>
      <c r="B71" s="135">
        <v>808208.21965617</v>
      </c>
      <c r="C71" s="135">
        <v>338257.35469120002</v>
      </c>
      <c r="D71" s="135">
        <v>469950.86496496998</v>
      </c>
      <c r="E71" s="135">
        <v>178440.11103090999</v>
      </c>
      <c r="F71" s="135">
        <v>79814.796657600004</v>
      </c>
      <c r="G71" s="135">
        <v>98625.314373310001</v>
      </c>
      <c r="H71" s="135">
        <v>273812.59953176999</v>
      </c>
      <c r="I71" s="135">
        <v>171818.41022809001</v>
      </c>
      <c r="J71" s="135">
        <v>101994.18930367999</v>
      </c>
      <c r="K71" s="135">
        <v>414018.13332985004</v>
      </c>
      <c r="L71" s="135">
        <v>190883.90399077002</v>
      </c>
      <c r="M71" s="135">
        <v>223134.22933907999</v>
      </c>
      <c r="N71" s="135">
        <v>16.739000000000001</v>
      </c>
      <c r="O71" s="135">
        <v>20.380700000000001</v>
      </c>
      <c r="P71" s="135">
        <v>19.421800000000001</v>
      </c>
      <c r="Q71" s="135">
        <v>8.8394999999999992</v>
      </c>
      <c r="R71" s="135">
        <v>8.9186999999999994</v>
      </c>
      <c r="S71" s="135">
        <v>31.176600000000001</v>
      </c>
      <c r="T71" s="135">
        <v>31.327100000000002</v>
      </c>
      <c r="U71" s="135">
        <v>30.777100000000001</v>
      </c>
      <c r="V71" s="135">
        <v>14.793799999999999</v>
      </c>
      <c r="W71" s="135">
        <v>10.283899999999999</v>
      </c>
      <c r="X71" s="135">
        <v>9.7041000000000004</v>
      </c>
      <c r="Y71" s="135">
        <v>9.9990000000000006</v>
      </c>
      <c r="Z71" s="135">
        <v>3.9933999999999998</v>
      </c>
      <c r="AA71" s="135">
        <v>10.516299999999999</v>
      </c>
      <c r="AB71" s="135">
        <v>15.6126</v>
      </c>
      <c r="AC71" s="135">
        <v>6.0003000000000002</v>
      </c>
      <c r="AD71" s="136"/>
      <c r="AE71" s="136"/>
      <c r="AF71" s="136"/>
    </row>
    <row r="72" spans="1:32" hidden="1" outlineLevel="1" collapsed="1">
      <c r="A72" s="8">
        <v>42401</v>
      </c>
      <c r="B72" s="135">
        <v>841972.82575248997</v>
      </c>
      <c r="C72" s="135">
        <v>341574.32453217998</v>
      </c>
      <c r="D72" s="135">
        <v>500398.50122030999</v>
      </c>
      <c r="E72" s="135">
        <v>184457.79975616999</v>
      </c>
      <c r="F72" s="135">
        <v>80000.269801989998</v>
      </c>
      <c r="G72" s="135">
        <v>104457.52995418001</v>
      </c>
      <c r="H72" s="135">
        <v>281817.83501232002</v>
      </c>
      <c r="I72" s="135">
        <v>171815.98721478999</v>
      </c>
      <c r="J72" s="135">
        <v>110001.84779753</v>
      </c>
      <c r="K72" s="135">
        <v>429165.72573353001</v>
      </c>
      <c r="L72" s="135">
        <v>190389.27050881</v>
      </c>
      <c r="M72" s="135">
        <v>238776.45522472</v>
      </c>
      <c r="N72" s="135">
        <v>16.395199999999999</v>
      </c>
      <c r="O72" s="135">
        <v>20.249400000000001</v>
      </c>
      <c r="P72" s="135">
        <v>19.1965</v>
      </c>
      <c r="Q72" s="135">
        <v>8.7035999999999998</v>
      </c>
      <c r="R72" s="135">
        <v>8.7515000000000001</v>
      </c>
      <c r="S72" s="135">
        <v>29.511199999999999</v>
      </c>
      <c r="T72" s="135">
        <v>29.6374</v>
      </c>
      <c r="U72" s="135">
        <v>28.655000000000001</v>
      </c>
      <c r="V72" s="135">
        <v>10.612500000000001</v>
      </c>
      <c r="W72" s="135">
        <v>7.2031999999999998</v>
      </c>
      <c r="X72" s="135">
        <v>10.163399999999999</v>
      </c>
      <c r="Y72" s="135">
        <v>10.5587</v>
      </c>
      <c r="Z72" s="135">
        <v>3.3614000000000002</v>
      </c>
      <c r="AA72" s="135">
        <v>11.0814</v>
      </c>
      <c r="AB72" s="135">
        <v>17.229299999999999</v>
      </c>
      <c r="AC72" s="135">
        <v>6.3033999999999999</v>
      </c>
      <c r="AD72" s="136"/>
      <c r="AE72" s="136"/>
      <c r="AF72" s="136"/>
    </row>
    <row r="73" spans="1:32" hidden="1" outlineLevel="1" collapsed="1">
      <c r="A73" s="8">
        <v>42430</v>
      </c>
      <c r="B73" s="135">
        <v>821723.26090934</v>
      </c>
      <c r="C73" s="135">
        <v>338733.31442313001</v>
      </c>
      <c r="D73" s="135">
        <v>482989.94648620998</v>
      </c>
      <c r="E73" s="135">
        <v>176878.30547326</v>
      </c>
      <c r="F73" s="135">
        <v>79691.291599260003</v>
      </c>
      <c r="G73" s="135">
        <v>97187.013873999997</v>
      </c>
      <c r="H73" s="135">
        <v>278618.69514152996</v>
      </c>
      <c r="I73" s="135">
        <v>164140.24281934995</v>
      </c>
      <c r="J73" s="135">
        <v>114478.45232218002</v>
      </c>
      <c r="K73" s="135">
        <v>423704.56580996996</v>
      </c>
      <c r="L73" s="135">
        <v>193164.98697925001</v>
      </c>
      <c r="M73" s="135">
        <v>230539.57883071993</v>
      </c>
      <c r="N73" s="135">
        <v>16.523599999999998</v>
      </c>
      <c r="O73" s="135">
        <v>20.554300000000001</v>
      </c>
      <c r="P73" s="135">
        <v>19.613900000000001</v>
      </c>
      <c r="Q73" s="135">
        <v>8.8603000000000005</v>
      </c>
      <c r="R73" s="135">
        <v>8.8920999999999992</v>
      </c>
      <c r="S73" s="135">
        <v>30.131699999999999</v>
      </c>
      <c r="T73" s="135">
        <v>30.275200000000002</v>
      </c>
      <c r="U73" s="135">
        <v>29.738800000000001</v>
      </c>
      <c r="V73" s="135">
        <v>12.5261</v>
      </c>
      <c r="W73" s="135">
        <v>8.0953999999999997</v>
      </c>
      <c r="X73" s="135">
        <v>11.5405</v>
      </c>
      <c r="Y73" s="135">
        <v>12.206</v>
      </c>
      <c r="Z73" s="135">
        <v>3.786</v>
      </c>
      <c r="AA73" s="135">
        <v>11.6851</v>
      </c>
      <c r="AB73" s="135">
        <v>17.279499999999999</v>
      </c>
      <c r="AC73" s="135">
        <v>6.4661</v>
      </c>
      <c r="AD73" s="136"/>
      <c r="AE73" s="136"/>
      <c r="AF73" s="136"/>
    </row>
    <row r="74" spans="1:32" hidden="1" outlineLevel="1" collapsed="1">
      <c r="A74" s="8">
        <v>42461</v>
      </c>
      <c r="B74" s="135">
        <v>802015.63475668</v>
      </c>
      <c r="C74" s="135">
        <v>336294.57058961998</v>
      </c>
      <c r="D74" s="135">
        <v>465721.06416706002</v>
      </c>
      <c r="E74" s="135">
        <v>170598.16983368999</v>
      </c>
      <c r="F74" s="135">
        <v>78576.680803419993</v>
      </c>
      <c r="G74" s="135">
        <v>92021.489030269993</v>
      </c>
      <c r="H74" s="135">
        <v>285303.53397803003</v>
      </c>
      <c r="I74" s="135">
        <v>169423.63493245997</v>
      </c>
      <c r="J74" s="135">
        <v>115879.89904557001</v>
      </c>
      <c r="K74" s="135">
        <v>419349.85728502006</v>
      </c>
      <c r="L74" s="135">
        <v>197228.63912054998</v>
      </c>
      <c r="M74" s="135">
        <v>222121.21816446999</v>
      </c>
      <c r="N74" s="135">
        <v>16.662099999999999</v>
      </c>
      <c r="O74" s="135">
        <v>21.194299999999998</v>
      </c>
      <c r="P74" s="135">
        <v>20.3383</v>
      </c>
      <c r="Q74" s="135">
        <v>9.0452999999999992</v>
      </c>
      <c r="R74" s="135">
        <v>9.0632999999999999</v>
      </c>
      <c r="S74" s="135">
        <v>29.698599999999999</v>
      </c>
      <c r="T74" s="135">
        <v>29.811</v>
      </c>
      <c r="U74" s="135">
        <v>29.103400000000001</v>
      </c>
      <c r="V74" s="135">
        <v>10.8163</v>
      </c>
      <c r="W74" s="135">
        <v>7.0462999999999996</v>
      </c>
      <c r="X74" s="135">
        <v>12.246</v>
      </c>
      <c r="Y74" s="135">
        <v>13.128</v>
      </c>
      <c r="Z74" s="135">
        <v>3.3052999999999999</v>
      </c>
      <c r="AA74" s="135">
        <v>11.9618</v>
      </c>
      <c r="AB74" s="135">
        <v>17.023499999999999</v>
      </c>
      <c r="AC74" s="135">
        <v>6.2061999999999999</v>
      </c>
      <c r="AD74" s="136"/>
      <c r="AE74" s="136"/>
      <c r="AF74" s="136"/>
    </row>
    <row r="75" spans="1:32" hidden="1" outlineLevel="1" collapsed="1">
      <c r="A75" s="8">
        <v>42491</v>
      </c>
      <c r="B75" s="135">
        <v>799483.96752641001</v>
      </c>
      <c r="C75" s="135">
        <v>336749.51642190001</v>
      </c>
      <c r="D75" s="135">
        <v>462734.45110450999</v>
      </c>
      <c r="E75" s="135">
        <v>169711.94608535999</v>
      </c>
      <c r="F75" s="135">
        <v>78804.863241159997</v>
      </c>
      <c r="G75" s="135">
        <v>90907.082844200006</v>
      </c>
      <c r="H75" s="135">
        <v>287919.16953124997</v>
      </c>
      <c r="I75" s="135">
        <v>177069.57458431998</v>
      </c>
      <c r="J75" s="135">
        <v>110849.59494692998</v>
      </c>
      <c r="K75" s="135">
        <v>419030.51304660016</v>
      </c>
      <c r="L75" s="135">
        <v>197478.24299735998</v>
      </c>
      <c r="M75" s="135">
        <v>221552.27004924003</v>
      </c>
      <c r="N75" s="135">
        <v>16.7654</v>
      </c>
      <c r="O75" s="135">
        <v>21.183800000000002</v>
      </c>
      <c r="P75" s="135">
        <v>20.317399999999999</v>
      </c>
      <c r="Q75" s="135">
        <v>9.0190999999999999</v>
      </c>
      <c r="R75" s="135">
        <v>9.0311000000000003</v>
      </c>
      <c r="S75" s="135">
        <v>31.668199999999999</v>
      </c>
      <c r="T75" s="135">
        <v>31.714300000000001</v>
      </c>
      <c r="U75" s="135">
        <v>32.145600000000002</v>
      </c>
      <c r="V75" s="135">
        <v>18.1694</v>
      </c>
      <c r="W75" s="135">
        <v>7.5183999999999997</v>
      </c>
      <c r="X75" s="135">
        <v>12.4651</v>
      </c>
      <c r="Y75" s="135">
        <v>13.128</v>
      </c>
      <c r="Z75" s="135">
        <v>2.9811000000000001</v>
      </c>
      <c r="AA75" s="135">
        <v>11.3308</v>
      </c>
      <c r="AB75" s="135">
        <v>16.290900000000001</v>
      </c>
      <c r="AC75" s="135">
        <v>5.7986000000000004</v>
      </c>
      <c r="AD75" s="136"/>
      <c r="AE75" s="136"/>
      <c r="AF75" s="136"/>
    </row>
    <row r="76" spans="1:32" hidden="1" outlineLevel="1" collapsed="1">
      <c r="A76" s="8">
        <v>42522</v>
      </c>
      <c r="B76" s="135">
        <v>779362.37075221003</v>
      </c>
      <c r="C76" s="135">
        <v>334394.33681682002</v>
      </c>
      <c r="D76" s="135">
        <v>444968.03393539001</v>
      </c>
      <c r="E76" s="135">
        <v>165611.3371256</v>
      </c>
      <c r="F76" s="135">
        <v>77737.552848299994</v>
      </c>
      <c r="G76" s="135">
        <v>87873.784277300001</v>
      </c>
      <c r="H76" s="135">
        <v>294641.05493541999</v>
      </c>
      <c r="I76" s="135">
        <v>178050.29702170996</v>
      </c>
      <c r="J76" s="135">
        <v>116590.75791371</v>
      </c>
      <c r="K76" s="135">
        <v>422448.56800773001</v>
      </c>
      <c r="L76" s="135">
        <v>203725.62582558001</v>
      </c>
      <c r="M76" s="135">
        <v>218722.94218215</v>
      </c>
      <c r="N76" s="135">
        <v>15.958500000000001</v>
      </c>
      <c r="O76" s="135">
        <v>20.402799999999999</v>
      </c>
      <c r="P76" s="135">
        <v>19.599499999999999</v>
      </c>
      <c r="Q76" s="135">
        <v>9.2599</v>
      </c>
      <c r="R76" s="135">
        <v>9.2720000000000002</v>
      </c>
      <c r="S76" s="135">
        <v>32.534799999999997</v>
      </c>
      <c r="T76" s="135">
        <v>32.608800000000002</v>
      </c>
      <c r="U76" s="135">
        <v>33.304699999999997</v>
      </c>
      <c r="V76" s="135">
        <v>16.422599999999999</v>
      </c>
      <c r="W76" s="135">
        <v>11.423299999999999</v>
      </c>
      <c r="X76" s="135">
        <v>11.612299999999999</v>
      </c>
      <c r="Y76" s="135">
        <v>12.1967</v>
      </c>
      <c r="Z76" s="135">
        <v>2.5537000000000001</v>
      </c>
      <c r="AA76" s="135">
        <v>10.4589</v>
      </c>
      <c r="AB76" s="135">
        <v>16.093</v>
      </c>
      <c r="AC76" s="135">
        <v>5.1516999999999999</v>
      </c>
      <c r="AD76" s="136"/>
      <c r="AE76" s="136"/>
      <c r="AF76" s="136"/>
    </row>
    <row r="77" spans="1:32" hidden="1" outlineLevel="1" collapsed="1">
      <c r="A77" s="8">
        <v>42552</v>
      </c>
      <c r="B77" s="135">
        <v>783991.90736717999</v>
      </c>
      <c r="C77" s="135">
        <v>341686.33485629997</v>
      </c>
      <c r="D77" s="135">
        <v>442305.57251088001</v>
      </c>
      <c r="E77" s="135">
        <v>161164.59014988001</v>
      </c>
      <c r="F77" s="135">
        <v>75908.457157280005</v>
      </c>
      <c r="G77" s="135">
        <v>85256.132992600003</v>
      </c>
      <c r="H77" s="135">
        <v>298831.06096155004</v>
      </c>
      <c r="I77" s="135">
        <v>182240.72983966995</v>
      </c>
      <c r="J77" s="135">
        <v>116590.33112187999</v>
      </c>
      <c r="K77" s="135">
        <v>421588.51156813995</v>
      </c>
      <c r="L77" s="135">
        <v>203347.93978100002</v>
      </c>
      <c r="M77" s="135">
        <v>218240.57178714001</v>
      </c>
      <c r="N77" s="135">
        <v>15.238799999999999</v>
      </c>
      <c r="O77" s="135">
        <v>18.177099999999999</v>
      </c>
      <c r="P77" s="135">
        <v>17.122499999999999</v>
      </c>
      <c r="Q77" s="135">
        <v>8.5923999999999996</v>
      </c>
      <c r="R77" s="135">
        <v>8.6029</v>
      </c>
      <c r="S77" s="135">
        <v>30.996200000000002</v>
      </c>
      <c r="T77" s="135">
        <v>31.010300000000001</v>
      </c>
      <c r="U77" s="135">
        <v>31.3413</v>
      </c>
      <c r="V77" s="135">
        <v>24.133600000000001</v>
      </c>
      <c r="W77" s="135">
        <v>9.7439</v>
      </c>
      <c r="X77" s="135">
        <v>10.443300000000001</v>
      </c>
      <c r="Y77" s="135">
        <v>10.966799999999999</v>
      </c>
      <c r="Z77" s="135">
        <v>2.6741000000000001</v>
      </c>
      <c r="AA77" s="135">
        <v>10.4046</v>
      </c>
      <c r="AB77" s="135">
        <v>15.348699999999999</v>
      </c>
      <c r="AC77" s="135">
        <v>5.0065</v>
      </c>
      <c r="AD77" s="136"/>
      <c r="AE77" s="136"/>
      <c r="AF77" s="136"/>
    </row>
    <row r="78" spans="1:32" hidden="1" outlineLevel="1" collapsed="1">
      <c r="A78" s="8">
        <v>42583</v>
      </c>
      <c r="B78" s="135">
        <v>807601.56701634999</v>
      </c>
      <c r="C78" s="135">
        <v>362760.66355167999</v>
      </c>
      <c r="D78" s="135">
        <v>444840.90346467</v>
      </c>
      <c r="E78" s="135">
        <v>164137.64186048001</v>
      </c>
      <c r="F78" s="135">
        <v>77218.623168260005</v>
      </c>
      <c r="G78" s="135">
        <v>86919.018692219994</v>
      </c>
      <c r="H78" s="135">
        <v>298323.10698776005</v>
      </c>
      <c r="I78" s="135">
        <v>176534.42863415001</v>
      </c>
      <c r="J78" s="135">
        <v>121788.67835361001</v>
      </c>
      <c r="K78" s="135">
        <v>426983.33925783995</v>
      </c>
      <c r="L78" s="135">
        <v>199671.95999696001</v>
      </c>
      <c r="M78" s="135">
        <v>227311.37926088003</v>
      </c>
      <c r="N78" s="135">
        <v>15.0701</v>
      </c>
      <c r="O78" s="135">
        <v>17.116900000000001</v>
      </c>
      <c r="P78" s="135">
        <v>16.051100000000002</v>
      </c>
      <c r="Q78" s="135">
        <v>8.4999000000000002</v>
      </c>
      <c r="R78" s="135">
        <v>8.4922000000000004</v>
      </c>
      <c r="S78" s="135">
        <v>30.639900000000001</v>
      </c>
      <c r="T78" s="135">
        <v>30.887899999999998</v>
      </c>
      <c r="U78" s="135">
        <v>31.297999999999998</v>
      </c>
      <c r="V78" s="135">
        <v>5.3902000000000001</v>
      </c>
      <c r="W78" s="135">
        <v>1.8118000000000001</v>
      </c>
      <c r="X78" s="135">
        <v>9.2065999999999999</v>
      </c>
      <c r="Y78" s="135">
        <v>9.7619000000000007</v>
      </c>
      <c r="Z78" s="135">
        <v>2.1888999999999998</v>
      </c>
      <c r="AA78" s="135">
        <v>9.5114000000000001</v>
      </c>
      <c r="AB78" s="135">
        <v>14.441000000000001</v>
      </c>
      <c r="AC78" s="135">
        <v>4.5738000000000003</v>
      </c>
      <c r="AD78" s="136"/>
      <c r="AE78" s="136"/>
      <c r="AF78" s="136"/>
    </row>
    <row r="79" spans="1:32" hidden="1" outlineLevel="1" collapsed="1">
      <c r="A79" s="8">
        <v>42614</v>
      </c>
      <c r="B79" s="135">
        <v>812080.32531599002</v>
      </c>
      <c r="C79" s="135">
        <v>368959.44371070003</v>
      </c>
      <c r="D79" s="135">
        <v>443120.88160528999</v>
      </c>
      <c r="E79" s="135">
        <v>163975.53593608999</v>
      </c>
      <c r="F79" s="135">
        <v>77287.336412119999</v>
      </c>
      <c r="G79" s="135">
        <v>86688.199523970005</v>
      </c>
      <c r="H79" s="135">
        <v>294808.31771666004</v>
      </c>
      <c r="I79" s="135">
        <v>174089.79604551999</v>
      </c>
      <c r="J79" s="135">
        <v>120718.52167114004</v>
      </c>
      <c r="K79" s="135">
        <v>433591.32958043006</v>
      </c>
      <c r="L79" s="135">
        <v>204190.05772626001</v>
      </c>
      <c r="M79" s="135">
        <v>229401.27185417002</v>
      </c>
      <c r="N79" s="135">
        <v>14.574</v>
      </c>
      <c r="O79" s="135">
        <v>16.9954</v>
      </c>
      <c r="P79" s="135">
        <v>15.917299999999999</v>
      </c>
      <c r="Q79" s="135">
        <v>8.3053000000000008</v>
      </c>
      <c r="R79" s="135">
        <v>8.3130000000000006</v>
      </c>
      <c r="S79" s="135">
        <v>30.6371</v>
      </c>
      <c r="T79" s="135">
        <v>30.696999999999999</v>
      </c>
      <c r="U79" s="135">
        <v>30.994299999999999</v>
      </c>
      <c r="V79" s="135">
        <v>20.5288</v>
      </c>
      <c r="W79" s="135">
        <v>10.3584</v>
      </c>
      <c r="X79" s="135">
        <v>9.7651000000000003</v>
      </c>
      <c r="Y79" s="135">
        <v>10.0969</v>
      </c>
      <c r="Z79" s="135">
        <v>3.5257000000000001</v>
      </c>
      <c r="AA79" s="135">
        <v>9.1587999999999994</v>
      </c>
      <c r="AB79" s="135">
        <v>14.0642</v>
      </c>
      <c r="AC79" s="135">
        <v>4.5773000000000001</v>
      </c>
      <c r="AD79" s="136"/>
      <c r="AE79" s="136"/>
      <c r="AF79" s="136"/>
    </row>
    <row r="80" spans="1:32" hidden="1" outlineLevel="1" collapsed="1">
      <c r="A80" s="8">
        <v>42644</v>
      </c>
      <c r="B80" s="135">
        <v>810118.42427995999</v>
      </c>
      <c r="C80" s="135">
        <v>392891.69650684</v>
      </c>
      <c r="D80" s="135">
        <v>417226.72777311999</v>
      </c>
      <c r="E80" s="135">
        <v>160996.33318918</v>
      </c>
      <c r="F80" s="135">
        <v>76874.586075209998</v>
      </c>
      <c r="G80" s="135">
        <v>84121.747113970006</v>
      </c>
      <c r="H80" s="135">
        <v>298179.17698900006</v>
      </c>
      <c r="I80" s="135">
        <v>182456.18724198002</v>
      </c>
      <c r="J80" s="135">
        <v>115722.98974701998</v>
      </c>
      <c r="K80" s="135">
        <v>430337.29319959995</v>
      </c>
      <c r="L80" s="135">
        <v>204240.1892393</v>
      </c>
      <c r="M80" s="135">
        <v>226097.10396030001</v>
      </c>
      <c r="N80" s="135">
        <v>13.2872</v>
      </c>
      <c r="O80" s="135">
        <v>14.398400000000001</v>
      </c>
      <c r="P80" s="135">
        <v>13.579800000000001</v>
      </c>
      <c r="Q80" s="135">
        <v>9.1119000000000003</v>
      </c>
      <c r="R80" s="135">
        <v>9.1306999999999992</v>
      </c>
      <c r="S80" s="135">
        <v>30.599399999999999</v>
      </c>
      <c r="T80" s="135">
        <v>30.613</v>
      </c>
      <c r="U80" s="135">
        <v>30.9239</v>
      </c>
      <c r="V80" s="135">
        <v>22.139700000000001</v>
      </c>
      <c r="W80" s="135">
        <v>10.5275</v>
      </c>
      <c r="X80" s="135">
        <v>9.8322000000000003</v>
      </c>
      <c r="Y80" s="135">
        <v>10.1111</v>
      </c>
      <c r="Z80" s="135">
        <v>3.4962</v>
      </c>
      <c r="AA80" s="135">
        <v>9.2509999999999994</v>
      </c>
      <c r="AB80" s="135">
        <v>14.0564</v>
      </c>
      <c r="AC80" s="135">
        <v>4.7159000000000004</v>
      </c>
      <c r="AD80" s="136"/>
      <c r="AE80" s="136"/>
      <c r="AF80" s="136"/>
    </row>
    <row r="81" spans="1:32" hidden="1" outlineLevel="1" collapsed="1">
      <c r="A81" s="8">
        <v>42675</v>
      </c>
      <c r="B81" s="135">
        <v>811140.45928388997</v>
      </c>
      <c r="C81" s="135">
        <v>423578.58986010001</v>
      </c>
      <c r="D81" s="135">
        <v>387561.86942379002</v>
      </c>
      <c r="E81" s="135">
        <v>160501.60117486</v>
      </c>
      <c r="F81" s="135">
        <v>77339.310872849994</v>
      </c>
      <c r="G81" s="135">
        <v>83162.290302010006</v>
      </c>
      <c r="H81" s="135">
        <v>290753.50515749003</v>
      </c>
      <c r="I81" s="135">
        <v>180194.03664106998</v>
      </c>
      <c r="J81" s="135">
        <v>110559.46851642001</v>
      </c>
      <c r="K81" s="135">
        <v>430962.07875067007</v>
      </c>
      <c r="L81" s="135">
        <v>205573.25148456002</v>
      </c>
      <c r="M81" s="135">
        <v>225388.82726611002</v>
      </c>
      <c r="N81" s="135">
        <v>13.1052</v>
      </c>
      <c r="O81" s="135">
        <v>14.005000000000001</v>
      </c>
      <c r="P81" s="135">
        <v>13.0869</v>
      </c>
      <c r="Q81" s="135">
        <v>8.7879000000000005</v>
      </c>
      <c r="R81" s="135">
        <v>8.8076000000000008</v>
      </c>
      <c r="S81" s="135">
        <v>30.499199999999998</v>
      </c>
      <c r="T81" s="135">
        <v>30.521100000000001</v>
      </c>
      <c r="U81" s="135">
        <v>30.970800000000001</v>
      </c>
      <c r="V81" s="135">
        <v>21.663900000000002</v>
      </c>
      <c r="W81" s="135">
        <v>10.934100000000001</v>
      </c>
      <c r="X81" s="135">
        <v>9.0198999999999998</v>
      </c>
      <c r="Y81" s="135">
        <v>9.3405000000000005</v>
      </c>
      <c r="Z81" s="135">
        <v>3.6394000000000002</v>
      </c>
      <c r="AA81" s="135">
        <v>9.6637000000000004</v>
      </c>
      <c r="AB81" s="135">
        <v>14.0098</v>
      </c>
      <c r="AC81" s="135">
        <v>5.0431999999999997</v>
      </c>
      <c r="AD81" s="136"/>
      <c r="AE81" s="136"/>
      <c r="AF81" s="136"/>
    </row>
    <row r="82" spans="1:32" hidden="1" outlineLevel="1" collapsed="1">
      <c r="A82" s="8">
        <v>42705</v>
      </c>
      <c r="B82" s="135">
        <v>822114.34799005999</v>
      </c>
      <c r="C82" s="135">
        <v>417431.67211027001</v>
      </c>
      <c r="D82" s="135">
        <v>404682.67587978998</v>
      </c>
      <c r="E82" s="135">
        <v>163333.08824734</v>
      </c>
      <c r="F82" s="135">
        <v>76709.869338010001</v>
      </c>
      <c r="G82" s="135">
        <v>86623.218909329997</v>
      </c>
      <c r="H82" s="135">
        <v>310559.13924365997</v>
      </c>
      <c r="I82" s="135">
        <v>193453.23654668999</v>
      </c>
      <c r="J82" s="135">
        <v>117105.90269696999</v>
      </c>
      <c r="K82" s="135">
        <v>444676.45596152003</v>
      </c>
      <c r="L82" s="135">
        <v>209601.25877749998</v>
      </c>
      <c r="M82" s="135">
        <v>235075.19718401998</v>
      </c>
      <c r="N82" s="135">
        <v>14.2075</v>
      </c>
      <c r="O82" s="135">
        <v>16.183199999999999</v>
      </c>
      <c r="P82" s="135">
        <v>15.1214</v>
      </c>
      <c r="Q82" s="135">
        <v>7.6665000000000001</v>
      </c>
      <c r="R82" s="135">
        <v>7.6788999999999996</v>
      </c>
      <c r="S82" s="135">
        <v>29.6708</v>
      </c>
      <c r="T82" s="135">
        <v>29.6828</v>
      </c>
      <c r="U82" s="135">
        <v>29.511099999999999</v>
      </c>
      <c r="V82" s="135">
        <v>24.743500000000001</v>
      </c>
      <c r="W82" s="135">
        <v>10.335100000000001</v>
      </c>
      <c r="X82" s="135">
        <v>8.9809000000000001</v>
      </c>
      <c r="Y82" s="135">
        <v>9.3917999999999999</v>
      </c>
      <c r="Z82" s="135">
        <v>3.7084999999999999</v>
      </c>
      <c r="AA82" s="135">
        <v>9.6812000000000005</v>
      </c>
      <c r="AB82" s="135">
        <v>13.913399999999999</v>
      </c>
      <c r="AC82" s="135">
        <v>5.1303000000000001</v>
      </c>
      <c r="AD82" s="136"/>
      <c r="AE82" s="136"/>
      <c r="AF82" s="136"/>
    </row>
    <row r="83" spans="1:32" hidden="1" outlineLevel="1" collapsed="1">
      <c r="A83" s="8">
        <v>42736</v>
      </c>
      <c r="B83" s="135">
        <v>808593.43913509999</v>
      </c>
      <c r="C83" s="135">
        <v>414668.75678713003</v>
      </c>
      <c r="D83" s="135">
        <v>393924.68234797003</v>
      </c>
      <c r="E83" s="135">
        <v>163657.82971809001</v>
      </c>
      <c r="F83" s="135">
        <v>77868.222369869996</v>
      </c>
      <c r="G83" s="135">
        <v>85789.607348220001</v>
      </c>
      <c r="H83" s="135">
        <v>299689.34646373999</v>
      </c>
      <c r="I83" s="135">
        <v>186394.67402969001</v>
      </c>
      <c r="J83" s="135">
        <v>113294.67243404996</v>
      </c>
      <c r="K83" s="135">
        <v>437688.87861632998</v>
      </c>
      <c r="L83" s="135">
        <v>206074.61423476</v>
      </c>
      <c r="M83" s="135">
        <v>231614.26438156996</v>
      </c>
      <c r="N83" s="135">
        <v>13.836</v>
      </c>
      <c r="O83" s="135">
        <v>16.0322</v>
      </c>
      <c r="P83" s="135">
        <v>14.7919</v>
      </c>
      <c r="Q83" s="135">
        <v>7.8324999999999996</v>
      </c>
      <c r="R83" s="135">
        <v>7.8532999999999999</v>
      </c>
      <c r="S83" s="135">
        <v>29.775200000000002</v>
      </c>
      <c r="T83" s="135">
        <v>29.799700000000001</v>
      </c>
      <c r="U83" s="135">
        <v>29.754799999999999</v>
      </c>
      <c r="V83" s="135">
        <v>18.597300000000001</v>
      </c>
      <c r="W83" s="135">
        <v>9.1569000000000003</v>
      </c>
      <c r="X83" s="135">
        <v>8.4543999999999997</v>
      </c>
      <c r="Y83" s="135">
        <v>8.7181999999999995</v>
      </c>
      <c r="Z83" s="135">
        <v>3.9683999999999999</v>
      </c>
      <c r="AA83" s="135">
        <v>9.6737000000000002</v>
      </c>
      <c r="AB83" s="135">
        <v>14.3835</v>
      </c>
      <c r="AC83" s="135">
        <v>4.7042000000000002</v>
      </c>
      <c r="AD83" s="136"/>
      <c r="AE83" s="136"/>
      <c r="AF83" s="136"/>
    </row>
    <row r="84" spans="1:32" hidden="1" outlineLevel="1" collapsed="1">
      <c r="A84" s="8">
        <v>42767</v>
      </c>
      <c r="B84" s="135">
        <v>800416.88833807001</v>
      </c>
      <c r="C84" s="135">
        <v>415110.48174870998</v>
      </c>
      <c r="D84" s="135">
        <v>385306.40658935998</v>
      </c>
      <c r="E84" s="135">
        <v>161936.75162190001</v>
      </c>
      <c r="F84" s="135">
        <v>78543.429897859998</v>
      </c>
      <c r="G84" s="135">
        <v>83393.321724039997</v>
      </c>
      <c r="H84" s="135">
        <v>298194.61718082998</v>
      </c>
      <c r="I84" s="135">
        <v>184287.67224168999</v>
      </c>
      <c r="J84" s="135">
        <v>113906.94493913997</v>
      </c>
      <c r="K84" s="135">
        <v>436924.30568922008</v>
      </c>
      <c r="L84" s="135">
        <v>208393.03055172006</v>
      </c>
      <c r="M84" s="135">
        <v>228531.27513750002</v>
      </c>
      <c r="N84" s="135">
        <v>13.905799999999999</v>
      </c>
      <c r="O84" s="135">
        <v>15.5913</v>
      </c>
      <c r="P84" s="135">
        <v>14.419700000000001</v>
      </c>
      <c r="Q84" s="135">
        <v>7.7782</v>
      </c>
      <c r="R84" s="135">
        <v>7.7990000000000004</v>
      </c>
      <c r="S84" s="135">
        <v>29.9543</v>
      </c>
      <c r="T84" s="135">
        <v>29.970199999999998</v>
      </c>
      <c r="U84" s="135">
        <v>30.189699999999998</v>
      </c>
      <c r="V84" s="135">
        <v>18.317299999999999</v>
      </c>
      <c r="W84" s="135">
        <v>6.8769</v>
      </c>
      <c r="X84" s="135">
        <v>8.5363000000000007</v>
      </c>
      <c r="Y84" s="135">
        <v>8.7627000000000006</v>
      </c>
      <c r="Z84" s="135">
        <v>3.4906000000000001</v>
      </c>
      <c r="AA84" s="135">
        <v>8.8742999999999999</v>
      </c>
      <c r="AB84" s="135">
        <v>13.579000000000001</v>
      </c>
      <c r="AC84" s="135">
        <v>4.3014000000000001</v>
      </c>
      <c r="AD84" s="136"/>
      <c r="AE84" s="136"/>
      <c r="AF84" s="136"/>
    </row>
    <row r="85" spans="1:32" hidden="1" outlineLevel="1" collapsed="1">
      <c r="A85" s="8">
        <v>42795</v>
      </c>
      <c r="B85" s="135">
        <v>793045.34146378003</v>
      </c>
      <c r="C85" s="135">
        <v>417288.33072822</v>
      </c>
      <c r="D85" s="135">
        <v>375757.01073555998</v>
      </c>
      <c r="E85" s="135">
        <v>161146.41091559001</v>
      </c>
      <c r="F85" s="135">
        <v>80269.073323079996</v>
      </c>
      <c r="G85" s="135">
        <v>80877.337592509997</v>
      </c>
      <c r="H85" s="135">
        <v>309396.51081345003</v>
      </c>
      <c r="I85" s="135">
        <v>192277.74400183</v>
      </c>
      <c r="J85" s="135">
        <v>117118.76681161999</v>
      </c>
      <c r="K85" s="135">
        <v>440537.72966690001</v>
      </c>
      <c r="L85" s="135">
        <v>213409.56192884</v>
      </c>
      <c r="M85" s="135">
        <v>227128.16773805997</v>
      </c>
      <c r="N85" s="135">
        <v>13.9884</v>
      </c>
      <c r="O85" s="135">
        <v>15.7919</v>
      </c>
      <c r="P85" s="135">
        <v>14.746</v>
      </c>
      <c r="Q85" s="135">
        <v>8.4216999999999995</v>
      </c>
      <c r="R85" s="135">
        <v>8.4383999999999997</v>
      </c>
      <c r="S85" s="135">
        <v>29.265000000000001</v>
      </c>
      <c r="T85" s="135">
        <v>29.273599999999998</v>
      </c>
      <c r="U85" s="135">
        <v>28.980699999999999</v>
      </c>
      <c r="V85" s="135">
        <v>27.592199999999998</v>
      </c>
      <c r="W85" s="135">
        <v>9.5050000000000008</v>
      </c>
      <c r="X85" s="135">
        <v>9.1259999999999994</v>
      </c>
      <c r="Y85" s="135">
        <v>9.3168000000000006</v>
      </c>
      <c r="Z85" s="135">
        <v>3.18</v>
      </c>
      <c r="AA85" s="135">
        <v>8.9192</v>
      </c>
      <c r="AB85" s="135">
        <v>13.464399999999999</v>
      </c>
      <c r="AC85" s="135">
        <v>3.7515000000000001</v>
      </c>
      <c r="AD85" s="136"/>
      <c r="AE85" s="136"/>
      <c r="AF85" s="136"/>
    </row>
    <row r="86" spans="1:32" hidden="1" outlineLevel="1" collapsed="1">
      <c r="A86" s="8">
        <v>42826</v>
      </c>
      <c r="B86" s="135">
        <v>788350.41833957005</v>
      </c>
      <c r="C86" s="135">
        <v>418623.64094216999</v>
      </c>
      <c r="D86" s="135">
        <v>369726.7773974</v>
      </c>
      <c r="E86" s="135">
        <v>159865.89404699</v>
      </c>
      <c r="F86" s="135">
        <v>80955.368573650005</v>
      </c>
      <c r="G86" s="135">
        <v>78910.525473340007</v>
      </c>
      <c r="H86" s="135">
        <v>311000.20236977993</v>
      </c>
      <c r="I86" s="135">
        <v>193387.50571512003</v>
      </c>
      <c r="J86" s="135">
        <v>117612.69665466002</v>
      </c>
      <c r="K86" s="135">
        <v>446486.03038549004</v>
      </c>
      <c r="L86" s="135">
        <v>221875.76207111002</v>
      </c>
      <c r="M86" s="135">
        <v>224610.26831437999</v>
      </c>
      <c r="N86" s="135">
        <v>13.5261</v>
      </c>
      <c r="O86" s="135">
        <v>15.2234</v>
      </c>
      <c r="P86" s="135">
        <v>14.234500000000001</v>
      </c>
      <c r="Q86" s="135">
        <v>8.7841000000000005</v>
      </c>
      <c r="R86" s="135">
        <v>8.7848000000000006</v>
      </c>
      <c r="S86" s="135">
        <v>29.575099999999999</v>
      </c>
      <c r="T86" s="135">
        <v>29.622900000000001</v>
      </c>
      <c r="U86" s="135">
        <v>29.667899999999999</v>
      </c>
      <c r="V86" s="135">
        <v>13.820600000000001</v>
      </c>
      <c r="W86" s="135">
        <v>8.6631999999999998</v>
      </c>
      <c r="X86" s="135">
        <v>8.7590000000000003</v>
      </c>
      <c r="Y86" s="135">
        <v>9.0375999999999994</v>
      </c>
      <c r="Z86" s="135">
        <v>3.2886000000000002</v>
      </c>
      <c r="AA86" s="135">
        <v>8.2120999999999995</v>
      </c>
      <c r="AB86" s="135">
        <v>12.5985</v>
      </c>
      <c r="AC86" s="135">
        <v>3.6663000000000001</v>
      </c>
      <c r="AD86" s="136"/>
      <c r="AE86" s="136"/>
      <c r="AF86" s="136"/>
    </row>
    <row r="87" spans="1:32" hidden="1" outlineLevel="1" collapsed="1">
      <c r="A87" s="8">
        <v>42856</v>
      </c>
      <c r="B87" s="135">
        <v>783718.83675185998</v>
      </c>
      <c r="C87" s="135">
        <v>416630.9877387</v>
      </c>
      <c r="D87" s="135">
        <v>367087.84901315998</v>
      </c>
      <c r="E87" s="135">
        <v>160027.88953057001</v>
      </c>
      <c r="F87" s="135">
        <v>83054.041231290001</v>
      </c>
      <c r="G87" s="135">
        <v>76973.848299279998</v>
      </c>
      <c r="H87" s="135">
        <v>309854.52749686997</v>
      </c>
      <c r="I87" s="135">
        <v>193133.31996807997</v>
      </c>
      <c r="J87" s="135">
        <v>116721.20752879001</v>
      </c>
      <c r="K87" s="135">
        <v>444550.57151836</v>
      </c>
      <c r="L87" s="135">
        <v>221509.48962840001</v>
      </c>
      <c r="M87" s="135">
        <v>223041.08188995995</v>
      </c>
      <c r="N87" s="135">
        <v>13.4841</v>
      </c>
      <c r="O87" s="135">
        <v>14.9307</v>
      </c>
      <c r="P87" s="135">
        <v>13.95</v>
      </c>
      <c r="Q87" s="135">
        <v>7.7797000000000001</v>
      </c>
      <c r="R87" s="135">
        <v>7.8061999999999996</v>
      </c>
      <c r="S87" s="135">
        <v>29.700399999999998</v>
      </c>
      <c r="T87" s="135">
        <v>29.7423</v>
      </c>
      <c r="U87" s="135">
        <v>29.693999999999999</v>
      </c>
      <c r="V87" s="135">
        <v>15.5404</v>
      </c>
      <c r="W87" s="135">
        <v>9.2598000000000003</v>
      </c>
      <c r="X87" s="135">
        <v>8.3841999999999999</v>
      </c>
      <c r="Y87" s="135">
        <v>8.6262000000000008</v>
      </c>
      <c r="Z87" s="135">
        <v>2.5341</v>
      </c>
      <c r="AA87" s="135">
        <v>7.8428000000000004</v>
      </c>
      <c r="AB87" s="135">
        <v>12.015000000000001</v>
      </c>
      <c r="AC87" s="135">
        <v>3.3799000000000001</v>
      </c>
      <c r="AD87" s="136"/>
      <c r="AE87" s="136"/>
      <c r="AF87" s="136"/>
    </row>
    <row r="88" spans="1:32" hidden="1" outlineLevel="1" collapsed="1">
      <c r="A88" s="8">
        <v>42887</v>
      </c>
      <c r="B88" s="135">
        <v>784033.61815550004</v>
      </c>
      <c r="C88" s="135">
        <v>424557.78886203002</v>
      </c>
      <c r="D88" s="135">
        <v>359475.82929347001</v>
      </c>
      <c r="E88" s="135">
        <v>159424.42763901001</v>
      </c>
      <c r="F88" s="135">
        <v>84263.466961300001</v>
      </c>
      <c r="G88" s="135">
        <v>75160.960677709998</v>
      </c>
      <c r="H88" s="135">
        <v>309865.69533067016</v>
      </c>
      <c r="I88" s="135">
        <v>192903.71310826996</v>
      </c>
      <c r="J88" s="135">
        <v>116961.98222239999</v>
      </c>
      <c r="K88" s="135">
        <v>451556.91485345992</v>
      </c>
      <c r="L88" s="135">
        <v>229741.01091064996</v>
      </c>
      <c r="M88" s="135">
        <v>221815.90394280996</v>
      </c>
      <c r="N88" s="135">
        <v>13.248100000000001</v>
      </c>
      <c r="O88" s="135">
        <v>14.521699999999999</v>
      </c>
      <c r="P88" s="135">
        <v>13.6577</v>
      </c>
      <c r="Q88" s="135">
        <v>7.3693</v>
      </c>
      <c r="R88" s="135">
        <v>7.4084000000000003</v>
      </c>
      <c r="S88" s="135">
        <v>29.4529</v>
      </c>
      <c r="T88" s="135">
        <v>29.481400000000001</v>
      </c>
      <c r="U88" s="135">
        <v>29.499099999999999</v>
      </c>
      <c r="V88" s="135">
        <v>17.647300000000001</v>
      </c>
      <c r="W88" s="135">
        <v>10.0914</v>
      </c>
      <c r="X88" s="135">
        <v>7.9032999999999998</v>
      </c>
      <c r="Y88" s="135">
        <v>8.1875</v>
      </c>
      <c r="Z88" s="135">
        <v>3.22</v>
      </c>
      <c r="AA88" s="135">
        <v>7.7716000000000003</v>
      </c>
      <c r="AB88" s="135">
        <v>12.133100000000001</v>
      </c>
      <c r="AC88" s="135">
        <v>3.3519000000000001</v>
      </c>
      <c r="AD88" s="136"/>
      <c r="AE88" s="136"/>
      <c r="AF88" s="136"/>
    </row>
    <row r="89" spans="1:32" hidden="1" outlineLevel="1" collapsed="1">
      <c r="A89" s="8">
        <v>42917</v>
      </c>
      <c r="B89" s="135">
        <v>783050.51627616002</v>
      </c>
      <c r="C89" s="135">
        <v>432130.71300694998</v>
      </c>
      <c r="D89" s="135">
        <v>350919.80326920998</v>
      </c>
      <c r="E89" s="135">
        <v>159935.11358157999</v>
      </c>
      <c r="F89" s="135">
        <v>86421.655451540006</v>
      </c>
      <c r="G89" s="135">
        <v>73513.458130040002</v>
      </c>
      <c r="H89" s="135">
        <v>319918.53517287999</v>
      </c>
      <c r="I89" s="135">
        <v>196687.98254958002</v>
      </c>
      <c r="J89" s="135">
        <v>123230.5526233</v>
      </c>
      <c r="K89" s="135">
        <v>448291.10114391003</v>
      </c>
      <c r="L89" s="135">
        <v>227757.94818286999</v>
      </c>
      <c r="M89" s="135">
        <v>220533.15296103997</v>
      </c>
      <c r="N89" s="135">
        <v>12.342000000000001</v>
      </c>
      <c r="O89" s="135">
        <v>13.872999999999999</v>
      </c>
      <c r="P89" s="135">
        <v>12.860200000000001</v>
      </c>
      <c r="Q89" s="135">
        <v>6.9329000000000001</v>
      </c>
      <c r="R89" s="135">
        <v>6.9542000000000002</v>
      </c>
      <c r="S89" s="135">
        <v>28.970199999999998</v>
      </c>
      <c r="T89" s="135">
        <v>28.987100000000002</v>
      </c>
      <c r="U89" s="135">
        <v>28.626100000000001</v>
      </c>
      <c r="V89" s="135">
        <v>19.741800000000001</v>
      </c>
      <c r="W89" s="135">
        <v>8.0970999999999993</v>
      </c>
      <c r="X89" s="135">
        <v>7.7527999999999997</v>
      </c>
      <c r="Y89" s="135">
        <v>7.9568000000000003</v>
      </c>
      <c r="Z89" s="135">
        <v>2.0398000000000001</v>
      </c>
      <c r="AA89" s="135">
        <v>7.6570999999999998</v>
      </c>
      <c r="AB89" s="135">
        <v>12.014799999999999</v>
      </c>
      <c r="AC89" s="135">
        <v>3.1103999999999998</v>
      </c>
      <c r="AD89" s="136"/>
      <c r="AE89" s="136"/>
      <c r="AF89" s="136"/>
    </row>
    <row r="90" spans="1:32" hidden="1" outlineLevel="1" collapsed="1">
      <c r="A90" s="8">
        <v>42948</v>
      </c>
      <c r="B90" s="135">
        <v>783501.67673555005</v>
      </c>
      <c r="C90" s="135">
        <v>437509.26131705998</v>
      </c>
      <c r="D90" s="135">
        <v>345992.41541849001</v>
      </c>
      <c r="E90" s="135">
        <v>161650.11380354999</v>
      </c>
      <c r="F90" s="135">
        <v>90167.475978240007</v>
      </c>
      <c r="G90" s="135">
        <v>71482.637825309997</v>
      </c>
      <c r="H90" s="135">
        <v>313279.85760887997</v>
      </c>
      <c r="I90" s="135">
        <v>188963.76543076994</v>
      </c>
      <c r="J90" s="135">
        <v>124316.09217810999</v>
      </c>
      <c r="K90" s="135">
        <v>447014.71888101997</v>
      </c>
      <c r="L90" s="135">
        <v>227808.51810262998</v>
      </c>
      <c r="M90" s="135">
        <v>219206.20077839002</v>
      </c>
      <c r="N90" s="135">
        <v>12.7258</v>
      </c>
      <c r="O90" s="135">
        <v>14.0845</v>
      </c>
      <c r="P90" s="135">
        <v>13.162800000000001</v>
      </c>
      <c r="Q90" s="135">
        <v>7.4949000000000003</v>
      </c>
      <c r="R90" s="135">
        <v>7.5189000000000004</v>
      </c>
      <c r="S90" s="135">
        <v>27.8398</v>
      </c>
      <c r="T90" s="135">
        <v>27.864100000000001</v>
      </c>
      <c r="U90" s="135">
        <v>27.1753</v>
      </c>
      <c r="V90" s="135">
        <v>15.478899999999999</v>
      </c>
      <c r="W90" s="135">
        <v>9.2950999999999997</v>
      </c>
      <c r="X90" s="135">
        <v>7.9836999999999998</v>
      </c>
      <c r="Y90" s="135">
        <v>8.2080000000000002</v>
      </c>
      <c r="Z90" s="135">
        <v>2.4857</v>
      </c>
      <c r="AA90" s="135">
        <v>7.2411000000000003</v>
      </c>
      <c r="AB90" s="135">
        <v>11.2829</v>
      </c>
      <c r="AC90" s="135">
        <v>3.0811999999999999</v>
      </c>
      <c r="AD90" s="136"/>
      <c r="AE90" s="136"/>
      <c r="AF90" s="136"/>
    </row>
    <row r="91" spans="1:32" hidden="1" outlineLevel="1" collapsed="1">
      <c r="A91" s="8">
        <v>42979</v>
      </c>
      <c r="B91" s="135">
        <v>796517.83809814998</v>
      </c>
      <c r="C91" s="135">
        <v>442782.64885741001</v>
      </c>
      <c r="D91" s="135">
        <v>353735.18924073997</v>
      </c>
      <c r="E91" s="135">
        <v>164590.43095129999</v>
      </c>
      <c r="F91" s="135">
        <v>92417.130601530007</v>
      </c>
      <c r="G91" s="135">
        <v>72173.300349769997</v>
      </c>
      <c r="H91" s="135">
        <v>321927.22870363994</v>
      </c>
      <c r="I91" s="135">
        <v>189588.18454823</v>
      </c>
      <c r="J91" s="135">
        <v>132339.04415541003</v>
      </c>
      <c r="K91" s="135">
        <v>459403.03176354</v>
      </c>
      <c r="L91" s="135">
        <v>231829.2933429</v>
      </c>
      <c r="M91" s="135">
        <v>227573.73842064</v>
      </c>
      <c r="N91" s="135">
        <v>13.0473</v>
      </c>
      <c r="O91" s="135">
        <v>14.530099999999999</v>
      </c>
      <c r="P91" s="135">
        <v>13.737299999999999</v>
      </c>
      <c r="Q91" s="135">
        <v>7.0887000000000002</v>
      </c>
      <c r="R91" s="135">
        <v>7.0876000000000001</v>
      </c>
      <c r="S91" s="135">
        <v>28.752700000000001</v>
      </c>
      <c r="T91" s="135">
        <v>28.8034</v>
      </c>
      <c r="U91" s="135">
        <v>28.431899999999999</v>
      </c>
      <c r="V91" s="135">
        <v>11.5908</v>
      </c>
      <c r="W91" s="135">
        <v>8.2140000000000004</v>
      </c>
      <c r="X91" s="135">
        <v>7.8836000000000004</v>
      </c>
      <c r="Y91" s="135">
        <v>8.0841999999999992</v>
      </c>
      <c r="Z91" s="135">
        <v>1.7769999999999999</v>
      </c>
      <c r="AA91" s="135">
        <v>6.6120999999999999</v>
      </c>
      <c r="AB91" s="135">
        <v>10.5274</v>
      </c>
      <c r="AC91" s="135">
        <v>2.8792</v>
      </c>
      <c r="AD91" s="136"/>
      <c r="AE91" s="136"/>
      <c r="AF91" s="136"/>
    </row>
    <row r="92" spans="1:32" hidden="1" outlineLevel="1" collapsed="1">
      <c r="A92" s="8">
        <v>43009</v>
      </c>
      <c r="B92" s="135">
        <v>810070.39522962004</v>
      </c>
      <c r="C92" s="135">
        <v>445596.82241115998</v>
      </c>
      <c r="D92" s="135">
        <v>364473.57281846</v>
      </c>
      <c r="E92" s="135">
        <v>167062.45399129001</v>
      </c>
      <c r="F92" s="135">
        <v>94988.685884179999</v>
      </c>
      <c r="G92" s="135">
        <v>72073.768107109994</v>
      </c>
      <c r="H92" s="135">
        <v>319108.89074076008</v>
      </c>
      <c r="I92" s="135">
        <v>191613.98821387</v>
      </c>
      <c r="J92" s="135">
        <v>127494.90252689001</v>
      </c>
      <c r="K92" s="135">
        <v>462075.16289083991</v>
      </c>
      <c r="L92" s="135">
        <v>231902.94083212997</v>
      </c>
      <c r="M92" s="135">
        <v>230172.22205871</v>
      </c>
      <c r="N92" s="135">
        <v>13.1427</v>
      </c>
      <c r="O92" s="135">
        <v>14.751799999999999</v>
      </c>
      <c r="P92" s="135">
        <v>14.090999999999999</v>
      </c>
      <c r="Q92" s="135">
        <v>7.4852999999999996</v>
      </c>
      <c r="R92" s="135">
        <v>7.4661</v>
      </c>
      <c r="S92" s="135">
        <v>29.027999999999999</v>
      </c>
      <c r="T92" s="135">
        <v>29.052199999999999</v>
      </c>
      <c r="U92" s="135">
        <v>28.657599999999999</v>
      </c>
      <c r="V92" s="135">
        <v>12.8508</v>
      </c>
      <c r="W92" s="135">
        <v>7.8766999999999996</v>
      </c>
      <c r="X92" s="135">
        <v>7.8384</v>
      </c>
      <c r="Y92" s="135">
        <v>8.0787999999999993</v>
      </c>
      <c r="Z92" s="135">
        <v>2.3294000000000001</v>
      </c>
      <c r="AA92" s="135">
        <v>6.5632999999999999</v>
      </c>
      <c r="AB92" s="135">
        <v>10.625</v>
      </c>
      <c r="AC92" s="135">
        <v>2.8772000000000002</v>
      </c>
      <c r="AD92" s="136"/>
      <c r="AE92" s="136"/>
      <c r="AF92" s="136"/>
    </row>
    <row r="93" spans="1:32" hidden="1" outlineLevel="1" collapsed="1">
      <c r="A93" s="8">
        <v>43040</v>
      </c>
      <c r="B93" s="135">
        <v>813424.44859037001</v>
      </c>
      <c r="C93" s="135">
        <v>446703.69885223999</v>
      </c>
      <c r="D93" s="135">
        <v>366720.74973813002</v>
      </c>
      <c r="E93" s="135">
        <v>163604.55740240001</v>
      </c>
      <c r="F93" s="135">
        <v>97570.410596729998</v>
      </c>
      <c r="G93" s="135">
        <v>66034.146805669996</v>
      </c>
      <c r="H93" s="135">
        <v>312359.92577930004</v>
      </c>
      <c r="I93" s="135">
        <v>186912.89521031998</v>
      </c>
      <c r="J93" s="135">
        <v>125447.03056898</v>
      </c>
      <c r="K93" s="135">
        <v>469975.08612801001</v>
      </c>
      <c r="L93" s="135">
        <v>236990.82191728998</v>
      </c>
      <c r="M93" s="135">
        <v>232984.26421071996</v>
      </c>
      <c r="N93" s="135">
        <v>14.0518</v>
      </c>
      <c r="O93" s="135">
        <v>15.7919</v>
      </c>
      <c r="P93" s="135">
        <v>15.2501</v>
      </c>
      <c r="Q93" s="135">
        <v>6.3909000000000002</v>
      </c>
      <c r="R93" s="135">
        <v>6.3746999999999998</v>
      </c>
      <c r="S93" s="135">
        <v>28.132899999999999</v>
      </c>
      <c r="T93" s="135">
        <v>28.215199999999999</v>
      </c>
      <c r="U93" s="135">
        <v>27.8748</v>
      </c>
      <c r="V93" s="135">
        <v>10.303900000000001</v>
      </c>
      <c r="W93" s="135">
        <v>8.0823999999999998</v>
      </c>
      <c r="X93" s="135">
        <v>8.4593000000000007</v>
      </c>
      <c r="Y93" s="135">
        <v>8.6834000000000007</v>
      </c>
      <c r="Z93" s="135">
        <v>2.2946</v>
      </c>
      <c r="AA93" s="135">
        <v>6.9362000000000004</v>
      </c>
      <c r="AB93" s="135">
        <v>11.1737</v>
      </c>
      <c r="AC93" s="135">
        <v>2.7280000000000002</v>
      </c>
      <c r="AD93" s="136"/>
      <c r="AE93" s="136"/>
      <c r="AF93" s="136"/>
    </row>
    <row r="94" spans="1:32" hidden="1" outlineLevel="1" collapsed="1">
      <c r="A94" s="8">
        <v>43070</v>
      </c>
      <c r="B94" s="135">
        <v>829932.02096091001</v>
      </c>
      <c r="C94" s="135">
        <v>455094.58583995001</v>
      </c>
      <c r="D94" s="135">
        <v>374837.43512096</v>
      </c>
      <c r="E94" s="135">
        <v>174181.85180860999</v>
      </c>
      <c r="F94" s="135">
        <v>106285.54500486</v>
      </c>
      <c r="G94" s="135">
        <v>67896.306803750005</v>
      </c>
      <c r="H94" s="135">
        <v>343758.21693201998</v>
      </c>
      <c r="I94" s="135">
        <v>211173.27041606998</v>
      </c>
      <c r="J94" s="135">
        <v>132584.94651595</v>
      </c>
      <c r="K94" s="135">
        <v>495313.10327557003</v>
      </c>
      <c r="L94" s="135">
        <v>252438.65892826999</v>
      </c>
      <c r="M94" s="135">
        <v>242874.44434730004</v>
      </c>
      <c r="N94" s="135">
        <v>14.123200000000001</v>
      </c>
      <c r="O94" s="135">
        <v>16.175999999999998</v>
      </c>
      <c r="P94" s="135">
        <v>15.7197</v>
      </c>
      <c r="Q94" s="135">
        <v>6.5404</v>
      </c>
      <c r="R94" s="135">
        <v>6.5609000000000002</v>
      </c>
      <c r="S94" s="135">
        <v>29.693100000000001</v>
      </c>
      <c r="T94" s="135">
        <v>29.747699999999998</v>
      </c>
      <c r="U94" s="135">
        <v>30.394100000000002</v>
      </c>
      <c r="V94" s="135">
        <v>11.2102</v>
      </c>
      <c r="W94" s="135">
        <v>8.8946000000000005</v>
      </c>
      <c r="X94" s="135">
        <v>8.9183000000000003</v>
      </c>
      <c r="Y94" s="135">
        <v>9.2077000000000009</v>
      </c>
      <c r="Z94" s="135">
        <v>2.4214000000000002</v>
      </c>
      <c r="AA94" s="135">
        <v>7.1287000000000003</v>
      </c>
      <c r="AB94" s="135">
        <v>11.3851</v>
      </c>
      <c r="AC94" s="135">
        <v>2.7334999999999998</v>
      </c>
      <c r="AD94" s="136"/>
      <c r="AE94" s="136"/>
      <c r="AF94" s="136"/>
    </row>
    <row r="95" spans="1:32" hidden="1" outlineLevel="1" collapsed="1">
      <c r="A95" s="8">
        <v>43101</v>
      </c>
      <c r="B95" s="135">
        <v>857152.04576669005</v>
      </c>
      <c r="C95" s="135">
        <v>458159.85977674002</v>
      </c>
      <c r="D95" s="135">
        <v>398992.18598995003</v>
      </c>
      <c r="E95" s="135">
        <v>179063.33452969001</v>
      </c>
      <c r="F95" s="135">
        <v>110429.03107259001</v>
      </c>
      <c r="G95" s="135">
        <v>68634.303457100003</v>
      </c>
      <c r="H95" s="135">
        <v>325294.15974701004</v>
      </c>
      <c r="I95" s="135">
        <v>200123.33808935</v>
      </c>
      <c r="J95" s="135">
        <v>125170.82165766001</v>
      </c>
      <c r="K95" s="135">
        <v>491669.55481504998</v>
      </c>
      <c r="L95" s="135">
        <v>248278.83133478998</v>
      </c>
      <c r="M95" s="135">
        <v>243390.72348026</v>
      </c>
      <c r="N95" s="135">
        <v>14.628399999999999</v>
      </c>
      <c r="O95" s="135">
        <v>15.721500000000001</v>
      </c>
      <c r="P95" s="135">
        <v>15.2258</v>
      </c>
      <c r="Q95" s="135">
        <v>6.0575999999999999</v>
      </c>
      <c r="R95" s="135">
        <v>6.0965999999999996</v>
      </c>
      <c r="S95" s="135">
        <v>29.346599999999999</v>
      </c>
      <c r="T95" s="135">
        <v>29.404299999999999</v>
      </c>
      <c r="U95" s="135">
        <v>29.6843</v>
      </c>
      <c r="V95" s="135">
        <v>11.286899999999999</v>
      </c>
      <c r="W95" s="135">
        <v>8.4229000000000003</v>
      </c>
      <c r="X95" s="135">
        <v>9.2894000000000005</v>
      </c>
      <c r="Y95" s="135">
        <v>9.4878</v>
      </c>
      <c r="Z95" s="135">
        <v>2.2995999999999999</v>
      </c>
      <c r="AA95" s="135">
        <v>7.1565000000000003</v>
      </c>
      <c r="AB95" s="135">
        <v>11.5777</v>
      </c>
      <c r="AC95" s="135">
        <v>2.6633</v>
      </c>
      <c r="AD95" s="136"/>
      <c r="AE95" s="136"/>
      <c r="AF95" s="136"/>
    </row>
    <row r="96" spans="1:32" hidden="1" outlineLevel="1" collapsed="1">
      <c r="A96" s="8">
        <v>43132</v>
      </c>
      <c r="B96" s="135">
        <v>844088.83046017995</v>
      </c>
      <c r="C96" s="135">
        <v>461623.67177844001</v>
      </c>
      <c r="D96" s="135">
        <v>382465.15868173999</v>
      </c>
      <c r="E96" s="135">
        <v>177367.35803373001</v>
      </c>
      <c r="F96" s="135">
        <v>111759.45277954001</v>
      </c>
      <c r="G96" s="135">
        <v>65607.905254190002</v>
      </c>
      <c r="H96" s="135">
        <v>322905.19426614</v>
      </c>
      <c r="I96" s="135">
        <v>201531.00210822999</v>
      </c>
      <c r="J96" s="135">
        <v>121374.19215791</v>
      </c>
      <c r="K96" s="135">
        <v>488534.56093011994</v>
      </c>
      <c r="L96" s="135">
        <v>253821.75401234004</v>
      </c>
      <c r="M96" s="135">
        <v>234712.80691777999</v>
      </c>
      <c r="N96" s="135">
        <v>15.020799999999999</v>
      </c>
      <c r="O96" s="135">
        <v>16.3291</v>
      </c>
      <c r="P96" s="135">
        <v>15.9513</v>
      </c>
      <c r="Q96" s="135">
        <v>6.4447000000000001</v>
      </c>
      <c r="R96" s="135">
        <v>6.4667000000000003</v>
      </c>
      <c r="S96" s="135">
        <v>30.330200000000001</v>
      </c>
      <c r="T96" s="135">
        <v>30.473800000000001</v>
      </c>
      <c r="U96" s="135">
        <v>31.6295</v>
      </c>
      <c r="V96" s="135">
        <v>8.4846000000000004</v>
      </c>
      <c r="W96" s="135">
        <v>6.7476000000000003</v>
      </c>
      <c r="X96" s="135">
        <v>9.9305000000000003</v>
      </c>
      <c r="Y96" s="135">
        <v>10.178699999999999</v>
      </c>
      <c r="Z96" s="135">
        <v>2.7166999999999999</v>
      </c>
      <c r="AA96" s="135">
        <v>6.9935999999999998</v>
      </c>
      <c r="AB96" s="135">
        <v>11.3628</v>
      </c>
      <c r="AC96" s="135">
        <v>2.6215999999999999</v>
      </c>
      <c r="AD96" s="136"/>
      <c r="AE96" s="136"/>
      <c r="AF96" s="136"/>
    </row>
    <row r="97" spans="1:32" hidden="1" outlineLevel="1" collapsed="1">
      <c r="A97" s="8">
        <v>43160</v>
      </c>
      <c r="B97" s="135">
        <v>839344.90904775006</v>
      </c>
      <c r="C97" s="135">
        <v>460507.55479274999</v>
      </c>
      <c r="D97" s="135">
        <v>378837.35425500001</v>
      </c>
      <c r="E97" s="135">
        <v>179134.84700561999</v>
      </c>
      <c r="F97" s="135">
        <v>114662.89599849</v>
      </c>
      <c r="G97" s="135">
        <v>64471.951007130003</v>
      </c>
      <c r="H97" s="135">
        <v>318168.49965250003</v>
      </c>
      <c r="I97" s="135">
        <v>200012.44290553004</v>
      </c>
      <c r="J97" s="135">
        <v>118156.05674696999</v>
      </c>
      <c r="K97" s="135">
        <v>489355.78866953007</v>
      </c>
      <c r="L97" s="135">
        <v>257274.86812013999</v>
      </c>
      <c r="M97" s="135">
        <v>232080.92054938996</v>
      </c>
      <c r="N97" s="135">
        <v>15.5779</v>
      </c>
      <c r="O97" s="135">
        <v>16.889800000000001</v>
      </c>
      <c r="P97" s="135">
        <v>16.575900000000001</v>
      </c>
      <c r="Q97" s="135">
        <v>6.6769999999999996</v>
      </c>
      <c r="R97" s="135">
        <v>6.7038000000000002</v>
      </c>
      <c r="S97" s="135">
        <v>29.901</v>
      </c>
      <c r="T97" s="135">
        <v>29.951499999999999</v>
      </c>
      <c r="U97" s="135">
        <v>31.224</v>
      </c>
      <c r="V97" s="135">
        <v>8.6359999999999992</v>
      </c>
      <c r="W97" s="135">
        <v>6.4051</v>
      </c>
      <c r="X97" s="135">
        <v>10.770799999999999</v>
      </c>
      <c r="Y97" s="135">
        <v>11.002000000000001</v>
      </c>
      <c r="Z97" s="135">
        <v>2.2829000000000002</v>
      </c>
      <c r="AA97" s="135">
        <v>7.0029000000000003</v>
      </c>
      <c r="AB97" s="135">
        <v>10.8405</v>
      </c>
      <c r="AC97" s="135">
        <v>2.3982000000000001</v>
      </c>
      <c r="AD97" s="136"/>
      <c r="AE97" s="136"/>
      <c r="AF97" s="136"/>
    </row>
    <row r="98" spans="1:32" hidden="1" outlineLevel="1" collapsed="1">
      <c r="A98" s="8">
        <v>43191</v>
      </c>
      <c r="B98" s="135">
        <v>839813.55544426001</v>
      </c>
      <c r="C98" s="135">
        <v>463203.27020135999</v>
      </c>
      <c r="D98" s="135">
        <v>376610.28524290002</v>
      </c>
      <c r="E98" s="135">
        <v>180233.42504248</v>
      </c>
      <c r="F98" s="135">
        <v>116574.91630779</v>
      </c>
      <c r="G98" s="135">
        <v>63658.508734690004</v>
      </c>
      <c r="H98" s="135">
        <v>327876.88866378006</v>
      </c>
      <c r="I98" s="135">
        <v>208815.81961270003</v>
      </c>
      <c r="J98" s="135">
        <v>119061.06905107999</v>
      </c>
      <c r="K98" s="135">
        <v>496049.17026993004</v>
      </c>
      <c r="L98" s="135">
        <v>266118.33009960997</v>
      </c>
      <c r="M98" s="135">
        <v>229930.84017032004</v>
      </c>
      <c r="N98" s="135">
        <v>15.432</v>
      </c>
      <c r="O98" s="135">
        <v>16.965699999999998</v>
      </c>
      <c r="P98" s="135">
        <v>16.640599999999999</v>
      </c>
      <c r="Q98" s="135">
        <v>6.6886999999999999</v>
      </c>
      <c r="R98" s="135">
        <v>6.7156000000000002</v>
      </c>
      <c r="S98" s="135">
        <v>29.988700000000001</v>
      </c>
      <c r="T98" s="135">
        <v>30.083200000000001</v>
      </c>
      <c r="U98" s="135">
        <v>31.4514</v>
      </c>
      <c r="V98" s="135">
        <v>9.5487000000000002</v>
      </c>
      <c r="W98" s="135">
        <v>7.6303999999999998</v>
      </c>
      <c r="X98" s="135">
        <v>10.9208</v>
      </c>
      <c r="Y98" s="135">
        <v>11.323</v>
      </c>
      <c r="Z98" s="135">
        <v>2.0988000000000002</v>
      </c>
      <c r="AA98" s="135">
        <v>6.8205</v>
      </c>
      <c r="AB98" s="135">
        <v>10.9818</v>
      </c>
      <c r="AC98" s="135">
        <v>2.3250000000000002</v>
      </c>
      <c r="AD98" s="136"/>
      <c r="AE98" s="136"/>
      <c r="AF98" s="136"/>
    </row>
    <row r="99" spans="1:32" hidden="1" outlineLevel="1" collapsed="1">
      <c r="A99" s="8">
        <v>43221</v>
      </c>
      <c r="B99" s="135">
        <v>840722.69866111001</v>
      </c>
      <c r="C99" s="135">
        <v>465062.21406463999</v>
      </c>
      <c r="D99" s="135">
        <v>375660.48459647002</v>
      </c>
      <c r="E99" s="135">
        <v>183308.92567811001</v>
      </c>
      <c r="F99" s="135">
        <v>120601.81160725</v>
      </c>
      <c r="G99" s="135">
        <v>62707.11407086</v>
      </c>
      <c r="H99" s="135">
        <v>336405.70479176001</v>
      </c>
      <c r="I99" s="135">
        <v>215598.97909685006</v>
      </c>
      <c r="J99" s="135">
        <v>120806.72569491</v>
      </c>
      <c r="K99" s="135">
        <v>490544.04171952006</v>
      </c>
      <c r="L99" s="135">
        <v>264537.68166245008</v>
      </c>
      <c r="M99" s="135">
        <v>226006.36005707004</v>
      </c>
      <c r="N99" s="135">
        <v>15.962300000000001</v>
      </c>
      <c r="O99" s="135">
        <v>17.2027</v>
      </c>
      <c r="P99" s="135">
        <v>16.947199999999999</v>
      </c>
      <c r="Q99" s="135">
        <v>6.4230999999999998</v>
      </c>
      <c r="R99" s="135">
        <v>6.4657</v>
      </c>
      <c r="S99" s="135">
        <v>29.625</v>
      </c>
      <c r="T99" s="135">
        <v>29.659700000000001</v>
      </c>
      <c r="U99" s="135">
        <v>31.185099999999998</v>
      </c>
      <c r="V99" s="135">
        <v>17.566600000000001</v>
      </c>
      <c r="W99" s="135">
        <v>8.1217000000000006</v>
      </c>
      <c r="X99" s="135">
        <v>11.131500000000001</v>
      </c>
      <c r="Y99" s="135">
        <v>11.4185</v>
      </c>
      <c r="Z99" s="135">
        <v>2.2147000000000001</v>
      </c>
      <c r="AA99" s="135">
        <v>6.8567999999999998</v>
      </c>
      <c r="AB99" s="135">
        <v>10.786</v>
      </c>
      <c r="AC99" s="135">
        <v>2.2280000000000002</v>
      </c>
      <c r="AD99" s="136"/>
      <c r="AE99" s="136"/>
      <c r="AF99" s="136"/>
    </row>
    <row r="100" spans="1:32" hidden="1" outlineLevel="1" collapsed="1">
      <c r="A100" s="8">
        <v>43252</v>
      </c>
      <c r="B100" s="135">
        <v>829718.55033503997</v>
      </c>
      <c r="C100" s="135">
        <v>455169.81829082</v>
      </c>
      <c r="D100" s="135">
        <v>374548.73204422003</v>
      </c>
      <c r="E100" s="135">
        <v>183478.49226244001</v>
      </c>
      <c r="F100" s="135">
        <v>121687.37361184</v>
      </c>
      <c r="G100" s="135">
        <v>61791.118650600001</v>
      </c>
      <c r="H100" s="135">
        <v>322893.50158134004</v>
      </c>
      <c r="I100" s="135">
        <v>200476.02081123</v>
      </c>
      <c r="J100" s="135">
        <v>122417.48077011001</v>
      </c>
      <c r="K100" s="135">
        <v>507439.59050936991</v>
      </c>
      <c r="L100" s="135">
        <v>280173.40766172006</v>
      </c>
      <c r="M100" s="135">
        <v>227266.18284764999</v>
      </c>
      <c r="N100" s="135">
        <v>15.904500000000001</v>
      </c>
      <c r="O100" s="135">
        <v>17.147099999999998</v>
      </c>
      <c r="P100" s="135">
        <v>16.8688</v>
      </c>
      <c r="Q100" s="135">
        <v>6.4870999999999999</v>
      </c>
      <c r="R100" s="135">
        <v>6.5198999999999998</v>
      </c>
      <c r="S100" s="135">
        <v>30.104900000000001</v>
      </c>
      <c r="T100" s="135">
        <v>30.130299999999998</v>
      </c>
      <c r="U100" s="135">
        <v>31.762</v>
      </c>
      <c r="V100" s="135">
        <v>10.5961</v>
      </c>
      <c r="W100" s="135">
        <v>5.6562000000000001</v>
      </c>
      <c r="X100" s="135">
        <v>11.2881</v>
      </c>
      <c r="Y100" s="135">
        <v>11.613300000000001</v>
      </c>
      <c r="Z100" s="135">
        <v>2.1238000000000001</v>
      </c>
      <c r="AA100" s="135">
        <v>6.8891</v>
      </c>
      <c r="AB100" s="135">
        <v>10.7515</v>
      </c>
      <c r="AC100" s="135">
        <v>2.3378999999999999</v>
      </c>
      <c r="AD100" s="136"/>
      <c r="AE100" s="136"/>
      <c r="AF100" s="136"/>
    </row>
    <row r="101" spans="1:32" hidden="1" outlineLevel="1" collapsed="1">
      <c r="A101" s="8">
        <v>43282</v>
      </c>
      <c r="B101" s="135">
        <v>844938.25603563001</v>
      </c>
      <c r="C101" s="135">
        <v>460357.03060280002</v>
      </c>
      <c r="D101" s="135">
        <v>384581.22543282999</v>
      </c>
      <c r="E101" s="135">
        <v>187294.77887077001</v>
      </c>
      <c r="F101" s="135">
        <v>125430.01392981999</v>
      </c>
      <c r="G101" s="135">
        <v>61864.764940950001</v>
      </c>
      <c r="H101" s="135">
        <v>337402.19202600012</v>
      </c>
      <c r="I101" s="135">
        <v>215705.01243890004</v>
      </c>
      <c r="J101" s="135">
        <v>121697.17958710002</v>
      </c>
      <c r="K101" s="135">
        <v>506464.88343380985</v>
      </c>
      <c r="L101" s="135">
        <v>272592.71089987003</v>
      </c>
      <c r="M101" s="135">
        <v>233872.17253393997</v>
      </c>
      <c r="N101" s="135">
        <v>15.854799999999999</v>
      </c>
      <c r="O101" s="135">
        <v>17.204599999999999</v>
      </c>
      <c r="P101" s="135">
        <v>16.918800000000001</v>
      </c>
      <c r="Q101" s="135">
        <v>6.0491000000000001</v>
      </c>
      <c r="R101" s="135">
        <v>6.0808999999999997</v>
      </c>
      <c r="S101" s="135">
        <v>30.3597</v>
      </c>
      <c r="T101" s="135">
        <v>30.377800000000001</v>
      </c>
      <c r="U101" s="135">
        <v>32.006999999999998</v>
      </c>
      <c r="V101" s="135">
        <v>16.8977</v>
      </c>
      <c r="W101" s="135">
        <v>9.9826999999999995</v>
      </c>
      <c r="X101" s="135">
        <v>11.583600000000001</v>
      </c>
      <c r="Y101" s="135">
        <v>11.9795</v>
      </c>
      <c r="Z101" s="135">
        <v>1.9296</v>
      </c>
      <c r="AA101" s="135">
        <v>6.8855000000000004</v>
      </c>
      <c r="AB101" s="135">
        <v>10.7279</v>
      </c>
      <c r="AC101" s="135">
        <v>2.3087</v>
      </c>
      <c r="AD101" s="136"/>
      <c r="AE101" s="136"/>
      <c r="AF101" s="136"/>
    </row>
    <row r="102" spans="1:32" hidden="1" outlineLevel="1" collapsed="1">
      <c r="A102" s="8">
        <v>43313</v>
      </c>
      <c r="B102" s="135">
        <v>874717.47592034005</v>
      </c>
      <c r="C102" s="135">
        <v>468325.92877738999</v>
      </c>
      <c r="D102" s="135">
        <v>406391.54714295</v>
      </c>
      <c r="E102" s="135">
        <v>202682.56071881999</v>
      </c>
      <c r="F102" s="135">
        <v>130438.85134595</v>
      </c>
      <c r="G102" s="135">
        <v>72243.709372869998</v>
      </c>
      <c r="H102" s="135">
        <v>330374.2081486301</v>
      </c>
      <c r="I102" s="135">
        <v>198507.18698606998</v>
      </c>
      <c r="J102" s="135">
        <v>131867.02116256001</v>
      </c>
      <c r="K102" s="135">
        <v>520037.70390149008</v>
      </c>
      <c r="L102" s="135">
        <v>269339.87824562006</v>
      </c>
      <c r="M102" s="135">
        <v>250697.82565587002</v>
      </c>
      <c r="N102" s="135">
        <v>16.636700000000001</v>
      </c>
      <c r="O102" s="135">
        <v>18.074999999999999</v>
      </c>
      <c r="P102" s="135">
        <v>17.898599999999998</v>
      </c>
      <c r="Q102" s="135">
        <v>5.8853999999999997</v>
      </c>
      <c r="R102" s="135">
        <v>5.9126000000000003</v>
      </c>
      <c r="S102" s="135">
        <v>30.644300000000001</v>
      </c>
      <c r="T102" s="135">
        <v>30.664899999999999</v>
      </c>
      <c r="U102" s="135">
        <v>31.7942</v>
      </c>
      <c r="V102" s="135">
        <v>14.5351</v>
      </c>
      <c r="W102" s="135">
        <v>8.3719999999999999</v>
      </c>
      <c r="X102" s="135">
        <v>12.053800000000001</v>
      </c>
      <c r="Y102" s="135">
        <v>12.379</v>
      </c>
      <c r="Z102" s="135">
        <v>1.7984</v>
      </c>
      <c r="AA102" s="135">
        <v>6.68</v>
      </c>
      <c r="AB102" s="135">
        <v>10.7744</v>
      </c>
      <c r="AC102" s="135">
        <v>2.5076000000000001</v>
      </c>
      <c r="AD102" s="136"/>
      <c r="AE102" s="136"/>
      <c r="AF102" s="136"/>
    </row>
    <row r="103" spans="1:32" hidden="1" outlineLevel="1" collapsed="1">
      <c r="A103" s="8">
        <v>43344</v>
      </c>
      <c r="B103" s="135">
        <v>885251.60095852998</v>
      </c>
      <c r="C103" s="135">
        <v>473265.88334006001</v>
      </c>
      <c r="D103" s="135">
        <v>411985.71761847002</v>
      </c>
      <c r="E103" s="135">
        <v>203687.51518242</v>
      </c>
      <c r="F103" s="135">
        <v>132988.55289331</v>
      </c>
      <c r="G103" s="135">
        <v>70698.962289110001</v>
      </c>
      <c r="H103" s="135">
        <v>333054.19315782009</v>
      </c>
      <c r="I103" s="135">
        <v>197893.84706389005</v>
      </c>
      <c r="J103" s="135">
        <v>135160.34609393001</v>
      </c>
      <c r="K103" s="135">
        <v>528856.02111006004</v>
      </c>
      <c r="L103" s="135">
        <v>277767.35873919999</v>
      </c>
      <c r="M103" s="135">
        <v>251088.66237085994</v>
      </c>
      <c r="N103" s="135">
        <v>17.395600000000002</v>
      </c>
      <c r="O103" s="135">
        <v>19.698799999999999</v>
      </c>
      <c r="P103" s="135">
        <v>19.754799999999999</v>
      </c>
      <c r="Q103" s="135">
        <v>5.8901000000000003</v>
      </c>
      <c r="R103" s="135">
        <v>5.9076000000000004</v>
      </c>
      <c r="S103" s="135">
        <v>30.017800000000001</v>
      </c>
      <c r="T103" s="135">
        <v>30.059799999999999</v>
      </c>
      <c r="U103" s="135">
        <v>32.079700000000003</v>
      </c>
      <c r="V103" s="135">
        <v>10.7194</v>
      </c>
      <c r="W103" s="135">
        <v>8.8400999999999996</v>
      </c>
      <c r="X103" s="135">
        <v>12.5067</v>
      </c>
      <c r="Y103" s="135">
        <v>12.973000000000001</v>
      </c>
      <c r="Z103" s="135">
        <v>1.8503000000000001</v>
      </c>
      <c r="AA103" s="135">
        <v>6.7081999999999997</v>
      </c>
      <c r="AB103" s="135">
        <v>10.6347</v>
      </c>
      <c r="AC103" s="135">
        <v>2.3927999999999998</v>
      </c>
      <c r="AD103" s="136"/>
      <c r="AE103" s="136"/>
      <c r="AF103" s="136"/>
    </row>
    <row r="104" spans="1:32" hidden="1" outlineLevel="1" collapsed="1">
      <c r="A104" s="8">
        <v>43374</v>
      </c>
      <c r="B104" s="135">
        <v>890169.02144402999</v>
      </c>
      <c r="C104" s="135">
        <v>474016.05411700998</v>
      </c>
      <c r="D104" s="135">
        <v>416152.96732702001</v>
      </c>
      <c r="E104" s="135">
        <v>205346.00540349001</v>
      </c>
      <c r="F104" s="135">
        <v>135860.70080990001</v>
      </c>
      <c r="G104" s="135">
        <v>69485.304593590001</v>
      </c>
      <c r="H104" s="135">
        <v>331408.5945636899</v>
      </c>
      <c r="I104" s="135">
        <v>199048.39515351001</v>
      </c>
      <c r="J104" s="135">
        <v>132360.19941017998</v>
      </c>
      <c r="K104" s="135">
        <v>525428.00658085011</v>
      </c>
      <c r="L104" s="135">
        <v>276702.31547229999</v>
      </c>
      <c r="M104" s="135">
        <v>248725.69110855</v>
      </c>
      <c r="N104" s="135">
        <v>16.459299999999999</v>
      </c>
      <c r="O104" s="135">
        <v>19.506699999999999</v>
      </c>
      <c r="P104" s="135">
        <v>19.509499999999999</v>
      </c>
      <c r="Q104" s="135">
        <v>5.3975999999999997</v>
      </c>
      <c r="R104" s="135">
        <v>5.407</v>
      </c>
      <c r="S104" s="135">
        <v>31.3096</v>
      </c>
      <c r="T104" s="135">
        <v>31.3307</v>
      </c>
      <c r="U104" s="135">
        <v>32.629399999999997</v>
      </c>
      <c r="V104" s="135">
        <v>12.918100000000001</v>
      </c>
      <c r="W104" s="135">
        <v>9.5434000000000001</v>
      </c>
      <c r="X104" s="135">
        <v>13.1393</v>
      </c>
      <c r="Y104" s="135">
        <v>13.6167</v>
      </c>
      <c r="Z104" s="135">
        <v>2.2551000000000001</v>
      </c>
      <c r="AA104" s="135">
        <v>6.8430999999999997</v>
      </c>
      <c r="AB104" s="135">
        <v>10.9773</v>
      </c>
      <c r="AC104" s="135">
        <v>2.4403000000000001</v>
      </c>
      <c r="AD104" s="136"/>
      <c r="AE104" s="136"/>
      <c r="AF104" s="136"/>
    </row>
    <row r="105" spans="1:32" hidden="1" outlineLevel="1" collapsed="1">
      <c r="A105" s="8">
        <v>43405</v>
      </c>
      <c r="B105" s="135">
        <v>899823.02813543996</v>
      </c>
      <c r="C105" s="135">
        <v>474762.90051655</v>
      </c>
      <c r="D105" s="135">
        <v>425060.12761889002</v>
      </c>
      <c r="E105" s="135">
        <v>208518.67793184001</v>
      </c>
      <c r="F105" s="135">
        <v>139147.57225175001</v>
      </c>
      <c r="G105" s="135">
        <v>69371.105680089997</v>
      </c>
      <c r="H105" s="135">
        <v>312382.86737943994</v>
      </c>
      <c r="I105" s="135">
        <v>189073.34096425999</v>
      </c>
      <c r="J105" s="135">
        <v>123309.52641518001</v>
      </c>
      <c r="K105" s="135">
        <v>524580.43009937007</v>
      </c>
      <c r="L105" s="135">
        <v>277122.04777665006</v>
      </c>
      <c r="M105" s="135">
        <v>247458.38232271999</v>
      </c>
      <c r="N105" s="135">
        <v>16.510200000000001</v>
      </c>
      <c r="O105" s="135">
        <v>19.698399999999999</v>
      </c>
      <c r="P105" s="135">
        <v>19.731999999999999</v>
      </c>
      <c r="Q105" s="135">
        <v>5.0018000000000002</v>
      </c>
      <c r="R105" s="135">
        <v>5.0094000000000003</v>
      </c>
      <c r="S105" s="135">
        <v>30.8856</v>
      </c>
      <c r="T105" s="135">
        <v>30.918500000000002</v>
      </c>
      <c r="U105" s="135">
        <v>33.102699999999999</v>
      </c>
      <c r="V105" s="135">
        <v>10.964</v>
      </c>
      <c r="W105" s="135">
        <v>9.2820999999999998</v>
      </c>
      <c r="X105" s="135">
        <v>13.771800000000001</v>
      </c>
      <c r="Y105" s="135">
        <v>14.339</v>
      </c>
      <c r="Z105" s="135">
        <v>2.0388999999999999</v>
      </c>
      <c r="AA105" s="135">
        <v>7.2847</v>
      </c>
      <c r="AB105" s="135">
        <v>11.369300000000001</v>
      </c>
      <c r="AC105" s="135">
        <v>2.5407999999999999</v>
      </c>
      <c r="AD105" s="136"/>
      <c r="AE105" s="136"/>
      <c r="AF105" s="136"/>
    </row>
    <row r="106" spans="1:32" hidden="1" outlineLevel="1" collapsed="1">
      <c r="A106" s="8">
        <v>43435</v>
      </c>
      <c r="B106" s="135">
        <v>859740.40512497001</v>
      </c>
      <c r="C106" s="135">
        <v>464023.41328641999</v>
      </c>
      <c r="D106" s="135">
        <v>395716.99183855002</v>
      </c>
      <c r="E106" s="135">
        <v>201101.79745576999</v>
      </c>
      <c r="F106" s="135">
        <v>140012.35520734999</v>
      </c>
      <c r="G106" s="135">
        <v>61089.442248419997</v>
      </c>
      <c r="H106" s="135">
        <v>342503.12691800989</v>
      </c>
      <c r="I106" s="135">
        <v>222419.67173669001</v>
      </c>
      <c r="J106" s="135">
        <v>120083.45518131999</v>
      </c>
      <c r="K106" s="135">
        <v>530249.63393507001</v>
      </c>
      <c r="L106" s="135">
        <v>289416.46528071002</v>
      </c>
      <c r="M106" s="135">
        <v>240833.16865435999</v>
      </c>
      <c r="N106" s="135">
        <v>16.913599999999999</v>
      </c>
      <c r="O106" s="135">
        <v>20.761800000000001</v>
      </c>
      <c r="P106" s="135">
        <v>20.906199999999998</v>
      </c>
      <c r="Q106" s="135">
        <v>5.6993</v>
      </c>
      <c r="R106" s="135">
        <v>5.7080000000000002</v>
      </c>
      <c r="S106" s="135">
        <v>31.3887</v>
      </c>
      <c r="T106" s="135">
        <v>31.463799999999999</v>
      </c>
      <c r="U106" s="135">
        <v>33.123699999999999</v>
      </c>
      <c r="V106" s="135">
        <v>12.172700000000001</v>
      </c>
      <c r="W106" s="135">
        <v>10.8728</v>
      </c>
      <c r="X106" s="135">
        <v>13.8735</v>
      </c>
      <c r="Y106" s="135">
        <v>14.472</v>
      </c>
      <c r="Z106" s="135">
        <v>2.4672999999999998</v>
      </c>
      <c r="AA106" s="135">
        <v>7.8639000000000001</v>
      </c>
      <c r="AB106" s="135">
        <v>11.748200000000001</v>
      </c>
      <c r="AC106" s="135">
        <v>2.6730999999999998</v>
      </c>
      <c r="AD106" s="136"/>
      <c r="AE106" s="136"/>
      <c r="AF106" s="136"/>
    </row>
    <row r="107" spans="1:32" hidden="1" outlineLevel="1" collapsed="1">
      <c r="A107" s="8">
        <v>43466</v>
      </c>
      <c r="B107" s="135">
        <v>845506.27030772995</v>
      </c>
      <c r="C107" s="135">
        <v>450206.24859962001</v>
      </c>
      <c r="D107" s="135">
        <v>395300.02170811</v>
      </c>
      <c r="E107" s="135">
        <v>202882.69153735001</v>
      </c>
      <c r="F107" s="135">
        <v>141830.87056913</v>
      </c>
      <c r="G107" s="135">
        <v>61051.820968220003</v>
      </c>
      <c r="H107" s="135">
        <v>335472.28273212997</v>
      </c>
      <c r="I107" s="135">
        <v>219114.01825251</v>
      </c>
      <c r="J107" s="135">
        <v>116358.26447962</v>
      </c>
      <c r="K107" s="135">
        <v>530731.16199284</v>
      </c>
      <c r="L107" s="135">
        <v>288838.52151603997</v>
      </c>
      <c r="M107" s="135">
        <v>241892.64047680004</v>
      </c>
      <c r="N107" s="135">
        <v>16.258600000000001</v>
      </c>
      <c r="O107" s="135">
        <v>19.881900000000002</v>
      </c>
      <c r="P107" s="135">
        <v>19.8353</v>
      </c>
      <c r="Q107" s="135">
        <v>5.2049000000000003</v>
      </c>
      <c r="R107" s="135">
        <v>5.2145999999999999</v>
      </c>
      <c r="S107" s="135">
        <v>32.095199999999998</v>
      </c>
      <c r="T107" s="135">
        <v>32.1265</v>
      </c>
      <c r="U107" s="135">
        <v>34.120899999999999</v>
      </c>
      <c r="V107" s="135">
        <v>9.9536999999999995</v>
      </c>
      <c r="W107" s="135">
        <v>6.9093</v>
      </c>
      <c r="X107" s="135">
        <v>12.947900000000001</v>
      </c>
      <c r="Y107" s="135">
        <v>13.69</v>
      </c>
      <c r="Z107" s="135">
        <v>2.2389000000000001</v>
      </c>
      <c r="AA107" s="135">
        <v>7.8667999999999996</v>
      </c>
      <c r="AB107" s="135">
        <v>11.929399999999999</v>
      </c>
      <c r="AC107" s="135">
        <v>2.6554000000000002</v>
      </c>
      <c r="AD107" s="136"/>
      <c r="AE107" s="136"/>
      <c r="AF107" s="136"/>
    </row>
    <row r="108" spans="1:32" hidden="1" outlineLevel="1" collapsed="1">
      <c r="A108" s="8">
        <v>43497</v>
      </c>
      <c r="B108" s="135">
        <v>822855.06195437</v>
      </c>
      <c r="C108" s="135">
        <v>450484.23857083003</v>
      </c>
      <c r="D108" s="135">
        <v>372370.82338353997</v>
      </c>
      <c r="E108" s="135">
        <v>202530.80513679999</v>
      </c>
      <c r="F108" s="135">
        <v>143711.25490356001</v>
      </c>
      <c r="G108" s="135">
        <v>58819.550233239999</v>
      </c>
      <c r="H108" s="135">
        <v>337650.38800957007</v>
      </c>
      <c r="I108" s="135">
        <v>220388.61664033</v>
      </c>
      <c r="J108" s="135">
        <v>117261.77136924</v>
      </c>
      <c r="K108" s="135">
        <v>531219.28882427001</v>
      </c>
      <c r="L108" s="135">
        <v>293387.80633914995</v>
      </c>
      <c r="M108" s="135">
        <v>237831.48248512004</v>
      </c>
      <c r="N108" s="135">
        <v>15.7089</v>
      </c>
      <c r="O108" s="135">
        <v>18.213999999999999</v>
      </c>
      <c r="P108" s="135">
        <v>17.906199999999998</v>
      </c>
      <c r="Q108" s="135">
        <v>5.6771000000000003</v>
      </c>
      <c r="R108" s="135">
        <v>5.6901999999999999</v>
      </c>
      <c r="S108" s="135">
        <v>29.710699999999999</v>
      </c>
      <c r="T108" s="135">
        <v>29.700800000000001</v>
      </c>
      <c r="U108" s="135">
        <v>31.549399999999999</v>
      </c>
      <c r="V108" s="135">
        <v>31.532</v>
      </c>
      <c r="W108" s="135">
        <v>8.5183</v>
      </c>
      <c r="X108" s="135">
        <v>13.077400000000001</v>
      </c>
      <c r="Y108" s="135">
        <v>13.6021</v>
      </c>
      <c r="Z108" s="135">
        <v>2.0101</v>
      </c>
      <c r="AA108" s="135">
        <v>7.5517000000000003</v>
      </c>
      <c r="AB108" s="135">
        <v>11.6206</v>
      </c>
      <c r="AC108" s="135">
        <v>2.6402999999999999</v>
      </c>
      <c r="AD108" s="136"/>
      <c r="AE108" s="136"/>
      <c r="AF108" s="136"/>
    </row>
    <row r="109" spans="1:32" hidden="1" outlineLevel="1" collapsed="1">
      <c r="A109" s="8">
        <v>43525</v>
      </c>
      <c r="B109" s="135">
        <v>836013.71013611997</v>
      </c>
      <c r="C109" s="135">
        <v>453347.35854402999</v>
      </c>
      <c r="D109" s="135">
        <v>382666.35159208998</v>
      </c>
      <c r="E109" s="135">
        <v>206571.48862888999</v>
      </c>
      <c r="F109" s="135">
        <v>147546.44662614999</v>
      </c>
      <c r="G109" s="135">
        <v>59025.042002740003</v>
      </c>
      <c r="H109" s="135">
        <v>330528.46346331009</v>
      </c>
      <c r="I109" s="135">
        <v>213944.80052141001</v>
      </c>
      <c r="J109" s="135">
        <v>116583.66294189999</v>
      </c>
      <c r="K109" s="135">
        <v>537027.60936377011</v>
      </c>
      <c r="L109" s="135">
        <v>296247.37942124996</v>
      </c>
      <c r="M109" s="135">
        <v>240780.22994252</v>
      </c>
      <c r="N109" s="135">
        <v>16.1874</v>
      </c>
      <c r="O109" s="135">
        <v>18.3095</v>
      </c>
      <c r="P109" s="135">
        <v>17.9863</v>
      </c>
      <c r="Q109" s="135">
        <v>6.1364999999999998</v>
      </c>
      <c r="R109" s="135">
        <v>6.1558999999999999</v>
      </c>
      <c r="S109" s="135">
        <v>28.378599999999999</v>
      </c>
      <c r="T109" s="135">
        <v>28.328800000000001</v>
      </c>
      <c r="U109" s="135">
        <v>29.5746</v>
      </c>
      <c r="V109" s="135">
        <v>41.244799999999998</v>
      </c>
      <c r="W109" s="135">
        <v>8.1577000000000002</v>
      </c>
      <c r="X109" s="135">
        <v>13.1744</v>
      </c>
      <c r="Y109" s="135">
        <v>13.705</v>
      </c>
      <c r="Z109" s="135">
        <v>2.0358000000000001</v>
      </c>
      <c r="AA109" s="135">
        <v>7.4775</v>
      </c>
      <c r="AB109" s="135">
        <v>11.0739</v>
      </c>
      <c r="AC109" s="135">
        <v>2.4727999999999999</v>
      </c>
      <c r="AD109" s="136"/>
      <c r="AE109" s="136"/>
      <c r="AF109" s="136"/>
    </row>
    <row r="110" spans="1:32" hidden="1" outlineLevel="1" collapsed="1">
      <c r="A110" s="8">
        <v>43556</v>
      </c>
      <c r="B110" s="135">
        <v>830052.23999320006</v>
      </c>
      <c r="C110" s="135">
        <v>456493.62262332003</v>
      </c>
      <c r="D110" s="135">
        <v>373558.61736988003</v>
      </c>
      <c r="E110" s="135">
        <v>204787.42135091999</v>
      </c>
      <c r="F110" s="135">
        <v>149831.30571300999</v>
      </c>
      <c r="G110" s="135">
        <v>54956.115637909999</v>
      </c>
      <c r="H110" s="135">
        <v>334004.31237001996</v>
      </c>
      <c r="I110" s="135">
        <v>215197.23413037998</v>
      </c>
      <c r="J110" s="135">
        <v>118807.07823964</v>
      </c>
      <c r="K110" s="135">
        <v>538315.56522655988</v>
      </c>
      <c r="L110" s="135">
        <v>302614.38331473002</v>
      </c>
      <c r="M110" s="135">
        <v>235701.18191183</v>
      </c>
      <c r="N110" s="135">
        <v>16.238</v>
      </c>
      <c r="O110" s="135">
        <v>18.398900000000001</v>
      </c>
      <c r="P110" s="135">
        <v>18.154599999999999</v>
      </c>
      <c r="Q110" s="135">
        <v>5.4074</v>
      </c>
      <c r="R110" s="135">
        <v>5.4204999999999997</v>
      </c>
      <c r="S110" s="135">
        <v>29.363099999999999</v>
      </c>
      <c r="T110" s="135">
        <v>29.4328</v>
      </c>
      <c r="U110" s="135">
        <v>31.2456</v>
      </c>
      <c r="V110" s="135">
        <v>7.3338000000000001</v>
      </c>
      <c r="W110" s="135">
        <v>5.7652999999999999</v>
      </c>
      <c r="X110" s="135">
        <v>12.405900000000001</v>
      </c>
      <c r="Y110" s="135">
        <v>13.1797</v>
      </c>
      <c r="Z110" s="135">
        <v>2.3075000000000001</v>
      </c>
      <c r="AA110" s="135">
        <v>7.2480000000000002</v>
      </c>
      <c r="AB110" s="135">
        <v>11.199</v>
      </c>
      <c r="AC110" s="135">
        <v>2.5766</v>
      </c>
      <c r="AD110" s="136"/>
      <c r="AE110" s="136"/>
      <c r="AF110" s="136"/>
    </row>
    <row r="111" spans="1:32" hidden="1" outlineLevel="1" collapsed="1">
      <c r="A111" s="8">
        <v>43586</v>
      </c>
      <c r="B111" s="135">
        <v>808222.76679535001</v>
      </c>
      <c r="C111" s="135">
        <v>437598.54785366001</v>
      </c>
      <c r="D111" s="135">
        <v>370624.21894168999</v>
      </c>
      <c r="E111" s="135">
        <v>208259.17164464001</v>
      </c>
      <c r="F111" s="135">
        <v>153737.83403132</v>
      </c>
      <c r="G111" s="135">
        <v>54521.33761332</v>
      </c>
      <c r="H111" s="135">
        <v>337087.19771258999</v>
      </c>
      <c r="I111" s="135">
        <v>219017.53713579994</v>
      </c>
      <c r="J111" s="135">
        <v>118069.66057678999</v>
      </c>
      <c r="K111" s="135">
        <v>532910.66438517009</v>
      </c>
      <c r="L111" s="135">
        <v>294590.29624704004</v>
      </c>
      <c r="M111" s="135">
        <v>238320.36813812997</v>
      </c>
      <c r="N111" s="135">
        <v>16.151599999999998</v>
      </c>
      <c r="O111" s="135">
        <v>18.347300000000001</v>
      </c>
      <c r="P111" s="135">
        <v>18.044599999999999</v>
      </c>
      <c r="Q111" s="135">
        <v>5.3010999999999999</v>
      </c>
      <c r="R111" s="135">
        <v>5.3091999999999997</v>
      </c>
      <c r="S111" s="135">
        <v>30.5016</v>
      </c>
      <c r="T111" s="135">
        <v>30.556699999999999</v>
      </c>
      <c r="U111" s="135">
        <v>32.975900000000003</v>
      </c>
      <c r="V111" s="135">
        <v>12.026300000000001</v>
      </c>
      <c r="W111" s="135">
        <v>9.9846000000000004</v>
      </c>
      <c r="X111" s="135">
        <v>12.6563</v>
      </c>
      <c r="Y111" s="135">
        <v>13.2029</v>
      </c>
      <c r="Z111" s="135">
        <v>2.0981000000000001</v>
      </c>
      <c r="AA111" s="135">
        <v>7.4390999999999998</v>
      </c>
      <c r="AB111" s="135">
        <v>11.412800000000001</v>
      </c>
      <c r="AC111" s="135">
        <v>2.5137999999999998</v>
      </c>
      <c r="AD111" s="136"/>
      <c r="AE111" s="136"/>
      <c r="AF111" s="136"/>
    </row>
    <row r="112" spans="1:32" hidden="1" outlineLevel="1" collapsed="1">
      <c r="A112" s="8">
        <v>43617</v>
      </c>
      <c r="B112" s="135">
        <v>804710.89455192001</v>
      </c>
      <c r="C112" s="135">
        <v>444295.21883045998</v>
      </c>
      <c r="D112" s="135">
        <v>360415.67572146002</v>
      </c>
      <c r="E112" s="135">
        <v>208196.80814666001</v>
      </c>
      <c r="F112" s="135">
        <v>155872.2543649</v>
      </c>
      <c r="G112" s="135">
        <v>52324.553781759998</v>
      </c>
      <c r="H112" s="135">
        <v>338554.57920556993</v>
      </c>
      <c r="I112" s="135">
        <v>214657.99787672001</v>
      </c>
      <c r="J112" s="135">
        <v>123896.58132884998</v>
      </c>
      <c r="K112" s="135">
        <v>548865.59660119994</v>
      </c>
      <c r="L112" s="135">
        <v>313197.45071534999</v>
      </c>
      <c r="M112" s="135">
        <v>235668.14588584998</v>
      </c>
      <c r="N112" s="135">
        <v>15.888299999999999</v>
      </c>
      <c r="O112" s="135">
        <v>18.633099999999999</v>
      </c>
      <c r="P112" s="135">
        <v>18.367599999999999</v>
      </c>
      <c r="Q112" s="135">
        <v>5.4413</v>
      </c>
      <c r="R112" s="135">
        <v>5.4494999999999996</v>
      </c>
      <c r="S112" s="135">
        <v>29.310099999999998</v>
      </c>
      <c r="T112" s="135">
        <v>29.351800000000001</v>
      </c>
      <c r="U112" s="135">
        <v>31.461099999999998</v>
      </c>
      <c r="V112" s="135">
        <v>13.583399999999999</v>
      </c>
      <c r="W112" s="135">
        <v>10.172000000000001</v>
      </c>
      <c r="X112" s="135">
        <v>12.8405</v>
      </c>
      <c r="Y112" s="135">
        <v>13.4457</v>
      </c>
      <c r="Z112" s="135">
        <v>2.4159999999999999</v>
      </c>
      <c r="AA112" s="135">
        <v>7.8470000000000004</v>
      </c>
      <c r="AB112" s="135">
        <v>12.159000000000001</v>
      </c>
      <c r="AC112" s="135">
        <v>2.4327999999999999</v>
      </c>
      <c r="AD112" s="136"/>
      <c r="AE112" s="136"/>
      <c r="AF112" s="136"/>
    </row>
    <row r="113" spans="1:32" hidden="1" outlineLevel="1" collapsed="1">
      <c r="A113" s="8">
        <v>43647</v>
      </c>
      <c r="B113" s="135">
        <v>788774.69460163999</v>
      </c>
      <c r="C113" s="135">
        <v>445287.91175208002</v>
      </c>
      <c r="D113" s="135">
        <v>343486.78284956003</v>
      </c>
      <c r="E113" s="135">
        <v>209250.98574179999</v>
      </c>
      <c r="F113" s="135">
        <v>159496.35106834001</v>
      </c>
      <c r="G113" s="135">
        <v>49754.634673460001</v>
      </c>
      <c r="H113" s="135">
        <v>377910.01231505006</v>
      </c>
      <c r="I113" s="135">
        <v>222911.50171034998</v>
      </c>
      <c r="J113" s="135">
        <v>154998.51060470002</v>
      </c>
      <c r="K113" s="135">
        <v>535578.04470261</v>
      </c>
      <c r="L113" s="135">
        <v>305579.24823545001</v>
      </c>
      <c r="M113" s="135">
        <v>229998.79646716002</v>
      </c>
      <c r="N113" s="135">
        <v>15.5321</v>
      </c>
      <c r="O113" s="135">
        <v>18.452100000000002</v>
      </c>
      <c r="P113" s="135">
        <v>18.127500000000001</v>
      </c>
      <c r="Q113" s="135">
        <v>5.2567000000000004</v>
      </c>
      <c r="R113" s="135">
        <v>5.2591000000000001</v>
      </c>
      <c r="S113" s="135">
        <v>31.097899999999999</v>
      </c>
      <c r="T113" s="135">
        <v>31.1297</v>
      </c>
      <c r="U113" s="135">
        <v>33.224200000000003</v>
      </c>
      <c r="V113" s="135">
        <v>10.640700000000001</v>
      </c>
      <c r="W113" s="135">
        <v>8.7067999999999994</v>
      </c>
      <c r="X113" s="135">
        <v>12.528499999999999</v>
      </c>
      <c r="Y113" s="135">
        <v>13.3531</v>
      </c>
      <c r="Z113" s="135">
        <v>1.8648</v>
      </c>
      <c r="AA113" s="135">
        <v>8.2334999999999994</v>
      </c>
      <c r="AB113" s="135">
        <v>12.579800000000001</v>
      </c>
      <c r="AC113" s="135">
        <v>2.5489999999999999</v>
      </c>
      <c r="AD113" s="136"/>
      <c r="AE113" s="136"/>
      <c r="AF113" s="136"/>
    </row>
    <row r="114" spans="1:32" hidden="1" outlineLevel="1" collapsed="1">
      <c r="A114" s="8">
        <v>43678</v>
      </c>
      <c r="B114" s="135">
        <v>786806.89470875997</v>
      </c>
      <c r="C114" s="135">
        <v>444766.00649592001</v>
      </c>
      <c r="D114" s="135">
        <v>342040.88821284001</v>
      </c>
      <c r="E114" s="135">
        <v>213250.17705445</v>
      </c>
      <c r="F114" s="135">
        <v>163647.95447090999</v>
      </c>
      <c r="G114" s="135">
        <v>49602.222583540002</v>
      </c>
      <c r="H114" s="135">
        <v>362291.94357575994</v>
      </c>
      <c r="I114" s="135">
        <v>215253.87938783001</v>
      </c>
      <c r="J114" s="135">
        <v>147038.06418792999</v>
      </c>
      <c r="K114" s="135">
        <v>544935.29058645002</v>
      </c>
      <c r="L114" s="135">
        <v>308963.18865574</v>
      </c>
      <c r="M114" s="135">
        <v>235972.10193070999</v>
      </c>
      <c r="N114" s="135">
        <v>16.107600000000001</v>
      </c>
      <c r="O114" s="135">
        <v>18.4375</v>
      </c>
      <c r="P114" s="135">
        <v>18.0852</v>
      </c>
      <c r="Q114" s="135">
        <v>5.3613999999999997</v>
      </c>
      <c r="R114" s="135">
        <v>5.3693</v>
      </c>
      <c r="S114" s="135">
        <v>33.768099999999997</v>
      </c>
      <c r="T114" s="135">
        <v>33.794600000000003</v>
      </c>
      <c r="U114" s="135">
        <v>35.774500000000003</v>
      </c>
      <c r="V114" s="135">
        <v>9.1216000000000008</v>
      </c>
      <c r="W114" s="135">
        <v>6.9476000000000004</v>
      </c>
      <c r="X114" s="135">
        <v>12.6373</v>
      </c>
      <c r="Y114" s="135">
        <v>13.3325</v>
      </c>
      <c r="Z114" s="135">
        <v>1.8304</v>
      </c>
      <c r="AA114" s="135">
        <v>8.1107999999999993</v>
      </c>
      <c r="AB114" s="135">
        <v>12.944100000000001</v>
      </c>
      <c r="AC114" s="135">
        <v>2.6924999999999999</v>
      </c>
      <c r="AD114" s="136"/>
      <c r="AE114" s="136"/>
      <c r="AF114" s="136"/>
    </row>
    <row r="115" spans="1:32" hidden="1" outlineLevel="1" collapsed="1">
      <c r="A115" s="8">
        <v>43709</v>
      </c>
      <c r="B115" s="135">
        <v>765907.37124297</v>
      </c>
      <c r="C115" s="135">
        <v>441772.58017078001</v>
      </c>
      <c r="D115" s="135">
        <v>324134.79107218998</v>
      </c>
      <c r="E115" s="135">
        <v>212480.30404305999</v>
      </c>
      <c r="F115" s="135">
        <v>166989.33326077001</v>
      </c>
      <c r="G115" s="135">
        <v>45490.970782290002</v>
      </c>
      <c r="H115" s="135">
        <v>365418.74609741988</v>
      </c>
      <c r="I115" s="135">
        <v>227658.55328831001</v>
      </c>
      <c r="J115" s="135">
        <v>137760.19280911001</v>
      </c>
      <c r="K115" s="135">
        <v>539994.61130509002</v>
      </c>
      <c r="L115" s="135">
        <v>311864.02690753003</v>
      </c>
      <c r="M115" s="135">
        <v>228130.58439755999</v>
      </c>
      <c r="N115" s="135">
        <v>14.870799999999999</v>
      </c>
      <c r="O115" s="135">
        <v>18.0855</v>
      </c>
      <c r="P115" s="135">
        <v>17.695699999999999</v>
      </c>
      <c r="Q115" s="135">
        <v>4.7667999999999999</v>
      </c>
      <c r="R115" s="135">
        <v>4.7686999999999999</v>
      </c>
      <c r="S115" s="135">
        <v>33.444400000000002</v>
      </c>
      <c r="T115" s="135">
        <v>33.516399999999997</v>
      </c>
      <c r="U115" s="135">
        <v>35.521799999999999</v>
      </c>
      <c r="V115" s="135">
        <v>8.5364000000000004</v>
      </c>
      <c r="W115" s="135">
        <v>7.6689999999999996</v>
      </c>
      <c r="X115" s="135">
        <v>11.9374</v>
      </c>
      <c r="Y115" s="135">
        <v>12.9833</v>
      </c>
      <c r="Z115" s="135">
        <v>1.6948000000000001</v>
      </c>
      <c r="AA115" s="135">
        <v>9.6666000000000007</v>
      </c>
      <c r="AB115" s="135">
        <v>14.4925</v>
      </c>
      <c r="AC115" s="135">
        <v>2.7597</v>
      </c>
      <c r="AD115" s="136"/>
      <c r="AE115" s="136"/>
      <c r="AF115" s="136"/>
    </row>
    <row r="116" spans="1:32" hidden="1" outlineLevel="1" collapsed="1">
      <c r="A116" s="8">
        <v>43739</v>
      </c>
      <c r="B116" s="135">
        <v>781881.90564400004</v>
      </c>
      <c r="C116" s="135">
        <v>442104.45546681999</v>
      </c>
      <c r="D116" s="135">
        <v>339777.45017718</v>
      </c>
      <c r="E116" s="135">
        <v>217157.58590311999</v>
      </c>
      <c r="F116" s="135">
        <v>170478.55511267</v>
      </c>
      <c r="G116" s="135">
        <v>46679.03079045</v>
      </c>
      <c r="H116" s="135">
        <v>372037.98514543998</v>
      </c>
      <c r="I116" s="135">
        <v>227891.59975555996</v>
      </c>
      <c r="J116" s="135">
        <v>144146.38538987996</v>
      </c>
      <c r="K116" s="135">
        <v>558949.91124329017</v>
      </c>
      <c r="L116" s="135">
        <v>316407.05185003998</v>
      </c>
      <c r="M116" s="135">
        <v>242542.85939324999</v>
      </c>
      <c r="N116" s="135">
        <v>13.875299999999999</v>
      </c>
      <c r="O116" s="135">
        <v>17.451599999999999</v>
      </c>
      <c r="P116" s="135">
        <v>16.952000000000002</v>
      </c>
      <c r="Q116" s="135">
        <v>4.2523</v>
      </c>
      <c r="R116" s="135">
        <v>4.2507000000000001</v>
      </c>
      <c r="S116" s="135">
        <v>33.5167</v>
      </c>
      <c r="T116" s="135">
        <v>33.581099999999999</v>
      </c>
      <c r="U116" s="135">
        <v>35.728099999999998</v>
      </c>
      <c r="V116" s="135">
        <v>9.8985000000000003</v>
      </c>
      <c r="W116" s="135">
        <v>9.3363999999999994</v>
      </c>
      <c r="X116" s="135">
        <v>11.831</v>
      </c>
      <c r="Y116" s="135">
        <v>12.471</v>
      </c>
      <c r="Z116" s="135">
        <v>1.8572</v>
      </c>
      <c r="AA116" s="135">
        <v>9.2736999999999998</v>
      </c>
      <c r="AB116" s="135">
        <v>14.3881</v>
      </c>
      <c r="AC116" s="135">
        <v>2.7025000000000001</v>
      </c>
      <c r="AD116" s="136"/>
      <c r="AE116" s="136"/>
      <c r="AF116" s="136"/>
    </row>
    <row r="117" spans="1:32" hidden="1" outlineLevel="1" collapsed="1">
      <c r="A117" s="8">
        <v>43770</v>
      </c>
      <c r="B117" s="135">
        <v>768102.91892529</v>
      </c>
      <c r="C117" s="135">
        <v>441575.73317063</v>
      </c>
      <c r="D117" s="135">
        <v>326527.18575465999</v>
      </c>
      <c r="E117" s="135">
        <v>217686.23169081999</v>
      </c>
      <c r="F117" s="135">
        <v>173402.12519227999</v>
      </c>
      <c r="G117" s="135">
        <v>44284.106498540001</v>
      </c>
      <c r="H117" s="135">
        <v>365534.74840333004</v>
      </c>
      <c r="I117" s="135">
        <v>222315.94598124002</v>
      </c>
      <c r="J117" s="135">
        <v>143218.80242209</v>
      </c>
      <c r="K117" s="135">
        <v>563318.96884162002</v>
      </c>
      <c r="L117" s="135">
        <v>327177.62697268999</v>
      </c>
      <c r="M117" s="135">
        <v>236141.34186892997</v>
      </c>
      <c r="N117" s="135">
        <v>13.2813</v>
      </c>
      <c r="O117" s="135">
        <v>16.470400000000001</v>
      </c>
      <c r="P117" s="135">
        <v>15.841699999999999</v>
      </c>
      <c r="Q117" s="135">
        <v>4.3223000000000003</v>
      </c>
      <c r="R117" s="135">
        <v>4.3244999999999996</v>
      </c>
      <c r="S117" s="135">
        <v>33.087400000000002</v>
      </c>
      <c r="T117" s="135">
        <v>33.1233</v>
      </c>
      <c r="U117" s="135">
        <v>35.386000000000003</v>
      </c>
      <c r="V117" s="135">
        <v>8.2642000000000007</v>
      </c>
      <c r="W117" s="135">
        <v>7.5145</v>
      </c>
      <c r="X117" s="135">
        <v>10.775600000000001</v>
      </c>
      <c r="Y117" s="135">
        <v>11.257099999999999</v>
      </c>
      <c r="Z117" s="135">
        <v>1.6422000000000001</v>
      </c>
      <c r="AA117" s="135">
        <v>9.4719999999999995</v>
      </c>
      <c r="AB117" s="135">
        <v>14.1798</v>
      </c>
      <c r="AC117" s="135">
        <v>2.6171000000000002</v>
      </c>
      <c r="AD117" s="136"/>
      <c r="AE117" s="136"/>
      <c r="AF117" s="136"/>
    </row>
    <row r="118" spans="1:32" hidden="1" outlineLevel="1" collapsed="1">
      <c r="A118" s="8">
        <v>43800</v>
      </c>
      <c r="B118" s="135">
        <v>744647.76789361995</v>
      </c>
      <c r="C118" s="135">
        <v>426513.92528112</v>
      </c>
      <c r="D118" s="135">
        <v>318133.84261250001</v>
      </c>
      <c r="E118" s="135">
        <v>212515.08549354001</v>
      </c>
      <c r="F118" s="135">
        <v>174821.07853097</v>
      </c>
      <c r="G118" s="135">
        <v>37694.006962569998</v>
      </c>
      <c r="H118" s="135">
        <v>433730.56950888009</v>
      </c>
      <c r="I118" s="135">
        <v>268172.10697214009</v>
      </c>
      <c r="J118" s="135">
        <v>165558.46253674</v>
      </c>
      <c r="K118" s="135">
        <v>576125.91768798989</v>
      </c>
      <c r="L118" s="135">
        <v>339167.99580519006</v>
      </c>
      <c r="M118" s="135">
        <v>236957.92188279997</v>
      </c>
      <c r="N118" s="135">
        <v>13.5107</v>
      </c>
      <c r="O118" s="135">
        <v>15.6774</v>
      </c>
      <c r="P118" s="135">
        <v>15.0191</v>
      </c>
      <c r="Q118" s="135">
        <v>5.0453999999999999</v>
      </c>
      <c r="R118" s="135">
        <v>5.0486000000000004</v>
      </c>
      <c r="S118" s="135">
        <v>33.108699999999999</v>
      </c>
      <c r="T118" s="135">
        <v>33.133000000000003</v>
      </c>
      <c r="U118" s="135">
        <v>35.112900000000003</v>
      </c>
      <c r="V118" s="135">
        <v>9.0312999999999999</v>
      </c>
      <c r="W118" s="135">
        <v>6.9410999999999996</v>
      </c>
      <c r="X118" s="135">
        <v>10.0221</v>
      </c>
      <c r="Y118" s="135">
        <v>10.267899999999999</v>
      </c>
      <c r="Z118" s="135">
        <v>2.3083</v>
      </c>
      <c r="AA118" s="135">
        <v>9.6301000000000005</v>
      </c>
      <c r="AB118" s="135">
        <v>13.640599999999999</v>
      </c>
      <c r="AC118" s="135">
        <v>2.4407000000000001</v>
      </c>
      <c r="AD118" s="136"/>
      <c r="AE118" s="136"/>
      <c r="AF118" s="136"/>
    </row>
    <row r="119" spans="1:32" hidden="1" outlineLevel="1" collapsed="1">
      <c r="A119" s="8">
        <v>43831</v>
      </c>
      <c r="B119" s="135">
        <v>743379.54265919002</v>
      </c>
      <c r="C119" s="135">
        <v>413689.70203198999</v>
      </c>
      <c r="D119" s="135">
        <v>329689.84062720003</v>
      </c>
      <c r="E119" s="135">
        <v>217035.34637976001</v>
      </c>
      <c r="F119" s="135">
        <v>177486.45327775</v>
      </c>
      <c r="G119" s="135">
        <v>39548.893102009999</v>
      </c>
      <c r="H119" s="135">
        <v>455570.95094267</v>
      </c>
      <c r="I119" s="135">
        <v>272389.15658274997</v>
      </c>
      <c r="J119" s="135">
        <v>183181.79435992002</v>
      </c>
      <c r="K119" s="135">
        <v>592633.80434650998</v>
      </c>
      <c r="L119" s="135">
        <v>341350.91199274</v>
      </c>
      <c r="M119" s="135">
        <v>251282.89235377</v>
      </c>
      <c r="N119" s="135">
        <v>11.8659</v>
      </c>
      <c r="O119" s="135">
        <v>14.0358</v>
      </c>
      <c r="P119" s="135">
        <v>13.147600000000001</v>
      </c>
      <c r="Q119" s="135">
        <v>4.1131000000000002</v>
      </c>
      <c r="R119" s="135">
        <v>4.1124999999999998</v>
      </c>
      <c r="S119" s="135">
        <v>33.432200000000002</v>
      </c>
      <c r="T119" s="135">
        <v>33.456600000000002</v>
      </c>
      <c r="U119" s="135">
        <v>36.429299999999998</v>
      </c>
      <c r="V119" s="135">
        <v>8.1965000000000003</v>
      </c>
      <c r="W119" s="135">
        <v>6.9185999999999996</v>
      </c>
      <c r="X119" s="135">
        <v>8.1940000000000008</v>
      </c>
      <c r="Y119" s="135">
        <v>8.6306999999999992</v>
      </c>
      <c r="Z119" s="135">
        <v>1.7587999999999999</v>
      </c>
      <c r="AA119" s="135">
        <v>9.1575000000000006</v>
      </c>
      <c r="AB119" s="135">
        <v>13.428699999999999</v>
      </c>
      <c r="AC119" s="135">
        <v>2.2227999999999999</v>
      </c>
      <c r="AD119" s="136"/>
      <c r="AE119" s="136"/>
      <c r="AF119" s="136"/>
    </row>
    <row r="120" spans="1:32" hidden="1" outlineLevel="1" collapsed="1">
      <c r="A120" s="8">
        <v>43862</v>
      </c>
      <c r="B120" s="135">
        <v>738317.04007609002</v>
      </c>
      <c r="C120" s="135">
        <v>416959.91037558002</v>
      </c>
      <c r="D120" s="135">
        <v>321357.12970051001</v>
      </c>
      <c r="E120" s="135">
        <v>217694.09010348999</v>
      </c>
      <c r="F120" s="135">
        <v>178813.84097670999</v>
      </c>
      <c r="G120" s="135">
        <v>38880.24912678</v>
      </c>
      <c r="H120" s="135">
        <v>453615.21960920008</v>
      </c>
      <c r="I120" s="135">
        <v>270260.92827709997</v>
      </c>
      <c r="J120" s="135">
        <v>183354.29133209999</v>
      </c>
      <c r="K120" s="135">
        <v>601350.60820866015</v>
      </c>
      <c r="L120" s="135">
        <v>351949.18667196995</v>
      </c>
      <c r="M120" s="135">
        <v>249401.42153668997</v>
      </c>
      <c r="N120" s="135">
        <v>11.680999999999999</v>
      </c>
      <c r="O120" s="135">
        <v>12.9163</v>
      </c>
      <c r="P120" s="135">
        <v>11.892300000000001</v>
      </c>
      <c r="Q120" s="135">
        <v>5.0197000000000003</v>
      </c>
      <c r="R120" s="135">
        <v>5.0239000000000003</v>
      </c>
      <c r="S120" s="135">
        <v>33.56</v>
      </c>
      <c r="T120" s="135">
        <v>33.592199999999998</v>
      </c>
      <c r="U120" s="135">
        <v>36.681199999999997</v>
      </c>
      <c r="V120" s="135">
        <v>10.3874</v>
      </c>
      <c r="W120" s="135">
        <v>8.9735999999999994</v>
      </c>
      <c r="X120" s="135">
        <v>5.9196</v>
      </c>
      <c r="Y120" s="135">
        <v>6.3849</v>
      </c>
      <c r="Z120" s="135">
        <v>1.5450999999999999</v>
      </c>
      <c r="AA120" s="135">
        <v>8.5162999999999993</v>
      </c>
      <c r="AB120" s="135">
        <v>12.4292</v>
      </c>
      <c r="AC120" s="135">
        <v>2.0587</v>
      </c>
      <c r="AD120" s="136"/>
      <c r="AE120" s="136"/>
      <c r="AF120" s="136"/>
    </row>
    <row r="121" spans="1:32" hidden="1" outlineLevel="1" collapsed="1">
      <c r="A121" s="8">
        <v>43891</v>
      </c>
      <c r="B121" s="135">
        <v>797636.57285836001</v>
      </c>
      <c r="C121" s="135">
        <v>433682.32336018002</v>
      </c>
      <c r="D121" s="135">
        <v>363954.24949818</v>
      </c>
      <c r="E121" s="135">
        <v>224515.35508852999</v>
      </c>
      <c r="F121" s="135">
        <v>180272.14983236999</v>
      </c>
      <c r="G121" s="135">
        <v>44243.205256159999</v>
      </c>
      <c r="H121" s="135">
        <v>446059.37423554005</v>
      </c>
      <c r="I121" s="135">
        <v>249338.91897334001</v>
      </c>
      <c r="J121" s="135">
        <v>196720.4552622</v>
      </c>
      <c r="K121" s="135">
        <v>634380.34028703009</v>
      </c>
      <c r="L121" s="135">
        <v>349019.18267290998</v>
      </c>
      <c r="M121" s="135">
        <v>285361.15761412005</v>
      </c>
      <c r="N121" s="135">
        <v>12.853300000000001</v>
      </c>
      <c r="O121" s="135">
        <v>13.9773</v>
      </c>
      <c r="P121" s="135">
        <v>13.232200000000001</v>
      </c>
      <c r="Q121" s="135">
        <v>5.4465000000000003</v>
      </c>
      <c r="R121" s="135">
        <v>5.4520999999999997</v>
      </c>
      <c r="S121" s="135">
        <v>33.334099999999999</v>
      </c>
      <c r="T121" s="135">
        <v>33.3476</v>
      </c>
      <c r="U121" s="135">
        <v>36.765000000000001</v>
      </c>
      <c r="V121" s="135">
        <v>13.948600000000001</v>
      </c>
      <c r="W121" s="135">
        <v>8.5303000000000004</v>
      </c>
      <c r="X121" s="135">
        <v>6.8148999999999997</v>
      </c>
      <c r="Y121" s="135">
        <v>7.0773999999999999</v>
      </c>
      <c r="Z121" s="135">
        <v>1.3194999999999999</v>
      </c>
      <c r="AA121" s="135">
        <v>7.4931999999999999</v>
      </c>
      <c r="AB121" s="135">
        <v>11.4498</v>
      </c>
      <c r="AC121" s="135">
        <v>1.7075</v>
      </c>
      <c r="AD121" s="136"/>
      <c r="AE121" s="136"/>
      <c r="AF121" s="136"/>
    </row>
    <row r="122" spans="1:32" hidden="1" outlineLevel="1" collapsed="1">
      <c r="A122" s="8">
        <v>43922</v>
      </c>
      <c r="B122" s="135">
        <v>773308.39082603005</v>
      </c>
      <c r="C122" s="135">
        <v>426013.67570453999</v>
      </c>
      <c r="D122" s="135">
        <v>347294.71512149001</v>
      </c>
      <c r="E122" s="135">
        <v>217315.74228872001</v>
      </c>
      <c r="F122" s="135">
        <v>174840.68740768</v>
      </c>
      <c r="G122" s="135">
        <v>42475.05488104</v>
      </c>
      <c r="H122" s="135">
        <v>439322.10907116003</v>
      </c>
      <c r="I122" s="135">
        <v>249358.73278555</v>
      </c>
      <c r="J122" s="135">
        <v>189963.37628560996</v>
      </c>
      <c r="K122" s="135">
        <v>641059.32977890002</v>
      </c>
      <c r="L122" s="135">
        <v>372079.92341037001</v>
      </c>
      <c r="M122" s="135">
        <v>268979.40636853001</v>
      </c>
      <c r="N122" s="135">
        <v>12.2263</v>
      </c>
      <c r="O122" s="135">
        <v>13.5077</v>
      </c>
      <c r="P122" s="135">
        <v>12.855499999999999</v>
      </c>
      <c r="Q122" s="135">
        <v>4.7103000000000002</v>
      </c>
      <c r="R122" s="135">
        <v>4.7191000000000001</v>
      </c>
      <c r="S122" s="135">
        <v>33.665700000000001</v>
      </c>
      <c r="T122" s="135">
        <v>33.711399999999998</v>
      </c>
      <c r="U122" s="135">
        <v>37.6126</v>
      </c>
      <c r="V122" s="135">
        <v>14.5671</v>
      </c>
      <c r="W122" s="135">
        <v>4.0236000000000001</v>
      </c>
      <c r="X122" s="135">
        <v>7.0167000000000002</v>
      </c>
      <c r="Y122" s="135">
        <v>7.1816000000000004</v>
      </c>
      <c r="Z122" s="135">
        <v>1.3130999999999999</v>
      </c>
      <c r="AA122" s="135">
        <v>7.7854000000000001</v>
      </c>
      <c r="AB122" s="135">
        <v>11.479200000000001</v>
      </c>
      <c r="AC122" s="135">
        <v>2.1882999999999999</v>
      </c>
      <c r="AD122" s="136"/>
      <c r="AE122" s="136"/>
      <c r="AF122" s="136"/>
    </row>
    <row r="123" spans="1:32" hidden="1" outlineLevel="1" collapsed="1">
      <c r="A123" s="8">
        <v>43952</v>
      </c>
      <c r="B123" s="135">
        <v>762953.26654513006</v>
      </c>
      <c r="C123" s="135">
        <v>420329.08822475001</v>
      </c>
      <c r="D123" s="135">
        <v>342624.17832037999</v>
      </c>
      <c r="E123" s="135">
        <v>217122.13294467999</v>
      </c>
      <c r="F123" s="135">
        <v>174782.17724372001</v>
      </c>
      <c r="G123" s="135">
        <v>42339.955700960003</v>
      </c>
      <c r="H123" s="135">
        <v>448879.58643852017</v>
      </c>
      <c r="I123" s="135">
        <v>258234.02112210001</v>
      </c>
      <c r="J123" s="135">
        <v>190645.56531641999</v>
      </c>
      <c r="K123" s="135">
        <v>647388.71970390005</v>
      </c>
      <c r="L123" s="135">
        <v>378079.04525557999</v>
      </c>
      <c r="M123" s="135">
        <v>269309.67444831994</v>
      </c>
      <c r="N123" s="135">
        <v>10.9862</v>
      </c>
      <c r="O123" s="135">
        <v>11.7521</v>
      </c>
      <c r="P123" s="135">
        <v>10.904400000000001</v>
      </c>
      <c r="Q123" s="135">
        <v>4.8163</v>
      </c>
      <c r="R123" s="135">
        <v>4.8235000000000001</v>
      </c>
      <c r="S123" s="135">
        <v>32.880099999999999</v>
      </c>
      <c r="T123" s="135">
        <v>32.910499999999999</v>
      </c>
      <c r="U123" s="135">
        <v>36.593200000000003</v>
      </c>
      <c r="V123" s="135">
        <v>16.5961</v>
      </c>
      <c r="W123" s="135">
        <v>6.1170999999999998</v>
      </c>
      <c r="X123" s="135">
        <v>6.0315000000000003</v>
      </c>
      <c r="Y123" s="135">
        <v>6.1768999999999998</v>
      </c>
      <c r="Z123" s="135">
        <v>1.8355999999999999</v>
      </c>
      <c r="AA123" s="135">
        <v>7.4074</v>
      </c>
      <c r="AB123" s="135">
        <v>11.0822</v>
      </c>
      <c r="AC123" s="135">
        <v>1.9429000000000001</v>
      </c>
      <c r="AD123" s="136"/>
      <c r="AE123" s="136"/>
      <c r="AF123" s="136"/>
    </row>
    <row r="124" spans="1:32" hidden="1" outlineLevel="1" collapsed="1">
      <c r="A124" s="8">
        <v>43983</v>
      </c>
      <c r="B124" s="135">
        <v>761426.42581418995</v>
      </c>
      <c r="C124" s="135">
        <v>419840.58494827</v>
      </c>
      <c r="D124" s="135">
        <v>341585.84086592001</v>
      </c>
      <c r="E124" s="135">
        <v>218179.63544541999</v>
      </c>
      <c r="F124" s="135">
        <v>176495.00299956001</v>
      </c>
      <c r="G124" s="135">
        <v>41684.632445859999</v>
      </c>
      <c r="H124" s="135">
        <v>454322.75363361003</v>
      </c>
      <c r="I124" s="135">
        <v>269515.06638024002</v>
      </c>
      <c r="J124" s="135">
        <v>184807.68725337007</v>
      </c>
      <c r="K124" s="135">
        <v>658210.05956180987</v>
      </c>
      <c r="L124" s="135">
        <v>389740.55336853996</v>
      </c>
      <c r="M124" s="135">
        <v>268469.50619326998</v>
      </c>
      <c r="N124" s="135">
        <v>10.065099999999999</v>
      </c>
      <c r="O124" s="135">
        <v>10.8355</v>
      </c>
      <c r="P124" s="135">
        <v>9.9339999999999993</v>
      </c>
      <c r="Q124" s="135">
        <v>5.1361999999999997</v>
      </c>
      <c r="R124" s="135">
        <v>5.1432000000000002</v>
      </c>
      <c r="S124" s="135">
        <v>32.408000000000001</v>
      </c>
      <c r="T124" s="135">
        <v>32.449199999999998</v>
      </c>
      <c r="U124" s="135">
        <v>36.072000000000003</v>
      </c>
      <c r="V124" s="135">
        <v>12.692299999999999</v>
      </c>
      <c r="W124" s="135">
        <v>7.2605000000000004</v>
      </c>
      <c r="X124" s="135">
        <v>5.1371000000000002</v>
      </c>
      <c r="Y124" s="135">
        <v>5.2550999999999997</v>
      </c>
      <c r="Z124" s="135">
        <v>1.8669</v>
      </c>
      <c r="AA124" s="135">
        <v>7.0949</v>
      </c>
      <c r="AB124" s="135">
        <v>10.4247</v>
      </c>
      <c r="AC124" s="135">
        <v>1.7178</v>
      </c>
      <c r="AD124" s="136"/>
      <c r="AE124" s="136"/>
      <c r="AF124" s="136"/>
    </row>
    <row r="125" spans="1:32" hidden="1" outlineLevel="1" collapsed="1">
      <c r="A125" s="8">
        <v>44013</v>
      </c>
      <c r="B125" s="135">
        <v>779999.87813269999</v>
      </c>
      <c r="C125" s="135">
        <v>422588.15666805999</v>
      </c>
      <c r="D125" s="135">
        <v>357411.72146464</v>
      </c>
      <c r="E125" s="135">
        <v>221179.79364392001</v>
      </c>
      <c r="F125" s="135">
        <v>178333.04554533001</v>
      </c>
      <c r="G125" s="135">
        <v>42846.748098589997</v>
      </c>
      <c r="H125" s="135">
        <v>479634.45632659009</v>
      </c>
      <c r="I125" s="135">
        <v>283505.31477264001</v>
      </c>
      <c r="J125" s="135">
        <v>196129.14155394997</v>
      </c>
      <c r="K125" s="135">
        <v>673267.88615323009</v>
      </c>
      <c r="L125" s="135">
        <v>389989.65719016001</v>
      </c>
      <c r="M125" s="135">
        <v>283278.22896306997</v>
      </c>
      <c r="N125" s="135">
        <v>9.6591000000000005</v>
      </c>
      <c r="O125" s="135">
        <v>10.2049</v>
      </c>
      <c r="P125" s="135">
        <v>9.2352000000000007</v>
      </c>
      <c r="Q125" s="135">
        <v>5.3555999999999999</v>
      </c>
      <c r="R125" s="135">
        <v>5.3716999999999997</v>
      </c>
      <c r="S125" s="135">
        <v>31.567</v>
      </c>
      <c r="T125" s="135">
        <v>31.598800000000001</v>
      </c>
      <c r="U125" s="135">
        <v>35.1297</v>
      </c>
      <c r="V125" s="135">
        <v>18.994900000000001</v>
      </c>
      <c r="W125" s="135">
        <v>7.2302</v>
      </c>
      <c r="X125" s="135">
        <v>4.3017000000000003</v>
      </c>
      <c r="Y125" s="135">
        <v>4.3864999999999998</v>
      </c>
      <c r="Z125" s="135">
        <v>1.2785</v>
      </c>
      <c r="AA125" s="135">
        <v>6.1714000000000002</v>
      </c>
      <c r="AB125" s="135">
        <v>9.3796999999999997</v>
      </c>
      <c r="AC125" s="135">
        <v>1.4708000000000001</v>
      </c>
      <c r="AD125" s="136"/>
      <c r="AE125" s="136"/>
      <c r="AF125" s="136"/>
    </row>
    <row r="126" spans="1:32" hidden="1" outlineLevel="1" collapsed="1">
      <c r="A126" s="8">
        <v>44044</v>
      </c>
      <c r="B126" s="135">
        <v>779261.08391743002</v>
      </c>
      <c r="C126" s="135">
        <v>420954.51301245001</v>
      </c>
      <c r="D126" s="135">
        <v>358306.57090498001</v>
      </c>
      <c r="E126" s="135">
        <v>223787.57861266</v>
      </c>
      <c r="F126" s="135">
        <v>181427.5432358</v>
      </c>
      <c r="G126" s="135">
        <v>42360.035376860003</v>
      </c>
      <c r="H126" s="135">
        <v>481696.26803346002</v>
      </c>
      <c r="I126" s="135">
        <v>291832.75655086001</v>
      </c>
      <c r="J126" s="135">
        <v>189863.51148260001</v>
      </c>
      <c r="K126" s="135">
        <v>671974.50525606005</v>
      </c>
      <c r="L126" s="135">
        <v>389931.05189615005</v>
      </c>
      <c r="M126" s="135">
        <v>282043.45335991005</v>
      </c>
      <c r="N126" s="135">
        <v>9.2220999999999993</v>
      </c>
      <c r="O126" s="135">
        <v>9.7736000000000001</v>
      </c>
      <c r="P126" s="135">
        <v>8.8474000000000004</v>
      </c>
      <c r="Q126" s="135">
        <v>5.343</v>
      </c>
      <c r="R126" s="135">
        <v>5.3506</v>
      </c>
      <c r="S126" s="135">
        <v>31.270700000000001</v>
      </c>
      <c r="T126" s="135">
        <v>31.284700000000001</v>
      </c>
      <c r="U126" s="135">
        <v>35.081499999999998</v>
      </c>
      <c r="V126" s="135">
        <v>21.869900000000001</v>
      </c>
      <c r="W126" s="135">
        <v>7.6631</v>
      </c>
      <c r="X126" s="135">
        <v>3.8477999999999999</v>
      </c>
      <c r="Y126" s="135">
        <v>3.9365999999999999</v>
      </c>
      <c r="Z126" s="135">
        <v>1.5048999999999999</v>
      </c>
      <c r="AA126" s="135">
        <v>6.0182000000000002</v>
      </c>
      <c r="AB126" s="135">
        <v>9.1652000000000005</v>
      </c>
      <c r="AC126" s="135">
        <v>1.415</v>
      </c>
      <c r="AD126" s="136"/>
      <c r="AE126" s="136"/>
      <c r="AF126" s="136"/>
    </row>
    <row r="127" spans="1:32" hidden="1" outlineLevel="1" collapsed="1">
      <c r="A127" s="8">
        <v>44075</v>
      </c>
      <c r="B127" s="135">
        <v>743245.69780589</v>
      </c>
      <c r="C127" s="135">
        <v>415548.32581587002</v>
      </c>
      <c r="D127" s="135">
        <v>327697.37199001998</v>
      </c>
      <c r="E127" s="135">
        <v>221849.03112651</v>
      </c>
      <c r="F127" s="135">
        <v>179654.8871235</v>
      </c>
      <c r="G127" s="135">
        <v>42194.144003009998</v>
      </c>
      <c r="H127" s="135">
        <v>506702.72790784994</v>
      </c>
      <c r="I127" s="135">
        <v>304740.27101390006</v>
      </c>
      <c r="J127" s="135">
        <v>201962.45689395</v>
      </c>
      <c r="K127" s="135">
        <v>686575.68184257997</v>
      </c>
      <c r="L127" s="135">
        <v>397367.48894782003</v>
      </c>
      <c r="M127" s="135">
        <v>289208.19289476</v>
      </c>
      <c r="N127" s="135">
        <v>9.1129999999999995</v>
      </c>
      <c r="O127" s="135">
        <v>9.6631</v>
      </c>
      <c r="P127" s="135">
        <v>8.7123000000000008</v>
      </c>
      <c r="Q127" s="135">
        <v>5.1932999999999998</v>
      </c>
      <c r="R127" s="135">
        <v>5.1994999999999996</v>
      </c>
      <c r="S127" s="135">
        <v>30.276</v>
      </c>
      <c r="T127" s="135">
        <v>30.308800000000002</v>
      </c>
      <c r="U127" s="135">
        <v>34.651299999999999</v>
      </c>
      <c r="V127" s="135">
        <v>15.813000000000001</v>
      </c>
      <c r="W127" s="135">
        <v>8.0417000000000005</v>
      </c>
      <c r="X127" s="135">
        <v>3.726</v>
      </c>
      <c r="Y127" s="135">
        <v>3.8128000000000002</v>
      </c>
      <c r="Z127" s="135">
        <v>1.1169</v>
      </c>
      <c r="AA127" s="135">
        <v>5.8593000000000002</v>
      </c>
      <c r="AB127" s="135">
        <v>8.7880000000000003</v>
      </c>
      <c r="AC127" s="135">
        <v>1.282</v>
      </c>
      <c r="AD127" s="136"/>
      <c r="AE127" s="136"/>
      <c r="AF127" s="136"/>
    </row>
    <row r="128" spans="1:32" hidden="1" outlineLevel="1" collapsed="1">
      <c r="A128" s="8">
        <v>44105</v>
      </c>
      <c r="B128" s="135">
        <v>738451.42991884996</v>
      </c>
      <c r="C128" s="135">
        <v>414141.41356184997</v>
      </c>
      <c r="D128" s="135">
        <v>324310.01635699999</v>
      </c>
      <c r="E128" s="135">
        <v>209414.67688439001</v>
      </c>
      <c r="F128" s="135">
        <v>172022.73348117</v>
      </c>
      <c r="G128" s="135">
        <v>37391.943403220001</v>
      </c>
      <c r="H128" s="135">
        <v>519921.44653289986</v>
      </c>
      <c r="I128" s="135">
        <v>318051.65548193001</v>
      </c>
      <c r="J128" s="135">
        <v>201869.79105096997</v>
      </c>
      <c r="K128" s="135">
        <v>695779.58551934012</v>
      </c>
      <c r="L128" s="135">
        <v>404111.13540610007</v>
      </c>
      <c r="M128" s="135">
        <v>291668.45011324005</v>
      </c>
      <c r="N128" s="135">
        <v>8.9901</v>
      </c>
      <c r="O128" s="135">
        <v>9.4671000000000003</v>
      </c>
      <c r="P128" s="135">
        <v>8.6252999999999993</v>
      </c>
      <c r="Q128" s="135">
        <v>5.1920000000000002</v>
      </c>
      <c r="R128" s="135">
        <v>5.2030000000000003</v>
      </c>
      <c r="S128" s="135">
        <v>29.520399999999999</v>
      </c>
      <c r="T128" s="135">
        <v>29.5395</v>
      </c>
      <c r="U128" s="135">
        <v>34.5062</v>
      </c>
      <c r="V128" s="135">
        <v>17.4999</v>
      </c>
      <c r="W128" s="135">
        <v>7.6332000000000004</v>
      </c>
      <c r="X128" s="135">
        <v>3.6652</v>
      </c>
      <c r="Y128" s="135">
        <v>3.7789999999999999</v>
      </c>
      <c r="Z128" s="135">
        <v>1.1329</v>
      </c>
      <c r="AA128" s="135">
        <v>5.7938000000000001</v>
      </c>
      <c r="AB128" s="135">
        <v>8.6166999999999998</v>
      </c>
      <c r="AC128" s="135">
        <v>1.3319000000000001</v>
      </c>
      <c r="AD128" s="136"/>
      <c r="AE128" s="136"/>
      <c r="AF128" s="136"/>
    </row>
    <row r="129" spans="1:32" hidden="1" outlineLevel="1" collapsed="1">
      <c r="A129" s="8">
        <v>44136</v>
      </c>
      <c r="B129" s="135">
        <v>742171.70762286999</v>
      </c>
      <c r="C129" s="135">
        <v>417904.29535469</v>
      </c>
      <c r="D129" s="135">
        <v>324267.41226817999</v>
      </c>
      <c r="E129" s="135">
        <v>210001.07928273</v>
      </c>
      <c r="F129" s="135">
        <v>174588.99992469</v>
      </c>
      <c r="G129" s="135">
        <v>35412.079358039999</v>
      </c>
      <c r="H129" s="135">
        <v>517423.21614030993</v>
      </c>
      <c r="I129" s="135">
        <v>314743.04072227003</v>
      </c>
      <c r="J129" s="135">
        <v>202680.17541803999</v>
      </c>
      <c r="K129" s="135">
        <v>703305.81260094</v>
      </c>
      <c r="L129" s="135">
        <v>409358.47800210002</v>
      </c>
      <c r="M129" s="135">
        <v>293947.33459884004</v>
      </c>
      <c r="N129" s="135">
        <v>8.9572000000000003</v>
      </c>
      <c r="O129" s="135">
        <v>9.3713999999999995</v>
      </c>
      <c r="P129" s="135">
        <v>8.4320000000000004</v>
      </c>
      <c r="Q129" s="135">
        <v>5.0228000000000002</v>
      </c>
      <c r="R129" s="135">
        <v>5.0335999999999999</v>
      </c>
      <c r="S129" s="135">
        <v>30.421500000000002</v>
      </c>
      <c r="T129" s="135">
        <v>30.438099999999999</v>
      </c>
      <c r="U129" s="135">
        <v>34.193300000000001</v>
      </c>
      <c r="V129" s="135">
        <v>21.596699999999998</v>
      </c>
      <c r="W129" s="135">
        <v>7.1017000000000001</v>
      </c>
      <c r="X129" s="135">
        <v>3.6294</v>
      </c>
      <c r="Y129" s="135">
        <v>3.7351000000000001</v>
      </c>
      <c r="Z129" s="135">
        <v>1.4325000000000001</v>
      </c>
      <c r="AA129" s="135">
        <v>5.2141999999999999</v>
      </c>
      <c r="AB129" s="135">
        <v>7.8779000000000003</v>
      </c>
      <c r="AC129" s="135">
        <v>1.2428999999999999</v>
      </c>
      <c r="AD129" s="136"/>
      <c r="AE129" s="136"/>
      <c r="AF129" s="136"/>
    </row>
    <row r="130" spans="1:32" hidden="1" outlineLevel="1" collapsed="1">
      <c r="A130" s="8">
        <v>44166</v>
      </c>
      <c r="B130" s="135">
        <v>724156.53419985995</v>
      </c>
      <c r="C130" s="135">
        <v>409517.02830577001</v>
      </c>
      <c r="D130" s="135">
        <v>314639.50589408999</v>
      </c>
      <c r="E130" s="135">
        <v>206471.43665319</v>
      </c>
      <c r="F130" s="135">
        <v>174432.28626188001</v>
      </c>
      <c r="G130" s="135">
        <v>32039.150391309999</v>
      </c>
      <c r="H130" s="135">
        <v>549487.70555002009</v>
      </c>
      <c r="I130" s="135">
        <v>361293.08521366009</v>
      </c>
      <c r="J130" s="135">
        <v>188194.62033636001</v>
      </c>
      <c r="K130" s="135">
        <v>730317.48483752017</v>
      </c>
      <c r="L130" s="135">
        <v>433416.66656522994</v>
      </c>
      <c r="M130" s="135">
        <v>296900.81827229005</v>
      </c>
      <c r="N130" s="135">
        <v>8.7912999999999997</v>
      </c>
      <c r="O130" s="135">
        <v>9.2462999999999997</v>
      </c>
      <c r="P130" s="135">
        <v>8.3917000000000002</v>
      </c>
      <c r="Q130" s="135">
        <v>5.1380999999999997</v>
      </c>
      <c r="R130" s="135">
        <v>5.1565000000000003</v>
      </c>
      <c r="S130" s="135">
        <v>29.901199999999999</v>
      </c>
      <c r="T130" s="135">
        <v>29.918900000000001</v>
      </c>
      <c r="U130" s="135">
        <v>33.261000000000003</v>
      </c>
      <c r="V130" s="135">
        <v>21.6633</v>
      </c>
      <c r="W130" s="135">
        <v>5.8192000000000004</v>
      </c>
      <c r="X130" s="135">
        <v>3.6208</v>
      </c>
      <c r="Y130" s="135">
        <v>3.7334999999999998</v>
      </c>
      <c r="Z130" s="135">
        <v>1.1157999999999999</v>
      </c>
      <c r="AA130" s="135">
        <v>5.2933000000000003</v>
      </c>
      <c r="AB130" s="135">
        <v>7.6353999999999997</v>
      </c>
      <c r="AC130" s="135">
        <v>1.1996</v>
      </c>
      <c r="AD130" s="136"/>
      <c r="AE130" s="136"/>
      <c r="AF130" s="136"/>
    </row>
    <row r="131" spans="1:32" hidden="1" outlineLevel="1" collapsed="1">
      <c r="A131" s="8">
        <v>44197</v>
      </c>
      <c r="B131" s="135">
        <v>723308.41639847006</v>
      </c>
      <c r="C131" s="135">
        <v>414073.32060618</v>
      </c>
      <c r="D131" s="135">
        <v>309235.09579229</v>
      </c>
      <c r="E131" s="135">
        <v>207869.59497931</v>
      </c>
      <c r="F131" s="135">
        <v>175997.01528202</v>
      </c>
      <c r="G131" s="135">
        <v>31872.579697289999</v>
      </c>
      <c r="H131" s="135">
        <v>541403.6336249701</v>
      </c>
      <c r="I131" s="135">
        <v>348489.74900257995</v>
      </c>
      <c r="J131" s="135">
        <v>192913.88462239</v>
      </c>
      <c r="K131" s="135">
        <v>726782.33731419011</v>
      </c>
      <c r="L131" s="135">
        <v>430926.88749612006</v>
      </c>
      <c r="M131" s="135">
        <v>295855.44981806999</v>
      </c>
      <c r="N131" s="135">
        <v>8.8432999999999993</v>
      </c>
      <c r="O131" s="135">
        <v>9.3579000000000008</v>
      </c>
      <c r="P131" s="135">
        <v>8.5547000000000004</v>
      </c>
      <c r="Q131" s="135">
        <v>4.3632</v>
      </c>
      <c r="R131" s="135">
        <v>4.3905000000000003</v>
      </c>
      <c r="S131" s="135">
        <v>30.324300000000001</v>
      </c>
      <c r="T131" s="135">
        <v>30.349799999999998</v>
      </c>
      <c r="U131" s="135">
        <v>34.204000000000001</v>
      </c>
      <c r="V131" s="135">
        <v>18.7227</v>
      </c>
      <c r="W131" s="135">
        <v>6.0799000000000003</v>
      </c>
      <c r="X131" s="135">
        <v>3.6623999999999999</v>
      </c>
      <c r="Y131" s="135">
        <v>3.7410000000000001</v>
      </c>
      <c r="Z131" s="135">
        <v>1.1922999999999999</v>
      </c>
      <c r="AA131" s="135">
        <v>5.4889000000000001</v>
      </c>
      <c r="AB131" s="135">
        <v>7.7215999999999996</v>
      </c>
      <c r="AC131" s="135">
        <v>1.1680999999999999</v>
      </c>
      <c r="AD131" s="136"/>
      <c r="AE131" s="136"/>
      <c r="AF131" s="136"/>
    </row>
    <row r="132" spans="1:32" hidden="1" outlineLevel="1" collapsed="1">
      <c r="A132" s="8">
        <v>44228</v>
      </c>
      <c r="B132" s="135">
        <v>722715.07665394002</v>
      </c>
      <c r="C132" s="135">
        <v>417037.54916523001</v>
      </c>
      <c r="D132" s="135">
        <v>305677.52748871001</v>
      </c>
      <c r="E132" s="135">
        <v>209115.18424954001</v>
      </c>
      <c r="F132" s="135">
        <v>178888.10569549</v>
      </c>
      <c r="G132" s="135">
        <v>30227.07855405</v>
      </c>
      <c r="H132" s="135">
        <v>534953.35369519994</v>
      </c>
      <c r="I132" s="135">
        <v>346583.32708254992</v>
      </c>
      <c r="J132" s="135">
        <v>188370.02661265002</v>
      </c>
      <c r="K132" s="135">
        <v>733252.23713928007</v>
      </c>
      <c r="L132" s="135">
        <v>437738.57198924996</v>
      </c>
      <c r="M132" s="135">
        <v>295513.66515003005</v>
      </c>
      <c r="N132" s="135">
        <v>8.4046000000000003</v>
      </c>
      <c r="O132" s="135">
        <v>8.9293999999999993</v>
      </c>
      <c r="P132" s="135">
        <v>8.0982000000000003</v>
      </c>
      <c r="Q132" s="135">
        <v>4.3179999999999996</v>
      </c>
      <c r="R132" s="135">
        <v>4.3320999999999996</v>
      </c>
      <c r="S132" s="135">
        <v>29.7986</v>
      </c>
      <c r="T132" s="135">
        <v>29.798100000000002</v>
      </c>
      <c r="U132" s="135">
        <v>34.130400000000002</v>
      </c>
      <c r="V132" s="135">
        <v>30.1968</v>
      </c>
      <c r="W132" s="135">
        <v>5.9287999999999998</v>
      </c>
      <c r="X132" s="135">
        <v>3.6189</v>
      </c>
      <c r="Y132" s="135">
        <v>3.7006000000000001</v>
      </c>
      <c r="Z132" s="135">
        <v>1.1984999999999999</v>
      </c>
      <c r="AA132" s="135">
        <v>5.0811999999999999</v>
      </c>
      <c r="AB132" s="135">
        <v>7.4698000000000002</v>
      </c>
      <c r="AC132" s="135">
        <v>1.0429999999999999</v>
      </c>
      <c r="AD132" s="136"/>
      <c r="AE132" s="136"/>
      <c r="AF132" s="136"/>
    </row>
    <row r="133" spans="1:32" hidden="1" outlineLevel="1" collapsed="1">
      <c r="A133" s="8">
        <v>44256</v>
      </c>
      <c r="B133" s="135">
        <v>717798.50758729002</v>
      </c>
      <c r="C133" s="135">
        <v>417519.12782171997</v>
      </c>
      <c r="D133" s="135">
        <v>300279.37976556999</v>
      </c>
      <c r="E133" s="135">
        <v>213605.88205203999</v>
      </c>
      <c r="F133" s="135">
        <v>184124.19999930999</v>
      </c>
      <c r="G133" s="135">
        <v>29481.682052730001</v>
      </c>
      <c r="H133" s="135">
        <v>549709.48050824006</v>
      </c>
      <c r="I133" s="135">
        <v>350689.71785297</v>
      </c>
      <c r="J133" s="135">
        <v>199019.76265526999</v>
      </c>
      <c r="K133" s="135">
        <v>732758.83592674986</v>
      </c>
      <c r="L133" s="135">
        <v>439621.71406239999</v>
      </c>
      <c r="M133" s="135">
        <v>293137.12186435005</v>
      </c>
      <c r="N133" s="135">
        <v>8.4741999999999997</v>
      </c>
      <c r="O133" s="135">
        <v>8.9739000000000004</v>
      </c>
      <c r="P133" s="135">
        <v>8.2355</v>
      </c>
      <c r="Q133" s="135">
        <v>4.327</v>
      </c>
      <c r="R133" s="135">
        <v>4.3278999999999996</v>
      </c>
      <c r="S133" s="135">
        <v>29.762899999999998</v>
      </c>
      <c r="T133" s="135">
        <v>29.775200000000002</v>
      </c>
      <c r="U133" s="135">
        <v>33.700499999999998</v>
      </c>
      <c r="V133" s="135">
        <v>22.7654</v>
      </c>
      <c r="W133" s="135">
        <v>6.1738</v>
      </c>
      <c r="X133" s="135">
        <v>3.6440999999999999</v>
      </c>
      <c r="Y133" s="135">
        <v>3.7471999999999999</v>
      </c>
      <c r="Z133" s="135">
        <v>0.93879999999999997</v>
      </c>
      <c r="AA133" s="135">
        <v>4.6679000000000004</v>
      </c>
      <c r="AB133" s="135">
        <v>6.9992999999999999</v>
      </c>
      <c r="AC133" s="135">
        <v>0.71630000000000005</v>
      </c>
      <c r="AD133" s="136"/>
      <c r="AE133" s="136"/>
      <c r="AF133" s="136"/>
    </row>
    <row r="134" spans="1:32" hidden="1" outlineLevel="1" collapsed="1">
      <c r="A134" s="8">
        <v>44287</v>
      </c>
      <c r="B134" s="135">
        <v>733228.17118754005</v>
      </c>
      <c r="C134" s="135">
        <v>427738.71962982998</v>
      </c>
      <c r="D134" s="135">
        <v>305489.45155771001</v>
      </c>
      <c r="E134" s="135">
        <v>216625.58356748</v>
      </c>
      <c r="F134" s="135">
        <v>187622.09374551999</v>
      </c>
      <c r="G134" s="135">
        <v>29003.48982196</v>
      </c>
      <c r="H134" s="135">
        <v>555029.82336463989</v>
      </c>
      <c r="I134" s="135">
        <v>350338.99989964999</v>
      </c>
      <c r="J134" s="135">
        <v>204690.82346498998</v>
      </c>
      <c r="K134" s="135">
        <v>743472.6450052599</v>
      </c>
      <c r="L134" s="135">
        <v>452762.91431708005</v>
      </c>
      <c r="M134" s="135">
        <v>290709.73068817996</v>
      </c>
      <c r="N134" s="135">
        <v>8.8503000000000007</v>
      </c>
      <c r="O134" s="135">
        <v>9.3800000000000008</v>
      </c>
      <c r="P134" s="135">
        <v>8.6851000000000003</v>
      </c>
      <c r="Q134" s="135">
        <v>4.8898000000000001</v>
      </c>
      <c r="R134" s="135">
        <v>4.8959999999999999</v>
      </c>
      <c r="S134" s="135">
        <v>29.582699999999999</v>
      </c>
      <c r="T134" s="135">
        <v>29.587399999999999</v>
      </c>
      <c r="U134" s="135">
        <v>33.175600000000003</v>
      </c>
      <c r="V134" s="135">
        <v>25.2425</v>
      </c>
      <c r="W134" s="135">
        <v>7.1649000000000003</v>
      </c>
      <c r="X134" s="135">
        <v>3.7595000000000001</v>
      </c>
      <c r="Y134" s="135">
        <v>3.8780999999999999</v>
      </c>
      <c r="Z134" s="135">
        <v>1.0031000000000001</v>
      </c>
      <c r="AA134" s="135">
        <v>4.5719000000000003</v>
      </c>
      <c r="AB134" s="135">
        <v>6.7096</v>
      </c>
      <c r="AC134" s="135">
        <v>0.72150000000000003</v>
      </c>
      <c r="AD134" s="136"/>
      <c r="AE134" s="136"/>
      <c r="AF134" s="136"/>
    </row>
    <row r="135" spans="1:32" hidden="1" outlineLevel="1" collapsed="1">
      <c r="A135" s="8">
        <v>44317</v>
      </c>
      <c r="B135" s="135">
        <v>729349.98783781996</v>
      </c>
      <c r="C135" s="135">
        <v>439329.36086016998</v>
      </c>
      <c r="D135" s="135">
        <v>290020.62697764998</v>
      </c>
      <c r="E135" s="135">
        <v>222419.95783686999</v>
      </c>
      <c r="F135" s="135">
        <v>194137.59524947</v>
      </c>
      <c r="G135" s="135">
        <v>28282.362587399999</v>
      </c>
      <c r="H135" s="135">
        <v>563973.99888236029</v>
      </c>
      <c r="I135" s="135">
        <v>360206.8338070999</v>
      </c>
      <c r="J135" s="135">
        <v>203767.16507526001</v>
      </c>
      <c r="K135" s="135">
        <v>737440.04464366008</v>
      </c>
      <c r="L135" s="135">
        <v>449994.57968534995</v>
      </c>
      <c r="M135" s="135">
        <v>287445.46495831001</v>
      </c>
      <c r="N135" s="135">
        <v>8.9526000000000003</v>
      </c>
      <c r="O135" s="135">
        <v>9.5662000000000003</v>
      </c>
      <c r="P135" s="135">
        <v>8.7309000000000001</v>
      </c>
      <c r="Q135" s="135">
        <v>4.7492999999999999</v>
      </c>
      <c r="R135" s="135">
        <v>4.7676999999999996</v>
      </c>
      <c r="S135" s="135">
        <v>29.621300000000002</v>
      </c>
      <c r="T135" s="135">
        <v>29.626899999999999</v>
      </c>
      <c r="U135" s="135">
        <v>33.557000000000002</v>
      </c>
      <c r="V135" s="135">
        <v>24.798100000000002</v>
      </c>
      <c r="W135" s="135">
        <v>5.9448999999999996</v>
      </c>
      <c r="X135" s="135">
        <v>3.8254000000000001</v>
      </c>
      <c r="Y135" s="135">
        <v>3.9558</v>
      </c>
      <c r="Z135" s="135">
        <v>1.0176000000000001</v>
      </c>
      <c r="AA135" s="135">
        <v>4.8627000000000002</v>
      </c>
      <c r="AB135" s="135">
        <v>6.9375999999999998</v>
      </c>
      <c r="AC135" s="135">
        <v>0.61980000000000002</v>
      </c>
      <c r="AD135" s="136"/>
      <c r="AE135" s="136"/>
      <c r="AF135" s="136"/>
    </row>
    <row r="136" spans="1:32" hidden="1" outlineLevel="1" collapsed="1">
      <c r="A136" s="8">
        <v>44348</v>
      </c>
      <c r="B136" s="135">
        <v>731998.72738638998</v>
      </c>
      <c r="C136" s="135">
        <v>452200.27157858998</v>
      </c>
      <c r="D136" s="135">
        <v>279798.4558078</v>
      </c>
      <c r="E136" s="135">
        <v>227125.90144623999</v>
      </c>
      <c r="F136" s="135">
        <v>199801.83518257001</v>
      </c>
      <c r="G136" s="135">
        <v>27324.06626367</v>
      </c>
      <c r="H136" s="135">
        <v>561884.59274354007</v>
      </c>
      <c r="I136" s="135">
        <v>365793.28781817993</v>
      </c>
      <c r="J136" s="135">
        <v>196091.30492535996</v>
      </c>
      <c r="K136" s="135">
        <v>749817.20242912997</v>
      </c>
      <c r="L136" s="135">
        <v>465792.59020998003</v>
      </c>
      <c r="M136" s="135">
        <v>284024.61221914995</v>
      </c>
      <c r="N136" s="135">
        <v>9.0413999999999994</v>
      </c>
      <c r="O136" s="135">
        <v>9.6135000000000002</v>
      </c>
      <c r="P136" s="135">
        <v>8.8646999999999991</v>
      </c>
      <c r="Q136" s="135">
        <v>5.2954999999999997</v>
      </c>
      <c r="R136" s="135">
        <v>5.3239999999999998</v>
      </c>
      <c r="S136" s="135">
        <v>30.081900000000001</v>
      </c>
      <c r="T136" s="135">
        <v>30.080500000000001</v>
      </c>
      <c r="U136" s="135">
        <v>33.997999999999998</v>
      </c>
      <c r="V136" s="135">
        <v>31.5916</v>
      </c>
      <c r="W136" s="135">
        <v>7.5067000000000004</v>
      </c>
      <c r="X136" s="135">
        <v>3.8062</v>
      </c>
      <c r="Y136" s="135">
        <v>3.9218999999999999</v>
      </c>
      <c r="Z136" s="135">
        <v>1.0444</v>
      </c>
      <c r="AA136" s="135">
        <v>4.9154999999999998</v>
      </c>
      <c r="AB136" s="135">
        <v>6.8551000000000002</v>
      </c>
      <c r="AC136" s="135">
        <v>0.67910000000000004</v>
      </c>
      <c r="AD136" s="136"/>
      <c r="AE136" s="136"/>
      <c r="AF136" s="136"/>
    </row>
    <row r="137" spans="1:32" hidden="1" outlineLevel="1" collapsed="1">
      <c r="A137" s="8">
        <v>44378</v>
      </c>
      <c r="B137" s="135">
        <v>728742.07286563003</v>
      </c>
      <c r="C137" s="135">
        <v>457207.77681930002</v>
      </c>
      <c r="D137" s="135">
        <v>271534.29604633001</v>
      </c>
      <c r="E137" s="135">
        <v>231139.07931621</v>
      </c>
      <c r="F137" s="135">
        <v>204905.28604968</v>
      </c>
      <c r="G137" s="135">
        <v>26233.79326653</v>
      </c>
      <c r="H137" s="135">
        <v>573030.51870927005</v>
      </c>
      <c r="I137" s="135">
        <v>378662.91893136007</v>
      </c>
      <c r="J137" s="135">
        <v>194367.59977791004</v>
      </c>
      <c r="K137" s="135">
        <v>743425.68556754012</v>
      </c>
      <c r="L137" s="135">
        <v>461491.83961228002</v>
      </c>
      <c r="M137" s="135">
        <v>281933.84595525998</v>
      </c>
      <c r="N137" s="135">
        <v>9.1355000000000004</v>
      </c>
      <c r="O137" s="135">
        <v>9.9144000000000005</v>
      </c>
      <c r="P137" s="135">
        <v>9.2157</v>
      </c>
      <c r="Q137" s="135">
        <v>4.8490000000000002</v>
      </c>
      <c r="R137" s="135">
        <v>4.8609</v>
      </c>
      <c r="S137" s="135">
        <v>29.592700000000001</v>
      </c>
      <c r="T137" s="135">
        <v>29.603400000000001</v>
      </c>
      <c r="U137" s="135">
        <v>33.176099999999998</v>
      </c>
      <c r="V137" s="135">
        <v>21.7638</v>
      </c>
      <c r="W137" s="135">
        <v>4.9218000000000002</v>
      </c>
      <c r="X137" s="135">
        <v>3.9504999999999999</v>
      </c>
      <c r="Y137" s="135">
        <v>4.0540000000000003</v>
      </c>
      <c r="Z137" s="135">
        <v>1.01</v>
      </c>
      <c r="AA137" s="135">
        <v>4.8592000000000004</v>
      </c>
      <c r="AB137" s="135">
        <v>6.7811000000000003</v>
      </c>
      <c r="AC137" s="135">
        <v>0.59289999999999998</v>
      </c>
      <c r="AD137" s="136"/>
      <c r="AE137" s="136"/>
      <c r="AF137" s="136"/>
    </row>
    <row r="138" spans="1:32" hidden="1" outlineLevel="1" collapsed="1">
      <c r="A138" s="8">
        <v>44409</v>
      </c>
      <c r="B138" s="135">
        <v>749205.40850559995</v>
      </c>
      <c r="C138" s="135">
        <v>472670.6106291</v>
      </c>
      <c r="D138" s="135">
        <v>276534.7978765</v>
      </c>
      <c r="E138" s="135">
        <v>236757.68944844001</v>
      </c>
      <c r="F138" s="135">
        <v>212543.77782913001</v>
      </c>
      <c r="G138" s="135">
        <v>24213.911619310002</v>
      </c>
      <c r="H138" s="135">
        <v>558086.09699549014</v>
      </c>
      <c r="I138" s="135">
        <v>374392.83560303005</v>
      </c>
      <c r="J138" s="135">
        <v>183693.26139245997</v>
      </c>
      <c r="K138" s="135">
        <v>739629.63760259002</v>
      </c>
      <c r="L138" s="135">
        <v>455643.95747874002</v>
      </c>
      <c r="M138" s="135">
        <v>283985.68012385</v>
      </c>
      <c r="N138" s="135">
        <v>8.8557000000000006</v>
      </c>
      <c r="O138" s="135">
        <v>10.066599999999999</v>
      </c>
      <c r="P138" s="135">
        <v>9.3928999999999991</v>
      </c>
      <c r="Q138" s="135">
        <v>3.1655000000000002</v>
      </c>
      <c r="R138" s="135">
        <v>3.1659999999999999</v>
      </c>
      <c r="S138" s="135">
        <v>29.734100000000002</v>
      </c>
      <c r="T138" s="135">
        <v>29.741099999999999</v>
      </c>
      <c r="U138" s="135">
        <v>33.275100000000002</v>
      </c>
      <c r="V138" s="135">
        <v>25.488600000000002</v>
      </c>
      <c r="W138" s="135">
        <v>5.8457999999999997</v>
      </c>
      <c r="X138" s="135">
        <v>4.4138999999999999</v>
      </c>
      <c r="Y138" s="135">
        <v>4.5723000000000003</v>
      </c>
      <c r="Z138" s="135">
        <v>0.80420000000000003</v>
      </c>
      <c r="AA138" s="135">
        <v>4.6451000000000002</v>
      </c>
      <c r="AB138" s="135">
        <v>6.7146999999999997</v>
      </c>
      <c r="AC138" s="135">
        <v>0.54779999999999995</v>
      </c>
      <c r="AD138" s="136"/>
      <c r="AE138" s="136"/>
      <c r="AF138" s="136"/>
    </row>
    <row r="139" spans="1:32" hidden="1" outlineLevel="1" collapsed="1">
      <c r="A139" s="8">
        <v>44440</v>
      </c>
      <c r="B139" s="135">
        <v>746727.78377873998</v>
      </c>
      <c r="C139" s="135">
        <v>482573.73557233001</v>
      </c>
      <c r="D139" s="135">
        <v>264154.04820641002</v>
      </c>
      <c r="E139" s="135">
        <v>240346.56317581999</v>
      </c>
      <c r="F139" s="135">
        <v>216979.31312949999</v>
      </c>
      <c r="G139" s="135">
        <v>23367.250046320001</v>
      </c>
      <c r="H139" s="135">
        <v>577189.17555379018</v>
      </c>
      <c r="I139" s="135">
        <v>393078.33311342006</v>
      </c>
      <c r="J139" s="135">
        <v>184110.84244036995</v>
      </c>
      <c r="K139" s="135">
        <v>743830.71660060994</v>
      </c>
      <c r="L139" s="135">
        <v>463897.03236983996</v>
      </c>
      <c r="M139" s="135">
        <v>279933.68423076998</v>
      </c>
      <c r="N139" s="135">
        <v>8.8695000000000004</v>
      </c>
      <c r="O139" s="135">
        <v>9.7022999999999993</v>
      </c>
      <c r="P139" s="135">
        <v>9.0338999999999992</v>
      </c>
      <c r="Q139" s="135">
        <v>3.7423000000000002</v>
      </c>
      <c r="R139" s="135">
        <v>3.7443</v>
      </c>
      <c r="S139" s="135">
        <v>29.643799999999999</v>
      </c>
      <c r="T139" s="135">
        <v>29.645299999999999</v>
      </c>
      <c r="U139" s="135">
        <v>33.261000000000003</v>
      </c>
      <c r="V139" s="135">
        <v>28.518000000000001</v>
      </c>
      <c r="W139" s="135">
        <v>7.9147999999999996</v>
      </c>
      <c r="X139" s="135">
        <v>4.5819999999999999</v>
      </c>
      <c r="Y139" s="135">
        <v>4.7481</v>
      </c>
      <c r="Z139" s="135">
        <v>0.77559999999999996</v>
      </c>
      <c r="AA139" s="135">
        <v>4.7403000000000004</v>
      </c>
      <c r="AB139" s="135">
        <v>6.7553999999999998</v>
      </c>
      <c r="AC139" s="135">
        <v>0.49359999999999998</v>
      </c>
      <c r="AD139" s="136"/>
      <c r="AE139" s="136"/>
      <c r="AF139" s="136"/>
    </row>
    <row r="140" spans="1:32" hidden="1" outlineLevel="1" collapsed="1">
      <c r="A140" s="8">
        <v>44470</v>
      </c>
      <c r="B140" s="135">
        <v>755513.23521634995</v>
      </c>
      <c r="C140" s="135">
        <v>488159.20844279998</v>
      </c>
      <c r="D140" s="135">
        <v>267354.02677355002</v>
      </c>
      <c r="E140" s="135">
        <v>242819.02299478001</v>
      </c>
      <c r="F140" s="135">
        <v>221109.69845846001</v>
      </c>
      <c r="G140" s="135">
        <v>21709.32453632</v>
      </c>
      <c r="H140" s="135">
        <v>581753.5908486502</v>
      </c>
      <c r="I140" s="135">
        <v>398574.14930309</v>
      </c>
      <c r="J140" s="135">
        <v>183179.44154555997</v>
      </c>
      <c r="K140" s="135">
        <v>745101.41704116017</v>
      </c>
      <c r="L140" s="135">
        <v>465850.86396767996</v>
      </c>
      <c r="M140" s="135">
        <v>279250.55307348003</v>
      </c>
      <c r="N140" s="135">
        <v>9.2322000000000006</v>
      </c>
      <c r="O140" s="135">
        <v>10.011900000000001</v>
      </c>
      <c r="P140" s="135">
        <v>9.4162999999999997</v>
      </c>
      <c r="Q140" s="135">
        <v>3.9460999999999999</v>
      </c>
      <c r="R140" s="135">
        <v>3.9491999999999998</v>
      </c>
      <c r="S140" s="135">
        <v>29.631599999999999</v>
      </c>
      <c r="T140" s="135">
        <v>29.648800000000001</v>
      </c>
      <c r="U140" s="135">
        <v>33.271900000000002</v>
      </c>
      <c r="V140" s="135">
        <v>20.6143</v>
      </c>
      <c r="W140" s="135">
        <v>6.1428000000000003</v>
      </c>
      <c r="X140" s="135">
        <v>4.6452</v>
      </c>
      <c r="Y140" s="135">
        <v>4.7587000000000002</v>
      </c>
      <c r="Z140" s="135">
        <v>0.71970000000000001</v>
      </c>
      <c r="AA140" s="135">
        <v>4.8615000000000004</v>
      </c>
      <c r="AB140" s="135">
        <v>6.7606999999999999</v>
      </c>
      <c r="AC140" s="135">
        <v>0.5494</v>
      </c>
      <c r="AD140" s="136"/>
      <c r="AE140" s="136"/>
      <c r="AF140" s="136"/>
    </row>
    <row r="141" spans="1:32" hidden="1" outlineLevel="1" collapsed="1">
      <c r="A141" s="8">
        <v>44501</v>
      </c>
      <c r="B141" s="135">
        <v>761537.61189228995</v>
      </c>
      <c r="C141" s="135">
        <v>496235.26181587001</v>
      </c>
      <c r="D141" s="135">
        <v>265302.35007642</v>
      </c>
      <c r="E141" s="135">
        <v>250573.70021740001</v>
      </c>
      <c r="F141" s="135">
        <v>228804.45577104</v>
      </c>
      <c r="G141" s="135">
        <v>21769.24444636</v>
      </c>
      <c r="H141" s="135">
        <v>590102.37891186995</v>
      </c>
      <c r="I141" s="135">
        <v>409512.74833037995</v>
      </c>
      <c r="J141" s="135">
        <v>180589.63058148997</v>
      </c>
      <c r="K141" s="135">
        <v>757040.97679992986</v>
      </c>
      <c r="L141" s="135">
        <v>469045.61940349999</v>
      </c>
      <c r="M141" s="135">
        <v>287995.35739643004</v>
      </c>
      <c r="N141" s="135">
        <v>9.0797000000000008</v>
      </c>
      <c r="O141" s="135">
        <v>9.9853000000000005</v>
      </c>
      <c r="P141" s="135">
        <v>9.4392999999999994</v>
      </c>
      <c r="Q141" s="135">
        <v>3.2498999999999998</v>
      </c>
      <c r="R141" s="135">
        <v>3.2505999999999999</v>
      </c>
      <c r="S141" s="135">
        <v>28.336600000000001</v>
      </c>
      <c r="T141" s="135">
        <v>28.3491</v>
      </c>
      <c r="U141" s="135">
        <v>31.51</v>
      </c>
      <c r="V141" s="135">
        <v>18.270800000000001</v>
      </c>
      <c r="W141" s="135">
        <v>5.9080000000000004</v>
      </c>
      <c r="X141" s="135">
        <v>4.7561999999999998</v>
      </c>
      <c r="Y141" s="135">
        <v>4.8521000000000001</v>
      </c>
      <c r="Z141" s="135">
        <v>1.0256000000000001</v>
      </c>
      <c r="AA141" s="135">
        <v>5.0197000000000003</v>
      </c>
      <c r="AB141" s="135">
        <v>6.9683000000000002</v>
      </c>
      <c r="AC141" s="135">
        <v>0.62239999999999995</v>
      </c>
      <c r="AD141" s="136"/>
      <c r="AE141" s="136"/>
      <c r="AF141" s="136"/>
    </row>
    <row r="142" spans="1:32" hidden="1" outlineLevel="1" collapsed="1">
      <c r="A142" s="8">
        <v>44531</v>
      </c>
      <c r="B142" s="135">
        <v>752324.27137451002</v>
      </c>
      <c r="C142" s="135">
        <v>484060.07121442002</v>
      </c>
      <c r="D142" s="135">
        <v>268264.20016009</v>
      </c>
      <c r="E142" s="135">
        <v>254385.18023961</v>
      </c>
      <c r="F142" s="135">
        <v>232914.11796569001</v>
      </c>
      <c r="G142" s="135">
        <v>21471.062273920001</v>
      </c>
      <c r="H142" s="135">
        <v>633805.71783009009</v>
      </c>
      <c r="I142" s="135">
        <v>456470.90545160009</v>
      </c>
      <c r="J142" s="135">
        <v>177334.81237849005</v>
      </c>
      <c r="K142" s="135">
        <v>794151.81397308025</v>
      </c>
      <c r="L142" s="135">
        <v>506980.23351185001</v>
      </c>
      <c r="M142" s="135">
        <v>287171.58046123001</v>
      </c>
      <c r="N142" s="135">
        <v>9.0725999999999996</v>
      </c>
      <c r="O142" s="135">
        <v>10.480399999999999</v>
      </c>
      <c r="P142" s="135">
        <v>9.8962000000000003</v>
      </c>
      <c r="Q142" s="135">
        <v>3.3405999999999998</v>
      </c>
      <c r="R142" s="135">
        <v>3.3424999999999998</v>
      </c>
      <c r="S142" s="135">
        <v>28.063700000000001</v>
      </c>
      <c r="T142" s="135">
        <v>28.072500000000002</v>
      </c>
      <c r="U142" s="135">
        <v>31.2971</v>
      </c>
      <c r="V142" s="135">
        <v>23.189699999999998</v>
      </c>
      <c r="W142" s="135">
        <v>5.7965999999999998</v>
      </c>
      <c r="X142" s="135">
        <v>4.5206999999999997</v>
      </c>
      <c r="Y142" s="135">
        <v>4.6376999999999997</v>
      </c>
      <c r="Z142" s="135">
        <v>1.4140999999999999</v>
      </c>
      <c r="AA142" s="135">
        <v>5.1830999999999996</v>
      </c>
      <c r="AB142" s="135">
        <v>6.9608999999999996</v>
      </c>
      <c r="AC142" s="135">
        <v>0.59019999999999995</v>
      </c>
      <c r="AD142" s="136"/>
      <c r="AE142" s="136"/>
      <c r="AF142" s="136"/>
    </row>
    <row r="143" spans="1:32" hidden="1" outlineLevel="1" collapsed="1">
      <c r="A143" s="8">
        <v>44562</v>
      </c>
      <c r="B143" s="135">
        <v>769648.5953399</v>
      </c>
      <c r="C143" s="135">
        <v>486449.85166242998</v>
      </c>
      <c r="D143" s="135">
        <v>283198.74367747002</v>
      </c>
      <c r="E143" s="135">
        <v>262515.19351875997</v>
      </c>
      <c r="F143" s="135">
        <v>240199.63851101001</v>
      </c>
      <c r="G143" s="135">
        <v>22315.555007750001</v>
      </c>
      <c r="H143" s="135">
        <v>627775.91253721993</v>
      </c>
      <c r="I143" s="135">
        <v>426864.43489486008</v>
      </c>
      <c r="J143" s="135">
        <v>200911.47764236006</v>
      </c>
      <c r="K143" s="135">
        <v>773830.65855368017</v>
      </c>
      <c r="L143" s="135">
        <v>481828.46030254004</v>
      </c>
      <c r="M143" s="135">
        <v>292002.19825114001</v>
      </c>
      <c r="N143" s="135">
        <v>9.5184999999999995</v>
      </c>
      <c r="O143" s="135">
        <v>10.822699999999999</v>
      </c>
      <c r="P143" s="135">
        <v>10.373100000000001</v>
      </c>
      <c r="Q143" s="135">
        <v>3.3409</v>
      </c>
      <c r="R143" s="135">
        <v>3.3441000000000001</v>
      </c>
      <c r="S143" s="135">
        <v>28.384499999999999</v>
      </c>
      <c r="T143" s="135">
        <v>28.377500000000001</v>
      </c>
      <c r="U143" s="135">
        <v>32.035800000000002</v>
      </c>
      <c r="V143" s="135">
        <v>39.0764</v>
      </c>
      <c r="W143" s="135">
        <v>4.7176</v>
      </c>
      <c r="X143" s="135">
        <v>4.8006000000000002</v>
      </c>
      <c r="Y143" s="135">
        <v>4.8502000000000001</v>
      </c>
      <c r="Z143" s="135">
        <v>1.2723</v>
      </c>
      <c r="AA143" s="135">
        <v>5.2095000000000002</v>
      </c>
      <c r="AB143" s="135">
        <v>7.0526</v>
      </c>
      <c r="AC143" s="135">
        <v>0.53920000000000001</v>
      </c>
      <c r="AD143" s="136"/>
      <c r="AE143" s="136"/>
      <c r="AF143" s="136"/>
    </row>
    <row r="144" spans="1:32" hidden="1" outlineLevel="1" collapsed="1">
      <c r="A144" s="8">
        <v>44593</v>
      </c>
      <c r="B144" s="135">
        <v>743729.66270459001</v>
      </c>
      <c r="C144" s="135">
        <v>496100.79822917999</v>
      </c>
      <c r="D144" s="135">
        <v>247628.86447541</v>
      </c>
      <c r="E144" s="135">
        <v>268008.23141533998</v>
      </c>
      <c r="F144" s="135">
        <v>247171.25182676999</v>
      </c>
      <c r="G144" s="135">
        <v>20836.97958857</v>
      </c>
      <c r="H144" s="135">
        <v>579343.7588202199</v>
      </c>
      <c r="I144" s="135">
        <v>396982.40418646997</v>
      </c>
      <c r="J144" s="135">
        <v>182361.35463374999</v>
      </c>
      <c r="K144" s="135">
        <v>757664.95290371019</v>
      </c>
      <c r="L144" s="135">
        <v>474985.06256004999</v>
      </c>
      <c r="M144" s="135">
        <v>282679.89034366002</v>
      </c>
      <c r="N144" s="135">
        <v>10.135300000000001</v>
      </c>
      <c r="O144" s="135">
        <v>11.9078</v>
      </c>
      <c r="P144" s="135">
        <v>11.653499999999999</v>
      </c>
      <c r="Q144" s="135">
        <v>3.1598000000000002</v>
      </c>
      <c r="R144" s="135">
        <v>3.1677</v>
      </c>
      <c r="S144" s="135">
        <v>29.3233</v>
      </c>
      <c r="T144" s="135">
        <v>29.3216</v>
      </c>
      <c r="U144" s="135">
        <v>32.926699999999997</v>
      </c>
      <c r="V144" s="135">
        <v>30.6937</v>
      </c>
      <c r="W144" s="135">
        <v>4.5618999999999996</v>
      </c>
      <c r="X144" s="135">
        <v>5.5297999999999998</v>
      </c>
      <c r="Y144" s="135">
        <v>5.5917000000000003</v>
      </c>
      <c r="Z144" s="135">
        <v>1.4075</v>
      </c>
      <c r="AA144" s="135">
        <v>4.9992000000000001</v>
      </c>
      <c r="AB144" s="135">
        <v>6.7941000000000003</v>
      </c>
      <c r="AC144" s="135">
        <v>0.52669999999999995</v>
      </c>
      <c r="AD144" s="136"/>
      <c r="AE144" s="136"/>
      <c r="AF144" s="136"/>
    </row>
    <row r="145" spans="1:32" hidden="1" outlineLevel="1" collapsed="1">
      <c r="A145" s="8">
        <v>44621</v>
      </c>
      <c r="B145" s="135">
        <v>745409.09676423005</v>
      </c>
      <c r="C145" s="135">
        <v>499767.94123229</v>
      </c>
      <c r="D145" s="135">
        <v>245641.15553193999</v>
      </c>
      <c r="E145" s="135">
        <v>262704.28414926998</v>
      </c>
      <c r="F145" s="135">
        <v>241923.27075878999</v>
      </c>
      <c r="G145" s="135">
        <v>20781.013390479999</v>
      </c>
      <c r="H145" s="135">
        <v>558717.74849085987</v>
      </c>
      <c r="I145" s="135">
        <v>396447.56293206004</v>
      </c>
      <c r="J145" s="135">
        <v>162270.18555879997</v>
      </c>
      <c r="K145" s="135">
        <v>824069.45098805008</v>
      </c>
      <c r="L145" s="135">
        <v>542044.28870202997</v>
      </c>
      <c r="M145" s="135">
        <v>282025.16228602</v>
      </c>
      <c r="N145" s="135">
        <v>11.317299999999999</v>
      </c>
      <c r="O145" s="135">
        <v>13.151899999999999</v>
      </c>
      <c r="P145" s="135">
        <v>13.179500000000001</v>
      </c>
      <c r="Q145" s="135">
        <v>3.5743</v>
      </c>
      <c r="R145" s="135">
        <v>3.5949</v>
      </c>
      <c r="S145" s="135">
        <v>20.402100000000001</v>
      </c>
      <c r="T145" s="135">
        <v>20.4224</v>
      </c>
      <c r="U145" s="135">
        <v>20.639900000000001</v>
      </c>
      <c r="V145" s="135">
        <v>3.9529000000000001</v>
      </c>
      <c r="W145" s="135">
        <v>2.0000000000000001E-4</v>
      </c>
      <c r="X145" s="135">
        <v>6.0812999999999997</v>
      </c>
      <c r="Y145" s="135">
        <v>6.101</v>
      </c>
      <c r="Z145" s="135">
        <v>1.4365000000000001</v>
      </c>
      <c r="AA145" s="135">
        <v>5.0243000000000002</v>
      </c>
      <c r="AB145" s="135">
        <v>6.7050999999999998</v>
      </c>
      <c r="AC145" s="135">
        <v>0.44330000000000003</v>
      </c>
      <c r="AD145" s="136"/>
      <c r="AE145" s="136"/>
      <c r="AF145" s="136"/>
    </row>
    <row r="146" spans="1:32" hidden="1" outlineLevel="1" collapsed="1">
      <c r="A146" s="8">
        <v>44652</v>
      </c>
      <c r="B146" s="135">
        <v>751253.06496739003</v>
      </c>
      <c r="C146" s="135">
        <v>511983.27107483998</v>
      </c>
      <c r="D146" s="135">
        <v>239269.79389254999</v>
      </c>
      <c r="E146" s="135">
        <v>259173.86983914001</v>
      </c>
      <c r="F146" s="135">
        <v>238573.33439067</v>
      </c>
      <c r="G146" s="135">
        <v>20600.53544847</v>
      </c>
      <c r="H146" s="135">
        <v>587048.3918611001</v>
      </c>
      <c r="I146" s="135">
        <v>426447.45673117996</v>
      </c>
      <c r="J146" s="135">
        <v>160600.93512991999</v>
      </c>
      <c r="K146" s="135">
        <v>835059.66146236984</v>
      </c>
      <c r="L146" s="135">
        <v>553190.36918799998</v>
      </c>
      <c r="M146" s="135">
        <v>281869.29227436997</v>
      </c>
      <c r="N146" s="135">
        <v>12.2088</v>
      </c>
      <c r="O146" s="135">
        <v>13.7475</v>
      </c>
      <c r="P146" s="135">
        <v>13.818300000000001</v>
      </c>
      <c r="Q146" s="135">
        <v>4.2653999999999996</v>
      </c>
      <c r="R146" s="135">
        <v>4.2930000000000001</v>
      </c>
      <c r="S146" s="135">
        <v>24.534600000000001</v>
      </c>
      <c r="T146" s="135">
        <v>24.5321</v>
      </c>
      <c r="U146" s="135">
        <v>26.0623</v>
      </c>
      <c r="V146" s="135">
        <v>32.262999999999998</v>
      </c>
      <c r="W146" s="135">
        <v>2.5099999999999998</v>
      </c>
      <c r="X146" s="135">
        <v>4.8403</v>
      </c>
      <c r="Y146" s="135">
        <v>4.8726000000000003</v>
      </c>
      <c r="Z146" s="135">
        <v>1.6989000000000001</v>
      </c>
      <c r="AA146" s="135">
        <v>4.6356000000000002</v>
      </c>
      <c r="AB146" s="135">
        <v>5.9256000000000002</v>
      </c>
      <c r="AC146" s="135">
        <v>0.53380000000000005</v>
      </c>
      <c r="AD146" s="136"/>
      <c r="AE146" s="136"/>
      <c r="AF146" s="136"/>
    </row>
    <row r="147" spans="1:32" hidden="1" outlineLevel="1" collapsed="1">
      <c r="A147" s="8">
        <v>44682</v>
      </c>
      <c r="B147" s="135">
        <v>762683.79352970002</v>
      </c>
      <c r="C147" s="135">
        <v>530198.34777131001</v>
      </c>
      <c r="D147" s="135">
        <v>232485.44575839001</v>
      </c>
      <c r="E147" s="135">
        <v>256372.04488520999</v>
      </c>
      <c r="F147" s="135">
        <v>235769.36036224</v>
      </c>
      <c r="G147" s="135">
        <v>20602.684522970001</v>
      </c>
      <c r="H147" s="135">
        <v>587346.35749914008</v>
      </c>
      <c r="I147" s="135">
        <v>421719.50933798996</v>
      </c>
      <c r="J147" s="135">
        <v>165626.84816115003</v>
      </c>
      <c r="K147" s="135">
        <v>833895.75002793025</v>
      </c>
      <c r="L147" s="135">
        <v>550705.73627223016</v>
      </c>
      <c r="M147" s="135">
        <v>283190.01375569997</v>
      </c>
      <c r="N147" s="135">
        <v>12.3497</v>
      </c>
      <c r="O147" s="135">
        <v>13.8612</v>
      </c>
      <c r="P147" s="135">
        <v>13.945600000000001</v>
      </c>
      <c r="Q147" s="135">
        <v>4.2336999999999998</v>
      </c>
      <c r="R147" s="135">
        <v>4.2525000000000004</v>
      </c>
      <c r="S147" s="135">
        <v>21.02</v>
      </c>
      <c r="T147" s="135">
        <v>21.033200000000001</v>
      </c>
      <c r="U147" s="135">
        <v>21.622499999999999</v>
      </c>
      <c r="V147" s="135">
        <v>12.3146</v>
      </c>
      <c r="W147" s="135">
        <v>11.112299999999999</v>
      </c>
      <c r="X147" s="135">
        <v>4.2821999999999996</v>
      </c>
      <c r="Y147" s="135">
        <v>4.3148</v>
      </c>
      <c r="Z147" s="135">
        <v>1.1706000000000001</v>
      </c>
      <c r="AA147" s="135">
        <v>4.5564999999999998</v>
      </c>
      <c r="AB147" s="135">
        <v>5.6525999999999996</v>
      </c>
      <c r="AC147" s="135">
        <v>0.61539999999999995</v>
      </c>
      <c r="AD147" s="136"/>
      <c r="AE147" s="136"/>
      <c r="AF147" s="136"/>
    </row>
    <row r="148" spans="1:32" hidden="1" outlineLevel="1" collapsed="1">
      <c r="A148" s="8">
        <v>44713</v>
      </c>
      <c r="B148" s="135">
        <v>756394.34668478998</v>
      </c>
      <c r="C148" s="135">
        <v>529077.39208747004</v>
      </c>
      <c r="D148" s="135">
        <v>227316.95459732</v>
      </c>
      <c r="E148" s="135">
        <v>248930.88361230001</v>
      </c>
      <c r="F148" s="135">
        <v>229600.52070597</v>
      </c>
      <c r="G148" s="135">
        <v>19330.36290633</v>
      </c>
      <c r="H148" s="135">
        <v>585548.62618321984</v>
      </c>
      <c r="I148" s="135">
        <v>404702.50226333999</v>
      </c>
      <c r="J148" s="135">
        <v>180846.12391988002</v>
      </c>
      <c r="K148" s="135">
        <v>863704.76747125003</v>
      </c>
      <c r="L148" s="135">
        <v>580365.78272058</v>
      </c>
      <c r="M148" s="135">
        <v>283338.98475067003</v>
      </c>
      <c r="N148" s="135">
        <v>15.6381</v>
      </c>
      <c r="O148" s="135">
        <v>18.050999999999998</v>
      </c>
      <c r="P148" s="135">
        <v>18.427600000000002</v>
      </c>
      <c r="Q148" s="135">
        <v>4.4600999999999997</v>
      </c>
      <c r="R148" s="135">
        <v>4.4771000000000001</v>
      </c>
      <c r="S148" s="135">
        <v>21.783100000000001</v>
      </c>
      <c r="T148" s="135">
        <v>21.797499999999999</v>
      </c>
      <c r="U148" s="135">
        <v>22.7943</v>
      </c>
      <c r="V148" s="135">
        <v>9.4845000000000006</v>
      </c>
      <c r="W148" s="135">
        <v>5.1155999999999997</v>
      </c>
      <c r="X148" s="135">
        <v>6.9663000000000004</v>
      </c>
      <c r="Y148" s="135">
        <v>7.1002000000000001</v>
      </c>
      <c r="Z148" s="135">
        <v>1.0666</v>
      </c>
      <c r="AA148" s="135">
        <v>5.2907999999999999</v>
      </c>
      <c r="AB148" s="135">
        <v>6.5930999999999997</v>
      </c>
      <c r="AC148" s="135">
        <v>0.70489999999999997</v>
      </c>
      <c r="AD148" s="136"/>
      <c r="AE148" s="136"/>
      <c r="AF148" s="136"/>
    </row>
    <row r="149" spans="1:32" hidden="1" outlineLevel="1" collapsed="1">
      <c r="A149" s="8">
        <v>44743</v>
      </c>
      <c r="B149" s="135">
        <v>802460.55178531003</v>
      </c>
      <c r="C149" s="135">
        <v>526927.05924462003</v>
      </c>
      <c r="D149" s="135">
        <v>275533.49254069</v>
      </c>
      <c r="E149" s="135">
        <v>249352.05660333001</v>
      </c>
      <c r="F149" s="135">
        <v>225695.34539338999</v>
      </c>
      <c r="G149" s="135">
        <v>23656.71120994</v>
      </c>
      <c r="H149" s="135">
        <v>606099.08363922022</v>
      </c>
      <c r="I149" s="135">
        <v>378182.29273740004</v>
      </c>
      <c r="J149" s="135">
        <v>227916.79090182</v>
      </c>
      <c r="K149" s="135">
        <v>928849.05733259011</v>
      </c>
      <c r="L149" s="135">
        <v>578992.87264605996</v>
      </c>
      <c r="M149" s="135">
        <v>349856.18468653003</v>
      </c>
      <c r="N149" s="135">
        <v>15.221399999999999</v>
      </c>
      <c r="O149" s="135">
        <v>17.708200000000001</v>
      </c>
      <c r="P149" s="135">
        <v>17.880800000000001</v>
      </c>
      <c r="Q149" s="135">
        <v>4.5046999999999997</v>
      </c>
      <c r="R149" s="135">
        <v>4.5147000000000004</v>
      </c>
      <c r="S149" s="135">
        <v>20.970199999999998</v>
      </c>
      <c r="T149" s="135">
        <v>20.985900000000001</v>
      </c>
      <c r="U149" s="135">
        <v>22.246400000000001</v>
      </c>
      <c r="V149" s="135">
        <v>8.2901000000000007</v>
      </c>
      <c r="W149" s="135">
        <v>5.6079999999999997</v>
      </c>
      <c r="X149" s="135">
        <v>7.4297000000000004</v>
      </c>
      <c r="Y149" s="135">
        <v>7.6178999999999997</v>
      </c>
      <c r="Z149" s="135">
        <v>1.5445</v>
      </c>
      <c r="AA149" s="135">
        <v>6.3146000000000004</v>
      </c>
      <c r="AB149" s="135">
        <v>8.1128999999999998</v>
      </c>
      <c r="AC149" s="135">
        <v>0.88160000000000005</v>
      </c>
      <c r="AD149" s="136"/>
      <c r="AE149" s="136"/>
      <c r="AF149" s="136"/>
    </row>
    <row r="150" spans="1:32" hidden="1" outlineLevel="1" collapsed="1">
      <c r="A150" s="8">
        <v>44774</v>
      </c>
      <c r="B150" s="135">
        <v>799711.69267124997</v>
      </c>
      <c r="C150" s="135">
        <v>527195.07789348997</v>
      </c>
      <c r="D150" s="135">
        <v>272516.61477776</v>
      </c>
      <c r="E150" s="135">
        <v>246156.03678995001</v>
      </c>
      <c r="F150" s="135">
        <v>222654.83475292</v>
      </c>
      <c r="G150" s="135">
        <v>23501.202037030002</v>
      </c>
      <c r="H150" s="135">
        <v>606204.35627162026</v>
      </c>
      <c r="I150" s="135">
        <v>384992.07675902988</v>
      </c>
      <c r="J150" s="135">
        <v>221212.27951258997</v>
      </c>
      <c r="K150" s="135">
        <v>940250.49860562989</v>
      </c>
      <c r="L150" s="135">
        <v>587079.45707344008</v>
      </c>
      <c r="M150" s="135">
        <v>353171.04153218999</v>
      </c>
      <c r="N150" s="135">
        <v>16.251799999999999</v>
      </c>
      <c r="O150" s="135">
        <v>19.856200000000001</v>
      </c>
      <c r="P150" s="135">
        <v>20.298200000000001</v>
      </c>
      <c r="Q150" s="135">
        <v>4.9268999999999998</v>
      </c>
      <c r="R150" s="135">
        <v>4.9409000000000001</v>
      </c>
      <c r="S150" s="135">
        <v>22.120899999999999</v>
      </c>
      <c r="T150" s="135">
        <v>22.162700000000001</v>
      </c>
      <c r="U150" s="135">
        <v>22.988800000000001</v>
      </c>
      <c r="V150" s="135">
        <v>6.8552999999999997</v>
      </c>
      <c r="W150" s="135">
        <v>4.4618000000000002</v>
      </c>
      <c r="X150" s="135">
        <v>7.6196000000000002</v>
      </c>
      <c r="Y150" s="135">
        <v>7.915</v>
      </c>
      <c r="Z150" s="135">
        <v>1.8124</v>
      </c>
      <c r="AA150" s="135">
        <v>5.5631000000000004</v>
      </c>
      <c r="AB150" s="135">
        <v>8.0521999999999991</v>
      </c>
      <c r="AC150" s="135">
        <v>0.85160000000000002</v>
      </c>
      <c r="AD150" s="136"/>
      <c r="AE150" s="136"/>
      <c r="AF150" s="136"/>
    </row>
    <row r="151" spans="1:32" hidden="1" outlineLevel="1" collapsed="1">
      <c r="A151" s="8">
        <v>44805</v>
      </c>
      <c r="B151" s="135">
        <v>790370.24899503996</v>
      </c>
      <c r="C151" s="135">
        <v>523857.72535751999</v>
      </c>
      <c r="D151" s="135">
        <v>266512.52363751997</v>
      </c>
      <c r="E151" s="135">
        <v>242602.84142811</v>
      </c>
      <c r="F151" s="135">
        <v>219315.83408691999</v>
      </c>
      <c r="G151" s="135">
        <v>23287.007341190001</v>
      </c>
      <c r="H151" s="135">
        <v>622649.83421573008</v>
      </c>
      <c r="I151" s="135">
        <v>409490.02833769005</v>
      </c>
      <c r="J151" s="135">
        <v>213159.80587803997</v>
      </c>
      <c r="K151" s="135">
        <v>953571.73533595994</v>
      </c>
      <c r="L151" s="135">
        <v>596053.83222991996</v>
      </c>
      <c r="M151" s="135">
        <v>357517.90310603997</v>
      </c>
      <c r="N151" s="135">
        <v>16.003499999999999</v>
      </c>
      <c r="O151" s="135">
        <v>19.5928</v>
      </c>
      <c r="P151" s="135">
        <v>19.845500000000001</v>
      </c>
      <c r="Q151" s="135">
        <v>5.4863</v>
      </c>
      <c r="R151" s="135">
        <v>5.5003000000000002</v>
      </c>
      <c r="S151" s="135">
        <v>30.880600000000001</v>
      </c>
      <c r="T151" s="135">
        <v>30.875299999999999</v>
      </c>
      <c r="U151" s="135">
        <v>35.677300000000002</v>
      </c>
      <c r="V151" s="135">
        <v>32.356400000000001</v>
      </c>
      <c r="W151" s="135">
        <v>5.4943</v>
      </c>
      <c r="X151" s="135">
        <v>8.6793999999999993</v>
      </c>
      <c r="Y151" s="135">
        <v>9.0785999999999998</v>
      </c>
      <c r="Z151" s="135">
        <v>1.2259</v>
      </c>
      <c r="AA151" s="135">
        <v>6.1487999999999996</v>
      </c>
      <c r="AB151" s="135">
        <v>9.1071000000000009</v>
      </c>
      <c r="AC151" s="135">
        <v>0.82569999999999999</v>
      </c>
      <c r="AD151" s="136"/>
      <c r="AE151" s="136"/>
      <c r="AF151" s="136"/>
    </row>
    <row r="152" spans="1:32" hidden="1" outlineLevel="1" collapsed="1">
      <c r="A152" s="8">
        <v>44835</v>
      </c>
      <c r="B152" s="135">
        <v>780807.86916430003</v>
      </c>
      <c r="C152" s="135">
        <v>518708.14917640999</v>
      </c>
      <c r="D152" s="135">
        <v>262099.71998789001</v>
      </c>
      <c r="E152" s="135">
        <v>238427.47525789999</v>
      </c>
      <c r="F152" s="135">
        <v>215289.62057515001</v>
      </c>
      <c r="G152" s="135">
        <v>23137.854682749999</v>
      </c>
      <c r="H152" s="135">
        <v>656453.55709944002</v>
      </c>
      <c r="I152" s="135">
        <v>433142.35342066997</v>
      </c>
      <c r="J152" s="135">
        <v>223311.20367876999</v>
      </c>
      <c r="K152" s="135">
        <v>963991.10576274991</v>
      </c>
      <c r="L152" s="135">
        <v>597098.25050840992</v>
      </c>
      <c r="M152" s="135">
        <v>366892.8552543401</v>
      </c>
      <c r="N152" s="135">
        <v>16.5001</v>
      </c>
      <c r="O152" s="135">
        <v>19.6172</v>
      </c>
      <c r="P152" s="135">
        <v>19.796399999999998</v>
      </c>
      <c r="Q152" s="135">
        <v>5.9531000000000001</v>
      </c>
      <c r="R152" s="135">
        <v>5.9679000000000002</v>
      </c>
      <c r="S152" s="135">
        <v>32.267800000000001</v>
      </c>
      <c r="T152" s="135">
        <v>32.279899999999998</v>
      </c>
      <c r="U152" s="135">
        <v>36.929099999999998</v>
      </c>
      <c r="V152" s="135">
        <v>25.384499999999999</v>
      </c>
      <c r="W152" s="135">
        <v>4.5465</v>
      </c>
      <c r="X152" s="135">
        <v>8.8080999999999996</v>
      </c>
      <c r="Y152" s="135">
        <v>8.9715000000000007</v>
      </c>
      <c r="Z152" s="135">
        <v>1.3329</v>
      </c>
      <c r="AA152" s="135">
        <v>5.8095999999999997</v>
      </c>
      <c r="AB152" s="135">
        <v>9.2348999999999997</v>
      </c>
      <c r="AC152" s="135">
        <v>0.70850000000000002</v>
      </c>
      <c r="AD152" s="136"/>
      <c r="AE152" s="136"/>
      <c r="AF152" s="136"/>
    </row>
    <row r="153" spans="1:32" hidden="1" outlineLevel="1" collapsed="1">
      <c r="A153" s="8">
        <v>44866</v>
      </c>
      <c r="B153" s="135">
        <v>777368.94187638001</v>
      </c>
      <c r="C153" s="135">
        <v>514144.17836779001</v>
      </c>
      <c r="D153" s="135">
        <v>263224.76350859</v>
      </c>
      <c r="E153" s="135">
        <v>237057.00412914</v>
      </c>
      <c r="F153" s="135">
        <v>214093.98311648</v>
      </c>
      <c r="G153" s="135">
        <v>22963.02101266</v>
      </c>
      <c r="H153" s="135">
        <v>662914.83925431012</v>
      </c>
      <c r="I153" s="135">
        <v>440375.52147535997</v>
      </c>
      <c r="J153" s="135">
        <v>222539.31777894992</v>
      </c>
      <c r="K153" s="135">
        <v>987388.88908003003</v>
      </c>
      <c r="L153" s="135">
        <v>611058.09274979995</v>
      </c>
      <c r="M153" s="135">
        <v>376330.79633023002</v>
      </c>
      <c r="N153" s="135">
        <v>17.055</v>
      </c>
      <c r="O153" s="135">
        <v>20.5549</v>
      </c>
      <c r="P153" s="135">
        <v>20.8415</v>
      </c>
      <c r="Q153" s="135">
        <v>5.3611000000000004</v>
      </c>
      <c r="R153" s="135">
        <v>5.3743999999999996</v>
      </c>
      <c r="S153" s="135">
        <v>29.770199999999999</v>
      </c>
      <c r="T153" s="135">
        <v>29.836600000000001</v>
      </c>
      <c r="U153" s="135">
        <v>34.619</v>
      </c>
      <c r="V153" s="135">
        <v>5.5465999999999998</v>
      </c>
      <c r="W153" s="135">
        <v>4.1071999999999997</v>
      </c>
      <c r="X153" s="135">
        <v>9.4728999999999992</v>
      </c>
      <c r="Y153" s="135">
        <v>9.6765000000000008</v>
      </c>
      <c r="Z153" s="135">
        <v>1.4874000000000001</v>
      </c>
      <c r="AA153" s="135">
        <v>6.5145999999999997</v>
      </c>
      <c r="AB153" s="135">
        <v>10.011100000000001</v>
      </c>
      <c r="AC153" s="135">
        <v>0.65690000000000004</v>
      </c>
      <c r="AD153" s="136"/>
      <c r="AE153" s="136"/>
      <c r="AF153" s="136"/>
    </row>
    <row r="154" spans="1:32" hidden="1" outlineLevel="1" collapsed="1">
      <c r="A154" s="8">
        <v>44896</v>
      </c>
      <c r="B154" s="135">
        <v>754371.43777830002</v>
      </c>
      <c r="C154" s="135">
        <v>504305.86445997999</v>
      </c>
      <c r="D154" s="135">
        <v>250065.57331832001</v>
      </c>
      <c r="E154" s="135">
        <v>221105.31541559001</v>
      </c>
      <c r="F154" s="135">
        <v>207608.16664839</v>
      </c>
      <c r="G154" s="135">
        <v>13497.1487672</v>
      </c>
      <c r="H154" s="135">
        <v>703538.25089143007</v>
      </c>
      <c r="I154" s="135">
        <v>486752.49809719017</v>
      </c>
      <c r="J154" s="135">
        <v>216785.75279423996</v>
      </c>
      <c r="K154" s="135">
        <v>1045731.10717834</v>
      </c>
      <c r="L154" s="135">
        <v>653343.07504389016</v>
      </c>
      <c r="M154" s="135">
        <v>392388.03213445004</v>
      </c>
      <c r="N154" s="135">
        <v>16.626100000000001</v>
      </c>
      <c r="O154" s="135">
        <v>20.051400000000001</v>
      </c>
      <c r="P154" s="135">
        <v>20.202200000000001</v>
      </c>
      <c r="Q154" s="135">
        <v>5.1839000000000004</v>
      </c>
      <c r="R154" s="135">
        <v>5.1957000000000004</v>
      </c>
      <c r="S154" s="135">
        <v>29.3583</v>
      </c>
      <c r="T154" s="135">
        <v>29.371400000000001</v>
      </c>
      <c r="U154" s="135">
        <v>34.5062</v>
      </c>
      <c r="V154" s="135">
        <v>12.0039</v>
      </c>
      <c r="W154" s="135">
        <v>7.3026</v>
      </c>
      <c r="X154" s="135">
        <v>10.384499999999999</v>
      </c>
      <c r="Y154" s="135">
        <v>10.633900000000001</v>
      </c>
      <c r="Z154" s="135">
        <v>1.3931</v>
      </c>
      <c r="AA154" s="135">
        <v>6.9015000000000004</v>
      </c>
      <c r="AB154" s="135">
        <v>10.621499999999999</v>
      </c>
      <c r="AC154" s="135">
        <v>0.58540000000000003</v>
      </c>
      <c r="AD154" s="136"/>
      <c r="AE154" s="136"/>
      <c r="AF154" s="136"/>
    </row>
    <row r="155" spans="1:32" hidden="1" outlineLevel="1" collapsed="1">
      <c r="A155" s="8">
        <v>44927</v>
      </c>
      <c r="B155" s="135">
        <v>748245.83213097998</v>
      </c>
      <c r="C155" s="135">
        <v>499531.53615537001</v>
      </c>
      <c r="D155" s="135">
        <v>248714.29597561</v>
      </c>
      <c r="E155" s="135">
        <v>221605.60522192001</v>
      </c>
      <c r="F155" s="135">
        <v>208153.38842669001</v>
      </c>
      <c r="G155" s="135">
        <v>13452.216795230001</v>
      </c>
      <c r="H155" s="135">
        <v>731780.95903499005</v>
      </c>
      <c r="I155" s="135">
        <v>494014.57069622987</v>
      </c>
      <c r="J155" s="135">
        <v>237766.38833876007</v>
      </c>
      <c r="K155" s="135">
        <v>1036022.3527826297</v>
      </c>
      <c r="L155" s="135">
        <v>634501.24871223001</v>
      </c>
      <c r="M155" s="135">
        <v>401521.1040704</v>
      </c>
      <c r="N155" s="135">
        <v>17.211500000000001</v>
      </c>
      <c r="O155" s="135">
        <v>19.5397</v>
      </c>
      <c r="P155" s="135">
        <v>19.532399999999999</v>
      </c>
      <c r="Q155" s="135">
        <v>5.8442999999999996</v>
      </c>
      <c r="R155" s="135">
        <v>5.8604000000000003</v>
      </c>
      <c r="S155" s="135">
        <v>29.0185</v>
      </c>
      <c r="T155" s="135">
        <v>29.035799999999998</v>
      </c>
      <c r="U155" s="135">
        <v>34.876300000000001</v>
      </c>
      <c r="V155" s="135">
        <v>11.606199999999999</v>
      </c>
      <c r="W155" s="135">
        <v>6.7054</v>
      </c>
      <c r="X155" s="135">
        <v>10.4566</v>
      </c>
      <c r="Y155" s="135">
        <v>10.705</v>
      </c>
      <c r="Z155" s="135">
        <v>0.91659999999999997</v>
      </c>
      <c r="AA155" s="135">
        <v>6.3724999999999996</v>
      </c>
      <c r="AB155" s="135">
        <v>10.595499999999999</v>
      </c>
      <c r="AC155" s="135">
        <v>0.60199999999999998</v>
      </c>
      <c r="AD155" s="136"/>
      <c r="AE155" s="136"/>
      <c r="AF155" s="136"/>
    </row>
    <row r="156" spans="1:32" hidden="1" outlineLevel="1" collapsed="1">
      <c r="A156" s="8">
        <v>44958</v>
      </c>
      <c r="B156" s="135">
        <v>738574.13841358002</v>
      </c>
      <c r="C156" s="135">
        <v>497960.29769123002</v>
      </c>
      <c r="D156" s="135">
        <v>240613.84072235</v>
      </c>
      <c r="E156" s="135">
        <v>217164.32826846</v>
      </c>
      <c r="F156" s="135">
        <v>203908.83594692001</v>
      </c>
      <c r="G156" s="135">
        <v>13255.492321539999</v>
      </c>
      <c r="H156" s="135">
        <v>751537.95134174998</v>
      </c>
      <c r="I156" s="135">
        <v>514565.79919944017</v>
      </c>
      <c r="J156" s="135">
        <v>236972.15214230999</v>
      </c>
      <c r="K156" s="135">
        <v>1047661.2763079401</v>
      </c>
      <c r="L156" s="135">
        <v>639299.47860683012</v>
      </c>
      <c r="M156" s="135">
        <v>408361.79770111002</v>
      </c>
      <c r="N156" s="135">
        <v>17.1265</v>
      </c>
      <c r="O156" s="135">
        <v>20.353400000000001</v>
      </c>
      <c r="P156" s="135">
        <v>20.511299999999999</v>
      </c>
      <c r="Q156" s="135">
        <v>5.4401000000000002</v>
      </c>
      <c r="R156" s="135">
        <v>5.4497999999999998</v>
      </c>
      <c r="S156" s="135">
        <v>29.7636</v>
      </c>
      <c r="T156" s="135">
        <v>29.781600000000001</v>
      </c>
      <c r="U156" s="135">
        <v>35.554400000000001</v>
      </c>
      <c r="V156" s="135">
        <v>14.5724</v>
      </c>
      <c r="W156" s="135">
        <v>7.4347000000000003</v>
      </c>
      <c r="X156" s="135">
        <v>10.449199999999999</v>
      </c>
      <c r="Y156" s="135">
        <v>12.0297</v>
      </c>
      <c r="Z156" s="135">
        <v>0.62190000000000001</v>
      </c>
      <c r="AA156" s="135">
        <v>6.3064999999999998</v>
      </c>
      <c r="AB156" s="135">
        <v>10.791600000000001</v>
      </c>
      <c r="AC156" s="135">
        <v>0.63419999999999999</v>
      </c>
      <c r="AD156" s="136"/>
      <c r="AE156" s="136"/>
      <c r="AF156" s="136"/>
    </row>
    <row r="157" spans="1:32" hidden="1" outlineLevel="1" collapsed="1">
      <c r="A157" s="8">
        <v>44986</v>
      </c>
      <c r="B157" s="135">
        <v>727663.41209197999</v>
      </c>
      <c r="C157" s="135">
        <v>489963.62437336001</v>
      </c>
      <c r="D157" s="135">
        <v>237699.78771862001</v>
      </c>
      <c r="E157" s="135">
        <v>216979.51235202001</v>
      </c>
      <c r="F157" s="135">
        <v>203741.67495702999</v>
      </c>
      <c r="G157" s="135">
        <v>13237.83739499</v>
      </c>
      <c r="H157" s="135">
        <v>792647.19314857991</v>
      </c>
      <c r="I157" s="135">
        <v>538879.76501426997</v>
      </c>
      <c r="J157" s="135">
        <v>253767.42813431</v>
      </c>
      <c r="K157" s="135">
        <v>1055407.8240994602</v>
      </c>
      <c r="L157" s="135">
        <v>645718.68715368991</v>
      </c>
      <c r="M157" s="135">
        <v>409689.13694577001</v>
      </c>
      <c r="N157" s="135">
        <v>17.1692</v>
      </c>
      <c r="O157" s="135">
        <v>20.1525</v>
      </c>
      <c r="P157" s="135">
        <v>20.227599999999999</v>
      </c>
      <c r="Q157" s="135">
        <v>6.1505000000000001</v>
      </c>
      <c r="R157" s="135">
        <v>6.1584000000000003</v>
      </c>
      <c r="S157" s="135">
        <v>30.294599999999999</v>
      </c>
      <c r="T157" s="135">
        <v>30.311499999999999</v>
      </c>
      <c r="U157" s="135">
        <v>36.035499999999999</v>
      </c>
      <c r="V157" s="135">
        <v>13.6073</v>
      </c>
      <c r="W157" s="135">
        <v>5.9743000000000004</v>
      </c>
      <c r="X157" s="135">
        <v>11.3345</v>
      </c>
      <c r="Y157" s="135">
        <v>13.314</v>
      </c>
      <c r="Z157" s="135">
        <v>0.32279999999999998</v>
      </c>
      <c r="AA157" s="135">
        <v>7.1878000000000002</v>
      </c>
      <c r="AB157" s="135">
        <v>11.388299999999999</v>
      </c>
      <c r="AC157" s="135">
        <v>0.70289999999999997</v>
      </c>
      <c r="AD157" s="136"/>
      <c r="AE157" s="136"/>
      <c r="AF157" s="136"/>
    </row>
    <row r="158" spans="1:32" hidden="1" outlineLevel="1" collapsed="1">
      <c r="A158" s="8">
        <v>45017</v>
      </c>
      <c r="B158" s="135">
        <v>719720.85921299004</v>
      </c>
      <c r="C158" s="135">
        <v>483272.58485948999</v>
      </c>
      <c r="D158" s="135">
        <v>236448.27435349999</v>
      </c>
      <c r="E158" s="135">
        <v>216574.49629084</v>
      </c>
      <c r="F158" s="135">
        <v>203337.48144556</v>
      </c>
      <c r="G158" s="135">
        <v>13237.01484528</v>
      </c>
      <c r="H158" s="135">
        <v>830001.98681533977</v>
      </c>
      <c r="I158" s="135">
        <v>570044.55207043001</v>
      </c>
      <c r="J158" s="135">
        <v>259957.43474490999</v>
      </c>
      <c r="K158" s="135">
        <v>1061069.3329924101</v>
      </c>
      <c r="L158" s="135">
        <v>654964.81968311989</v>
      </c>
      <c r="M158" s="135">
        <v>406104.51330928999</v>
      </c>
      <c r="N158" s="135">
        <v>18.371600000000001</v>
      </c>
      <c r="O158" s="135">
        <v>20.18</v>
      </c>
      <c r="P158" s="135">
        <v>20.207100000000001</v>
      </c>
      <c r="Q158" s="135">
        <v>6.7682000000000002</v>
      </c>
      <c r="R158" s="135">
        <v>6.7797000000000001</v>
      </c>
      <c r="S158" s="135">
        <v>30.003799999999998</v>
      </c>
      <c r="T158" s="135">
        <v>30.0688</v>
      </c>
      <c r="U158" s="135">
        <v>35.5732</v>
      </c>
      <c r="V158" s="135">
        <v>8.8583999999999996</v>
      </c>
      <c r="W158" s="135">
        <v>5.2759999999999998</v>
      </c>
      <c r="X158" s="135">
        <v>11.259600000000001</v>
      </c>
      <c r="Y158" s="135">
        <v>13.2477</v>
      </c>
      <c r="Z158" s="135">
        <v>0.40360000000000001</v>
      </c>
      <c r="AA158" s="135">
        <v>7.6436000000000002</v>
      </c>
      <c r="AB158" s="135">
        <v>11.374499999999999</v>
      </c>
      <c r="AC158" s="135">
        <v>0.76459999999999995</v>
      </c>
      <c r="AD158" s="136"/>
      <c r="AE158" s="136"/>
      <c r="AF158" s="136"/>
    </row>
    <row r="159" spans="1:32" hidden="1" outlineLevel="1" collapsed="1">
      <c r="A159" s="8">
        <v>45047</v>
      </c>
      <c r="B159" s="135">
        <v>709809.64764890005</v>
      </c>
      <c r="C159" s="135">
        <v>479626.24129345</v>
      </c>
      <c r="D159" s="135">
        <v>230183.40635544999</v>
      </c>
      <c r="E159" s="135">
        <v>219474.83053927001</v>
      </c>
      <c r="F159" s="135">
        <v>206199.71551211999</v>
      </c>
      <c r="G159" s="135">
        <v>13275.115027149999</v>
      </c>
      <c r="H159" s="135">
        <v>862196.32016382983</v>
      </c>
      <c r="I159" s="135">
        <v>593114.93082536012</v>
      </c>
      <c r="J159" s="135">
        <v>269081.38933847006</v>
      </c>
      <c r="K159" s="135">
        <v>1062812.9352682</v>
      </c>
      <c r="L159" s="135">
        <v>669176.10462166008</v>
      </c>
      <c r="M159" s="135">
        <v>393636.83064654004</v>
      </c>
      <c r="N159" s="135">
        <v>18.484000000000002</v>
      </c>
      <c r="O159" s="135">
        <v>20.346299999999999</v>
      </c>
      <c r="P159" s="135">
        <v>20.398399999999999</v>
      </c>
      <c r="Q159" s="135">
        <v>6.6821999999999999</v>
      </c>
      <c r="R159" s="135">
        <v>6.6984000000000004</v>
      </c>
      <c r="S159" s="135">
        <v>29.241199999999999</v>
      </c>
      <c r="T159" s="135">
        <v>29.303000000000001</v>
      </c>
      <c r="U159" s="135">
        <v>35.684800000000003</v>
      </c>
      <c r="V159" s="135">
        <v>10.5806</v>
      </c>
      <c r="W159" s="135">
        <v>7.0739000000000001</v>
      </c>
      <c r="X159" s="135">
        <v>10.745799999999999</v>
      </c>
      <c r="Y159" s="135">
        <v>13.5951</v>
      </c>
      <c r="Z159" s="135">
        <v>0.6804</v>
      </c>
      <c r="AA159" s="135">
        <v>8.5869999999999997</v>
      </c>
      <c r="AB159" s="135">
        <v>12.0404</v>
      </c>
      <c r="AC159" s="135">
        <v>0.86209999999999998</v>
      </c>
      <c r="AD159" s="136"/>
      <c r="AE159" s="136"/>
      <c r="AF159" s="136"/>
    </row>
    <row r="160" spans="1:32" hidden="1" outlineLevel="1" collapsed="1">
      <c r="A160" s="8">
        <v>45078</v>
      </c>
      <c r="B160" s="135">
        <v>708219.10550030996</v>
      </c>
      <c r="C160" s="135">
        <v>479776.62167435</v>
      </c>
      <c r="D160" s="135">
        <v>228442.48382595999</v>
      </c>
      <c r="E160" s="135">
        <v>220215.77482816999</v>
      </c>
      <c r="F160" s="135">
        <v>206957.05766692001</v>
      </c>
      <c r="G160" s="135">
        <v>13258.717161250001</v>
      </c>
      <c r="H160" s="135">
        <v>885462.6594248201</v>
      </c>
      <c r="I160" s="135">
        <v>607259.13442058</v>
      </c>
      <c r="J160" s="135">
        <v>278203.52500423999</v>
      </c>
      <c r="K160" s="135">
        <v>1091579.69275181</v>
      </c>
      <c r="L160" s="135">
        <v>700108.83593826997</v>
      </c>
      <c r="M160" s="135">
        <v>391470.85681353998</v>
      </c>
      <c r="N160" s="135">
        <v>17.3474</v>
      </c>
      <c r="O160" s="135">
        <v>19.837900000000001</v>
      </c>
      <c r="P160" s="135">
        <v>19.717099999999999</v>
      </c>
      <c r="Q160" s="135">
        <v>6.1070000000000002</v>
      </c>
      <c r="R160" s="135">
        <v>6.1158999999999999</v>
      </c>
      <c r="S160" s="135">
        <v>28.281600000000001</v>
      </c>
      <c r="T160" s="135">
        <v>28.304500000000001</v>
      </c>
      <c r="U160" s="135">
        <v>34.553199999999997</v>
      </c>
      <c r="V160" s="135">
        <v>13.921900000000001</v>
      </c>
      <c r="W160" s="135">
        <v>9.1522000000000006</v>
      </c>
      <c r="X160" s="135">
        <v>11.2874</v>
      </c>
      <c r="Y160" s="135">
        <v>14.1534</v>
      </c>
      <c r="Z160" s="135">
        <v>0.72650000000000003</v>
      </c>
      <c r="AA160" s="135">
        <v>8.9025999999999996</v>
      </c>
      <c r="AB160" s="135">
        <v>12.1332</v>
      </c>
      <c r="AC160" s="135">
        <v>1.0165</v>
      </c>
      <c r="AD160" s="136"/>
      <c r="AE160" s="136"/>
      <c r="AF160" s="136"/>
    </row>
    <row r="161" spans="1:32" hidden="1" outlineLevel="1" collapsed="1">
      <c r="A161" s="8">
        <v>45108</v>
      </c>
      <c r="B161" s="135">
        <v>709964.75576278998</v>
      </c>
      <c r="C161" s="135">
        <v>479604.40203967999</v>
      </c>
      <c r="D161" s="135">
        <v>230360.35372310999</v>
      </c>
      <c r="E161" s="135">
        <v>222807.20387374001</v>
      </c>
      <c r="F161" s="135">
        <v>209579.38094013999</v>
      </c>
      <c r="G161" s="135">
        <v>13227.8229336</v>
      </c>
      <c r="H161" s="135">
        <v>917150.45685259008</v>
      </c>
      <c r="I161" s="135">
        <v>636600.13270605996</v>
      </c>
      <c r="J161" s="135">
        <v>280550.32414653001</v>
      </c>
      <c r="K161" s="135">
        <v>1102978.8640185199</v>
      </c>
      <c r="L161" s="135">
        <v>712799.08174119995</v>
      </c>
      <c r="M161" s="135">
        <v>390179.78227732005</v>
      </c>
      <c r="N161" s="135">
        <v>17.8385</v>
      </c>
      <c r="O161" s="135">
        <v>19.723099999999999</v>
      </c>
      <c r="P161" s="135">
        <v>19.625399999999999</v>
      </c>
      <c r="Q161" s="135">
        <v>6.2839</v>
      </c>
      <c r="R161" s="135">
        <v>6.2827999999999999</v>
      </c>
      <c r="S161" s="135">
        <v>28.106300000000001</v>
      </c>
      <c r="T161" s="135">
        <v>28.118500000000001</v>
      </c>
      <c r="U161" s="135">
        <v>34.444499999999998</v>
      </c>
      <c r="V161" s="135">
        <v>14.7906</v>
      </c>
      <c r="W161" s="135">
        <v>8.4078999999999997</v>
      </c>
      <c r="X161" s="135">
        <v>11.547599999999999</v>
      </c>
      <c r="Y161" s="135">
        <v>14.363099999999999</v>
      </c>
      <c r="Z161" s="135">
        <v>0.75239999999999996</v>
      </c>
      <c r="AA161" s="135">
        <v>9.7796000000000003</v>
      </c>
      <c r="AB161" s="135">
        <v>12.785299999999999</v>
      </c>
      <c r="AC161" s="135">
        <v>1.1254999999999999</v>
      </c>
      <c r="AD161" s="136"/>
      <c r="AE161" s="136"/>
      <c r="AF161" s="136"/>
    </row>
    <row r="162" spans="1:32" hidden="1" outlineLevel="1" collapsed="1">
      <c r="A162" s="8">
        <v>45139</v>
      </c>
      <c r="B162" s="135">
        <v>713155.81799620006</v>
      </c>
      <c r="C162" s="135">
        <v>481441.84062342002</v>
      </c>
      <c r="D162" s="135">
        <v>231713.97737278001</v>
      </c>
      <c r="E162" s="135">
        <v>228463.55731184999</v>
      </c>
      <c r="F162" s="135">
        <v>215303.03788208001</v>
      </c>
      <c r="G162" s="135">
        <v>13160.51942977</v>
      </c>
      <c r="H162" s="135">
        <v>905925.17456174013</v>
      </c>
      <c r="I162" s="135">
        <v>629310.99110782996</v>
      </c>
      <c r="J162" s="135">
        <v>276614.18345390999</v>
      </c>
      <c r="K162" s="135">
        <v>1109558.4107165397</v>
      </c>
      <c r="L162" s="135">
        <v>718074.14788281999</v>
      </c>
      <c r="M162" s="135">
        <v>391484.26283371996</v>
      </c>
      <c r="N162" s="135">
        <v>17.119900000000001</v>
      </c>
      <c r="O162" s="135">
        <v>19.308</v>
      </c>
      <c r="P162" s="135">
        <v>18.9726</v>
      </c>
      <c r="Q162" s="135">
        <v>6.5004999999999997</v>
      </c>
      <c r="R162" s="135">
        <v>6.5000999999999998</v>
      </c>
      <c r="S162" s="135">
        <v>28.177800000000001</v>
      </c>
      <c r="T162" s="135">
        <v>28.194900000000001</v>
      </c>
      <c r="U162" s="135">
        <v>34.309600000000003</v>
      </c>
      <c r="V162" s="135">
        <v>11.491400000000001</v>
      </c>
      <c r="W162" s="135">
        <v>5.7411000000000003</v>
      </c>
      <c r="X162" s="135">
        <v>10.77</v>
      </c>
      <c r="Y162" s="135">
        <v>13.383100000000001</v>
      </c>
      <c r="Z162" s="135">
        <v>0.73519999999999996</v>
      </c>
      <c r="AA162" s="135">
        <v>9.1335999999999995</v>
      </c>
      <c r="AB162" s="135">
        <v>12.3264</v>
      </c>
      <c r="AC162" s="135">
        <v>1.1169</v>
      </c>
      <c r="AD162" s="136"/>
      <c r="AE162" s="136"/>
      <c r="AF162" s="136"/>
    </row>
    <row r="163" spans="1:32" hidden="1" outlineLevel="1" collapsed="1">
      <c r="A163" s="8">
        <v>45170</v>
      </c>
      <c r="B163" s="135">
        <v>716887.19316976005</v>
      </c>
      <c r="C163" s="135">
        <v>488473.73816995998</v>
      </c>
      <c r="D163" s="135">
        <v>228413.45499979999</v>
      </c>
      <c r="E163" s="135">
        <v>228827.04156536999</v>
      </c>
      <c r="F163" s="135">
        <v>215720.28257633999</v>
      </c>
      <c r="G163" s="135">
        <v>13106.758989030001</v>
      </c>
      <c r="H163" s="135">
        <v>891723.2460429701</v>
      </c>
      <c r="I163" s="135">
        <v>632606.14056669013</v>
      </c>
      <c r="J163" s="135">
        <v>259117.10547627998</v>
      </c>
      <c r="K163" s="135">
        <v>1132555.8474204696</v>
      </c>
      <c r="L163" s="135">
        <v>735005.15566614014</v>
      </c>
      <c r="M163" s="135">
        <v>397550.69175432995</v>
      </c>
      <c r="N163" s="135">
        <v>16.635200000000001</v>
      </c>
      <c r="O163" s="135">
        <v>18.8233</v>
      </c>
      <c r="P163" s="135">
        <v>18.459</v>
      </c>
      <c r="Q163" s="135">
        <v>6.7666000000000004</v>
      </c>
      <c r="R163" s="135">
        <v>6.7671999999999999</v>
      </c>
      <c r="S163" s="135">
        <v>28.201599999999999</v>
      </c>
      <c r="T163" s="135">
        <v>28.235600000000002</v>
      </c>
      <c r="U163" s="135">
        <v>34.319000000000003</v>
      </c>
      <c r="V163" s="135">
        <v>8.5813000000000006</v>
      </c>
      <c r="W163" s="135">
        <v>6.0434999999999999</v>
      </c>
      <c r="X163" s="135">
        <v>10.8559</v>
      </c>
      <c r="Y163" s="135">
        <v>12.4922</v>
      </c>
      <c r="Z163" s="135">
        <v>0.5806</v>
      </c>
      <c r="AA163" s="135">
        <v>8.8439999999999994</v>
      </c>
      <c r="AB163" s="135">
        <v>12.1328</v>
      </c>
      <c r="AC163" s="135">
        <v>1.1124000000000001</v>
      </c>
      <c r="AD163" s="136"/>
      <c r="AE163" s="136"/>
      <c r="AF163" s="136"/>
    </row>
    <row r="164" spans="1:32" hidden="1" outlineLevel="1" collapsed="1">
      <c r="A164" s="8">
        <v>45200</v>
      </c>
      <c r="B164" s="135">
        <v>718369.46228424995</v>
      </c>
      <c r="C164" s="135">
        <v>488706.57395166002</v>
      </c>
      <c r="D164" s="135">
        <v>229662.88833259</v>
      </c>
      <c r="E164" s="135">
        <v>233150.14481970001</v>
      </c>
      <c r="F164" s="135">
        <v>220223.30666559999</v>
      </c>
      <c r="G164" s="135">
        <v>12926.8381541</v>
      </c>
      <c r="H164" s="135">
        <v>907968.45875737991</v>
      </c>
      <c r="I164" s="135">
        <v>644456.12036711001</v>
      </c>
      <c r="J164" s="135">
        <v>263512.33839027002</v>
      </c>
      <c r="K164" s="135">
        <v>1137509.6404081101</v>
      </c>
      <c r="L164" s="135">
        <v>733179.29729470017</v>
      </c>
      <c r="M164" s="135">
        <v>404330.34311341005</v>
      </c>
      <c r="N164" s="135">
        <v>17.337700000000002</v>
      </c>
      <c r="O164" s="135">
        <v>19.058499999999999</v>
      </c>
      <c r="P164" s="135">
        <v>18.937999999999999</v>
      </c>
      <c r="Q164" s="135">
        <v>6.9523000000000001</v>
      </c>
      <c r="R164" s="135">
        <v>6.9542999999999999</v>
      </c>
      <c r="S164" s="135">
        <v>28.290900000000001</v>
      </c>
      <c r="T164" s="135">
        <v>28.296600000000002</v>
      </c>
      <c r="U164" s="135">
        <v>34.415300000000002</v>
      </c>
      <c r="V164" s="135">
        <v>16.569500000000001</v>
      </c>
      <c r="W164" s="135">
        <v>8.7034000000000002</v>
      </c>
      <c r="X164" s="135">
        <v>9.2029999999999994</v>
      </c>
      <c r="Y164" s="135">
        <v>10.4796</v>
      </c>
      <c r="Z164" s="135">
        <v>0.50870000000000004</v>
      </c>
      <c r="AA164" s="135">
        <v>8.5747</v>
      </c>
      <c r="AB164" s="135">
        <v>11.688700000000001</v>
      </c>
      <c r="AC164" s="135">
        <v>0.9758</v>
      </c>
      <c r="AD164" s="136"/>
      <c r="AE164" s="136"/>
      <c r="AF164" s="136"/>
    </row>
    <row r="165" spans="1:32" hidden="1" outlineLevel="1" collapsed="1">
      <c r="A165" s="8">
        <v>45231</v>
      </c>
      <c r="B165" s="135">
        <v>726625.28596569004</v>
      </c>
      <c r="C165" s="135">
        <v>493669.94348664</v>
      </c>
      <c r="D165" s="135">
        <v>232955.34247905001</v>
      </c>
      <c r="E165" s="135">
        <v>240242.53488254</v>
      </c>
      <c r="F165" s="135">
        <v>227371.21631643001</v>
      </c>
      <c r="G165" s="135">
        <v>12871.31856611</v>
      </c>
      <c r="H165" s="135">
        <v>926969.77827066975</v>
      </c>
      <c r="I165" s="135">
        <v>669979.04702510999</v>
      </c>
      <c r="J165" s="135">
        <v>256990.73124555993</v>
      </c>
      <c r="K165" s="135">
        <v>1165240.90674261</v>
      </c>
      <c r="L165" s="135">
        <v>755064.40329894004</v>
      </c>
      <c r="M165" s="135">
        <v>410176.50344366999</v>
      </c>
      <c r="N165" s="135">
        <v>16.031500000000001</v>
      </c>
      <c r="O165" s="135">
        <v>18.003299999999999</v>
      </c>
      <c r="P165" s="135">
        <v>17.5944</v>
      </c>
      <c r="Q165" s="135">
        <v>7.0457999999999998</v>
      </c>
      <c r="R165" s="135">
        <v>7.0488</v>
      </c>
      <c r="S165" s="135">
        <v>27.273299999999999</v>
      </c>
      <c r="T165" s="135">
        <v>27.286899999999999</v>
      </c>
      <c r="U165" s="135">
        <v>33.186300000000003</v>
      </c>
      <c r="V165" s="135">
        <v>11.624599999999999</v>
      </c>
      <c r="W165" s="135">
        <v>6.3563999999999998</v>
      </c>
      <c r="X165" s="135">
        <v>8.8204999999999991</v>
      </c>
      <c r="Y165" s="135">
        <v>10.190799999999999</v>
      </c>
      <c r="Z165" s="135">
        <v>0.57550000000000001</v>
      </c>
      <c r="AA165" s="135">
        <v>8.8234999999999992</v>
      </c>
      <c r="AB165" s="135">
        <v>11.6874</v>
      </c>
      <c r="AC165" s="135">
        <v>0.99660000000000004</v>
      </c>
      <c r="AD165" s="136"/>
      <c r="AE165" s="136"/>
      <c r="AF165" s="136"/>
    </row>
    <row r="166" spans="1:32" hidden="1" outlineLevel="1" collapsed="1">
      <c r="A166" s="8">
        <v>45261</v>
      </c>
      <c r="B166" s="135">
        <v>735295.46004999999</v>
      </c>
      <c r="C166" s="135">
        <v>495414.10023421998</v>
      </c>
      <c r="D166" s="135">
        <v>239881.35981577999</v>
      </c>
      <c r="E166" s="135">
        <v>236469.91155936001</v>
      </c>
      <c r="F166" s="135">
        <v>224043.28096584001</v>
      </c>
      <c r="G166" s="135">
        <v>12426.63059352</v>
      </c>
      <c r="H166" s="135">
        <v>1031122.16128981</v>
      </c>
      <c r="I166" s="135">
        <v>754041.48763035005</v>
      </c>
      <c r="J166" s="135">
        <v>277080.67365945998</v>
      </c>
      <c r="K166" s="135">
        <v>1228545.9651527202</v>
      </c>
      <c r="L166" s="135">
        <v>795493.28653921012</v>
      </c>
      <c r="M166" s="135">
        <v>433052.67861350998</v>
      </c>
      <c r="N166" s="135">
        <v>15.808299999999999</v>
      </c>
      <c r="O166" s="135">
        <v>17.711099999999998</v>
      </c>
      <c r="P166" s="135">
        <v>17.326499999999999</v>
      </c>
      <c r="Q166" s="135">
        <v>6.3566000000000003</v>
      </c>
      <c r="R166" s="135">
        <v>6.3536000000000001</v>
      </c>
      <c r="S166" s="135">
        <v>27.1676</v>
      </c>
      <c r="T166" s="135">
        <v>27.172699999999999</v>
      </c>
      <c r="U166" s="135">
        <v>33.4054</v>
      </c>
      <c r="V166" s="135">
        <v>20.091000000000001</v>
      </c>
      <c r="W166" s="135">
        <v>14.4087</v>
      </c>
      <c r="X166" s="135">
        <v>9.0502000000000002</v>
      </c>
      <c r="Y166" s="135">
        <v>10.266500000000001</v>
      </c>
      <c r="Z166" s="135">
        <v>0.47289999999999999</v>
      </c>
      <c r="AA166" s="135">
        <v>8.7843</v>
      </c>
      <c r="AB166" s="135">
        <v>11.3962</v>
      </c>
      <c r="AC166" s="135">
        <v>0.95850000000000002</v>
      </c>
      <c r="AD166" s="136"/>
      <c r="AE166" s="136"/>
      <c r="AF166" s="136"/>
    </row>
    <row r="167" spans="1:32" hidden="1" outlineLevel="1" collapsed="1">
      <c r="A167" s="8">
        <v>45292</v>
      </c>
      <c r="B167" s="135">
        <v>725492.64062524994</v>
      </c>
      <c r="C167" s="135">
        <v>492470.59473731997</v>
      </c>
      <c r="D167" s="135">
        <v>233022.04588793</v>
      </c>
      <c r="E167" s="135">
        <v>241880.68714284</v>
      </c>
      <c r="F167" s="135">
        <v>229605.70764032999</v>
      </c>
      <c r="G167" s="135">
        <v>12274.979502509999</v>
      </c>
      <c r="H167" s="135">
        <v>1024464.4800514099</v>
      </c>
      <c r="I167" s="135">
        <v>732967.52703082003</v>
      </c>
      <c r="J167" s="135">
        <v>291496.95302059001</v>
      </c>
      <c r="K167" s="135">
        <v>1187761.15492841</v>
      </c>
      <c r="L167" s="135">
        <v>766542.25400884997</v>
      </c>
      <c r="M167" s="135">
        <v>421218.90091956011</v>
      </c>
      <c r="N167" s="135">
        <v>17.337900000000001</v>
      </c>
      <c r="O167" s="135">
        <v>18.2012</v>
      </c>
      <c r="P167" s="135">
        <v>18.026</v>
      </c>
      <c r="Q167" s="135">
        <v>6.6675000000000004</v>
      </c>
      <c r="R167" s="135">
        <v>6.6658999999999997</v>
      </c>
      <c r="S167" s="135">
        <v>27.5916</v>
      </c>
      <c r="T167" s="135">
        <v>27.599</v>
      </c>
      <c r="U167" s="135">
        <v>34.216900000000003</v>
      </c>
      <c r="V167" s="135">
        <v>16.329699999999999</v>
      </c>
      <c r="W167" s="135">
        <v>6.9054000000000002</v>
      </c>
      <c r="X167" s="135">
        <v>9.1767000000000003</v>
      </c>
      <c r="Y167" s="135">
        <v>9.9594000000000005</v>
      </c>
      <c r="Z167" s="135">
        <v>0.67159999999999997</v>
      </c>
      <c r="AA167" s="135">
        <v>8.6697000000000006</v>
      </c>
      <c r="AB167" s="135">
        <v>11.2766</v>
      </c>
      <c r="AC167" s="135">
        <v>0.95169999999999999</v>
      </c>
      <c r="AD167" s="136"/>
      <c r="AE167" s="136"/>
      <c r="AF167" s="136"/>
    </row>
    <row r="168" spans="1:32" hidden="1" outlineLevel="1" collapsed="1">
      <c r="A168" s="8">
        <v>45323</v>
      </c>
      <c r="B168" s="135">
        <v>724909.06728604995</v>
      </c>
      <c r="C168" s="135">
        <v>493415.20492927002</v>
      </c>
      <c r="D168" s="135">
        <v>231493.86235678001</v>
      </c>
      <c r="E168" s="135">
        <v>245188.03327407999</v>
      </c>
      <c r="F168" s="135">
        <v>232791.12796034</v>
      </c>
      <c r="G168" s="135">
        <v>12396.905313740001</v>
      </c>
      <c r="H168" s="135">
        <v>1043910.6556722001</v>
      </c>
      <c r="I168" s="135">
        <v>751686.54250875011</v>
      </c>
      <c r="J168" s="135">
        <v>292224.11316344992</v>
      </c>
      <c r="K168" s="135">
        <v>1199954.6485489495</v>
      </c>
      <c r="L168" s="135">
        <v>778682.73110838013</v>
      </c>
      <c r="M168" s="135">
        <v>421271.91744057002</v>
      </c>
      <c r="N168" s="135">
        <v>15.930400000000001</v>
      </c>
      <c r="O168" s="135">
        <v>16.881699999999999</v>
      </c>
      <c r="P168" s="135">
        <v>16.3673</v>
      </c>
      <c r="Q168" s="135">
        <v>6.7210000000000001</v>
      </c>
      <c r="R168" s="135">
        <v>6.7210999999999999</v>
      </c>
      <c r="S168" s="135">
        <v>27.631799999999998</v>
      </c>
      <c r="T168" s="135">
        <v>27.6462</v>
      </c>
      <c r="U168" s="135">
        <v>34.250300000000003</v>
      </c>
      <c r="V168" s="135">
        <v>13.8004</v>
      </c>
      <c r="W168" s="135">
        <v>6.48</v>
      </c>
      <c r="X168" s="135">
        <v>9.0968999999999998</v>
      </c>
      <c r="Y168" s="135">
        <v>9.8362999999999996</v>
      </c>
      <c r="Z168" s="135">
        <v>0.73499999999999999</v>
      </c>
      <c r="AA168" s="135">
        <v>8.5197000000000003</v>
      </c>
      <c r="AB168" s="135">
        <v>11.0199</v>
      </c>
      <c r="AC168" s="135">
        <v>0.97699999999999998</v>
      </c>
      <c r="AD168" s="136"/>
      <c r="AE168" s="136"/>
      <c r="AF168" s="136"/>
    </row>
    <row r="169" spans="1:32" hidden="1" outlineLevel="1" collapsed="1">
      <c r="A169" s="8">
        <v>45352</v>
      </c>
      <c r="B169" s="135">
        <v>734445.87388590002</v>
      </c>
      <c r="C169" s="135">
        <v>499835.36826587003</v>
      </c>
      <c r="D169" s="135">
        <v>234610.50562002999</v>
      </c>
      <c r="E169" s="135">
        <v>251193.41652028999</v>
      </c>
      <c r="F169" s="135">
        <v>238488.11980111001</v>
      </c>
      <c r="G169" s="135">
        <v>12705.29671918</v>
      </c>
      <c r="H169" s="135">
        <v>1070116.66968392</v>
      </c>
      <c r="I169" s="135">
        <v>766718.42511713994</v>
      </c>
      <c r="J169" s="135">
        <v>303398.24456678005</v>
      </c>
      <c r="K169" s="135">
        <v>1219831.0966803001</v>
      </c>
      <c r="L169" s="135">
        <v>787041.49556210986</v>
      </c>
      <c r="M169" s="135">
        <v>432789.6011181901</v>
      </c>
      <c r="N169" s="135">
        <v>15.844200000000001</v>
      </c>
      <c r="O169" s="135">
        <v>16.866199999999999</v>
      </c>
      <c r="P169" s="135">
        <v>16.466899999999999</v>
      </c>
      <c r="Q169" s="135">
        <v>6.7824</v>
      </c>
      <c r="R169" s="135">
        <v>6.7823000000000002</v>
      </c>
      <c r="S169" s="135">
        <v>27.283899999999999</v>
      </c>
      <c r="T169" s="135">
        <v>27.298999999999999</v>
      </c>
      <c r="U169" s="135">
        <v>34.162599999999998</v>
      </c>
      <c r="V169" s="135">
        <v>13.2568</v>
      </c>
      <c r="W169" s="135">
        <v>7.9066000000000001</v>
      </c>
      <c r="X169" s="135">
        <v>8.3035999999999994</v>
      </c>
      <c r="Y169" s="135">
        <v>9.5890000000000004</v>
      </c>
      <c r="Z169" s="135">
        <v>0.81330000000000002</v>
      </c>
      <c r="AA169" s="135">
        <v>8.5122999999999998</v>
      </c>
      <c r="AB169" s="135">
        <v>11.0486</v>
      </c>
      <c r="AC169" s="135">
        <v>1.0246999999999999</v>
      </c>
      <c r="AD169" s="136"/>
      <c r="AE169" s="136"/>
      <c r="AF169" s="136"/>
    </row>
    <row r="170" spans="1:32" collapsed="1">
      <c r="A170" s="8">
        <v>45383</v>
      </c>
      <c r="B170" s="135">
        <v>737084.37149806996</v>
      </c>
      <c r="C170" s="135">
        <v>502357.99730644003</v>
      </c>
      <c r="D170" s="135">
        <v>234726.37419162999</v>
      </c>
      <c r="E170" s="135">
        <v>256883.21187192001</v>
      </c>
      <c r="F170" s="135">
        <v>244029.82100102</v>
      </c>
      <c r="G170" s="135">
        <v>12853.390870900001</v>
      </c>
      <c r="H170" s="135">
        <v>1100321.1977467902</v>
      </c>
      <c r="I170" s="135">
        <v>779736.04221380013</v>
      </c>
      <c r="J170" s="135">
        <v>320585.15553299</v>
      </c>
      <c r="K170" s="135">
        <v>1235277.7432384701</v>
      </c>
      <c r="L170" s="135">
        <v>799184.45573845995</v>
      </c>
      <c r="M170" s="135">
        <v>436093.28750000999</v>
      </c>
      <c r="N170" s="135">
        <v>16.3446</v>
      </c>
      <c r="O170" s="135">
        <v>17.5901</v>
      </c>
      <c r="P170" s="135">
        <v>17.416599999999999</v>
      </c>
      <c r="Q170" s="135">
        <v>6.5787000000000004</v>
      </c>
      <c r="R170" s="135">
        <v>6.5781000000000001</v>
      </c>
      <c r="S170" s="135">
        <v>27.453099999999999</v>
      </c>
      <c r="T170" s="135">
        <v>27.4678</v>
      </c>
      <c r="U170" s="135">
        <v>33.800699999999999</v>
      </c>
      <c r="V170" s="135">
        <v>13.716200000000001</v>
      </c>
      <c r="W170" s="135">
        <v>7.9484000000000004</v>
      </c>
      <c r="X170" s="135">
        <v>7.8472999999999997</v>
      </c>
      <c r="Y170" s="135">
        <v>9.6031999999999993</v>
      </c>
      <c r="Z170" s="135">
        <v>0.83309999999999995</v>
      </c>
      <c r="AA170" s="135">
        <v>8.4334000000000007</v>
      </c>
      <c r="AB170" s="135">
        <v>10.8972</v>
      </c>
      <c r="AC170" s="135">
        <v>1.0141</v>
      </c>
      <c r="AD170" s="136"/>
      <c r="AE170" s="136"/>
      <c r="AF170" s="136"/>
    </row>
    <row r="171" spans="1:32">
      <c r="A171" s="8">
        <v>45413</v>
      </c>
      <c r="B171" s="135">
        <v>747714.95160474</v>
      </c>
      <c r="C171" s="135">
        <v>507052.11308700999</v>
      </c>
      <c r="D171" s="135">
        <v>240662.83851773001</v>
      </c>
      <c r="E171" s="135">
        <v>262363.24676194001</v>
      </c>
      <c r="F171" s="135">
        <v>249371.39397112001</v>
      </c>
      <c r="G171" s="135">
        <v>12991.852790819999</v>
      </c>
      <c r="H171" s="135">
        <v>1112053.8532279097</v>
      </c>
      <c r="I171" s="135">
        <v>778781.10979400994</v>
      </c>
      <c r="J171" s="135">
        <v>333272.7434339</v>
      </c>
      <c r="K171" s="135">
        <v>1256698.1301644898</v>
      </c>
      <c r="L171" s="135">
        <v>811974.4937092301</v>
      </c>
      <c r="M171" s="135">
        <v>444723.63645525998</v>
      </c>
      <c r="N171" s="135">
        <v>14.6974</v>
      </c>
      <c r="O171" s="135">
        <v>15.7765</v>
      </c>
      <c r="P171" s="135">
        <v>15.1868</v>
      </c>
      <c r="Q171" s="135">
        <v>6.8810000000000002</v>
      </c>
      <c r="R171" s="135">
        <v>6.8806000000000003</v>
      </c>
      <c r="S171" s="135">
        <v>27.744299999999999</v>
      </c>
      <c r="T171" s="135">
        <v>27.7484</v>
      </c>
      <c r="U171" s="135">
        <v>34.222900000000003</v>
      </c>
      <c r="V171" s="135">
        <v>20.5886</v>
      </c>
      <c r="W171" s="135">
        <v>9.7706</v>
      </c>
      <c r="X171" s="135">
        <v>6.8426</v>
      </c>
      <c r="Y171" s="135">
        <v>8.9120000000000008</v>
      </c>
      <c r="Z171" s="135">
        <v>0.88560000000000005</v>
      </c>
      <c r="AA171" s="135">
        <v>8.2506000000000004</v>
      </c>
      <c r="AB171" s="135">
        <v>10.6379</v>
      </c>
      <c r="AC171" s="135">
        <v>1.0424</v>
      </c>
      <c r="AD171" s="136"/>
      <c r="AE171" s="136"/>
      <c r="AF171" s="136"/>
    </row>
    <row r="172" spans="1:32">
      <c r="A172" s="8">
        <v>45444</v>
      </c>
      <c r="B172" s="135">
        <v>757021.21725536999</v>
      </c>
      <c r="C172" s="135">
        <v>519680.61926566</v>
      </c>
      <c r="D172" s="135">
        <v>237340.59798970999</v>
      </c>
      <c r="E172" s="135">
        <v>267340.76306170999</v>
      </c>
      <c r="F172" s="135">
        <v>254501.00128756001</v>
      </c>
      <c r="G172" s="135">
        <v>12839.76177415</v>
      </c>
      <c r="H172" s="135">
        <v>1113683.09113032</v>
      </c>
      <c r="I172" s="135">
        <v>777750.99818249012</v>
      </c>
      <c r="J172" s="135">
        <v>335932.09294782998</v>
      </c>
      <c r="K172" s="135">
        <v>1285534.0883224399</v>
      </c>
      <c r="L172" s="135">
        <v>837827.9727664598</v>
      </c>
      <c r="M172" s="135">
        <v>447706.11555598001</v>
      </c>
      <c r="N172" s="135">
        <v>14.816800000000001</v>
      </c>
      <c r="O172" s="135">
        <v>15.6214</v>
      </c>
      <c r="P172" s="135">
        <v>15.1128</v>
      </c>
      <c r="Q172" s="135">
        <v>6.6513999999999998</v>
      </c>
      <c r="R172" s="135">
        <v>6.6506999999999996</v>
      </c>
      <c r="S172" s="135">
        <v>27.532</v>
      </c>
      <c r="T172" s="135">
        <v>27.5381</v>
      </c>
      <c r="U172" s="135">
        <v>33.7363</v>
      </c>
      <c r="V172" s="135">
        <v>16.9709</v>
      </c>
      <c r="W172" s="135">
        <v>8.0056999999999992</v>
      </c>
      <c r="X172" s="135">
        <v>6.7994000000000003</v>
      </c>
      <c r="Y172" s="135">
        <v>8.6027000000000005</v>
      </c>
      <c r="Z172" s="135">
        <v>0.85950000000000004</v>
      </c>
      <c r="AA172" s="135">
        <v>7.9916</v>
      </c>
      <c r="AB172" s="135">
        <v>10.4763</v>
      </c>
      <c r="AC172" s="135">
        <v>1.0411999999999999</v>
      </c>
      <c r="AD172" s="136"/>
      <c r="AE172" s="136"/>
      <c r="AF172" s="136"/>
    </row>
    <row r="173" spans="1:32">
      <c r="A173" s="8">
        <v>45474</v>
      </c>
      <c r="B173" s="135">
        <v>770074.03571699001</v>
      </c>
      <c r="C173" s="135">
        <v>526317.73872202996</v>
      </c>
      <c r="D173" s="135">
        <v>243756.29699495999</v>
      </c>
      <c r="E173" s="135">
        <v>274848.98437065998</v>
      </c>
      <c r="F173" s="135">
        <v>261812.6718325</v>
      </c>
      <c r="G173" s="135">
        <v>13036.31253816</v>
      </c>
      <c r="H173" s="135">
        <v>1132518.7583608404</v>
      </c>
      <c r="I173" s="135">
        <v>797485.49770024023</v>
      </c>
      <c r="J173" s="135">
        <v>335033.26066060003</v>
      </c>
      <c r="K173" s="135">
        <v>1278865.0799815503</v>
      </c>
      <c r="L173" s="135">
        <v>826401.61120992992</v>
      </c>
      <c r="M173" s="135">
        <v>452463.46877162007</v>
      </c>
      <c r="N173" s="135">
        <v>15.651300000000001</v>
      </c>
      <c r="O173" s="135">
        <v>16.555700000000002</v>
      </c>
      <c r="P173" s="135">
        <v>16.377800000000001</v>
      </c>
      <c r="Q173" s="135">
        <v>7.4032999999999998</v>
      </c>
      <c r="R173" s="135">
        <v>7.4058999999999999</v>
      </c>
      <c r="S173" s="135">
        <v>27.552800000000001</v>
      </c>
      <c r="T173" s="135">
        <v>27.5792</v>
      </c>
      <c r="U173" s="135">
        <v>33.270200000000003</v>
      </c>
      <c r="V173" s="135">
        <v>9.8162000000000003</v>
      </c>
      <c r="W173" s="135">
        <v>4.9172000000000002</v>
      </c>
      <c r="X173" s="135">
        <v>6.9306999999999999</v>
      </c>
      <c r="Y173" s="135">
        <v>8.4589999999999996</v>
      </c>
      <c r="Z173" s="135">
        <v>0.91779999999999995</v>
      </c>
      <c r="AA173" s="135">
        <v>7.8838999999999997</v>
      </c>
      <c r="AB173" s="135">
        <v>10.271599999999999</v>
      </c>
      <c r="AC173" s="135">
        <v>1.0528999999999999</v>
      </c>
      <c r="AD173" s="136"/>
      <c r="AE173" s="136"/>
      <c r="AF173" s="136"/>
    </row>
    <row r="174" spans="1:32">
      <c r="A174" s="8">
        <v>45505</v>
      </c>
      <c r="B174" s="135">
        <v>777304.26037064998</v>
      </c>
      <c r="C174" s="135">
        <v>532169.19271168998</v>
      </c>
      <c r="D174" s="135">
        <v>245135.06765896</v>
      </c>
      <c r="E174" s="135">
        <v>280398.34619633999</v>
      </c>
      <c r="F174" s="135">
        <v>267300.68927844998</v>
      </c>
      <c r="G174" s="135">
        <v>13097.656917890001</v>
      </c>
      <c r="H174" s="135">
        <v>1120841.7970338201</v>
      </c>
      <c r="I174" s="135">
        <v>775223.79712251003</v>
      </c>
      <c r="J174" s="135">
        <v>345617.99991131003</v>
      </c>
      <c r="K174" s="135">
        <v>1290027.2664333798</v>
      </c>
      <c r="L174" s="135">
        <v>831743.94034219987</v>
      </c>
      <c r="M174" s="135">
        <v>458283.32609117997</v>
      </c>
      <c r="N174" s="135">
        <v>14.109500000000001</v>
      </c>
      <c r="O174" s="135">
        <v>15.159599999999999</v>
      </c>
      <c r="P174" s="135">
        <v>14.6106</v>
      </c>
      <c r="Q174" s="135">
        <v>6.5448000000000004</v>
      </c>
      <c r="R174" s="135">
        <v>6.5430000000000001</v>
      </c>
      <c r="S174" s="135">
        <v>27.651299999999999</v>
      </c>
      <c r="T174" s="135">
        <v>27.6557</v>
      </c>
      <c r="U174" s="135">
        <v>33.541200000000003</v>
      </c>
      <c r="V174" s="135">
        <v>19.846299999999999</v>
      </c>
      <c r="W174" s="135">
        <v>8.3742000000000001</v>
      </c>
      <c r="X174" s="135">
        <v>6.6074999999999999</v>
      </c>
      <c r="Y174" s="135">
        <v>8.4417000000000009</v>
      </c>
      <c r="Z174" s="135">
        <v>0.92310000000000003</v>
      </c>
      <c r="AA174" s="135">
        <v>7.9165999999999999</v>
      </c>
      <c r="AB174" s="135">
        <v>10.224600000000001</v>
      </c>
      <c r="AC174" s="135">
        <v>1.0784</v>
      </c>
      <c r="AD174" s="136"/>
      <c r="AE174" s="136"/>
      <c r="AF174" s="136"/>
    </row>
    <row r="175" spans="1:32">
      <c r="A175" s="8">
        <v>45536</v>
      </c>
      <c r="B175" s="135">
        <v>786080.44148228003</v>
      </c>
      <c r="C175" s="135">
        <v>541603.97139060998</v>
      </c>
      <c r="D175" s="135">
        <v>244476.47009166999</v>
      </c>
      <c r="E175" s="135">
        <v>284751.98181804002</v>
      </c>
      <c r="F175" s="135">
        <v>271681.97264194</v>
      </c>
      <c r="G175" s="135">
        <v>13070.0091761</v>
      </c>
      <c r="H175" s="135">
        <v>1098295.2191575398</v>
      </c>
      <c r="I175" s="135">
        <v>763695.48101640982</v>
      </c>
      <c r="J175" s="135">
        <v>334599.73814113002</v>
      </c>
      <c r="K175" s="135">
        <v>1314981.06930904</v>
      </c>
      <c r="L175" s="135">
        <v>850605.89281283983</v>
      </c>
      <c r="M175" s="135">
        <v>464375.17649620003</v>
      </c>
      <c r="N175" s="135">
        <v>14.0684</v>
      </c>
      <c r="O175" s="135">
        <v>15.154199999999999</v>
      </c>
      <c r="P175" s="135">
        <v>14.6012</v>
      </c>
      <c r="Q175" s="135">
        <v>6.3536999999999999</v>
      </c>
      <c r="R175" s="135">
        <v>6.3517000000000001</v>
      </c>
      <c r="S175" s="135">
        <v>27.630299999999998</v>
      </c>
      <c r="T175" s="135">
        <v>27.639199999999999</v>
      </c>
      <c r="U175" s="135">
        <v>33.422499999999999</v>
      </c>
      <c r="V175" s="135">
        <v>16.049199999999999</v>
      </c>
      <c r="W175" s="135">
        <v>8.1434999999999995</v>
      </c>
      <c r="X175" s="135">
        <v>5.9920999999999998</v>
      </c>
      <c r="Y175" s="135">
        <v>8.5412999999999997</v>
      </c>
      <c r="Z175" s="135">
        <v>0.94740000000000002</v>
      </c>
      <c r="AA175" s="135">
        <v>7.4253</v>
      </c>
      <c r="AB175" s="135">
        <v>10.103400000000001</v>
      </c>
      <c r="AC175" s="135">
        <v>1.1115999999999999</v>
      </c>
      <c r="AD175" s="136"/>
      <c r="AE175" s="136"/>
      <c r="AF175" s="136"/>
    </row>
    <row r="176" spans="1:32">
      <c r="A176" s="8">
        <v>45566</v>
      </c>
      <c r="B176" s="135">
        <v>780447.60446363001</v>
      </c>
      <c r="C176" s="135">
        <v>536788.33199054003</v>
      </c>
      <c r="D176" s="135">
        <v>243659.27247309001</v>
      </c>
      <c r="E176" s="135">
        <v>289071.43222233001</v>
      </c>
      <c r="F176" s="135">
        <v>277125.41054720001</v>
      </c>
      <c r="G176" s="135">
        <v>11946.021675129999</v>
      </c>
      <c r="H176" s="135">
        <v>1121314.2390155098</v>
      </c>
      <c r="I176" s="135">
        <v>793399.24871415005</v>
      </c>
      <c r="J176" s="135">
        <v>327914.99030135997</v>
      </c>
      <c r="K176" s="135">
        <v>1320697.1650010699</v>
      </c>
      <c r="L176" s="135">
        <v>851441.88456774014</v>
      </c>
      <c r="M176" s="135">
        <v>469255.28043332999</v>
      </c>
      <c r="N176" s="135">
        <v>14.1106</v>
      </c>
      <c r="O176" s="135">
        <v>15.5364</v>
      </c>
      <c r="P176" s="135">
        <v>15.2646</v>
      </c>
      <c r="Q176" s="135">
        <v>6.2892000000000001</v>
      </c>
      <c r="R176" s="135">
        <v>6.2873999999999999</v>
      </c>
      <c r="S176" s="135">
        <v>27.735700000000001</v>
      </c>
      <c r="T176" s="135">
        <v>27.7456</v>
      </c>
      <c r="U176" s="135">
        <v>33.365099999999998</v>
      </c>
      <c r="V176" s="135">
        <v>13.872299999999999</v>
      </c>
      <c r="W176" s="135">
        <v>6.4574999999999996</v>
      </c>
      <c r="X176" s="135">
        <v>6.9353999999999996</v>
      </c>
      <c r="Y176" s="135">
        <v>8.6026000000000007</v>
      </c>
      <c r="Z176" s="135">
        <v>0.89459999999999995</v>
      </c>
      <c r="AA176" s="135">
        <v>7.694</v>
      </c>
      <c r="AB176" s="135">
        <v>10.2081</v>
      </c>
      <c r="AC176" s="135">
        <v>1.0387</v>
      </c>
      <c r="AD176" s="136"/>
      <c r="AE176" s="136"/>
      <c r="AF176" s="136"/>
    </row>
    <row r="177" spans="1:32">
      <c r="A177" s="8">
        <v>45597</v>
      </c>
      <c r="B177" s="135">
        <v>790365.05647554004</v>
      </c>
      <c r="C177" s="135">
        <v>541765.38331952004</v>
      </c>
      <c r="D177" s="135">
        <v>248599.67315602</v>
      </c>
      <c r="E177" s="135">
        <v>294951.96018507</v>
      </c>
      <c r="F177" s="135">
        <v>283020.02369826002</v>
      </c>
      <c r="G177" s="135">
        <v>11931.93648681</v>
      </c>
      <c r="H177" s="135">
        <v>1122636.2761193402</v>
      </c>
      <c r="I177" s="135">
        <v>796924.23882835999</v>
      </c>
      <c r="J177" s="135">
        <v>325712.03729097999</v>
      </c>
      <c r="K177" s="135">
        <v>1335915.8534340903</v>
      </c>
      <c r="L177" s="135">
        <v>862312.94666867994</v>
      </c>
      <c r="M177" s="135">
        <v>473602.90676540998</v>
      </c>
      <c r="N177" s="135">
        <v>13.357699999999999</v>
      </c>
      <c r="O177" s="135">
        <v>14.8018</v>
      </c>
      <c r="P177" s="135">
        <v>14.244999999999999</v>
      </c>
      <c r="Q177" s="135">
        <v>6.2431999999999999</v>
      </c>
      <c r="R177" s="135">
        <v>6.2439999999999998</v>
      </c>
      <c r="S177" s="135">
        <v>27.1934</v>
      </c>
      <c r="T177" s="135">
        <v>27.206199999999999</v>
      </c>
      <c r="U177" s="135">
        <v>32.665700000000001</v>
      </c>
      <c r="V177" s="135">
        <v>13.254200000000001</v>
      </c>
      <c r="W177" s="135">
        <v>7.1087999999999996</v>
      </c>
      <c r="X177" s="135">
        <v>7.4573</v>
      </c>
      <c r="Y177" s="135">
        <v>8.4356000000000009</v>
      </c>
      <c r="Z177" s="135">
        <v>0.83550000000000002</v>
      </c>
      <c r="AA177" s="135">
        <v>7.6212</v>
      </c>
      <c r="AB177" s="135">
        <v>10.256500000000001</v>
      </c>
      <c r="AC177" s="135">
        <v>1.0646</v>
      </c>
      <c r="AD177" s="136"/>
      <c r="AE177" s="136"/>
      <c r="AF177" s="136"/>
    </row>
    <row r="178" spans="1:32">
      <c r="A178" s="8">
        <v>45627</v>
      </c>
      <c r="B178" s="135">
        <v>782219.07062774</v>
      </c>
      <c r="C178" s="135">
        <v>531408.56119597994</v>
      </c>
      <c r="D178" s="135">
        <v>250810.50943176</v>
      </c>
      <c r="E178" s="135">
        <v>291759.56418992003</v>
      </c>
      <c r="F178" s="135">
        <v>280116.67716557998</v>
      </c>
      <c r="G178" s="135">
        <v>11642.88702434</v>
      </c>
      <c r="H178" s="135">
        <v>1227642.4079868596</v>
      </c>
      <c r="I178" s="135">
        <v>896538.76843407028</v>
      </c>
      <c r="J178" s="135">
        <v>331103.63955278997</v>
      </c>
      <c r="K178" s="135">
        <v>1381874.9500687101</v>
      </c>
      <c r="L178" s="135">
        <v>896810.57919934997</v>
      </c>
      <c r="M178" s="135">
        <v>485064.37086936005</v>
      </c>
      <c r="N178" s="135">
        <v>13.737500000000001</v>
      </c>
      <c r="O178" s="135">
        <v>15.0021</v>
      </c>
      <c r="P178" s="135">
        <v>14.599399999999999</v>
      </c>
      <c r="Q178" s="135">
        <v>6.2554999999999996</v>
      </c>
      <c r="R178" s="135">
        <v>6.2496</v>
      </c>
      <c r="S178" s="135">
        <v>27.7974</v>
      </c>
      <c r="T178" s="135">
        <v>27.808199999999999</v>
      </c>
      <c r="U178" s="135">
        <v>33.658700000000003</v>
      </c>
      <c r="V178" s="135">
        <v>14.713699999999999</v>
      </c>
      <c r="W178" s="135">
        <v>8.9337</v>
      </c>
      <c r="X178" s="135">
        <v>7.2984999999999998</v>
      </c>
      <c r="Y178" s="135">
        <v>8.3117000000000001</v>
      </c>
      <c r="Z178" s="135">
        <v>0.83260000000000001</v>
      </c>
      <c r="AA178" s="135">
        <v>7.2891000000000004</v>
      </c>
      <c r="AB178" s="135">
        <v>9.9954000000000001</v>
      </c>
      <c r="AC178" s="135">
        <v>1.0572999999999999</v>
      </c>
      <c r="AD178" s="136"/>
      <c r="AE178" s="136"/>
      <c r="AF178" s="136"/>
    </row>
    <row r="179" spans="1:32">
      <c r="A179" s="8">
        <v>45658</v>
      </c>
      <c r="B179" s="135">
        <v>774407.91559429001</v>
      </c>
      <c r="C179" s="135">
        <v>533595.10044112999</v>
      </c>
      <c r="D179" s="135">
        <v>240812.81515315999</v>
      </c>
      <c r="E179" s="135">
        <v>297387.04787749</v>
      </c>
      <c r="F179" s="135">
        <v>285816.81691229</v>
      </c>
      <c r="G179" s="135">
        <v>11570.2309652</v>
      </c>
      <c r="H179" s="135">
        <v>1183648.21080099</v>
      </c>
      <c r="I179" s="135">
        <v>847598.64050361002</v>
      </c>
      <c r="J179" s="135">
        <v>336049.57029738004</v>
      </c>
      <c r="K179" s="135">
        <v>1365641.0550475302</v>
      </c>
      <c r="L179" s="135">
        <v>880418.08783410001</v>
      </c>
      <c r="M179" s="135">
        <v>485222.96721342998</v>
      </c>
      <c r="N179" s="135">
        <v>15.6356</v>
      </c>
      <c r="O179" s="135">
        <v>16.575500000000002</v>
      </c>
      <c r="P179" s="135">
        <v>16.532</v>
      </c>
      <c r="Q179" s="135">
        <v>6.2794999999999996</v>
      </c>
      <c r="R179" s="135">
        <v>6.2778999999999998</v>
      </c>
      <c r="S179" s="135">
        <v>28.189499999999999</v>
      </c>
      <c r="T179" s="135">
        <v>28.199100000000001</v>
      </c>
      <c r="U179" s="135">
        <v>34.0657</v>
      </c>
      <c r="V179" s="135">
        <v>15.263</v>
      </c>
      <c r="W179" s="135">
        <v>5.6242000000000001</v>
      </c>
      <c r="X179" s="135">
        <v>7.5743999999999998</v>
      </c>
      <c r="Y179" s="135">
        <v>8.5900999999999996</v>
      </c>
      <c r="Z179" s="135">
        <v>0.83120000000000005</v>
      </c>
      <c r="AA179" s="135">
        <v>7.4923000000000002</v>
      </c>
      <c r="AB179" s="135">
        <v>10.1884</v>
      </c>
      <c r="AC179" s="135">
        <v>1.0226999999999999</v>
      </c>
      <c r="AD179" s="136"/>
      <c r="AE179" s="136"/>
      <c r="AF179" s="136"/>
    </row>
    <row r="180" spans="1:32">
      <c r="A180" s="8">
        <v>45689</v>
      </c>
      <c r="B180" s="135">
        <v>788997.69236026006</v>
      </c>
      <c r="C180" s="135">
        <v>549132.70473012002</v>
      </c>
      <c r="D180" s="135">
        <v>239864.98763014001</v>
      </c>
      <c r="E180" s="135">
        <v>301044.66417576</v>
      </c>
      <c r="F180" s="135">
        <v>289569.91322793998</v>
      </c>
      <c r="G180" s="135">
        <v>11474.750947820001</v>
      </c>
      <c r="H180" s="135">
        <v>1178792.6350090201</v>
      </c>
      <c r="I180" s="135">
        <v>868849.37618282996</v>
      </c>
      <c r="J180" s="135">
        <v>309943.25882618991</v>
      </c>
      <c r="K180" s="135">
        <v>1377980.8703743301</v>
      </c>
      <c r="L180" s="135">
        <v>893939.05714070995</v>
      </c>
      <c r="M180" s="135">
        <v>484041.81323361996</v>
      </c>
      <c r="N180" s="135">
        <v>14.414</v>
      </c>
      <c r="O180" s="135">
        <v>15.6327</v>
      </c>
      <c r="P180" s="135">
        <v>15.225899999999999</v>
      </c>
      <c r="Q180" s="135">
        <v>6.2161</v>
      </c>
      <c r="R180" s="135">
        <v>6.2153</v>
      </c>
      <c r="S180" s="135">
        <v>28.1967</v>
      </c>
      <c r="T180" s="135">
        <v>28.227799999999998</v>
      </c>
      <c r="U180" s="135">
        <v>34.485599999999998</v>
      </c>
      <c r="V180" s="135">
        <v>9.3343000000000007</v>
      </c>
      <c r="W180" s="135">
        <v>6.5542999999999996</v>
      </c>
      <c r="X180" s="135">
        <v>7.9782000000000002</v>
      </c>
      <c r="Y180" s="135">
        <v>8.9603000000000002</v>
      </c>
      <c r="Z180" s="135">
        <v>0.81879999999999997</v>
      </c>
      <c r="AA180" s="135">
        <v>7.6707000000000001</v>
      </c>
      <c r="AB180" s="135">
        <v>10.3048</v>
      </c>
      <c r="AC180" s="135">
        <v>0.98419999999999996</v>
      </c>
      <c r="AD180" s="136"/>
      <c r="AE180" s="136"/>
      <c r="AF180" s="136"/>
    </row>
    <row r="181" spans="1:32">
      <c r="A181" s="8">
        <v>45717</v>
      </c>
      <c r="B181" s="135">
        <v>804408.58701043006</v>
      </c>
      <c r="C181" s="135">
        <v>563629.86224885995</v>
      </c>
      <c r="D181" s="135">
        <v>240778.72476156999</v>
      </c>
      <c r="E181" s="135">
        <v>307384.70912314003</v>
      </c>
      <c r="F181" s="135">
        <v>296992.76599540003</v>
      </c>
      <c r="G181" s="135">
        <v>10391.94312774</v>
      </c>
      <c r="H181" s="135">
        <v>1204815.6092614001</v>
      </c>
      <c r="I181" s="135">
        <v>895419.61400735995</v>
      </c>
      <c r="J181" s="135">
        <v>309395.99525404006</v>
      </c>
      <c r="K181" s="135">
        <v>1379104.5950466397</v>
      </c>
      <c r="L181" s="135">
        <v>888654.94525830005</v>
      </c>
      <c r="M181" s="135">
        <v>490449.64978833997</v>
      </c>
      <c r="N181" s="135">
        <v>14.518599999999999</v>
      </c>
      <c r="O181" s="135">
        <v>15.743399999999999</v>
      </c>
      <c r="P181" s="135">
        <v>15.5357</v>
      </c>
      <c r="Q181" s="135">
        <v>6.2683</v>
      </c>
      <c r="R181" s="135">
        <v>6.2676999999999996</v>
      </c>
      <c r="S181" s="135">
        <v>28.789899999999999</v>
      </c>
      <c r="T181" s="135">
        <v>28.810500000000001</v>
      </c>
      <c r="U181" s="135">
        <v>35.416600000000003</v>
      </c>
      <c r="V181" s="135">
        <v>10.429600000000001</v>
      </c>
      <c r="W181" s="135">
        <v>6.3913000000000002</v>
      </c>
      <c r="X181" s="135">
        <v>8.2809000000000008</v>
      </c>
      <c r="Y181" s="135">
        <v>9.3148</v>
      </c>
      <c r="Z181" s="135">
        <v>0.74719999999999998</v>
      </c>
      <c r="AA181" s="135">
        <v>7.6886000000000001</v>
      </c>
      <c r="AB181" s="135">
        <v>10.2525</v>
      </c>
      <c r="AC181" s="135">
        <v>0.9929</v>
      </c>
      <c r="AD181" s="136"/>
      <c r="AE181" s="136"/>
      <c r="AF181" s="136"/>
    </row>
    <row r="182" spans="1:32">
      <c r="A182" s="8">
        <v>45748</v>
      </c>
      <c r="B182" s="135">
        <v>816832.86752873997</v>
      </c>
      <c r="C182" s="135">
        <v>568991.63896480005</v>
      </c>
      <c r="D182" s="135">
        <v>247841.22856394001</v>
      </c>
      <c r="E182" s="135">
        <v>313023.99799017998</v>
      </c>
      <c r="F182" s="135">
        <v>302531.75057251001</v>
      </c>
      <c r="G182" s="135">
        <v>10492.24741767</v>
      </c>
      <c r="H182" s="135">
        <v>1217183.2390689801</v>
      </c>
      <c r="I182" s="135">
        <v>904124.78066096036</v>
      </c>
      <c r="J182" s="135">
        <v>313058.45840802003</v>
      </c>
      <c r="K182" s="135">
        <v>1413823.5465283697</v>
      </c>
      <c r="L182" s="135">
        <v>913499.64493157982</v>
      </c>
      <c r="M182" s="135">
        <v>500323.90159679</v>
      </c>
      <c r="N182" s="135">
        <v>15.2905</v>
      </c>
      <c r="O182" s="135">
        <v>16.611699999999999</v>
      </c>
      <c r="P182" s="135">
        <v>16.614100000000001</v>
      </c>
      <c r="Q182" s="135">
        <v>6.3094000000000001</v>
      </c>
      <c r="R182" s="135">
        <v>6.3108000000000004</v>
      </c>
      <c r="S182" s="135">
        <v>28.378900000000002</v>
      </c>
      <c r="T182" s="135">
        <v>28.3947</v>
      </c>
      <c r="U182" s="135">
        <v>34.479599999999998</v>
      </c>
      <c r="V182" s="135">
        <v>13.567</v>
      </c>
      <c r="W182" s="135">
        <v>7.8761000000000001</v>
      </c>
      <c r="X182" s="135">
        <v>8.6957000000000004</v>
      </c>
      <c r="Y182" s="135">
        <v>9.6890999999999998</v>
      </c>
      <c r="Z182" s="135">
        <v>0.76100000000000001</v>
      </c>
      <c r="AA182" s="135">
        <v>8.0541999999999998</v>
      </c>
      <c r="AB182" s="135">
        <v>10.428900000000001</v>
      </c>
      <c r="AC182" s="135">
        <v>1.0068999999999999</v>
      </c>
      <c r="AD182" s="136"/>
      <c r="AE182" s="136"/>
      <c r="AF182" s="136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2016-06-24T12:30:51Z</cp:lastPrinted>
  <dcterms:created xsi:type="dcterms:W3CDTF">2015-11-02T12:52:14Z</dcterms:created>
  <dcterms:modified xsi:type="dcterms:W3CDTF">2025-05-26T11:51:12Z</dcterms:modified>
</cp:coreProperties>
</file>