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E182" i="24"/>
  <c r="J182" i="24"/>
  <c r="H182" i="24" s="1"/>
  <c r="G182" i="24"/>
  <c r="F182" i="24"/>
  <c r="C182" i="24"/>
  <c r="P182" i="4"/>
  <c r="N182" i="4" s="1"/>
  <c r="J182" i="4"/>
  <c r="E182" i="4"/>
  <c r="G182" i="4"/>
  <c r="C182" i="4"/>
  <c r="E182" i="23"/>
  <c r="D182" i="23"/>
  <c r="C182" i="23"/>
  <c r="E182" i="5"/>
  <c r="D182" i="5"/>
  <c r="C182" i="5"/>
  <c r="D182" i="24" l="1"/>
  <c r="D182" i="4"/>
  <c r="H182" i="4"/>
  <c r="F182" i="4"/>
  <c r="E181" i="24" l="1"/>
  <c r="G181" i="24"/>
  <c r="F181" i="24"/>
  <c r="J181" i="24"/>
  <c r="C181" i="24"/>
  <c r="P181" i="4"/>
  <c r="F181" i="4"/>
  <c r="J181" i="4"/>
  <c r="G181" i="4"/>
  <c r="C181" i="4"/>
  <c r="D181" i="23"/>
  <c r="E181" i="23"/>
  <c r="C181" i="23"/>
  <c r="E181" i="5"/>
  <c r="D181" i="5"/>
  <c r="C181" i="5"/>
  <c r="H181" i="24" l="1"/>
  <c r="P181" i="24"/>
  <c r="N181" i="24" s="1"/>
  <c r="N181" i="4"/>
  <c r="H181" i="4"/>
  <c r="D181" i="4"/>
  <c r="E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H180" i="24" l="1"/>
  <c r="D180" i="24"/>
  <c r="N180" i="24"/>
  <c r="E180" i="24"/>
  <c r="D180" i="4"/>
  <c r="P179" i="24"/>
  <c r="N179" i="24" s="1"/>
  <c r="J179" i="24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H179" i="4"/>
  <c r="D179" i="4"/>
  <c r="F179" i="4"/>
  <c r="P178" i="24"/>
  <c r="F178" i="24"/>
  <c r="J178" i="24"/>
  <c r="G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E178" i="24"/>
  <c r="D178" i="4"/>
  <c r="P177" i="24"/>
  <c r="N177" i="24" s="1"/>
  <c r="J177" i="24"/>
  <c r="H177" i="24" s="1"/>
  <c r="G177" i="24"/>
  <c r="F177" i="24"/>
  <c r="E177" i="24"/>
  <c r="C177" i="24"/>
  <c r="G177" i="4"/>
  <c r="F177" i="4"/>
  <c r="J177" i="4"/>
  <c r="C177" i="4"/>
  <c r="E177" i="23"/>
  <c r="D177" i="23"/>
  <c r="C177" i="23"/>
  <c r="E177" i="5"/>
  <c r="D177" i="5"/>
  <c r="C177" i="5"/>
  <c r="D177" i="24" l="1"/>
  <c r="H177" i="4"/>
  <c r="P177" i="4"/>
  <c r="N177" i="4" s="1"/>
  <c r="E177" i="4"/>
  <c r="G176" i="24"/>
  <c r="P176" i="24"/>
  <c r="F176" i="24"/>
  <c r="J176" i="24"/>
  <c r="C176" i="24"/>
  <c r="G176" i="4"/>
  <c r="P176" i="4"/>
  <c r="F176" i="4"/>
  <c r="J176" i="4"/>
  <c r="C176" i="4"/>
  <c r="D176" i="23"/>
  <c r="E176" i="23"/>
  <c r="C176" i="23"/>
  <c r="E176" i="5"/>
  <c r="D176" i="5"/>
  <c r="C176" i="5"/>
  <c r="D177" i="4" l="1"/>
  <c r="N176" i="24"/>
  <c r="H176" i="24"/>
  <c r="D176" i="24"/>
  <c r="E176" i="24"/>
  <c r="N176" i="4"/>
  <c r="D176" i="4"/>
  <c r="H176" i="4"/>
  <c r="E176" i="4"/>
  <c r="P175" i="24"/>
  <c r="F175" i="24"/>
  <c r="C175" i="24"/>
  <c r="F175" i="4"/>
  <c r="P175" i="4"/>
  <c r="N175" i="4" s="1"/>
  <c r="G175" i="4"/>
  <c r="J175" i="4"/>
  <c r="H175" i="4" s="1"/>
  <c r="C175" i="4"/>
  <c r="E175" i="4"/>
  <c r="E175" i="23"/>
  <c r="D175" i="23"/>
  <c r="C175" i="23"/>
  <c r="E175" i="5"/>
  <c r="D175" i="5"/>
  <c r="C175" i="5"/>
  <c r="J175" i="24" l="1"/>
  <c r="G175" i="24"/>
  <c r="N175" i="24"/>
  <c r="D175" i="24"/>
  <c r="H175" i="24"/>
  <c r="E175" i="24"/>
  <c r="D175" i="4"/>
  <c r="F174" i="24"/>
  <c r="C174" i="24"/>
  <c r="F174" i="4"/>
  <c r="C174" i="4"/>
  <c r="E174" i="23"/>
  <c r="D174" i="23"/>
  <c r="C174" i="23"/>
  <c r="E174" i="5"/>
  <c r="D174" i="5"/>
  <c r="C174" i="5"/>
  <c r="J174" i="24" l="1"/>
  <c r="J174" i="4"/>
  <c r="H174" i="4" s="1"/>
  <c r="P174" i="4"/>
  <c r="N174" i="4" s="1"/>
  <c r="G174" i="24"/>
  <c r="G174" i="4"/>
  <c r="H174" i="24"/>
  <c r="P174" i="24"/>
  <c r="D174" i="24" s="1"/>
  <c r="E174" i="24"/>
  <c r="E174" i="4"/>
  <c r="E173" i="24"/>
  <c r="P173" i="4"/>
  <c r="N173" i="4" s="1"/>
  <c r="C173" i="4"/>
  <c r="G173" i="4"/>
  <c r="E173" i="4"/>
  <c r="E173" i="23"/>
  <c r="C173" i="23"/>
  <c r="E173" i="5"/>
  <c r="D173" i="5"/>
  <c r="C173" i="5"/>
  <c r="D173" i="23" l="1"/>
  <c r="P173" i="24"/>
  <c r="N173" i="24" s="1"/>
  <c r="D174" i="4"/>
  <c r="C173" i="24"/>
  <c r="F173" i="4"/>
  <c r="G173" i="24"/>
  <c r="J173" i="24"/>
  <c r="N174" i="24"/>
  <c r="F173" i="24"/>
  <c r="J173" i="4"/>
  <c r="G172" i="24"/>
  <c r="J172" i="24"/>
  <c r="C172" i="24"/>
  <c r="P172" i="4"/>
  <c r="N172" i="4" s="1"/>
  <c r="E172" i="4"/>
  <c r="C172" i="4"/>
  <c r="E172" i="23"/>
  <c r="C172" i="23"/>
  <c r="D172" i="23"/>
  <c r="E172" i="5"/>
  <c r="D172" i="5"/>
  <c r="C172" i="5"/>
  <c r="D173" i="24" l="1"/>
  <c r="G172" i="4"/>
  <c r="P172" i="24"/>
  <c r="N172" i="24" s="1"/>
  <c r="H173" i="24"/>
  <c r="E172" i="24"/>
  <c r="J172" i="4"/>
  <c r="H172" i="4" s="1"/>
  <c r="H173" i="4"/>
  <c r="D173" i="4"/>
  <c r="H172" i="24"/>
  <c r="F172" i="24"/>
  <c r="F172" i="4"/>
  <c r="F171" i="24"/>
  <c r="C171" i="24"/>
  <c r="G171" i="24"/>
  <c r="P171" i="4"/>
  <c r="C171" i="4"/>
  <c r="J171" i="4"/>
  <c r="H171" i="4" s="1"/>
  <c r="G171" i="4"/>
  <c r="F171" i="4"/>
  <c r="E171" i="4"/>
  <c r="E171" i="23"/>
  <c r="D171" i="23"/>
  <c r="C171" i="23"/>
  <c r="E171" i="5"/>
  <c r="C171" i="5"/>
  <c r="D172" i="24" l="1"/>
  <c r="D171" i="5"/>
  <c r="J171" i="24"/>
  <c r="H171" i="24" s="1"/>
  <c r="P171" i="24"/>
  <c r="N171" i="24" s="1"/>
  <c r="D172" i="4"/>
  <c r="N171" i="4"/>
  <c r="E171" i="24"/>
  <c r="D171" i="4"/>
  <c r="E170" i="24"/>
  <c r="C170" i="24"/>
  <c r="F170" i="24"/>
  <c r="P170" i="4"/>
  <c r="N170" i="4" s="1"/>
  <c r="E170" i="4"/>
  <c r="G170" i="4"/>
  <c r="C170" i="4"/>
  <c r="C170" i="23"/>
  <c r="E170" i="5"/>
  <c r="D170" i="5"/>
  <c r="C170" i="5"/>
  <c r="D171" i="24" l="1"/>
  <c r="F170" i="4"/>
  <c r="E170" i="23"/>
  <c r="J170" i="24"/>
  <c r="H170" i="24" s="1"/>
  <c r="P170" i="24"/>
  <c r="N170" i="24" s="1"/>
  <c r="D170" i="23"/>
  <c r="J170" i="4"/>
  <c r="H170" i="4" s="1"/>
  <c r="G170" i="24"/>
  <c r="G169" i="24"/>
  <c r="F169" i="24"/>
  <c r="C169" i="24"/>
  <c r="F169" i="4"/>
  <c r="G169" i="4"/>
  <c r="C169" i="4"/>
  <c r="E169" i="23"/>
  <c r="D169" i="23"/>
  <c r="C169" i="23"/>
  <c r="E169" i="5"/>
  <c r="D169" i="5"/>
  <c r="C169" i="5"/>
  <c r="D170" i="24" l="1"/>
  <c r="J169" i="4"/>
  <c r="D170" i="4"/>
  <c r="P169" i="24"/>
  <c r="N169" i="24" s="1"/>
  <c r="J169" i="24"/>
  <c r="P169" i="4"/>
  <c r="D169" i="4" s="1"/>
  <c r="E169" i="24"/>
  <c r="H169" i="4"/>
  <c r="E169" i="4"/>
  <c r="P168" i="24"/>
  <c r="G168" i="24"/>
  <c r="F168" i="24"/>
  <c r="C168" i="24"/>
  <c r="P168" i="4"/>
  <c r="N168" i="4" s="1"/>
  <c r="G168" i="4"/>
  <c r="F168" i="4"/>
  <c r="E168" i="4"/>
  <c r="C168" i="4"/>
  <c r="E168" i="23"/>
  <c r="C168" i="23"/>
  <c r="D168" i="23"/>
  <c r="E168" i="5"/>
  <c r="D168" i="5"/>
  <c r="C168" i="5"/>
  <c r="D169" i="24" l="1"/>
  <c r="J168" i="4"/>
  <c r="H168" i="4" s="1"/>
  <c r="N169" i="4"/>
  <c r="H169" i="24"/>
  <c r="J168" i="24"/>
  <c r="H168" i="24" s="1"/>
  <c r="N168" i="24"/>
  <c r="E168" i="24"/>
  <c r="D168" i="4"/>
  <c r="G167" i="24"/>
  <c r="E167" i="24"/>
  <c r="F167" i="24"/>
  <c r="C167" i="24"/>
  <c r="F167" i="4"/>
  <c r="E167" i="4"/>
  <c r="C167" i="4"/>
  <c r="G167" i="4"/>
  <c r="D167" i="23"/>
  <c r="C167" i="23"/>
  <c r="E167" i="5"/>
  <c r="C167" i="5"/>
  <c r="P167" i="24" l="1"/>
  <c r="N167" i="24" s="1"/>
  <c r="E167" i="23"/>
  <c r="P167" i="4"/>
  <c r="N167" i="4" s="1"/>
  <c r="D168" i="24"/>
  <c r="J167" i="24"/>
  <c r="H167" i="24" s="1"/>
  <c r="D167" i="5"/>
  <c r="J167" i="4"/>
  <c r="H167" i="4" s="1"/>
  <c r="F166" i="24"/>
  <c r="G166" i="24"/>
  <c r="C166" i="24"/>
  <c r="P166" i="4"/>
  <c r="N166" i="4" s="1"/>
  <c r="G166" i="4"/>
  <c r="C166" i="4"/>
  <c r="D166" i="23"/>
  <c r="C166" i="23"/>
  <c r="E166" i="23"/>
  <c r="E166" i="5"/>
  <c r="D166" i="5"/>
  <c r="C166" i="5"/>
  <c r="E166" i="4" l="1"/>
  <c r="J166" i="24"/>
  <c r="D167" i="24"/>
  <c r="J166" i="4"/>
  <c r="D166" i="4" s="1"/>
  <c r="P166" i="24"/>
  <c r="N166" i="24" s="1"/>
  <c r="D167" i="4"/>
  <c r="H166" i="24"/>
  <c r="E166" i="24"/>
  <c r="F166" i="4"/>
  <c r="G165" i="24"/>
  <c r="E165" i="24"/>
  <c r="C165" i="24"/>
  <c r="F165" i="24"/>
  <c r="J165" i="4"/>
  <c r="H165" i="4" s="1"/>
  <c r="G165" i="4"/>
  <c r="E165" i="23"/>
  <c r="D165" i="23"/>
  <c r="C165" i="23"/>
  <c r="E165" i="5"/>
  <c r="D165" i="5"/>
  <c r="C165" i="5"/>
  <c r="C165" i="4" l="1"/>
  <c r="H166" i="4"/>
  <c r="D166" i="24"/>
  <c r="E165" i="4"/>
  <c r="J165" i="24"/>
  <c r="H165" i="24" s="1"/>
  <c r="P165" i="24"/>
  <c r="N165" i="24" s="1"/>
  <c r="P165" i="4"/>
  <c r="N165" i="4" s="1"/>
  <c r="F165" i="4"/>
  <c r="P164" i="24"/>
  <c r="N164" i="24" s="1"/>
  <c r="E164" i="24"/>
  <c r="C164" i="24"/>
  <c r="G164" i="4"/>
  <c r="F164" i="4"/>
  <c r="E164" i="4"/>
  <c r="C164" i="4"/>
  <c r="E164" i="23"/>
  <c r="C164" i="23"/>
  <c r="C164" i="5"/>
  <c r="E164" i="5"/>
  <c r="D164" i="5"/>
  <c r="D165" i="4" l="1"/>
  <c r="P164" i="4"/>
  <c r="N164" i="4" s="1"/>
  <c r="D164" i="23"/>
  <c r="J164" i="4"/>
  <c r="H164" i="4" s="1"/>
  <c r="J164" i="24"/>
  <c r="D164" i="24" s="1"/>
  <c r="D165" i="24"/>
  <c r="G164" i="24"/>
  <c r="F164" i="24"/>
  <c r="E163" i="24"/>
  <c r="G163" i="24"/>
  <c r="C163" i="24"/>
  <c r="G163" i="4"/>
  <c r="F163" i="4"/>
  <c r="E163" i="4"/>
  <c r="C163" i="4"/>
  <c r="E163" i="23"/>
  <c r="D163" i="23"/>
  <c r="C163" i="23"/>
  <c r="D163" i="5"/>
  <c r="E163" i="5"/>
  <c r="C163" i="5"/>
  <c r="P163" i="24" l="1"/>
  <c r="N163" i="24" s="1"/>
  <c r="H164" i="24"/>
  <c r="P163" i="4"/>
  <c r="N163" i="4" s="1"/>
  <c r="J163" i="24"/>
  <c r="H163" i="24" s="1"/>
  <c r="J163" i="4"/>
  <c r="H163" i="4" s="1"/>
  <c r="D164" i="4"/>
  <c r="F163" i="24"/>
  <c r="J162" i="24"/>
  <c r="C162" i="24"/>
  <c r="G162" i="24"/>
  <c r="E162" i="24"/>
  <c r="P162" i="4"/>
  <c r="G162" i="4"/>
  <c r="C162" i="4"/>
  <c r="E162" i="23"/>
  <c r="D162" i="23"/>
  <c r="C162" i="23"/>
  <c r="E162" i="5"/>
  <c r="C162" i="5"/>
  <c r="D162" i="5"/>
  <c r="J162" i="4" l="1"/>
  <c r="D162" i="4" s="1"/>
  <c r="D163" i="24"/>
  <c r="D163" i="4"/>
  <c r="F162" i="4"/>
  <c r="F162" i="24"/>
  <c r="N162" i="4"/>
  <c r="H162" i="24"/>
  <c r="P162" i="24"/>
  <c r="N162" i="24" s="1"/>
  <c r="H162" i="4"/>
  <c r="E162" i="4"/>
  <c r="G161" i="24"/>
  <c r="F161" i="24"/>
  <c r="C161" i="24"/>
  <c r="G161" i="4"/>
  <c r="E161" i="4"/>
  <c r="C161" i="4"/>
  <c r="D161" i="23"/>
  <c r="E161" i="23"/>
  <c r="C161" i="23"/>
  <c r="E161" i="5"/>
  <c r="D161" i="5"/>
  <c r="C161" i="5"/>
  <c r="P161" i="4" l="1"/>
  <c r="N161" i="4" s="1"/>
  <c r="P161" i="24"/>
  <c r="J161" i="24"/>
  <c r="J161" i="4"/>
  <c r="D161" i="4" s="1"/>
  <c r="E161" i="24"/>
  <c r="D162" i="24"/>
  <c r="N161" i="24"/>
  <c r="H161" i="24"/>
  <c r="F161" i="4"/>
  <c r="P160" i="24"/>
  <c r="G160" i="24"/>
  <c r="C160" i="24"/>
  <c r="F160" i="4"/>
  <c r="C160" i="4"/>
  <c r="E160" i="23"/>
  <c r="C160" i="23"/>
  <c r="D160" i="23"/>
  <c r="E160" i="5"/>
  <c r="D160" i="5"/>
  <c r="C160" i="5"/>
  <c r="D161" i="24" l="1"/>
  <c r="H161" i="4"/>
  <c r="J160" i="4"/>
  <c r="H160" i="4" s="1"/>
  <c r="F160" i="24"/>
  <c r="G160" i="4"/>
  <c r="J160" i="24"/>
  <c r="H160" i="24" s="1"/>
  <c r="N160" i="24"/>
  <c r="E160" i="24"/>
  <c r="P160" i="4"/>
  <c r="E160" i="4"/>
  <c r="G159" i="24"/>
  <c r="F159" i="24"/>
  <c r="C159" i="24"/>
  <c r="F159" i="4"/>
  <c r="C159" i="4"/>
  <c r="E159" i="23"/>
  <c r="D159" i="23"/>
  <c r="C159" i="23"/>
  <c r="E159" i="5"/>
  <c r="D159" i="5"/>
  <c r="D160" i="4" l="1"/>
  <c r="C159" i="5"/>
  <c r="P159" i="24"/>
  <c r="N159" i="24" s="1"/>
  <c r="D160" i="24"/>
  <c r="J159" i="4"/>
  <c r="H159" i="4" s="1"/>
  <c r="P159" i="4"/>
  <c r="N159" i="4" s="1"/>
  <c r="G159" i="4"/>
  <c r="J159" i="24"/>
  <c r="D159" i="24" s="1"/>
  <c r="N160" i="4"/>
  <c r="E159" i="24"/>
  <c r="E159" i="4"/>
  <c r="P158" i="24"/>
  <c r="E158" i="24"/>
  <c r="C158" i="24"/>
  <c r="G158" i="24"/>
  <c r="P158" i="4"/>
  <c r="E158" i="4"/>
  <c r="C158" i="4"/>
  <c r="G158" i="4"/>
  <c r="D158" i="23"/>
  <c r="E158" i="23"/>
  <c r="C158" i="23"/>
  <c r="E158" i="5"/>
  <c r="C158" i="5"/>
  <c r="D158" i="5"/>
  <c r="D159" i="4" l="1"/>
  <c r="N158" i="4"/>
  <c r="N158" i="24"/>
  <c r="J158" i="24"/>
  <c r="H158" i="24" s="1"/>
  <c r="H159" i="24"/>
  <c r="J158" i="4"/>
  <c r="H158" i="4" s="1"/>
  <c r="F158" i="24"/>
  <c r="D158" i="4"/>
  <c r="F158" i="4"/>
  <c r="E157" i="24"/>
  <c r="C157" i="24"/>
  <c r="P157" i="4"/>
  <c r="N157" i="4" s="1"/>
  <c r="E157" i="4"/>
  <c r="C157" i="4"/>
  <c r="E157" i="23"/>
  <c r="D157" i="23"/>
  <c r="C157" i="23"/>
  <c r="E157" i="5"/>
  <c r="D157" i="5"/>
  <c r="C157" i="5"/>
  <c r="D158" i="24" l="1"/>
  <c r="P157" i="24"/>
  <c r="N157" i="24" s="1"/>
  <c r="G157" i="24"/>
  <c r="J157" i="4"/>
  <c r="D157" i="4" s="1"/>
  <c r="G157" i="4"/>
  <c r="J157" i="24"/>
  <c r="H157" i="24" s="1"/>
  <c r="F157" i="24"/>
  <c r="F157" i="4"/>
  <c r="P156" i="24"/>
  <c r="N156" i="24" s="1"/>
  <c r="F156" i="24"/>
  <c r="E156" i="24"/>
  <c r="C156" i="24"/>
  <c r="G156" i="24"/>
  <c r="G156" i="4"/>
  <c r="F156" i="4"/>
  <c r="E156" i="4"/>
  <c r="C156" i="4"/>
  <c r="E156" i="23"/>
  <c r="D156" i="23"/>
  <c r="C156" i="23"/>
  <c r="E156" i="5"/>
  <c r="D157" i="24" l="1"/>
  <c r="D156" i="5"/>
  <c r="P156" i="4"/>
  <c r="N156" i="4" s="1"/>
  <c r="H157" i="4"/>
  <c r="J156" i="4"/>
  <c r="H156" i="4" s="1"/>
  <c r="C156" i="5"/>
  <c r="J156" i="24"/>
  <c r="H156" i="24" s="1"/>
  <c r="G155" i="24"/>
  <c r="E155" i="24"/>
  <c r="C155" i="24"/>
  <c r="G155" i="4"/>
  <c r="E155" i="4"/>
  <c r="C155" i="4"/>
  <c r="D155" i="23"/>
  <c r="E155" i="23"/>
  <c r="C155" i="23"/>
  <c r="E155" i="5"/>
  <c r="D155" i="5"/>
  <c r="C155" i="5"/>
  <c r="D156" i="24" l="1"/>
  <c r="P155" i="24"/>
  <c r="N155" i="24" s="1"/>
  <c r="P155" i="4"/>
  <c r="N155" i="4" s="1"/>
  <c r="J155" i="4"/>
  <c r="H155" i="4" s="1"/>
  <c r="D156" i="4"/>
  <c r="J155" i="24"/>
  <c r="D155" i="24" s="1"/>
  <c r="F155" i="24"/>
  <c r="F155" i="4"/>
  <c r="E154" i="24"/>
  <c r="C154" i="24"/>
  <c r="P154" i="4"/>
  <c r="N154" i="4" s="1"/>
  <c r="E154" i="4"/>
  <c r="F154" i="4"/>
  <c r="C154" i="4"/>
  <c r="C154" i="23"/>
  <c r="E154" i="23"/>
  <c r="D154" i="23"/>
  <c r="C154" i="5"/>
  <c r="E154" i="5"/>
  <c r="D154" i="5"/>
  <c r="D155" i="4" l="1"/>
  <c r="H155" i="24"/>
  <c r="G154" i="4"/>
  <c r="P154" i="24"/>
  <c r="N154" i="24" s="1"/>
  <c r="G154" i="24"/>
  <c r="J154" i="4"/>
  <c r="H154" i="4" s="1"/>
  <c r="J154" i="24"/>
  <c r="F154" i="24"/>
  <c r="G153" i="24"/>
  <c r="F153" i="24"/>
  <c r="C153" i="24"/>
  <c r="F153" i="4"/>
  <c r="E153" i="4"/>
  <c r="C153" i="4"/>
  <c r="G153" i="4"/>
  <c r="D153" i="23"/>
  <c r="C153" i="23"/>
  <c r="D153" i="5"/>
  <c r="E153" i="5"/>
  <c r="C153" i="5"/>
  <c r="D154" i="24" l="1"/>
  <c r="P153" i="24"/>
  <c r="N153" i="24" s="1"/>
  <c r="D154" i="4"/>
  <c r="E153" i="23"/>
  <c r="P153" i="4"/>
  <c r="N153" i="4" s="1"/>
  <c r="H154" i="24"/>
  <c r="J153" i="4"/>
  <c r="H153" i="4" s="1"/>
  <c r="J153" i="24"/>
  <c r="D153" i="24" s="1"/>
  <c r="E153" i="24"/>
  <c r="E152" i="24"/>
  <c r="C152" i="24"/>
  <c r="G152" i="24"/>
  <c r="G152" i="4"/>
  <c r="F152" i="4"/>
  <c r="C152" i="4"/>
  <c r="E152" i="23"/>
  <c r="D152" i="23"/>
  <c r="C152" i="23"/>
  <c r="C152" i="5"/>
  <c r="E152" i="5"/>
  <c r="D152" i="5"/>
  <c r="P152" i="24" l="1"/>
  <c r="N152" i="24" s="1"/>
  <c r="D153" i="4"/>
  <c r="H153" i="24"/>
  <c r="J152" i="4"/>
  <c r="H152" i="4" s="1"/>
  <c r="J152" i="24"/>
  <c r="D152" i="24" s="1"/>
  <c r="F152" i="24"/>
  <c r="P152" i="4"/>
  <c r="N152" i="4" s="1"/>
  <c r="E152" i="4"/>
  <c r="G151" i="24"/>
  <c r="F151" i="24"/>
  <c r="E151" i="24"/>
  <c r="C151" i="24"/>
  <c r="G151" i="4"/>
  <c r="E151" i="4"/>
  <c r="J151" i="4"/>
  <c r="H151" i="4" s="1"/>
  <c r="C151" i="4"/>
  <c r="F151" i="4"/>
  <c r="E151" i="23"/>
  <c r="D151" i="23"/>
  <c r="C151" i="23"/>
  <c r="E151" i="5"/>
  <c r="C151" i="5"/>
  <c r="H152" i="24" l="1"/>
  <c r="J151" i="24"/>
  <c r="H151" i="24" s="1"/>
  <c r="D151" i="5"/>
  <c r="P151" i="4"/>
  <c r="N151" i="4" s="1"/>
  <c r="P151" i="24"/>
  <c r="N151" i="24" s="1"/>
  <c r="D152" i="4"/>
  <c r="E150" i="24"/>
  <c r="C150" i="24"/>
  <c r="G150" i="24"/>
  <c r="E150" i="4"/>
  <c r="C150" i="4"/>
  <c r="G150" i="4"/>
  <c r="D150" i="23"/>
  <c r="C150" i="23"/>
  <c r="E150" i="23"/>
  <c r="E150" i="5"/>
  <c r="D150" i="5"/>
  <c r="C150" i="5"/>
  <c r="P150" i="24" l="1"/>
  <c r="N150" i="24" s="1"/>
  <c r="P150" i="4"/>
  <c r="N150" i="4" s="1"/>
  <c r="D151" i="4"/>
  <c r="D151" i="24"/>
  <c r="F150" i="24"/>
  <c r="J150" i="4"/>
  <c r="H150" i="4" s="1"/>
  <c r="J150" i="24"/>
  <c r="F150" i="4"/>
  <c r="F149" i="24"/>
  <c r="C149" i="24"/>
  <c r="G149" i="24"/>
  <c r="E149" i="4"/>
  <c r="C149" i="4"/>
  <c r="D149" i="23"/>
  <c r="C149" i="23"/>
  <c r="E149" i="23"/>
  <c r="D149" i="5"/>
  <c r="E149" i="5"/>
  <c r="C149" i="5"/>
  <c r="P149" i="4" l="1"/>
  <c r="N149" i="4" s="1"/>
  <c r="J149" i="24"/>
  <c r="H149" i="24" s="1"/>
  <c r="D150" i="4"/>
  <c r="J149" i="4"/>
  <c r="D149" i="4" s="1"/>
  <c r="G149" i="4"/>
  <c r="P149" i="24"/>
  <c r="N149" i="24" s="1"/>
  <c r="H150" i="24"/>
  <c r="D150" i="24"/>
  <c r="E149" i="24"/>
  <c r="F149" i="4"/>
  <c r="E148" i="24"/>
  <c r="C148" i="24"/>
  <c r="P148" i="4"/>
  <c r="C148" i="4"/>
  <c r="E148" i="4"/>
  <c r="C148" i="23"/>
  <c r="E148" i="23"/>
  <c r="D148" i="5"/>
  <c r="E148" i="5"/>
  <c r="C148" i="5"/>
  <c r="D148" i="23" l="1"/>
  <c r="N148" i="4"/>
  <c r="G148" i="4"/>
  <c r="P148" i="24"/>
  <c r="N148" i="24" s="1"/>
  <c r="D149" i="24"/>
  <c r="H149" i="4"/>
  <c r="J148" i="4"/>
  <c r="D148" i="4" s="1"/>
  <c r="J148" i="24"/>
  <c r="D148" i="24" s="1"/>
  <c r="G148" i="24"/>
  <c r="F148" i="24"/>
  <c r="H148" i="4"/>
  <c r="F148" i="4"/>
  <c r="G147" i="24"/>
  <c r="E147" i="24"/>
  <c r="C147" i="24"/>
  <c r="F147" i="24"/>
  <c r="G147" i="4"/>
  <c r="E147" i="4"/>
  <c r="F147" i="4"/>
  <c r="C147" i="4"/>
  <c r="D147" i="23"/>
  <c r="C147" i="23"/>
  <c r="E147" i="5"/>
  <c r="D147" i="5"/>
  <c r="C147" i="5"/>
  <c r="J147" i="24" l="1"/>
  <c r="H147" i="24" s="1"/>
  <c r="H148" i="24"/>
  <c r="P147" i="4"/>
  <c r="N147" i="4" s="1"/>
  <c r="E147" i="23"/>
  <c r="P147" i="24"/>
  <c r="N147" i="24" s="1"/>
  <c r="J147" i="4"/>
  <c r="H147" i="4" s="1"/>
  <c r="E146" i="24"/>
  <c r="C146" i="24"/>
  <c r="G146" i="24"/>
  <c r="J146" i="4"/>
  <c r="H146" i="4" s="1"/>
  <c r="E146" i="4"/>
  <c r="C146" i="4"/>
  <c r="F146" i="4"/>
  <c r="D146" i="23"/>
  <c r="C146" i="23"/>
  <c r="E146" i="5"/>
  <c r="D146" i="5"/>
  <c r="C146" i="5"/>
  <c r="J146" i="24" l="1"/>
  <c r="H146" i="24" s="1"/>
  <c r="P146" i="24"/>
  <c r="N146" i="24" s="1"/>
  <c r="G146" i="4"/>
  <c r="P146" i="4"/>
  <c r="N146" i="4" s="1"/>
  <c r="F146" i="24"/>
  <c r="E146" i="23"/>
  <c r="D147" i="4"/>
  <c r="D147" i="24"/>
  <c r="G145" i="24"/>
  <c r="F145" i="24"/>
  <c r="C145" i="24"/>
  <c r="E145" i="4"/>
  <c r="C145" i="4"/>
  <c r="G145" i="4"/>
  <c r="C145" i="23"/>
  <c r="E145" i="23"/>
  <c r="E145" i="5"/>
  <c r="D145" i="5"/>
  <c r="C145" i="5"/>
  <c r="D146" i="24" l="1"/>
  <c r="D146" i="4"/>
  <c r="D145" i="23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D144" i="4"/>
  <c r="J143" i="24"/>
  <c r="H143" i="24" s="1"/>
  <c r="G143" i="24"/>
  <c r="N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G138" i="24"/>
  <c r="E138" i="24"/>
  <c r="C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D125" i="4" s="1"/>
  <c r="J125" i="24"/>
  <c r="H126" i="24"/>
  <c r="E125" i="5"/>
  <c r="E125" i="24"/>
  <c r="E125" i="4"/>
  <c r="F124" i="24"/>
  <c r="E124" i="24"/>
  <c r="G124" i="4"/>
  <c r="E124" i="4"/>
  <c r="E124" i="23"/>
  <c r="C124" i="5"/>
  <c r="D125" i="24" l="1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<sst xmlns="http://schemas.openxmlformats.org/spreadsheetml/2006/main" count="2406" uniqueCount="269">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</sst>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27900.836979219996</v>
      </c>
      <c r="C170" s="43">
        <f t="shared" ref="C170" si="927">I170+O170</f>
        <v>18117.264120920001</v>
      </c>
      <c r="D170" s="43">
        <f t="shared" ref="D170" si="928">J170+P170</f>
        <v>9783.5728583</v>
      </c>
      <c r="E170" s="43">
        <f t="shared" ref="E170" si="929">K170+Q170</f>
        <v>8869.4944737099995</v>
      </c>
      <c r="F170" s="43">
        <f t="shared" ref="F170" si="930">L170+R170</f>
        <v>850.50276575999987</v>
      </c>
      <c r="G170" s="43">
        <f t="shared" ref="G170" si="931">M170+S170</f>
        <v>63.575618829999996</v>
      </c>
      <c r="H170" s="43">
        <f t="shared" ref="H170" si="932">SUM(I170:J170)</f>
        <v>22063.626432630001</v>
      </c>
      <c r="I170" s="43">
        <v>15375.78145545</v>
      </c>
      <c r="J170" s="43">
        <f t="shared" ref="J170" si="933">SUM(K170:M170)</f>
        <v>6687.8449771799997</v>
      </c>
      <c r="K170" s="43">
        <v>6482.1745465899994</v>
      </c>
      <c r="L170" s="43">
        <v>159.76011584999998</v>
      </c>
      <c r="M170" s="43">
        <v>45.910314739999997</v>
      </c>
      <c r="N170" s="43">
        <f t="shared" ref="N170" si="934">SUM(O170:P170)</f>
        <v>5837.2105465900004</v>
      </c>
      <c r="O170" s="43">
        <v>2741.48266547</v>
      </c>
      <c r="P170" s="43">
        <f t="shared" ref="P170" si="935">SUM(Q170:S170)</f>
        <v>3095.7278811200003</v>
      </c>
      <c r="Q170" s="43">
        <v>2387.3199271200001</v>
      </c>
      <c r="R170" s="43">
        <v>690.74264990999995</v>
      </c>
      <c r="S170" s="43">
        <v>17.665304089999999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28542.554204159998</v>
      </c>
      <c r="C171" s="43">
        <f t="shared" ref="C171" si="936">I171+O171</f>
        <v>18422.511752490002</v>
      </c>
      <c r="D171" s="43">
        <f t="shared" ref="D171" si="937">J171+P171</f>
        <v>10120.04245167</v>
      </c>
      <c r="E171" s="43">
        <f t="shared" ref="E171" si="938">K171+Q171</f>
        <v>9144.0221689299997</v>
      </c>
      <c r="F171" s="43">
        <f t="shared" ref="F171" si="939">L171+R171</f>
        <v>922.76833047999992</v>
      </c>
      <c r="G171" s="43">
        <f t="shared" ref="G171" si="940">M171+S171</f>
        <v>53.251952260000003</v>
      </c>
      <c r="H171" s="43">
        <f t="shared" ref="H171" si="941">SUM(I171:J171)</f>
        <v>22575.44748558</v>
      </c>
      <c r="I171" s="43">
        <v>15059.947036040001</v>
      </c>
      <c r="J171" s="43">
        <f t="shared" ref="J171" si="942">SUM(K171:M171)</f>
        <v>7515.5004495399999</v>
      </c>
      <c r="K171" s="43">
        <v>7294.8832657399998</v>
      </c>
      <c r="L171" s="43">
        <v>185.57919378</v>
      </c>
      <c r="M171" s="43">
        <v>35.037990020000002</v>
      </c>
      <c r="N171" s="43">
        <f t="shared" ref="N171" si="943">SUM(O171:P171)</f>
        <v>5967.1067185800002</v>
      </c>
      <c r="O171" s="43">
        <v>3362.5647164500001</v>
      </c>
      <c r="P171" s="43">
        <f t="shared" ref="P171" si="944">SUM(Q171:S171)</f>
        <v>2604.5420021299997</v>
      </c>
      <c r="Q171" s="43">
        <v>1849.1389031899998</v>
      </c>
      <c r="R171" s="43">
        <v>737.18913669999995</v>
      </c>
      <c r="S171" s="43">
        <v>18.213962240000001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29190.367695019999</v>
      </c>
      <c r="C172" s="43">
        <f t="shared" ref="C172" si="945">I172+O172</f>
        <v>19411.446858700001</v>
      </c>
      <c r="D172" s="43">
        <f t="shared" ref="D172" si="946">J172+P172</f>
        <v>9778.9208363199996</v>
      </c>
      <c r="E172" s="43">
        <f t="shared" ref="E172" si="947">K172+Q172</f>
        <v>8491.0210095900002</v>
      </c>
      <c r="F172" s="43">
        <f t="shared" ref="F172" si="948">L172+R172</f>
        <v>1245.5483477299999</v>
      </c>
      <c r="G172" s="43">
        <f t="shared" ref="G172" si="949">M172+S172</f>
        <v>42.351478999999998</v>
      </c>
      <c r="H172" s="43">
        <f t="shared" ref="H172" si="950">SUM(I172:J172)</f>
        <v>23069.91421463</v>
      </c>
      <c r="I172" s="43">
        <v>16016.37008862</v>
      </c>
      <c r="J172" s="43">
        <f t="shared" ref="J172" si="951">SUM(K172:M172)</f>
        <v>7053.5441260099997</v>
      </c>
      <c r="K172" s="43">
        <v>6829.1910916099996</v>
      </c>
      <c r="L172" s="43">
        <v>200.02330645999999</v>
      </c>
      <c r="M172" s="43">
        <v>24.329727940000001</v>
      </c>
      <c r="N172" s="43">
        <f t="shared" ref="N172" si="952">SUM(O172:P172)</f>
        <v>6120.4534803900005</v>
      </c>
      <c r="O172" s="43">
        <v>3395.0767700800002</v>
      </c>
      <c r="P172" s="43">
        <f t="shared" ref="P172" si="953">SUM(Q172:S172)</f>
        <v>2725.3767103100004</v>
      </c>
      <c r="Q172" s="43">
        <v>1661.8299179800001</v>
      </c>
      <c r="R172" s="43">
        <v>1045.52504127</v>
      </c>
      <c r="S172" s="43">
        <v>18.02175106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27818.145541179998</v>
      </c>
      <c r="C173" s="43">
        <f t="shared" ref="C173" si="954">I173+O173</f>
        <v>17975.324592699999</v>
      </c>
      <c r="D173" s="43">
        <f t="shared" ref="D173" si="955">J173+P173</f>
        <v>9842.8209484799991</v>
      </c>
      <c r="E173" s="43">
        <f t="shared" ref="E173" si="956">K173+Q173</f>
        <v>8390.9933860199999</v>
      </c>
      <c r="F173" s="43">
        <f t="shared" ref="F173" si="957">L173+R173</f>
        <v>1418.8472288099999</v>
      </c>
      <c r="G173" s="43">
        <f t="shared" ref="G173" si="958">M173+S173</f>
        <v>32.980333649999999</v>
      </c>
      <c r="H173" s="43">
        <f t="shared" ref="H173" si="959">SUM(I173:J173)</f>
        <v>21378.485257749999</v>
      </c>
      <c r="I173" s="43">
        <v>14344.5827188</v>
      </c>
      <c r="J173" s="43">
        <f t="shared" ref="J173" si="960">SUM(K173:M173)</f>
        <v>7033.9025389499993</v>
      </c>
      <c r="K173" s="43">
        <v>6722.6673519999995</v>
      </c>
      <c r="L173" s="43">
        <v>296.71864018000002</v>
      </c>
      <c r="M173" s="43">
        <v>14.51654677</v>
      </c>
      <c r="N173" s="43">
        <f t="shared" ref="N173" si="961">SUM(O173:P173)</f>
        <v>6439.6602834300002</v>
      </c>
      <c r="O173" s="43">
        <v>3630.7418739</v>
      </c>
      <c r="P173" s="43">
        <f t="shared" ref="P173" si="962">SUM(Q173:S173)</f>
        <v>2808.9184095300002</v>
      </c>
      <c r="Q173" s="43">
        <v>1668.3260340200002</v>
      </c>
      <c r="R173" s="43">
        <v>1122.12858863</v>
      </c>
      <c r="S173" s="43">
        <v>18.463786880000001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27735.43373932</v>
      </c>
      <c r="C174" s="43">
        <f t="shared" ref="C174" si="963">I174+O174</f>
        <v>17722.817509619999</v>
      </c>
      <c r="D174" s="43">
        <f t="shared" ref="D174" si="964">J174+P174</f>
        <v>10012.616229699999</v>
      </c>
      <c r="E174" s="43">
        <f t="shared" ref="E174" si="965">K174+Q174</f>
        <v>8671.6563824699988</v>
      </c>
      <c r="F174" s="43">
        <f t="shared" ref="F174" si="966">L174+R174</f>
        <v>1327.2361477099998</v>
      </c>
      <c r="G174" s="43">
        <f t="shared" ref="G174" si="967">M174+S174</f>
        <v>13.72369952</v>
      </c>
      <c r="H174" s="43">
        <f t="shared" ref="H174" si="968">SUM(I174:J174)</f>
        <v>20564.704539840001</v>
      </c>
      <c r="I174" s="43">
        <v>13269.22891894</v>
      </c>
      <c r="J174" s="43">
        <f t="shared" ref="J174" si="969">SUM(K174:M174)</f>
        <v>7295.4756208999997</v>
      </c>
      <c r="K174" s="43">
        <v>7084.6497369099998</v>
      </c>
      <c r="L174" s="43">
        <v>197.10218447</v>
      </c>
      <c r="M174" s="43">
        <v>13.72369952</v>
      </c>
      <c r="N174" s="43">
        <f t="shared" ref="N174" si="970">SUM(O174:P174)</f>
        <v>7170.7291994799998</v>
      </c>
      <c r="O174" s="43">
        <v>4453.5885906799995</v>
      </c>
      <c r="P174" s="43">
        <f t="shared" ref="P174" si="971">SUM(Q174:S174)</f>
        <v>2717.1406087999999</v>
      </c>
      <c r="Q174" s="43">
        <v>1587.0066455599999</v>
      </c>
      <c r="R174" s="43">
        <v>1130.13396324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26071.842335370005</v>
      </c>
      <c r="C175" s="43">
        <f t="shared" ref="C175" si="972">I175+O175</f>
        <v>15684.738601680001</v>
      </c>
      <c r="D175" s="43">
        <f t="shared" ref="D175" si="973">J175+P175</f>
        <v>10387.103733690001</v>
      </c>
      <c r="E175" s="43">
        <f t="shared" ref="E175" si="974">K175+Q175</f>
        <v>8874.9200397900004</v>
      </c>
      <c r="F175" s="43">
        <f t="shared" ref="F175" si="975">L175+R175</f>
        <v>1508.55188909</v>
      </c>
      <c r="G175" s="43">
        <f t="shared" ref="G175" si="976">M175+S175</f>
        <v>3.6318048100000002</v>
      </c>
      <c r="H175" s="43">
        <f t="shared" ref="H175" si="977">SUM(I175:J175)</f>
        <v>19752.385096720001</v>
      </c>
      <c r="I175" s="43">
        <v>12158.330411640001</v>
      </c>
      <c r="J175" s="43">
        <f t="shared" ref="J175" si="978">SUM(K175:M175)</f>
        <v>7594.0546850800001</v>
      </c>
      <c r="K175" s="43">
        <v>7218.82402</v>
      </c>
      <c r="L175" s="43">
        <v>371.59886026999999</v>
      </c>
      <c r="M175" s="43">
        <v>3.6318048100000002</v>
      </c>
      <c r="N175" s="43">
        <f t="shared" ref="N175" si="979">SUM(O175:P175)</f>
        <v>6319.4572386500004</v>
      </c>
      <c r="O175" s="43">
        <v>3526.4081900400001</v>
      </c>
      <c r="P175" s="43">
        <f t="shared" ref="P175" si="980">SUM(Q175:S175)</f>
        <v>2793.0490486099998</v>
      </c>
      <c r="Q175" s="43">
        <v>1656.0960197899999</v>
      </c>
      <c r="R175" s="43">
        <v>1136.9530288200001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26238.130822020001</v>
      </c>
      <c r="C176" s="43">
        <f t="shared" ref="C176" si="981">I176+O176</f>
        <v>16816.55543633</v>
      </c>
      <c r="D176" s="43">
        <f t="shared" ref="D176" si="982">J176+P176</f>
        <v>9421.575385690001</v>
      </c>
      <c r="E176" s="43">
        <f t="shared" ref="E176" si="983">K176+Q176</f>
        <v>7814.7992049700006</v>
      </c>
      <c r="F176" s="43">
        <f t="shared" ref="F176" si="984">L176+R176</f>
        <v>1601.67200417</v>
      </c>
      <c r="G176" s="43">
        <f t="shared" ref="G176" si="985">M176+S176</f>
        <v>5.10417655</v>
      </c>
      <c r="H176" s="43">
        <f t="shared" ref="H176" si="986">SUM(I176:J176)</f>
        <v>21325.687645919999</v>
      </c>
      <c r="I176" s="43">
        <v>14441.49063371</v>
      </c>
      <c r="J176" s="43">
        <f t="shared" ref="J176" si="987">SUM(K176:M176)</f>
        <v>6884.197012210001</v>
      </c>
      <c r="K176" s="43">
        <v>6460.0452485900005</v>
      </c>
      <c r="L176" s="43">
        <v>419.04758707000002</v>
      </c>
      <c r="M176" s="43">
        <v>5.10417655</v>
      </c>
      <c r="N176" s="43">
        <f t="shared" ref="N176" si="988">SUM(O176:P176)</f>
        <v>4912.4431760999996</v>
      </c>
      <c r="O176" s="43">
        <v>2375.0648026199997</v>
      </c>
      <c r="P176" s="43">
        <f t="shared" ref="P176" si="989">SUM(Q176:S176)</f>
        <v>2537.3783734799999</v>
      </c>
      <c r="Q176" s="43">
        <v>1354.7539563799999</v>
      </c>
      <c r="R176" s="43">
        <v>1182.6244171000001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25800.701460130003</v>
      </c>
      <c r="C177" s="43">
        <f t="shared" ref="C177" si="990">I177+O177</f>
        <v>16395.27994393</v>
      </c>
      <c r="D177" s="43">
        <f t="shared" ref="D177" si="991">J177+P177</f>
        <v>9405.4215162</v>
      </c>
      <c r="E177" s="43">
        <f t="shared" ref="E177" si="992">K177+Q177</f>
        <v>7896.84304084</v>
      </c>
      <c r="F177" s="43">
        <f t="shared" ref="F177" si="993">L177+R177</f>
        <v>1503.5596384600001</v>
      </c>
      <c r="G177" s="43">
        <f t="shared" ref="G177" si="994">M177+S177</f>
        <v>5.0188369000000002</v>
      </c>
      <c r="H177" s="43">
        <f t="shared" ref="H177" si="995">SUM(I177:J177)</f>
        <v>20635.714237020002</v>
      </c>
      <c r="I177" s="43">
        <v>13876.700351860001</v>
      </c>
      <c r="J177" s="43">
        <f t="shared" ref="J177" si="996">SUM(K177:M177)</f>
        <v>6759.0138851599995</v>
      </c>
      <c r="K177" s="43">
        <v>6440.5313772599993</v>
      </c>
      <c r="L177" s="43">
        <v>313.46367099999998</v>
      </c>
      <c r="M177" s="43">
        <v>5.0188369000000002</v>
      </c>
      <c r="N177" s="43">
        <f t="shared" ref="N177" si="997">SUM(O177:P177)</f>
        <v>5164.9872231100007</v>
      </c>
      <c r="O177" s="43">
        <v>2518.5795920700002</v>
      </c>
      <c r="P177" s="43">
        <f t="shared" ref="P177" si="998">SUM(Q177:S177)</f>
        <v>2646.4076310400005</v>
      </c>
      <c r="Q177" s="43">
        <v>1456.3116635800002</v>
      </c>
      <c r="R177" s="43">
        <v>1190.0959674600001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28645.478699440002</v>
      </c>
      <c r="C178" s="43">
        <f t="shared" ref="C178" si="999">I178+O178</f>
        <v>19830.721772209999</v>
      </c>
      <c r="D178" s="43">
        <f t="shared" ref="D178" si="1000">J178+P178</f>
        <v>8814.7569272299988</v>
      </c>
      <c r="E178" s="43">
        <f t="shared" ref="E178" si="1001">K178+Q178</f>
        <v>6861.2092849199998</v>
      </c>
      <c r="F178" s="43">
        <f t="shared" ref="F178" si="1002">L178+R178</f>
        <v>1674.2796297999998</v>
      </c>
      <c r="G178" s="43">
        <f t="shared" ref="G178" si="1003">M178+S178</f>
        <v>279.26801251000001</v>
      </c>
      <c r="H178" s="43">
        <f t="shared" ref="H178" si="1004">SUM(I178:J178)</f>
        <v>22388.156732359999</v>
      </c>
      <c r="I178" s="43">
        <v>16149.6887501</v>
      </c>
      <c r="J178" s="43">
        <f t="shared" ref="J178" si="1005">SUM(K178:M178)</f>
        <v>6238.4679822599992</v>
      </c>
      <c r="K178" s="43">
        <v>5488.5987304099999</v>
      </c>
      <c r="L178" s="43">
        <v>470.60123934000001</v>
      </c>
      <c r="M178" s="43">
        <v>279.26801251000001</v>
      </c>
      <c r="N178" s="43">
        <f t="shared" ref="N178" si="1006">SUM(O178:P178)</f>
        <v>6257.3219670799999</v>
      </c>
      <c r="O178" s="43">
        <v>3681.0330221100003</v>
      </c>
      <c r="P178" s="43">
        <f t="shared" ref="P178" si="1007">SUM(Q178:S178)</f>
        <v>2576.2889449699996</v>
      </c>
      <c r="Q178" s="43">
        <v>1372.6105545099999</v>
      </c>
      <c r="R178" s="43">
        <v>1203.6783904599999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25034.989816910002</v>
      </c>
      <c r="C179" s="43">
        <f t="shared" ref="C179" si="1008">I179+O179</f>
        <v>16147.515980349999</v>
      </c>
      <c r="D179" s="43">
        <f t="shared" ref="D179" si="1009">J179+P179</f>
        <v>8887.4738365599987</v>
      </c>
      <c r="E179" s="43">
        <f t="shared" ref="E179" si="1010">K179+Q179</f>
        <v>6864.4291335500002</v>
      </c>
      <c r="F179" s="43">
        <f t="shared" ref="F179" si="1011">L179+R179</f>
        <v>1693.39476975</v>
      </c>
      <c r="G179" s="43">
        <f t="shared" ref="G179" si="1012">M179+S179</f>
        <v>329.64993325999995</v>
      </c>
      <c r="H179" s="43">
        <f t="shared" ref="H179" si="1013">SUM(I179:J179)</f>
        <v>19020.584669689997</v>
      </c>
      <c r="I179" s="43">
        <v>12712.281496489999</v>
      </c>
      <c r="J179" s="43">
        <f t="shared" ref="J179" si="1014">SUM(K179:M179)</f>
        <v>6308.3031731999999</v>
      </c>
      <c r="K179" s="43">
        <v>5472.7879560600004</v>
      </c>
      <c r="L179" s="43">
        <v>505.86528388000005</v>
      </c>
      <c r="M179" s="43">
        <v>329.64993325999995</v>
      </c>
      <c r="N179" s="43">
        <f t="shared" ref="N179" si="1015">SUM(O179:P179)</f>
        <v>6014.405147219999</v>
      </c>
      <c r="O179" s="43">
        <v>3435.2344838599997</v>
      </c>
      <c r="P179" s="43">
        <f t="shared" ref="P179" si="1016">SUM(Q179:S179)</f>
        <v>2579.1706633599997</v>
      </c>
      <c r="Q179" s="43">
        <v>1391.64117749</v>
      </c>
      <c r="R179" s="43">
        <v>1187.5294858699999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26929.633649379997</v>
      </c>
      <c r="C180" s="43">
        <f t="shared" ref="C180" si="1017">I180+O180</f>
        <v>18774.900989649999</v>
      </c>
      <c r="D180" s="43">
        <f t="shared" ref="D180" si="1018">J180+P180</f>
        <v>8154.7326597299998</v>
      </c>
      <c r="E180" s="43">
        <f t="shared" ref="E180" si="1019">K180+Q180</f>
        <v>6150.0689272800009</v>
      </c>
      <c r="F180" s="43">
        <f t="shared" ref="F180" si="1020">L180+R180</f>
        <v>1665.7163676</v>
      </c>
      <c r="G180" s="43">
        <f t="shared" ref="G180" si="1021">M180+S180</f>
        <v>338.94736484999999</v>
      </c>
      <c r="H180" s="43">
        <f t="shared" ref="H180" si="1022">SUM(I180:J180)</f>
        <v>21437.98916284</v>
      </c>
      <c r="I180" s="43">
        <v>15751.67564949</v>
      </c>
      <c r="J180" s="43">
        <f t="shared" ref="J180" si="1023">SUM(K180:M180)</f>
        <v>5686.31351335</v>
      </c>
      <c r="K180" s="43">
        <v>4839.0175640100006</v>
      </c>
      <c r="L180" s="43">
        <v>508.34858449000001</v>
      </c>
      <c r="M180" s="43">
        <v>338.94736484999999</v>
      </c>
      <c r="N180" s="43">
        <f t="shared" ref="N180" si="1024">SUM(O180:P180)</f>
        <v>5491.6444865399999</v>
      </c>
      <c r="O180" s="43">
        <v>3023.2253401600001</v>
      </c>
      <c r="P180" s="43">
        <f t="shared" ref="P180" si="1025">SUM(Q180:S180)</f>
        <v>2468.4191463799998</v>
      </c>
      <c r="Q180" s="43">
        <v>1311.0513632699999</v>
      </c>
      <c r="R180" s="43">
        <v>1157.3677831099999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26975.118333300001</v>
      </c>
      <c r="C181" s="43">
        <f t="shared" ref="C181" si="1026">I181+O181</f>
        <v>19224.82948669</v>
      </c>
      <c r="D181" s="43">
        <f t="shared" ref="D181" si="1027">J181+P181</f>
        <v>7750.2888466100003</v>
      </c>
      <c r="E181" s="43">
        <f t="shared" ref="E181" si="1028">K181+Q181</f>
        <v>5740.3334344300001</v>
      </c>
      <c r="F181" s="43">
        <f t="shared" ref="F181" si="1029">L181+R181</f>
        <v>1707.6808549699999</v>
      </c>
      <c r="G181" s="43">
        <f t="shared" ref="G181" si="1030">M181+S181</f>
        <v>302.27455721000001</v>
      </c>
      <c r="H181" s="43">
        <f t="shared" ref="H181" si="1031">SUM(I181:J181)</f>
        <v>20872.19362115</v>
      </c>
      <c r="I181" s="43">
        <v>15781.950115060001</v>
      </c>
      <c r="J181" s="43">
        <f t="shared" ref="J181" si="1032">SUM(K181:M181)</f>
        <v>5090.2435060900007</v>
      </c>
      <c r="K181" s="43">
        <v>4307.40316033</v>
      </c>
      <c r="L181" s="43">
        <v>480.56578855000004</v>
      </c>
      <c r="M181" s="43">
        <v>302.27455721000001</v>
      </c>
      <c r="N181" s="43">
        <f t="shared" ref="N181" si="1033">SUM(O181:P181)</f>
        <v>6102.9247121499993</v>
      </c>
      <c r="O181" s="43">
        <v>3442.8793716299997</v>
      </c>
      <c r="P181" s="43">
        <f t="shared" ref="P181" si="1034">SUM(Q181:S181)</f>
        <v>2660.0453405199996</v>
      </c>
      <c r="Q181" s="43">
        <v>1432.9302740999999</v>
      </c>
      <c r="R181" s="43">
        <v>1227.1150664199999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30073.159474850003</v>
      </c>
      <c r="C182" s="43">
        <f t="shared" ref="C182" si="1035">I182+O182</f>
        <v>21449.926263379999</v>
      </c>
      <c r="D182" s="43">
        <f t="shared" ref="D182" si="1036">J182+P182</f>
        <v>8623.2332114700002</v>
      </c>
      <c r="E182" s="43">
        <f t="shared" ref="E182" si="1037">K182+Q182</f>
        <v>6648.0522140499997</v>
      </c>
      <c r="F182" s="43">
        <f t="shared" ref="F182" si="1038">L182+R182</f>
        <v>1655.17369282</v>
      </c>
      <c r="G182" s="43">
        <f t="shared" ref="G182" si="1039">M182+S182</f>
        <v>320.0073046</v>
      </c>
      <c r="H182" s="43">
        <f t="shared" ref="H182" si="1040">SUM(I182:J182)</f>
        <v>24415.447661319999</v>
      </c>
      <c r="I182" s="43">
        <v>18530.114402679999</v>
      </c>
      <c r="J182" s="43">
        <f t="shared" ref="J182" si="1041">SUM(K182:M182)</f>
        <v>5885.3332586399993</v>
      </c>
      <c r="K182" s="43">
        <v>5164.9689305299999</v>
      </c>
      <c r="L182" s="43">
        <v>400.35702351000003</v>
      </c>
      <c r="M182" s="43">
        <v>320.0073046</v>
      </c>
      <c r="N182" s="43">
        <f t="shared" ref="N182" si="1042">SUM(O182:P182)</f>
        <v>5657.7118135300007</v>
      </c>
      <c r="O182" s="43">
        <v>2919.8118607000001</v>
      </c>
      <c r="P182" s="43">
        <f t="shared" ref="P182" si="1043">SUM(Q182:S182)</f>
        <v>2737.8999528300001</v>
      </c>
      <c r="Q182" s="43">
        <v>1483.0832835199999</v>
      </c>
      <c r="R182" s="43">
        <v>1254.81666931</v>
      </c>
      <c r="S182" s="43">
        <v>0</v>
      </c>
      <c r="T182" s="43"/>
      <c r="U182" s="43"/>
      <c r="V182" s="43"/>
      <c r="W182" s="43"/>
      <c r="X182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32156.396114620002</v>
      </c>
      <c r="C170" s="43">
        <f t="shared" ref="C170" si="927">I170+O170</f>
        <v>18404.995251330001</v>
      </c>
      <c r="D170" s="43">
        <f t="shared" ref="D170" si="928">J170+P170</f>
        <v>13751.40086329</v>
      </c>
      <c r="E170" s="43">
        <f t="shared" ref="E170" si="929">K170+Q170</f>
        <v>11346.814555450001</v>
      </c>
      <c r="F170" s="43">
        <f t="shared" ref="F170" si="930">L170+R170</f>
        <v>2271.1958679199997</v>
      </c>
      <c r="G170" s="43">
        <f t="shared" ref="G170" si="931">M170+S170</f>
        <v>133.39043992000001</v>
      </c>
      <c r="H170" s="43">
        <f t="shared" ref="H170" si="932">SUM(I170:J170)</f>
        <v>24307.951471790002</v>
      </c>
      <c r="I170" s="43">
        <v>14318.47413912</v>
      </c>
      <c r="J170" s="43">
        <f t="shared" ref="J170" si="933">SUM(K170:M170)</f>
        <v>9989.4773326699997</v>
      </c>
      <c r="K170" s="43">
        <v>8376.2086352799997</v>
      </c>
      <c r="L170" s="43">
        <v>1527.90324431</v>
      </c>
      <c r="M170" s="43">
        <v>85.365453079999995</v>
      </c>
      <c r="N170" s="43">
        <f t="shared" ref="N170" si="934">SUM(O170:P170)</f>
        <v>7848.4446428299998</v>
      </c>
      <c r="O170" s="43">
        <v>4086.52111221</v>
      </c>
      <c r="P170" s="43">
        <f t="shared" ref="P170" si="935">SUM(Q170:S170)</f>
        <v>3761.9235306200003</v>
      </c>
      <c r="Q170" s="43">
        <v>2970.60592017</v>
      </c>
      <c r="R170" s="43">
        <v>743.29262360999996</v>
      </c>
      <c r="S170" s="43">
        <v>48.024986839999997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32824.69586159</v>
      </c>
      <c r="C171" s="43">
        <f t="shared" ref="C171" si="936">I171+O171</f>
        <v>18967.87945153</v>
      </c>
      <c r="D171" s="43">
        <f t="shared" ref="D171" si="937">J171+P171</f>
        <v>13856.816410059999</v>
      </c>
      <c r="E171" s="43">
        <f t="shared" ref="E171" si="938">K171+Q171</f>
        <v>11422.15753144</v>
      </c>
      <c r="F171" s="43">
        <f t="shared" ref="F171" si="939">L171+R171</f>
        <v>2297.1717186000001</v>
      </c>
      <c r="G171" s="43">
        <f t="shared" ref="G171" si="940">M171+S171</f>
        <v>137.48716002</v>
      </c>
      <c r="H171" s="43">
        <f t="shared" ref="H171" si="941">SUM(I171:J171)</f>
        <v>24779.049978739997</v>
      </c>
      <c r="I171" s="43">
        <v>14691.60300275</v>
      </c>
      <c r="J171" s="43">
        <f t="shared" ref="J171" si="942">SUM(K171:M171)</f>
        <v>10087.446975989998</v>
      </c>
      <c r="K171" s="43">
        <v>8459.7537760899995</v>
      </c>
      <c r="L171" s="43">
        <v>1538.84925236</v>
      </c>
      <c r="M171" s="43">
        <v>88.843947540000002</v>
      </c>
      <c r="N171" s="43">
        <f t="shared" ref="N171" si="943">SUM(O171:P171)</f>
        <v>8045.6458828499999</v>
      </c>
      <c r="O171" s="43">
        <v>4276.2764487799996</v>
      </c>
      <c r="P171" s="43">
        <f t="shared" ref="P171" si="944">SUM(Q171:S171)</f>
        <v>3769.3694340699999</v>
      </c>
      <c r="Q171" s="43">
        <v>2962.4037553500002</v>
      </c>
      <c r="R171" s="43">
        <v>758.32246624000004</v>
      </c>
      <c r="S171" s="43">
        <v>48.643212480000003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33628.249989589996</v>
      </c>
      <c r="C172" s="43">
        <f t="shared" ref="C172" si="945">I172+O172</f>
        <v>19831.062220200001</v>
      </c>
      <c r="D172" s="43">
        <f t="shared" ref="D172" si="946">J172+P172</f>
        <v>13797.187769390001</v>
      </c>
      <c r="E172" s="43">
        <f t="shared" ref="E172" si="947">K172+Q172</f>
        <v>11347.31644101</v>
      </c>
      <c r="F172" s="43">
        <f t="shared" ref="F172" si="948">L172+R172</f>
        <v>2301.2868844300001</v>
      </c>
      <c r="G172" s="43">
        <f t="shared" ref="G172" si="949">M172+S172</f>
        <v>148.58444395000001</v>
      </c>
      <c r="H172" s="43">
        <f t="shared" ref="H172" si="950">SUM(I172:J172)</f>
        <v>25662.015010670002</v>
      </c>
      <c r="I172" s="43">
        <v>15597.42737419</v>
      </c>
      <c r="J172" s="43">
        <f t="shared" ref="J172" si="951">SUM(K172:M172)</f>
        <v>10064.587636480001</v>
      </c>
      <c r="K172" s="43">
        <v>8431.05482897</v>
      </c>
      <c r="L172" s="43">
        <v>1535.10842437</v>
      </c>
      <c r="M172" s="43">
        <v>98.424383140000003</v>
      </c>
      <c r="N172" s="43">
        <f t="shared" ref="N172" si="952">SUM(O172:P172)</f>
        <v>7966.2349789199998</v>
      </c>
      <c r="O172" s="43">
        <v>4233.6348460099998</v>
      </c>
      <c r="P172" s="43">
        <f t="shared" ref="P172" si="953">SUM(Q172:S172)</f>
        <v>3732.6001329099995</v>
      </c>
      <c r="Q172" s="43">
        <v>2916.2616120399998</v>
      </c>
      <c r="R172" s="43">
        <v>766.17846006000002</v>
      </c>
      <c r="S172" s="43">
        <v>50.160060809999997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33422.433401900002</v>
      </c>
      <c r="C173" s="43">
        <f t="shared" ref="C173" si="954">I173+O173</f>
        <v>19467.1150452</v>
      </c>
      <c r="D173" s="43">
        <f t="shared" ref="D173" si="955">J173+P173</f>
        <v>13955.318356700001</v>
      </c>
      <c r="E173" s="43">
        <f t="shared" ref="E173" si="956">K173+Q173</f>
        <v>10294.173018060001</v>
      </c>
      <c r="F173" s="43">
        <f t="shared" ref="F173" si="957">L173+R173</f>
        <v>3513.78197546</v>
      </c>
      <c r="G173" s="43">
        <f t="shared" ref="G173" si="958">M173+S173</f>
        <v>147.36336317999999</v>
      </c>
      <c r="H173" s="43">
        <f t="shared" ref="H173" si="959">SUM(I173:J173)</f>
        <v>25434.694363390001</v>
      </c>
      <c r="I173" s="43">
        <v>15327.439718449999</v>
      </c>
      <c r="J173" s="43">
        <f t="shared" ref="J173" si="960">SUM(K173:M173)</f>
        <v>10107.254644940002</v>
      </c>
      <c r="K173" s="43">
        <v>7663.8263998800003</v>
      </c>
      <c r="L173" s="43">
        <v>2346.3224135400001</v>
      </c>
      <c r="M173" s="43">
        <v>97.105831519999995</v>
      </c>
      <c r="N173" s="43">
        <f t="shared" ref="N173" si="961">SUM(O173:P173)</f>
        <v>7987.7390385099998</v>
      </c>
      <c r="O173" s="43">
        <v>4139.6753267499998</v>
      </c>
      <c r="P173" s="43">
        <f t="shared" ref="P173" si="962">SUM(Q173:S173)</f>
        <v>3848.0637117599999</v>
      </c>
      <c r="Q173" s="43">
        <v>2630.34661818</v>
      </c>
      <c r="R173" s="43">
        <v>1167.4595619199999</v>
      </c>
      <c r="S173" s="43">
        <v>50.257531659999998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33952.816943350001</v>
      </c>
      <c r="C174" s="43">
        <f t="shared" ref="C174" si="963">I174+O174</f>
        <v>19767.555884150002</v>
      </c>
      <c r="D174" s="43">
        <f t="shared" ref="D174" si="964">J174+P174</f>
        <v>14185.2610592</v>
      </c>
      <c r="E174" s="43">
        <f t="shared" ref="E174" si="965">K174+Q174</f>
        <v>10530.22725978</v>
      </c>
      <c r="F174" s="43">
        <f t="shared" ref="F174" si="966">L174+R174</f>
        <v>3505.8401499600004</v>
      </c>
      <c r="G174" s="43">
        <f t="shared" ref="G174" si="967">M174+S174</f>
        <v>149.19364946000002</v>
      </c>
      <c r="H174" s="43">
        <f t="shared" ref="H174" si="968">SUM(I174:J174)</f>
        <v>25850.647962130002</v>
      </c>
      <c r="I174" s="43">
        <v>15623.763708320001</v>
      </c>
      <c r="J174" s="43">
        <f t="shared" ref="J174" si="969">SUM(K174:M174)</f>
        <v>10226.88425381</v>
      </c>
      <c r="K174" s="43">
        <v>7778.2343384799997</v>
      </c>
      <c r="L174" s="43">
        <v>2350.8267343500002</v>
      </c>
      <c r="M174" s="43">
        <v>97.823180980000004</v>
      </c>
      <c r="N174" s="43">
        <f t="shared" ref="N174" si="970">SUM(O174:P174)</f>
        <v>8102.1689812200002</v>
      </c>
      <c r="O174" s="43">
        <v>4143.7921758299999</v>
      </c>
      <c r="P174" s="43">
        <f t="shared" ref="P174" si="971">SUM(Q174:S174)</f>
        <v>3958.3768053899998</v>
      </c>
      <c r="Q174" s="43">
        <v>2751.9929213</v>
      </c>
      <c r="R174" s="43">
        <v>1155.01341561</v>
      </c>
      <c r="S174" s="43">
        <v>51.37046848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35012.414625589998</v>
      </c>
      <c r="C175" s="43">
        <f t="shared" ref="C175" si="972">I175+O175</f>
        <v>20607.617369060001</v>
      </c>
      <c r="D175" s="43">
        <f t="shared" ref="D175" si="973">J175+P175</f>
        <v>14404.797256529999</v>
      </c>
      <c r="E175" s="43">
        <f t="shared" ref="E175" si="974">K175+Q175</f>
        <v>10823.69023928</v>
      </c>
      <c r="F175" s="43">
        <f t="shared" ref="F175" si="975">L175+R175</f>
        <v>3427.5209444700004</v>
      </c>
      <c r="G175" s="43">
        <f t="shared" ref="G175" si="976">M175+S175</f>
        <v>153.58607277999999</v>
      </c>
      <c r="H175" s="43">
        <f t="shared" ref="H175" si="977">SUM(I175:J175)</f>
        <v>26647.94707563</v>
      </c>
      <c r="I175" s="43">
        <v>16286.702720830001</v>
      </c>
      <c r="J175" s="43">
        <f t="shared" ref="J175" si="978">SUM(K175:M175)</f>
        <v>10361.244354799999</v>
      </c>
      <c r="K175" s="43">
        <v>7914.2667849299996</v>
      </c>
      <c r="L175" s="43">
        <v>2345.4558188800002</v>
      </c>
      <c r="M175" s="43">
        <v>101.52175099</v>
      </c>
      <c r="N175" s="43">
        <f t="shared" ref="N175" si="979">SUM(O175:P175)</f>
        <v>8364.4675499599998</v>
      </c>
      <c r="O175" s="43">
        <v>4320.9146482300002</v>
      </c>
      <c r="P175" s="43">
        <f t="shared" ref="P175" si="980">SUM(Q175:S175)</f>
        <v>4043.55290173</v>
      </c>
      <c r="Q175" s="43">
        <v>2909.4234543500002</v>
      </c>
      <c r="R175" s="43">
        <v>1082.06512559</v>
      </c>
      <c r="S175" s="43">
        <v>52.064321790000001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35278.538400850004</v>
      </c>
      <c r="C176" s="43">
        <f t="shared" ref="C176" si="981">I176+O176</f>
        <v>20718.230661469999</v>
      </c>
      <c r="D176" s="43">
        <f t="shared" ref="D176" si="982">J176+P176</f>
        <v>14560.307739380001</v>
      </c>
      <c r="E176" s="43">
        <f t="shared" ref="E176" si="983">K176+Q176</f>
        <v>10782.63836981</v>
      </c>
      <c r="F176" s="43">
        <f t="shared" ref="F176" si="984">L176+R176</f>
        <v>3625.4869451799996</v>
      </c>
      <c r="G176" s="43">
        <f t="shared" ref="G176" si="985">M176+S176</f>
        <v>152.18242438999999</v>
      </c>
      <c r="H176" s="43">
        <f t="shared" ref="H176" si="986">SUM(I176:J176)</f>
        <v>26869.201590620003</v>
      </c>
      <c r="I176" s="43">
        <v>16356.12264974</v>
      </c>
      <c r="J176" s="43">
        <f t="shared" ref="J176" si="987">SUM(K176:M176)</f>
        <v>10513.078940880001</v>
      </c>
      <c r="K176" s="43">
        <v>7968.9483233600004</v>
      </c>
      <c r="L176" s="43">
        <v>2439.2446146399998</v>
      </c>
      <c r="M176" s="43">
        <v>104.88600288000001</v>
      </c>
      <c r="N176" s="43">
        <f t="shared" ref="N176" si="988">SUM(O176:P176)</f>
        <v>8409.336810230001</v>
      </c>
      <c r="O176" s="43">
        <v>4362.1080117299998</v>
      </c>
      <c r="P176" s="43">
        <f t="shared" ref="P176" si="989">SUM(Q176:S176)</f>
        <v>4047.2287985000003</v>
      </c>
      <c r="Q176" s="43">
        <v>2813.69004645</v>
      </c>
      <c r="R176" s="43">
        <v>1186.24233054</v>
      </c>
      <c r="S176" s="43">
        <v>47.296421510000002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35599.448698870008</v>
      </c>
      <c r="C177" s="43">
        <f t="shared" ref="C177" si="990">I177+O177</f>
        <v>21053.349318690001</v>
      </c>
      <c r="D177" s="43">
        <f t="shared" ref="D177" si="991">J177+P177</f>
        <v>14546.09938018</v>
      </c>
      <c r="E177" s="43">
        <f t="shared" ref="E177" si="992">K177+Q177</f>
        <v>10728.35292483</v>
      </c>
      <c r="F177" s="43">
        <f t="shared" ref="F177" si="993">L177+R177</f>
        <v>3632.7592993899998</v>
      </c>
      <c r="G177" s="43">
        <f t="shared" ref="G177" si="994">M177+S177</f>
        <v>184.98715596</v>
      </c>
      <c r="H177" s="43">
        <f t="shared" ref="H177" si="995">SUM(I177:J177)</f>
        <v>27149.13545967</v>
      </c>
      <c r="I177" s="43">
        <v>16639.987181870001</v>
      </c>
      <c r="J177" s="43">
        <f t="shared" ref="J177" si="996">SUM(K177:M177)</f>
        <v>10509.148277799999</v>
      </c>
      <c r="K177" s="43">
        <v>7941.3000313900002</v>
      </c>
      <c r="L177" s="43">
        <v>2452.7941701</v>
      </c>
      <c r="M177" s="43">
        <v>115.05407631</v>
      </c>
      <c r="N177" s="43">
        <f t="shared" ref="N177" si="997">SUM(O177:P177)</f>
        <v>8450.3132392000007</v>
      </c>
      <c r="O177" s="43">
        <v>4413.3621368200002</v>
      </c>
      <c r="P177" s="43">
        <f t="shared" ref="P177" si="998">SUM(Q177:S177)</f>
        <v>4036.9511023799996</v>
      </c>
      <c r="Q177" s="43">
        <v>2787.0528934399999</v>
      </c>
      <c r="R177" s="43">
        <v>1179.96512929</v>
      </c>
      <c r="S177" s="43">
        <v>69.933079649999996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36153.956765020004</v>
      </c>
      <c r="C178" s="43">
        <f t="shared" ref="C178" si="999">I178+O178</f>
        <v>21614.737646670001</v>
      </c>
      <c r="D178" s="43">
        <f t="shared" ref="D178" si="1000">J178+P178</f>
        <v>14539.21911835</v>
      </c>
      <c r="E178" s="43">
        <f t="shared" ref="E178" si="1001">K178+Q178</f>
        <v>10623.70348197</v>
      </c>
      <c r="F178" s="43">
        <f t="shared" ref="F178" si="1002">L178+R178</f>
        <v>3703.6908764099999</v>
      </c>
      <c r="G178" s="43">
        <f t="shared" ref="G178" si="1003">M178+S178</f>
        <v>211.82475997</v>
      </c>
      <c r="H178" s="43">
        <f t="shared" ref="H178" si="1004">SUM(I178:J178)</f>
        <v>27586.801793710001</v>
      </c>
      <c r="I178" s="43">
        <v>17053.268458170001</v>
      </c>
      <c r="J178" s="43">
        <f t="shared" ref="J178" si="1005">SUM(K178:M178)</f>
        <v>10533.53333554</v>
      </c>
      <c r="K178" s="43">
        <v>7895.7711323800004</v>
      </c>
      <c r="L178" s="43">
        <v>2534.5924254500001</v>
      </c>
      <c r="M178" s="43">
        <v>103.16977771000001</v>
      </c>
      <c r="N178" s="43">
        <f t="shared" ref="N178" si="1006">SUM(O178:P178)</f>
        <v>8567.1549713099994</v>
      </c>
      <c r="O178" s="43">
        <v>4561.4691885000002</v>
      </c>
      <c r="P178" s="43">
        <f t="shared" ref="P178" si="1007">SUM(Q178:S178)</f>
        <v>4005.6857828100001</v>
      </c>
      <c r="Q178" s="43">
        <v>2727.9323495899998</v>
      </c>
      <c r="R178" s="43">
        <v>1169.09845096</v>
      </c>
      <c r="S178" s="43">
        <v>108.65498226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35830.26211684</v>
      </c>
      <c r="C179" s="43">
        <f t="shared" ref="C179" si="1008">I179+O179</f>
        <v>21295.427382690003</v>
      </c>
      <c r="D179" s="43">
        <f t="shared" ref="D179" si="1009">J179+P179</f>
        <v>14534.834734149999</v>
      </c>
      <c r="E179" s="43">
        <f t="shared" ref="E179" si="1010">K179+Q179</f>
        <v>10643.17779012</v>
      </c>
      <c r="F179" s="43">
        <f t="shared" ref="F179" si="1011">L179+R179</f>
        <v>3764.9891225399997</v>
      </c>
      <c r="G179" s="43">
        <f t="shared" ref="G179" si="1012">M179+S179</f>
        <v>126.66782148999999</v>
      </c>
      <c r="H179" s="43">
        <f t="shared" ref="H179" si="1013">SUM(I179:J179)</f>
        <v>27124.613997059998</v>
      </c>
      <c r="I179" s="43">
        <v>16550.47166187</v>
      </c>
      <c r="J179" s="43">
        <f t="shared" ref="J179" si="1014">SUM(K179:M179)</f>
        <v>10574.142335189999</v>
      </c>
      <c r="K179" s="43">
        <v>7913.4402708600001</v>
      </c>
      <c r="L179" s="43">
        <v>2574.1252958</v>
      </c>
      <c r="M179" s="43">
        <v>86.576768529999995</v>
      </c>
      <c r="N179" s="43">
        <f t="shared" ref="N179" si="1015">SUM(O179:P179)</f>
        <v>8705.6481197800003</v>
      </c>
      <c r="O179" s="43">
        <v>4744.9557208200004</v>
      </c>
      <c r="P179" s="43">
        <f t="shared" ref="P179" si="1016">SUM(Q179:S179)</f>
        <v>3960.6923989600004</v>
      </c>
      <c r="Q179" s="43">
        <v>2729.7375192600002</v>
      </c>
      <c r="R179" s="43">
        <v>1190.8638267399999</v>
      </c>
      <c r="S179" s="43">
        <v>40.091052959999999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36429.547336080002</v>
      </c>
      <c r="C180" s="43">
        <f t="shared" ref="C180" si="1017">I180+O180</f>
        <v>21687.45749434</v>
      </c>
      <c r="D180" s="43">
        <f t="shared" ref="D180" si="1018">J180+P180</f>
        <v>14742.089841739999</v>
      </c>
      <c r="E180" s="43">
        <f t="shared" ref="E180" si="1019">K180+Q180</f>
        <v>10758.97837253</v>
      </c>
      <c r="F180" s="43">
        <f t="shared" ref="F180" si="1020">L180+R180</f>
        <v>3847.9749182300002</v>
      </c>
      <c r="G180" s="43">
        <f t="shared" ref="G180" si="1021">M180+S180</f>
        <v>135.13655097999998</v>
      </c>
      <c r="H180" s="43">
        <f t="shared" ref="H180" si="1022">SUM(I180:J180)</f>
        <v>27745.891748620001</v>
      </c>
      <c r="I180" s="43">
        <v>17063.103187510002</v>
      </c>
      <c r="J180" s="43">
        <f t="shared" ref="J180" si="1023">SUM(K180:M180)</f>
        <v>10682.788561109999</v>
      </c>
      <c r="K180" s="43">
        <v>7990.0460254199998</v>
      </c>
      <c r="L180" s="43">
        <v>2606.5193718</v>
      </c>
      <c r="M180" s="43">
        <v>86.223163889999995</v>
      </c>
      <c r="N180" s="43">
        <f t="shared" ref="N180" si="1024">SUM(O180:P180)</f>
        <v>8683.6555874599999</v>
      </c>
      <c r="O180" s="43">
        <v>4624.3543068299996</v>
      </c>
      <c r="P180" s="43">
        <f t="shared" ref="P180" si="1025">SUM(Q180:S180)</f>
        <v>4059.3012806299998</v>
      </c>
      <c r="Q180" s="43">
        <v>2768.9323471100001</v>
      </c>
      <c r="R180" s="43">
        <v>1241.4555464299999</v>
      </c>
      <c r="S180" s="43">
        <v>48.913387090000001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36394.824514800006</v>
      </c>
      <c r="C181" s="43">
        <f t="shared" ref="C181" si="1026">I181+O181</f>
        <v>21641.905077880001</v>
      </c>
      <c r="D181" s="43">
        <f t="shared" ref="D181" si="1027">J181+P181</f>
        <v>14752.919436919999</v>
      </c>
      <c r="E181" s="43">
        <f t="shared" ref="E181" si="1028">K181+Q181</f>
        <v>10786.080500100001</v>
      </c>
      <c r="F181" s="43">
        <f t="shared" ref="F181" si="1029">L181+R181</f>
        <v>3845.6534136600003</v>
      </c>
      <c r="G181" s="43">
        <f t="shared" ref="G181" si="1030">M181+S181</f>
        <v>121.18552316</v>
      </c>
      <c r="H181" s="43">
        <f t="shared" ref="H181" si="1031">SUM(I181:J181)</f>
        <v>27715.424178460002</v>
      </c>
      <c r="I181" s="43">
        <v>16926.747638590001</v>
      </c>
      <c r="J181" s="43">
        <f t="shared" ref="J181" si="1032">SUM(K181:M181)</f>
        <v>10788.676539869999</v>
      </c>
      <c r="K181" s="43">
        <v>8072.08331765</v>
      </c>
      <c r="L181" s="43">
        <v>2634.23070078</v>
      </c>
      <c r="M181" s="43">
        <v>82.362521439999995</v>
      </c>
      <c r="N181" s="43">
        <f t="shared" ref="N181" si="1033">SUM(O181:P181)</f>
        <v>8679.4003363400006</v>
      </c>
      <c r="O181" s="43">
        <v>4715.1574392900002</v>
      </c>
      <c r="P181" s="43">
        <f t="shared" ref="P181" si="1034">SUM(Q181:S181)</f>
        <v>3964.24289705</v>
      </c>
      <c r="Q181" s="43">
        <v>2713.9971824499999</v>
      </c>
      <c r="R181" s="43">
        <v>1211.4227128800001</v>
      </c>
      <c r="S181" s="43">
        <v>38.823001720000001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37203.941571360003</v>
      </c>
      <c r="C182" s="43">
        <f t="shared" ref="C182" si="1035">I182+O182</f>
        <v>22170.957645080001</v>
      </c>
      <c r="D182" s="43">
        <f t="shared" ref="D182" si="1036">J182+P182</f>
        <v>15032.98392628</v>
      </c>
      <c r="E182" s="43">
        <f t="shared" ref="E182" si="1037">K182+Q182</f>
        <v>10972.60853876</v>
      </c>
      <c r="F182" s="43">
        <f t="shared" ref="F182" si="1038">L182+R182</f>
        <v>3944.6593287300002</v>
      </c>
      <c r="G182" s="43">
        <f t="shared" ref="G182" si="1039">M182+S182</f>
        <v>115.71605879000001</v>
      </c>
      <c r="H182" s="43">
        <f t="shared" ref="H182" si="1040">SUM(I182:J182)</f>
        <v>28442.013116920003</v>
      </c>
      <c r="I182" s="43">
        <v>17337.598671610001</v>
      </c>
      <c r="J182" s="43">
        <f t="shared" ref="J182" si="1041">SUM(K182:M182)</f>
        <v>11104.41444531</v>
      </c>
      <c r="K182" s="43">
        <v>8341.3811806899994</v>
      </c>
      <c r="L182" s="43">
        <v>2684.75568892</v>
      </c>
      <c r="M182" s="43">
        <v>78.2775757</v>
      </c>
      <c r="N182" s="43">
        <f t="shared" ref="N182" si="1042">SUM(O182:P182)</f>
        <v>8761.9284544399998</v>
      </c>
      <c r="O182" s="43">
        <v>4833.3589734699999</v>
      </c>
      <c r="P182" s="43">
        <f t="shared" ref="P182" si="1043">SUM(Q182:S182)</f>
        <v>3928.5694809699999</v>
      </c>
      <c r="Q182" s="43">
        <v>2631.2273580699998</v>
      </c>
      <c r="R182" s="43">
        <v>1259.90363981</v>
      </c>
      <c r="S182" s="43">
        <v>37.438483089999998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229</v>
      </c>
    </row>
    <row r="6" spans="1:23" ht="12.75" customHeight="1">
      <c r="A6" s="228" t="s">
        <v>0</v>
      </c>
      <c r="B6" s="232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29"/>
      <c r="B7" s="233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39" t="s">
        <v>260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5" t="s">
        <v>36</v>
      </c>
      <c r="T7" s="222" t="s">
        <v>35</v>
      </c>
    </row>
    <row r="8" spans="1:23" s="26" customFormat="1" ht="12.75" customHeight="1">
      <c r="A8" s="230"/>
      <c r="B8" s="234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6"/>
      <c r="T8" s="223"/>
    </row>
    <row r="9" spans="1:23" s="26" customFormat="1" ht="71.25" customHeight="1">
      <c r="A9" s="231"/>
      <c r="B9" s="235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 hidden="1" outlineLevel="1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 hidden="1" outlineLevel="1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 hidden="1" outlineLevel="1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 hidden="1" outlineLevel="1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 hidden="1" outlineLevel="1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 hidden="1" outlineLevel="1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 hidden="1" outlineLevel="1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 hidden="1" outlineLevel="1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 hidden="1" outlineLevel="1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 hidden="1" outlineLevel="1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 hidden="1" outlineLevel="1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 hidden="1" outlineLevel="1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 hidden="1" outlineLevel="1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  <row r="170" spans="1:22">
      <c r="A170" s="8">
        <v>45383</v>
      </c>
      <c r="B170" s="127">
        <v>27900.836979219996</v>
      </c>
      <c r="C170" s="127">
        <v>6141.1682400300015</v>
      </c>
      <c r="D170" s="127">
        <v>224.87766774999997</v>
      </c>
      <c r="E170" s="127">
        <v>7249.0900559799993</v>
      </c>
      <c r="F170" s="127">
        <v>1689.3914385400003</v>
      </c>
      <c r="G170" s="127">
        <v>123.48893500999999</v>
      </c>
      <c r="H170" s="127">
        <v>492.79223733999999</v>
      </c>
      <c r="I170" s="127">
        <v>9039.3217863099999</v>
      </c>
      <c r="J170" s="127">
        <v>556.04960470999993</v>
      </c>
      <c r="K170" s="127">
        <v>34.04430335</v>
      </c>
      <c r="L170" s="127">
        <v>339.76334872999996</v>
      </c>
      <c r="M170" s="127">
        <v>12.814181459999999</v>
      </c>
      <c r="N170" s="127">
        <v>394.46467964999999</v>
      </c>
      <c r="O170" s="127">
        <v>311.28239595000002</v>
      </c>
      <c r="P170" s="127">
        <v>183.22075788000001</v>
      </c>
      <c r="Q170" s="127">
        <v>29.99437781</v>
      </c>
      <c r="R170" s="127">
        <v>992.84573977000002</v>
      </c>
      <c r="S170" s="127">
        <v>16.49711877</v>
      </c>
      <c r="T170" s="127">
        <v>69.730110179999997</v>
      </c>
      <c r="U170" s="127"/>
      <c r="V170" s="127"/>
    </row>
    <row r="171" spans="1:22">
      <c r="A171" s="8">
        <v>45413</v>
      </c>
      <c r="B171" s="127">
        <v>28542.554204159998</v>
      </c>
      <c r="C171" s="127">
        <v>6467.7532483300001</v>
      </c>
      <c r="D171" s="127">
        <v>283.06748933000006</v>
      </c>
      <c r="E171" s="127">
        <v>7720.6927015700003</v>
      </c>
      <c r="F171" s="127">
        <v>1490.1131950799997</v>
      </c>
      <c r="G171" s="127">
        <v>68.536050109999991</v>
      </c>
      <c r="H171" s="127">
        <v>486.1097938100001</v>
      </c>
      <c r="I171" s="127">
        <v>8967.2875297099999</v>
      </c>
      <c r="J171" s="127">
        <v>537.27638702000002</v>
      </c>
      <c r="K171" s="127">
        <v>33.501303420000006</v>
      </c>
      <c r="L171" s="127">
        <v>401.09736970999995</v>
      </c>
      <c r="M171" s="127">
        <v>11.514779300000001</v>
      </c>
      <c r="N171" s="127">
        <v>384.08013862000001</v>
      </c>
      <c r="O171" s="127">
        <v>343.11398861999999</v>
      </c>
      <c r="P171" s="127">
        <v>198.68927646</v>
      </c>
      <c r="Q171" s="127">
        <v>27.417491899999998</v>
      </c>
      <c r="R171" s="127">
        <v>1038.2080840900003</v>
      </c>
      <c r="S171" s="127">
        <v>16.854914260000005</v>
      </c>
      <c r="T171" s="127">
        <v>67.240462819999991</v>
      </c>
      <c r="U171" s="127"/>
      <c r="V171" s="127"/>
    </row>
    <row r="172" spans="1:22">
      <c r="A172" s="8">
        <v>45444</v>
      </c>
      <c r="B172" s="127">
        <v>29190.367695019999</v>
      </c>
      <c r="C172" s="127">
        <v>6395.4843703099996</v>
      </c>
      <c r="D172" s="127">
        <v>311.04753896000005</v>
      </c>
      <c r="E172" s="127">
        <v>7985.8740807400009</v>
      </c>
      <c r="F172" s="127">
        <v>1474.9766419999999</v>
      </c>
      <c r="G172" s="127">
        <v>68.303397680000003</v>
      </c>
      <c r="H172" s="127">
        <v>566.59541832000002</v>
      </c>
      <c r="I172" s="127">
        <v>9309.8009184599996</v>
      </c>
      <c r="J172" s="127">
        <v>598.32047091000004</v>
      </c>
      <c r="K172" s="127">
        <v>38.812939409999991</v>
      </c>
      <c r="L172" s="127">
        <v>445.95303088000003</v>
      </c>
      <c r="M172" s="127">
        <v>15.70352746</v>
      </c>
      <c r="N172" s="127">
        <v>387.76173987999999</v>
      </c>
      <c r="O172" s="127">
        <v>333.12109210999995</v>
      </c>
      <c r="P172" s="127">
        <v>197.67560938</v>
      </c>
      <c r="Q172" s="127">
        <v>25.771729939999997</v>
      </c>
      <c r="R172" s="127">
        <v>949.78413948999992</v>
      </c>
      <c r="S172" s="127">
        <v>18.135469870000001</v>
      </c>
      <c r="T172" s="127">
        <v>67.24557922000001</v>
      </c>
      <c r="U172" s="127"/>
      <c r="V172" s="127"/>
    </row>
    <row r="173" spans="1:22">
      <c r="A173" s="8">
        <v>45474</v>
      </c>
      <c r="B173" s="127">
        <v>27818.145541179998</v>
      </c>
      <c r="C173" s="127">
        <v>6548.7309601699999</v>
      </c>
      <c r="D173" s="127">
        <v>314.54286962000003</v>
      </c>
      <c r="E173" s="127">
        <v>7734.0688714600001</v>
      </c>
      <c r="F173" s="127">
        <v>1396.08895964</v>
      </c>
      <c r="G173" s="127">
        <v>108.01087197999999</v>
      </c>
      <c r="H173" s="127">
        <v>497.50678124999996</v>
      </c>
      <c r="I173" s="127">
        <v>8286.1985250500002</v>
      </c>
      <c r="J173" s="127">
        <v>614.11060949</v>
      </c>
      <c r="K173" s="127">
        <v>48.270631630000004</v>
      </c>
      <c r="L173" s="127">
        <v>376.50613896999999</v>
      </c>
      <c r="M173" s="127">
        <v>25.449964139999999</v>
      </c>
      <c r="N173" s="127">
        <v>387.86295015000002</v>
      </c>
      <c r="O173" s="127">
        <v>337.87943566000001</v>
      </c>
      <c r="P173" s="127">
        <v>167.22452229000001</v>
      </c>
      <c r="Q173" s="127">
        <v>27.334182169999998</v>
      </c>
      <c r="R173" s="127">
        <v>861.89359472000024</v>
      </c>
      <c r="S173" s="127">
        <v>18.732390080000002</v>
      </c>
      <c r="T173" s="127">
        <v>67.733282710000012</v>
      </c>
      <c r="U173" s="127"/>
      <c r="V173" s="127"/>
    </row>
    <row r="174" spans="1:22">
      <c r="A174" s="8">
        <v>45505</v>
      </c>
      <c r="B174" s="127">
        <v>27735.433739319997</v>
      </c>
      <c r="C174" s="127">
        <v>6313.1464413200001</v>
      </c>
      <c r="D174" s="127">
        <v>337.18612305000005</v>
      </c>
      <c r="E174" s="127">
        <v>9656.5554202700005</v>
      </c>
      <c r="F174" s="127">
        <v>1349.9826930400002</v>
      </c>
      <c r="G174" s="127">
        <v>108.85522008999999</v>
      </c>
      <c r="H174" s="127">
        <v>529.21717455999999</v>
      </c>
      <c r="I174" s="127">
        <v>6358.8924377600006</v>
      </c>
      <c r="J174" s="127">
        <v>643.46372497000004</v>
      </c>
      <c r="K174" s="127">
        <v>54.285135889999999</v>
      </c>
      <c r="L174" s="127">
        <v>498.89926868999999</v>
      </c>
      <c r="M174" s="127">
        <v>18.370123170000003</v>
      </c>
      <c r="N174" s="127">
        <v>382.79135986</v>
      </c>
      <c r="O174" s="127">
        <v>298.70308969000001</v>
      </c>
      <c r="P174" s="127">
        <v>169.6135056</v>
      </c>
      <c r="Q174" s="127">
        <v>35.652608209999997</v>
      </c>
      <c r="R174" s="127">
        <v>891.31959816000017</v>
      </c>
      <c r="S174" s="127">
        <v>20.414974349999998</v>
      </c>
      <c r="T174" s="127">
        <v>68.08484064000001</v>
      </c>
      <c r="U174" s="127"/>
      <c r="V174" s="127"/>
    </row>
    <row r="175" spans="1:22">
      <c r="A175" s="8">
        <v>45536</v>
      </c>
      <c r="B175" s="127">
        <v>26071.842335370002</v>
      </c>
      <c r="C175" s="127">
        <v>7274.9697422499994</v>
      </c>
      <c r="D175" s="127">
        <v>313.36888622999999</v>
      </c>
      <c r="E175" s="127">
        <v>9420.6411428200008</v>
      </c>
      <c r="F175" s="127">
        <v>1560.32130181</v>
      </c>
      <c r="G175" s="127">
        <v>73.456721990000005</v>
      </c>
      <c r="H175" s="127">
        <v>508.07404641999995</v>
      </c>
      <c r="I175" s="127">
        <v>3945.6397889800005</v>
      </c>
      <c r="J175" s="127">
        <v>645.89565461999996</v>
      </c>
      <c r="K175" s="127">
        <v>40.790458480000005</v>
      </c>
      <c r="L175" s="127">
        <v>454.76745968999995</v>
      </c>
      <c r="M175" s="127">
        <v>17.945240050000002</v>
      </c>
      <c r="N175" s="127">
        <v>363.62901846</v>
      </c>
      <c r="O175" s="127">
        <v>288.72250203999994</v>
      </c>
      <c r="P175" s="127">
        <v>172.94307241000001</v>
      </c>
      <c r="Q175" s="127">
        <v>51.124988599999995</v>
      </c>
      <c r="R175" s="127">
        <v>851.46092307000015</v>
      </c>
      <c r="S175" s="127">
        <v>21.354678050000004</v>
      </c>
      <c r="T175" s="127">
        <v>66.736709399999995</v>
      </c>
      <c r="U175" s="127"/>
      <c r="V175" s="127"/>
    </row>
    <row r="176" spans="1:22">
      <c r="A176" s="8">
        <v>45566</v>
      </c>
      <c r="B176" s="127">
        <v>26238.130822020001</v>
      </c>
      <c r="C176" s="127">
        <v>7828.0367719500009</v>
      </c>
      <c r="D176" s="127">
        <v>418.85016597999993</v>
      </c>
      <c r="E176" s="127">
        <v>9098.3710034199994</v>
      </c>
      <c r="F176" s="127">
        <v>1545.09435175</v>
      </c>
      <c r="G176" s="127">
        <v>91.072773620000007</v>
      </c>
      <c r="H176" s="127">
        <v>555.28416555999991</v>
      </c>
      <c r="I176" s="127">
        <v>3402.4567790700003</v>
      </c>
      <c r="J176" s="127">
        <v>964.52727411000023</v>
      </c>
      <c r="K176" s="127">
        <v>46.370679380000006</v>
      </c>
      <c r="L176" s="127">
        <v>393.29530297999997</v>
      </c>
      <c r="M176" s="127">
        <v>26.02352453</v>
      </c>
      <c r="N176" s="127">
        <v>381.20625609000001</v>
      </c>
      <c r="O176" s="127">
        <v>315.33165049000002</v>
      </c>
      <c r="P176" s="127">
        <v>174.95860608000004</v>
      </c>
      <c r="Q176" s="127">
        <v>74.721007380000003</v>
      </c>
      <c r="R176" s="127">
        <v>827.79216870000005</v>
      </c>
      <c r="S176" s="127">
        <v>21.73363458</v>
      </c>
      <c r="T176" s="127">
        <v>73.004706349999992</v>
      </c>
      <c r="U176" s="127"/>
      <c r="V176" s="127"/>
    </row>
    <row r="177" spans="1:22">
      <c r="A177" s="8">
        <v>45597</v>
      </c>
      <c r="B177" s="127">
        <v>25800.701460130003</v>
      </c>
      <c r="C177" s="127">
        <v>6690.6677218800005</v>
      </c>
      <c r="D177" s="127">
        <v>401.90490655999997</v>
      </c>
      <c r="E177" s="127">
        <v>9250.8004894000005</v>
      </c>
      <c r="F177" s="127">
        <v>1288.4247036100001</v>
      </c>
      <c r="G177" s="127">
        <v>47.882697879999995</v>
      </c>
      <c r="H177" s="127">
        <v>592.80099989999997</v>
      </c>
      <c r="I177" s="127">
        <v>4154.7055453400008</v>
      </c>
      <c r="J177" s="127">
        <v>793.51409298999988</v>
      </c>
      <c r="K177" s="127">
        <v>53.552574899999996</v>
      </c>
      <c r="L177" s="127">
        <v>592.08220447999997</v>
      </c>
      <c r="M177" s="127">
        <v>52.07570613</v>
      </c>
      <c r="N177" s="127">
        <v>396.34082935000004</v>
      </c>
      <c r="O177" s="127">
        <v>338.95993998000006</v>
      </c>
      <c r="P177" s="127">
        <v>157.58630124999996</v>
      </c>
      <c r="Q177" s="127">
        <v>84.240523209999992</v>
      </c>
      <c r="R177" s="127">
        <v>797.81322653999996</v>
      </c>
      <c r="S177" s="127">
        <v>24.122577549999999</v>
      </c>
      <c r="T177" s="127">
        <v>83.226419180000008</v>
      </c>
      <c r="U177" s="127"/>
      <c r="V177" s="127"/>
    </row>
    <row r="178" spans="1:22">
      <c r="A178" s="8">
        <v>45627</v>
      </c>
      <c r="B178" s="127">
        <v>28645.478699440006</v>
      </c>
      <c r="C178" s="127">
        <v>6250.2346796299989</v>
      </c>
      <c r="D178" s="127">
        <v>305.54411374000006</v>
      </c>
      <c r="E178" s="127">
        <v>9295.7800980300017</v>
      </c>
      <c r="F178" s="127">
        <v>1535.28975883</v>
      </c>
      <c r="G178" s="127">
        <v>84.834307069999994</v>
      </c>
      <c r="H178" s="127">
        <v>941.58764267000004</v>
      </c>
      <c r="I178" s="127">
        <v>6602.7574849900011</v>
      </c>
      <c r="J178" s="127">
        <v>952.89626569000018</v>
      </c>
      <c r="K178" s="127">
        <v>30.217665289999999</v>
      </c>
      <c r="L178" s="127">
        <v>465.68406363999998</v>
      </c>
      <c r="M178" s="127">
        <v>92.178812210000004</v>
      </c>
      <c r="N178" s="127">
        <v>437.80466697000003</v>
      </c>
      <c r="O178" s="127">
        <v>419.12638104000007</v>
      </c>
      <c r="P178" s="127">
        <v>186.54927622</v>
      </c>
      <c r="Q178" s="127">
        <v>91.383022010000005</v>
      </c>
      <c r="R178" s="127">
        <v>842.3349882199999</v>
      </c>
      <c r="S178" s="127">
        <v>25.398653599999999</v>
      </c>
      <c r="T178" s="127">
        <v>85.876819589999997</v>
      </c>
      <c r="U178" s="127"/>
      <c r="V178" s="127"/>
    </row>
    <row r="179" spans="1:22">
      <c r="A179" s="8">
        <v>45658</v>
      </c>
      <c r="B179" s="127">
        <v>25034.989816910002</v>
      </c>
      <c r="C179" s="127">
        <v>6459.270453430001</v>
      </c>
      <c r="D179" s="127">
        <v>382.31752462999998</v>
      </c>
      <c r="E179" s="127">
        <v>8730.9052722400011</v>
      </c>
      <c r="F179" s="127">
        <v>1713.7414010399998</v>
      </c>
      <c r="G179" s="127">
        <v>102.34944069999999</v>
      </c>
      <c r="H179" s="127">
        <v>794.0027070000001</v>
      </c>
      <c r="I179" s="127">
        <v>3638.6362407600004</v>
      </c>
      <c r="J179" s="127">
        <v>711.92966293000006</v>
      </c>
      <c r="K179" s="127">
        <v>32.283135400000006</v>
      </c>
      <c r="L179" s="127">
        <v>464.73466346999999</v>
      </c>
      <c r="M179" s="127">
        <v>113.29234064999999</v>
      </c>
      <c r="N179" s="127">
        <v>448.23264125000003</v>
      </c>
      <c r="O179" s="127">
        <v>457.64192940999993</v>
      </c>
      <c r="P179" s="127">
        <v>186.28856973000003</v>
      </c>
      <c r="Q179" s="127">
        <v>79.82162292000001</v>
      </c>
      <c r="R179" s="127">
        <v>601.69050747999995</v>
      </c>
      <c r="S179" s="127">
        <v>31.774191650000002</v>
      </c>
      <c r="T179" s="127">
        <v>86.077512220000003</v>
      </c>
      <c r="U179" s="127"/>
      <c r="V179" s="127"/>
    </row>
    <row r="180" spans="1:22">
      <c r="A180" s="8">
        <v>45689</v>
      </c>
      <c r="B180" s="127">
        <v>26929.633649379994</v>
      </c>
      <c r="C180" s="127">
        <v>6753.0873724600006</v>
      </c>
      <c r="D180" s="127">
        <v>301.41752281000004</v>
      </c>
      <c r="E180" s="127">
        <v>8892.7264804499991</v>
      </c>
      <c r="F180" s="127">
        <v>1911.5595651299998</v>
      </c>
      <c r="G180" s="127">
        <v>66.573191199999997</v>
      </c>
      <c r="H180" s="127">
        <v>773.52279670000007</v>
      </c>
      <c r="I180" s="127">
        <v>4558.8946145700002</v>
      </c>
      <c r="J180" s="127">
        <v>610.22662248999995</v>
      </c>
      <c r="K180" s="127">
        <v>33.512055010000005</v>
      </c>
      <c r="L180" s="127">
        <v>403.52543159999999</v>
      </c>
      <c r="M180" s="127">
        <v>502.01591233999994</v>
      </c>
      <c r="N180" s="127">
        <v>430.25291050999999</v>
      </c>
      <c r="O180" s="127">
        <v>438.43910290999997</v>
      </c>
      <c r="P180" s="127">
        <v>201.08484274</v>
      </c>
      <c r="Q180" s="127">
        <v>73.429078839999988</v>
      </c>
      <c r="R180" s="127">
        <v>866.61506757999996</v>
      </c>
      <c r="S180" s="127">
        <v>29.144567419999998</v>
      </c>
      <c r="T180" s="127">
        <v>83.606514619999999</v>
      </c>
      <c r="U180" s="127"/>
      <c r="V180" s="127"/>
    </row>
    <row r="181" spans="1:22">
      <c r="A181" s="8">
        <v>45717</v>
      </c>
      <c r="B181" s="127">
        <v>26975.118333300001</v>
      </c>
      <c r="C181" s="127">
        <v>7590.3235184900004</v>
      </c>
      <c r="D181" s="127">
        <v>254.48135766000001</v>
      </c>
      <c r="E181" s="127">
        <v>7895.74018024</v>
      </c>
      <c r="F181" s="127">
        <v>2147.2653904800004</v>
      </c>
      <c r="G181" s="127">
        <v>127.93820264000001</v>
      </c>
      <c r="H181" s="127">
        <v>710.79405685999984</v>
      </c>
      <c r="I181" s="127">
        <v>4926.8914393499999</v>
      </c>
      <c r="J181" s="127">
        <v>658.17539596999995</v>
      </c>
      <c r="K181" s="127">
        <v>44.589795300000006</v>
      </c>
      <c r="L181" s="127">
        <v>389.17137075000005</v>
      </c>
      <c r="M181" s="127">
        <v>143.81114034999999</v>
      </c>
      <c r="N181" s="127">
        <v>455.83722478000004</v>
      </c>
      <c r="O181" s="127">
        <v>448.63105192999996</v>
      </c>
      <c r="P181" s="127">
        <v>180.66479787</v>
      </c>
      <c r="Q181" s="127">
        <v>62.368332629999998</v>
      </c>
      <c r="R181" s="127">
        <v>823.15013895000004</v>
      </c>
      <c r="S181" s="127">
        <v>29.258912409999997</v>
      </c>
      <c r="T181" s="127">
        <v>86.026026639999998</v>
      </c>
      <c r="U181" s="127"/>
      <c r="V181" s="127"/>
    </row>
    <row r="182" spans="1:22">
      <c r="A182" s="8">
        <v>45748</v>
      </c>
      <c r="B182" s="127">
        <v>30073.15947485001</v>
      </c>
      <c r="C182" s="127">
        <v>7776.5728896600003</v>
      </c>
      <c r="D182" s="127">
        <v>299.23967826000001</v>
      </c>
      <c r="E182" s="127">
        <v>9552.33516857</v>
      </c>
      <c r="F182" s="127">
        <v>2058.73100501</v>
      </c>
      <c r="G182" s="127">
        <v>121.70789309</v>
      </c>
      <c r="H182" s="127">
        <v>643.68182211999999</v>
      </c>
      <c r="I182" s="127">
        <v>6116.3298447199986</v>
      </c>
      <c r="J182" s="127">
        <v>741.5949624299999</v>
      </c>
      <c r="K182" s="127">
        <v>54.561579570000006</v>
      </c>
      <c r="L182" s="127">
        <v>390.64529451999999</v>
      </c>
      <c r="M182" s="127">
        <v>129.38377753</v>
      </c>
      <c r="N182" s="127">
        <v>537.24030509000011</v>
      </c>
      <c r="O182" s="127">
        <v>469.21170712999992</v>
      </c>
      <c r="P182" s="127">
        <v>185.53580381000003</v>
      </c>
      <c r="Q182" s="127">
        <v>60.969608890000003</v>
      </c>
      <c r="R182" s="127">
        <v>833.19829278999998</v>
      </c>
      <c r="S182" s="127">
        <v>27.794482649999996</v>
      </c>
      <c r="T182" s="127">
        <v>74.425359009999994</v>
      </c>
      <c r="U182" s="127"/>
      <c r="V182" s="1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268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268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268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268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268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268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268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268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268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268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268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268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268</v>
      </c>
      <c r="S77" s="45" t="s">
        <v>268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268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268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268</v>
      </c>
      <c r="S80" s="45" t="s">
        <v>268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268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268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268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268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268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268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268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268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268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268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268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268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268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268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268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268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268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268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268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268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268</v>
      </c>
      <c r="S101" s="45" t="s">
        <v>268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268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268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268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268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268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268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268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268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268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268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268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268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268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268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268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268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268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268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268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268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268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268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268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268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268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268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268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268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268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268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268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268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268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268</v>
      </c>
      <c r="S148" s="45" t="s">
        <v>268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268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268</v>
      </c>
      <c r="S151" s="45" t="s">
        <v>268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268</v>
      </c>
      <c r="S152" s="45" t="s">
        <v>268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268</v>
      </c>
      <c r="S154" s="45" t="s">
        <v>268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268</v>
      </c>
      <c r="R156" s="45">
        <v>6.13</v>
      </c>
      <c r="S156" s="45" t="s">
        <v>268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268</v>
      </c>
      <c r="S157" s="45" t="s">
        <v>268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268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268</v>
      </c>
      <c r="S159" s="45" t="s">
        <v>268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268</v>
      </c>
      <c r="S161" s="45" t="s">
        <v>268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268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 hidden="1" outlineLevel="1" collapsed="1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268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268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268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268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268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hidden="1" outlineLevel="1" collapsed="1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268</v>
      </c>
      <c r="S169" s="45" t="s">
        <v>268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  <row r="170" spans="1:32" ht="13.8" collapsed="1">
      <c r="A170" s="8">
        <v>45383</v>
      </c>
      <c r="B170" s="45">
        <v>20.365100000000002</v>
      </c>
      <c r="C170" s="45">
        <v>19.363700000000001</v>
      </c>
      <c r="D170" s="45">
        <v>20.485800000000001</v>
      </c>
      <c r="E170" s="45">
        <v>19.4116</v>
      </c>
      <c r="F170" s="45">
        <v>21.976900000000001</v>
      </c>
      <c r="G170" s="45">
        <v>27.79</v>
      </c>
      <c r="H170" s="45">
        <v>20.564299999999999</v>
      </c>
      <c r="I170" s="45">
        <v>19.363700000000001</v>
      </c>
      <c r="J170" s="45">
        <v>20.711200000000002</v>
      </c>
      <c r="K170" s="45">
        <v>19.691099999999999</v>
      </c>
      <c r="L170" s="45">
        <v>22.1099</v>
      </c>
      <c r="M170" s="45">
        <v>27.79</v>
      </c>
      <c r="N170" s="45">
        <v>5.907</v>
      </c>
      <c r="O170" s="45">
        <v>0</v>
      </c>
      <c r="P170" s="45">
        <v>5.907</v>
      </c>
      <c r="Q170" s="45">
        <v>5.7276999999999996</v>
      </c>
      <c r="R170" s="45">
        <v>6.5</v>
      </c>
      <c r="S170" s="45" t="s">
        <v>268</v>
      </c>
      <c r="T170" s="45">
        <v>6.3175999999999997</v>
      </c>
      <c r="U170" s="45">
        <v>0</v>
      </c>
      <c r="V170" s="45">
        <v>6.3175999999999997</v>
      </c>
      <c r="W170" s="45">
        <v>6.3175999999999997</v>
      </c>
      <c r="X170" s="45">
        <v>0</v>
      </c>
      <c r="Y170" s="45">
        <v>0</v>
      </c>
      <c r="Z170" s="45">
        <v>5.7952000000000004</v>
      </c>
      <c r="AA170" s="45">
        <v>0</v>
      </c>
      <c r="AB170" s="45">
        <v>5.7952000000000004</v>
      </c>
      <c r="AC170" s="45">
        <v>5.5</v>
      </c>
      <c r="AD170" s="45">
        <v>6.5</v>
      </c>
      <c r="AE170" s="45">
        <v>0</v>
      </c>
      <c r="AF170" s="158"/>
    </row>
    <row r="171" spans="1:32" ht="13.8">
      <c r="A171" s="8">
        <v>45413</v>
      </c>
      <c r="B171" s="45">
        <v>18.718699999999998</v>
      </c>
      <c r="C171" s="45">
        <v>19.074100000000001</v>
      </c>
      <c r="D171" s="45">
        <v>18.625299999999999</v>
      </c>
      <c r="E171" s="45">
        <v>18.150600000000001</v>
      </c>
      <c r="F171" s="45">
        <v>19.460799999999999</v>
      </c>
      <c r="G171" s="45">
        <v>38.245699999999999</v>
      </c>
      <c r="H171" s="45">
        <v>18.796800000000001</v>
      </c>
      <c r="I171" s="45">
        <v>19.074100000000001</v>
      </c>
      <c r="J171" s="45">
        <v>18.723299999999998</v>
      </c>
      <c r="K171" s="45">
        <v>18.243400000000001</v>
      </c>
      <c r="L171" s="45">
        <v>19.5687</v>
      </c>
      <c r="M171" s="45">
        <v>38.245699999999999</v>
      </c>
      <c r="N171" s="45">
        <v>5.8029000000000002</v>
      </c>
      <c r="O171" s="45">
        <v>0</v>
      </c>
      <c r="P171" s="45">
        <v>5.8029000000000002</v>
      </c>
      <c r="Q171" s="45">
        <v>5.8</v>
      </c>
      <c r="R171" s="45">
        <v>5.8080999999999996</v>
      </c>
      <c r="S171" s="45" t="s">
        <v>268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5.8029000000000002</v>
      </c>
      <c r="AA171" s="45">
        <v>0</v>
      </c>
      <c r="AB171" s="45">
        <v>5.8029000000000002</v>
      </c>
      <c r="AC171" s="45">
        <v>5.8</v>
      </c>
      <c r="AD171" s="45">
        <v>5.8080999999999996</v>
      </c>
      <c r="AE171" s="45">
        <v>0</v>
      </c>
      <c r="AF171" s="158"/>
    </row>
    <row r="172" spans="1:32" ht="13.8">
      <c r="A172" s="8">
        <v>45444</v>
      </c>
      <c r="B172" s="45">
        <v>18.973600000000001</v>
      </c>
      <c r="C172" s="45">
        <v>18.953900000000001</v>
      </c>
      <c r="D172" s="45">
        <v>18.9786</v>
      </c>
      <c r="E172" s="45">
        <v>19.3613</v>
      </c>
      <c r="F172" s="45">
        <v>18.469100000000001</v>
      </c>
      <c r="G172" s="45">
        <v>0</v>
      </c>
      <c r="H172" s="45">
        <v>19.315200000000001</v>
      </c>
      <c r="I172" s="45">
        <v>18.953900000000001</v>
      </c>
      <c r="J172" s="45">
        <v>19.411200000000001</v>
      </c>
      <c r="K172" s="45">
        <v>19.411300000000001</v>
      </c>
      <c r="L172" s="45">
        <v>19.411200000000001</v>
      </c>
      <c r="M172" s="45">
        <v>0</v>
      </c>
      <c r="N172" s="45">
        <v>4.6782000000000004</v>
      </c>
      <c r="O172" s="45">
        <v>0</v>
      </c>
      <c r="P172" s="45">
        <v>4.6782000000000004</v>
      </c>
      <c r="Q172" s="45">
        <v>5.05</v>
      </c>
      <c r="R172" s="45">
        <v>4.6512000000000002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4.6782000000000004</v>
      </c>
      <c r="AA172" s="45">
        <v>0</v>
      </c>
      <c r="AB172" s="45">
        <v>4.6782000000000004</v>
      </c>
      <c r="AC172" s="45">
        <v>5.05</v>
      </c>
      <c r="AD172" s="45">
        <v>4.6512000000000002</v>
      </c>
      <c r="AE172" s="45">
        <v>0</v>
      </c>
      <c r="AF172" s="158"/>
    </row>
    <row r="173" spans="1:32" ht="13.8">
      <c r="A173" s="8">
        <v>45474</v>
      </c>
      <c r="B173" s="45">
        <v>19.613900000000001</v>
      </c>
      <c r="C173" s="45">
        <v>18.436199999999999</v>
      </c>
      <c r="D173" s="45">
        <v>19.7758</v>
      </c>
      <c r="E173" s="45">
        <v>19.3902</v>
      </c>
      <c r="F173" s="45">
        <v>20.174499999999998</v>
      </c>
      <c r="G173" s="45">
        <v>0</v>
      </c>
      <c r="H173" s="45">
        <v>19.7898</v>
      </c>
      <c r="I173" s="45">
        <v>18.436199999999999</v>
      </c>
      <c r="J173" s="45">
        <v>19.979399999999998</v>
      </c>
      <c r="K173" s="45">
        <v>19.467300000000002</v>
      </c>
      <c r="L173" s="45">
        <v>20.513000000000002</v>
      </c>
      <c r="M173" s="45">
        <v>0</v>
      </c>
      <c r="N173" s="45">
        <v>8.8537999999999997</v>
      </c>
      <c r="O173" s="45">
        <v>0</v>
      </c>
      <c r="P173" s="45">
        <v>8.8537999999999997</v>
      </c>
      <c r="Q173" s="45">
        <v>14.1648</v>
      </c>
      <c r="R173" s="45">
        <v>5.2542</v>
      </c>
      <c r="S173" s="45" t="s">
        <v>268</v>
      </c>
      <c r="T173" s="45">
        <v>14.7357</v>
      </c>
      <c r="U173" s="45">
        <v>0</v>
      </c>
      <c r="V173" s="45">
        <v>14.7357</v>
      </c>
      <c r="W173" s="45">
        <v>14.7357</v>
      </c>
      <c r="X173" s="45">
        <v>0</v>
      </c>
      <c r="Y173" s="45">
        <v>0</v>
      </c>
      <c r="Z173" s="45">
        <v>5.2769000000000004</v>
      </c>
      <c r="AA173" s="45">
        <v>0</v>
      </c>
      <c r="AB173" s="45">
        <v>5.2769000000000004</v>
      </c>
      <c r="AC173" s="45">
        <v>5.8</v>
      </c>
      <c r="AD173" s="45">
        <v>5.2542</v>
      </c>
      <c r="AE173" s="45">
        <v>0</v>
      </c>
      <c r="AF173" s="158"/>
    </row>
    <row r="174" spans="1:32" ht="13.8">
      <c r="A174" s="8">
        <v>45505</v>
      </c>
      <c r="B174" s="45">
        <v>16.576899999999998</v>
      </c>
      <c r="C174" s="45">
        <v>17.522200000000002</v>
      </c>
      <c r="D174" s="45">
        <v>16.362500000000001</v>
      </c>
      <c r="E174" s="45">
        <v>15.3988</v>
      </c>
      <c r="F174" s="45">
        <v>18.2684</v>
      </c>
      <c r="G174" s="45">
        <v>27.213699999999999</v>
      </c>
      <c r="H174" s="45">
        <v>16.8368</v>
      </c>
      <c r="I174" s="45">
        <v>17.522200000000002</v>
      </c>
      <c r="J174" s="45">
        <v>16.676400000000001</v>
      </c>
      <c r="K174" s="45">
        <v>15.733599999999999</v>
      </c>
      <c r="L174" s="45">
        <v>18.493400000000001</v>
      </c>
      <c r="M174" s="45">
        <v>27.213699999999999</v>
      </c>
      <c r="N174" s="45">
        <v>6.4619999999999997</v>
      </c>
      <c r="O174" s="45">
        <v>0</v>
      </c>
      <c r="P174" s="45">
        <v>6.4619999999999997</v>
      </c>
      <c r="Q174" s="45">
        <v>6.6924000000000001</v>
      </c>
      <c r="R174" s="45">
        <v>5.3</v>
      </c>
      <c r="S174" s="45" t="s">
        <v>268</v>
      </c>
      <c r="T174" s="45">
        <v>6.6924000000000001</v>
      </c>
      <c r="U174" s="45">
        <v>0</v>
      </c>
      <c r="V174" s="45">
        <v>6.6924000000000001</v>
      </c>
      <c r="W174" s="45">
        <v>6.6924000000000001</v>
      </c>
      <c r="X174" s="45">
        <v>0</v>
      </c>
      <c r="Y174" s="45">
        <v>0</v>
      </c>
      <c r="Z174" s="45">
        <v>5.3</v>
      </c>
      <c r="AA174" s="45">
        <v>0</v>
      </c>
      <c r="AB174" s="45">
        <v>5.3</v>
      </c>
      <c r="AC174" s="45">
        <v>0</v>
      </c>
      <c r="AD174" s="45">
        <v>5.3</v>
      </c>
      <c r="AE174" s="45">
        <v>0</v>
      </c>
      <c r="AF174" s="158"/>
    </row>
    <row r="175" spans="1:32" ht="13.8">
      <c r="A175" s="8">
        <v>45536</v>
      </c>
      <c r="B175" s="45">
        <v>16.733000000000001</v>
      </c>
      <c r="C175" s="45">
        <v>17.936699999999998</v>
      </c>
      <c r="D175" s="45">
        <v>16.517099999999999</v>
      </c>
      <c r="E175" s="45">
        <v>15.9254</v>
      </c>
      <c r="F175" s="45">
        <v>17.668900000000001</v>
      </c>
      <c r="G175" s="45">
        <v>27.02</v>
      </c>
      <c r="H175" s="45">
        <v>16.877500000000001</v>
      </c>
      <c r="I175" s="45">
        <v>17.936699999999998</v>
      </c>
      <c r="J175" s="45">
        <v>16.679099999999998</v>
      </c>
      <c r="K175" s="45">
        <v>15.951499999999999</v>
      </c>
      <c r="L175" s="45">
        <v>18.324000000000002</v>
      </c>
      <c r="M175" s="45">
        <v>27.02</v>
      </c>
      <c r="N175" s="45">
        <v>12.8001</v>
      </c>
      <c r="O175" s="45">
        <v>0</v>
      </c>
      <c r="P175" s="45">
        <v>12.8001</v>
      </c>
      <c r="Q175" s="45">
        <v>6.5</v>
      </c>
      <c r="R175" s="45">
        <v>13.096299999999999</v>
      </c>
      <c r="S175" s="45" t="s">
        <v>268</v>
      </c>
      <c r="T175" s="45">
        <v>6.5</v>
      </c>
      <c r="U175" s="45">
        <v>0</v>
      </c>
      <c r="V175" s="45">
        <v>6.5</v>
      </c>
      <c r="W175" s="45">
        <v>6.5</v>
      </c>
      <c r="X175" s="45">
        <v>0</v>
      </c>
      <c r="Y175" s="45">
        <v>0</v>
      </c>
      <c r="Z175" s="45">
        <v>13.096299999999999</v>
      </c>
      <c r="AA175" s="45">
        <v>0</v>
      </c>
      <c r="AB175" s="45">
        <v>13.096299999999999</v>
      </c>
      <c r="AC175" s="45">
        <v>0</v>
      </c>
      <c r="AD175" s="45">
        <v>13.096299999999999</v>
      </c>
      <c r="AE175" s="45">
        <v>0</v>
      </c>
      <c r="AF175" s="158"/>
    </row>
    <row r="176" spans="1:32" ht="13.8">
      <c r="A176" s="8">
        <v>45566</v>
      </c>
      <c r="B176" s="45">
        <v>16.485700000000001</v>
      </c>
      <c r="C176" s="45">
        <v>17.634799999999998</v>
      </c>
      <c r="D176" s="45">
        <v>16.3078</v>
      </c>
      <c r="E176" s="45">
        <v>16.089300000000001</v>
      </c>
      <c r="F176" s="45">
        <v>16.579699999999999</v>
      </c>
      <c r="G176" s="45">
        <v>0</v>
      </c>
      <c r="H176" s="45">
        <v>18.017399999999999</v>
      </c>
      <c r="I176" s="45">
        <v>17.634799999999998</v>
      </c>
      <c r="J176" s="45">
        <v>18.0855</v>
      </c>
      <c r="K176" s="45">
        <v>16.229900000000001</v>
      </c>
      <c r="L176" s="45">
        <v>21.2319</v>
      </c>
      <c r="M176" s="45">
        <v>0</v>
      </c>
      <c r="N176" s="45">
        <v>4.4222999999999999</v>
      </c>
      <c r="O176" s="45">
        <v>0</v>
      </c>
      <c r="P176" s="45">
        <v>4.4222999999999999</v>
      </c>
      <c r="Q176" s="45">
        <v>5.5476000000000001</v>
      </c>
      <c r="R176" s="45">
        <v>4.3554000000000004</v>
      </c>
      <c r="S176" s="45" t="s">
        <v>268</v>
      </c>
      <c r="T176" s="45">
        <v>4.3509000000000002</v>
      </c>
      <c r="U176" s="45">
        <v>0</v>
      </c>
      <c r="V176" s="45">
        <v>4.3509000000000002</v>
      </c>
      <c r="W176" s="45">
        <v>5.4816000000000003</v>
      </c>
      <c r="X176" s="45">
        <v>4.3</v>
      </c>
      <c r="Y176" s="45">
        <v>0</v>
      </c>
      <c r="Z176" s="45">
        <v>5.3967000000000001</v>
      </c>
      <c r="AA176" s="45">
        <v>0</v>
      </c>
      <c r="AB176" s="45">
        <v>5.3967000000000001</v>
      </c>
      <c r="AC176" s="45">
        <v>5.7141000000000002</v>
      </c>
      <c r="AD176" s="45">
        <v>5.3</v>
      </c>
      <c r="AE176" s="45">
        <v>0</v>
      </c>
      <c r="AF176" s="158"/>
    </row>
    <row r="177" spans="1:32" ht="13.8">
      <c r="A177" s="8">
        <v>45597</v>
      </c>
      <c r="B177" s="45">
        <v>16.167100000000001</v>
      </c>
      <c r="C177" s="45">
        <v>17.889299999999999</v>
      </c>
      <c r="D177" s="45">
        <v>15.662100000000001</v>
      </c>
      <c r="E177" s="45">
        <v>13.918100000000001</v>
      </c>
      <c r="F177" s="45">
        <v>18.3809</v>
      </c>
      <c r="G177" s="45">
        <v>27.02</v>
      </c>
      <c r="H177" s="45">
        <v>17.557400000000001</v>
      </c>
      <c r="I177" s="45">
        <v>17.889299999999999</v>
      </c>
      <c r="J177" s="45">
        <v>17.444299999999998</v>
      </c>
      <c r="K177" s="45">
        <v>16.260100000000001</v>
      </c>
      <c r="L177" s="45">
        <v>18.934000000000001</v>
      </c>
      <c r="M177" s="45">
        <v>27.02</v>
      </c>
      <c r="N177" s="45">
        <v>4.6917999999999997</v>
      </c>
      <c r="O177" s="45">
        <v>0</v>
      </c>
      <c r="P177" s="45">
        <v>4.6917999999999997</v>
      </c>
      <c r="Q177" s="45">
        <v>4.6449999999999996</v>
      </c>
      <c r="R177" s="45">
        <v>5.0799000000000003</v>
      </c>
      <c r="S177" s="45" t="s">
        <v>268</v>
      </c>
      <c r="T177" s="45">
        <v>4.3</v>
      </c>
      <c r="U177" s="45">
        <v>0</v>
      </c>
      <c r="V177" s="45">
        <v>4.3</v>
      </c>
      <c r="W177" s="45">
        <v>4.3</v>
      </c>
      <c r="X177" s="45">
        <v>0</v>
      </c>
      <c r="Y177" s="45">
        <v>0</v>
      </c>
      <c r="Z177" s="45">
        <v>5.5522999999999998</v>
      </c>
      <c r="AA177" s="45">
        <v>0</v>
      </c>
      <c r="AB177" s="45">
        <v>5.5522999999999998</v>
      </c>
      <c r="AC177" s="45">
        <v>5.8</v>
      </c>
      <c r="AD177" s="45">
        <v>5.0799000000000003</v>
      </c>
      <c r="AE177" s="45">
        <v>0</v>
      </c>
      <c r="AF177" s="158"/>
    </row>
    <row r="178" spans="1:32" ht="13.8">
      <c r="A178" s="8">
        <v>45627</v>
      </c>
      <c r="B178" s="45">
        <v>15.1013</v>
      </c>
      <c r="C178" s="45">
        <v>17.641500000000001</v>
      </c>
      <c r="D178" s="45">
        <v>14.507</v>
      </c>
      <c r="E178" s="45">
        <v>13.788500000000001</v>
      </c>
      <c r="F178" s="45">
        <v>15.9003</v>
      </c>
      <c r="G178" s="45">
        <v>20.04</v>
      </c>
      <c r="H178" s="45">
        <v>17.179099999999998</v>
      </c>
      <c r="I178" s="45">
        <v>17.641500000000001</v>
      </c>
      <c r="J178" s="45">
        <v>17.0425</v>
      </c>
      <c r="K178" s="45">
        <v>16.46</v>
      </c>
      <c r="L178" s="45">
        <v>18.104700000000001</v>
      </c>
      <c r="M178" s="45">
        <v>20.04</v>
      </c>
      <c r="N178" s="45">
        <v>4.8811999999999998</v>
      </c>
      <c r="O178" s="45">
        <v>0</v>
      </c>
      <c r="P178" s="45">
        <v>4.8811999999999998</v>
      </c>
      <c r="Q178" s="45">
        <v>4.6407999999999996</v>
      </c>
      <c r="R178" s="45">
        <v>5.4951999999999996</v>
      </c>
      <c r="S178" s="45" t="s">
        <v>268</v>
      </c>
      <c r="T178" s="45">
        <v>4.9340000000000002</v>
      </c>
      <c r="U178" s="45">
        <v>0</v>
      </c>
      <c r="V178" s="45">
        <v>4.9340000000000002</v>
      </c>
      <c r="W178" s="45">
        <v>4.6407999999999996</v>
      </c>
      <c r="X178" s="45">
        <v>17.191600000000001</v>
      </c>
      <c r="Y178" s="45">
        <v>0</v>
      </c>
      <c r="Z178" s="45">
        <v>4.7339000000000002</v>
      </c>
      <c r="AA178" s="45">
        <v>0</v>
      </c>
      <c r="AB178" s="45">
        <v>4.7339000000000002</v>
      </c>
      <c r="AC178" s="45">
        <v>0</v>
      </c>
      <c r="AD178" s="45">
        <v>4.7339000000000002</v>
      </c>
      <c r="AE178" s="45">
        <v>0</v>
      </c>
      <c r="AF178" s="158"/>
    </row>
    <row r="179" spans="1:32" ht="13.8">
      <c r="A179" s="8">
        <v>45658</v>
      </c>
      <c r="B179" s="45">
        <v>19.145700000000001</v>
      </c>
      <c r="C179" s="45">
        <v>17.8721</v>
      </c>
      <c r="D179" s="45">
        <v>19.296700000000001</v>
      </c>
      <c r="E179" s="45">
        <v>16.863099999999999</v>
      </c>
      <c r="F179" s="45">
        <v>20.854600000000001</v>
      </c>
      <c r="G179" s="45">
        <v>0</v>
      </c>
      <c r="H179" s="45">
        <v>19.1951</v>
      </c>
      <c r="I179" s="45">
        <v>17.8721</v>
      </c>
      <c r="J179" s="45">
        <v>19.353000000000002</v>
      </c>
      <c r="K179" s="45">
        <v>16.834199999999999</v>
      </c>
      <c r="L179" s="45">
        <v>20.978400000000001</v>
      </c>
      <c r="M179" s="45">
        <v>0</v>
      </c>
      <c r="N179" s="45">
        <v>11.7049</v>
      </c>
      <c r="O179" s="45">
        <v>0</v>
      </c>
      <c r="P179" s="45">
        <v>11.7049</v>
      </c>
      <c r="Q179" s="45">
        <v>28.120100000000001</v>
      </c>
      <c r="R179" s="45">
        <v>9.1300000000000008</v>
      </c>
      <c r="S179" s="45" t="s">
        <v>268</v>
      </c>
      <c r="T179" s="45">
        <v>28.120100000000001</v>
      </c>
      <c r="U179" s="45">
        <v>0</v>
      </c>
      <c r="V179" s="45">
        <v>28.120100000000001</v>
      </c>
      <c r="W179" s="45">
        <v>28.120100000000001</v>
      </c>
      <c r="X179" s="45">
        <v>0</v>
      </c>
      <c r="Y179" s="45">
        <v>0</v>
      </c>
      <c r="Z179" s="45">
        <v>9.1300000000000008</v>
      </c>
      <c r="AA179" s="45">
        <v>0</v>
      </c>
      <c r="AB179" s="45">
        <v>9.1300000000000008</v>
      </c>
      <c r="AC179" s="45">
        <v>0</v>
      </c>
      <c r="AD179" s="45">
        <v>9.1300000000000008</v>
      </c>
      <c r="AE179" s="45">
        <v>0</v>
      </c>
      <c r="AF179" s="158"/>
    </row>
    <row r="180" spans="1:32" ht="13.8">
      <c r="A180" s="8">
        <v>45689</v>
      </c>
      <c r="B180" s="45">
        <v>16.819199999999999</v>
      </c>
      <c r="C180" s="45">
        <v>17.507200000000001</v>
      </c>
      <c r="D180" s="45">
        <v>16.643599999999999</v>
      </c>
      <c r="E180" s="45">
        <v>16.023599999999998</v>
      </c>
      <c r="F180" s="45">
        <v>18.195900000000002</v>
      </c>
      <c r="G180" s="45">
        <v>18.269400000000001</v>
      </c>
      <c r="H180" s="45">
        <v>16.915199999999999</v>
      </c>
      <c r="I180" s="45">
        <v>17.507200000000001</v>
      </c>
      <c r="J180" s="45">
        <v>16.762599999999999</v>
      </c>
      <c r="K180" s="45">
        <v>16.023599999999998</v>
      </c>
      <c r="L180" s="45">
        <v>18.687200000000001</v>
      </c>
      <c r="M180" s="45">
        <v>18.269400000000001</v>
      </c>
      <c r="N180" s="45">
        <v>4.6627999999999998</v>
      </c>
      <c r="O180" s="45">
        <v>0</v>
      </c>
      <c r="P180" s="45">
        <v>4.6627999999999998</v>
      </c>
      <c r="Q180" s="45" t="s">
        <v>268</v>
      </c>
      <c r="R180" s="45">
        <v>4.6627999999999998</v>
      </c>
      <c r="S180" s="45" t="s">
        <v>268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4.6627999999999998</v>
      </c>
      <c r="AA180" s="45">
        <v>0</v>
      </c>
      <c r="AB180" s="45">
        <v>4.6627999999999998</v>
      </c>
      <c r="AC180" s="45">
        <v>0</v>
      </c>
      <c r="AD180" s="45">
        <v>4.6627999999999998</v>
      </c>
      <c r="AE180" s="45">
        <v>0</v>
      </c>
      <c r="AF180" s="158"/>
    </row>
    <row r="181" spans="1:32" ht="13.8">
      <c r="A181" s="8">
        <v>45717</v>
      </c>
      <c r="B181" s="45">
        <v>16.886099999999999</v>
      </c>
      <c r="C181" s="45">
        <v>17.317900000000002</v>
      </c>
      <c r="D181" s="45">
        <v>16.779499999999999</v>
      </c>
      <c r="E181" s="45">
        <v>16.113700000000001</v>
      </c>
      <c r="F181" s="45">
        <v>17.9696</v>
      </c>
      <c r="G181" s="45">
        <v>18.308399999999999</v>
      </c>
      <c r="H181" s="45">
        <v>17.379899999999999</v>
      </c>
      <c r="I181" s="45">
        <v>17.317900000000002</v>
      </c>
      <c r="J181" s="45">
        <v>17.396100000000001</v>
      </c>
      <c r="K181" s="45">
        <v>17.0002</v>
      </c>
      <c r="L181" s="45">
        <v>18.0501</v>
      </c>
      <c r="M181" s="45">
        <v>18.308399999999999</v>
      </c>
      <c r="N181" s="45">
        <v>5.3468999999999998</v>
      </c>
      <c r="O181" s="45">
        <v>0</v>
      </c>
      <c r="P181" s="45">
        <v>5.3468999999999998</v>
      </c>
      <c r="Q181" s="45">
        <v>5.3769999999999998</v>
      </c>
      <c r="R181" s="45">
        <v>4.62</v>
      </c>
      <c r="S181" s="45" t="s">
        <v>268</v>
      </c>
      <c r="T181" s="45">
        <v>5.3769999999999998</v>
      </c>
      <c r="U181" s="45">
        <v>0</v>
      </c>
      <c r="V181" s="45">
        <v>5.3769999999999998</v>
      </c>
      <c r="W181" s="45">
        <v>5.3769999999999998</v>
      </c>
      <c r="X181" s="45">
        <v>0</v>
      </c>
      <c r="Y181" s="45">
        <v>0</v>
      </c>
      <c r="Z181" s="45">
        <v>4.62</v>
      </c>
      <c r="AA181" s="45">
        <v>0</v>
      </c>
      <c r="AB181" s="45">
        <v>4.62</v>
      </c>
      <c r="AC181" s="45">
        <v>0</v>
      </c>
      <c r="AD181" s="45">
        <v>4.62</v>
      </c>
      <c r="AE181" s="45">
        <v>0</v>
      </c>
      <c r="AF181" s="158"/>
    </row>
    <row r="182" spans="1:32" ht="13.8">
      <c r="A182" s="8">
        <v>45748</v>
      </c>
      <c r="B182" s="45">
        <v>17.6236</v>
      </c>
      <c r="C182" s="45">
        <v>17.834099999999999</v>
      </c>
      <c r="D182" s="45">
        <v>17.594999999999999</v>
      </c>
      <c r="E182" s="45">
        <v>15.7242</v>
      </c>
      <c r="F182" s="45">
        <v>19.438800000000001</v>
      </c>
      <c r="G182" s="45">
        <v>18.486699999999999</v>
      </c>
      <c r="H182" s="45">
        <v>18.834</v>
      </c>
      <c r="I182" s="45">
        <v>17.834099999999999</v>
      </c>
      <c r="J182" s="45">
        <v>18.984999999999999</v>
      </c>
      <c r="K182" s="45">
        <v>18.209599999999998</v>
      </c>
      <c r="L182" s="45">
        <v>19.642900000000001</v>
      </c>
      <c r="M182" s="45">
        <v>18.486699999999999</v>
      </c>
      <c r="N182" s="45">
        <v>5.1726999999999999</v>
      </c>
      <c r="O182" s="45">
        <v>0</v>
      </c>
      <c r="P182" s="45">
        <v>5.1726999999999999</v>
      </c>
      <c r="Q182" s="45">
        <v>5.0639000000000003</v>
      </c>
      <c r="R182" s="45">
        <v>6.5</v>
      </c>
      <c r="S182" s="45" t="s">
        <v>268</v>
      </c>
      <c r="T182" s="45">
        <v>5.1726999999999999</v>
      </c>
      <c r="U182" s="45">
        <v>0</v>
      </c>
      <c r="V182" s="45">
        <v>5.1726999999999999</v>
      </c>
      <c r="W182" s="45">
        <v>5.0639000000000003</v>
      </c>
      <c r="X182" s="45">
        <v>6.5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268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268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268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268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268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268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268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268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268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268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268</v>
      </c>
      <c r="S101" s="45" t="s">
        <v>268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268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268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268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268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268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268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268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268</v>
      </c>
      <c r="S157" s="45" t="s">
        <v>268</v>
      </c>
    </row>
    <row r="158" spans="1:19" hidden="1" outlineLevel="1" collapsed="1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268</v>
      </c>
    </row>
    <row r="159" spans="1:19" hidden="1" outlineLevel="1" collapsed="1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268</v>
      </c>
      <c r="S159" s="45" t="s">
        <v>268</v>
      </c>
    </row>
    <row r="160" spans="1:19" hidden="1" outlineLevel="1" collapsed="1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268</v>
      </c>
      <c r="S160" s="45" t="s">
        <v>268</v>
      </c>
    </row>
    <row r="161" spans="1:19" hidden="1" outlineLevel="1" collapsed="1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268</v>
      </c>
      <c r="S161" s="45" t="s">
        <v>268</v>
      </c>
    </row>
    <row r="162" spans="1:19" hidden="1" outlineLevel="1" collapsed="1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 hidden="1" outlineLevel="1" collapsed="1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268</v>
      </c>
      <c r="S169" s="45" t="s">
        <v>268</v>
      </c>
    </row>
    <row r="170" spans="1:19" collapsed="1">
      <c r="A170" s="8">
        <v>45383</v>
      </c>
      <c r="B170" s="45">
        <v>36.091099999999997</v>
      </c>
      <c r="C170" s="45">
        <v>33.198900000000002</v>
      </c>
      <c r="D170" s="45">
        <v>36.389600000000002</v>
      </c>
      <c r="E170" s="45">
        <v>38.392000000000003</v>
      </c>
      <c r="F170" s="45">
        <v>29.355399999999999</v>
      </c>
      <c r="G170" s="45">
        <v>25.863600000000002</v>
      </c>
      <c r="H170" s="45">
        <v>36.0899</v>
      </c>
      <c r="I170" s="45">
        <v>33.181100000000001</v>
      </c>
      <c r="J170" s="45">
        <v>36.389600000000002</v>
      </c>
      <c r="K170" s="45">
        <v>38.392000000000003</v>
      </c>
      <c r="L170" s="45">
        <v>29.355399999999999</v>
      </c>
      <c r="M170" s="45">
        <v>25.863600000000002</v>
      </c>
      <c r="N170" s="45">
        <v>45.116</v>
      </c>
      <c r="O170" s="45">
        <v>45.116</v>
      </c>
      <c r="P170" s="45">
        <v>0</v>
      </c>
      <c r="Q170" s="45">
        <v>0</v>
      </c>
      <c r="R170" s="45">
        <v>0</v>
      </c>
      <c r="S170" s="45" t="s">
        <v>268</v>
      </c>
    </row>
    <row r="171" spans="1:19">
      <c r="A171" s="8">
        <v>45413</v>
      </c>
      <c r="B171" s="45">
        <v>36.391399999999997</v>
      </c>
      <c r="C171" s="45">
        <v>33.248399999999997</v>
      </c>
      <c r="D171" s="45">
        <v>36.716700000000003</v>
      </c>
      <c r="E171" s="45">
        <v>38.276499999999999</v>
      </c>
      <c r="F171" s="45">
        <v>31.679500000000001</v>
      </c>
      <c r="G171" s="45">
        <v>24.779499999999999</v>
      </c>
      <c r="H171" s="45">
        <v>36.3902</v>
      </c>
      <c r="I171" s="45">
        <v>33.232199999999999</v>
      </c>
      <c r="J171" s="45">
        <v>36.716700000000003</v>
      </c>
      <c r="K171" s="45">
        <v>38.276499999999999</v>
      </c>
      <c r="L171" s="45">
        <v>31.679500000000001</v>
      </c>
      <c r="M171" s="45">
        <v>24.779499999999999</v>
      </c>
      <c r="N171" s="45">
        <v>49.052300000000002</v>
      </c>
      <c r="O171" s="45">
        <v>49.052300000000002</v>
      </c>
      <c r="P171" s="45">
        <v>0</v>
      </c>
      <c r="Q171" s="45">
        <v>0</v>
      </c>
      <c r="R171" s="45">
        <v>0</v>
      </c>
      <c r="S171" s="45" t="s">
        <v>268</v>
      </c>
    </row>
    <row r="172" spans="1:19">
      <c r="A172" s="8">
        <v>45444</v>
      </c>
      <c r="B172" s="45">
        <v>36.3628</v>
      </c>
      <c r="C172" s="45">
        <v>36.012300000000003</v>
      </c>
      <c r="D172" s="45">
        <v>36.393599999999999</v>
      </c>
      <c r="E172" s="45">
        <v>37.6051</v>
      </c>
      <c r="F172" s="45">
        <v>29.970199999999998</v>
      </c>
      <c r="G172" s="45">
        <v>31.773599999999998</v>
      </c>
      <c r="H172" s="45">
        <v>36.362200000000001</v>
      </c>
      <c r="I172" s="45">
        <v>36.004899999999999</v>
      </c>
      <c r="J172" s="45">
        <v>36.393599999999999</v>
      </c>
      <c r="K172" s="45">
        <v>37.6051</v>
      </c>
      <c r="L172" s="45">
        <v>29.970199999999998</v>
      </c>
      <c r="M172" s="45">
        <v>31.773599999999998</v>
      </c>
      <c r="N172" s="45">
        <v>47.2134</v>
      </c>
      <c r="O172" s="45">
        <v>47.2134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>
      <c r="A173" s="8">
        <v>45474</v>
      </c>
      <c r="B173" s="45">
        <v>35.8401</v>
      </c>
      <c r="C173" s="45">
        <v>35.084200000000003</v>
      </c>
      <c r="D173" s="45">
        <v>35.9178</v>
      </c>
      <c r="E173" s="45">
        <v>37.176699999999997</v>
      </c>
      <c r="F173" s="45">
        <v>29.732099999999999</v>
      </c>
      <c r="G173" s="45">
        <v>30.691600000000001</v>
      </c>
      <c r="H173" s="45">
        <v>35.839300000000001</v>
      </c>
      <c r="I173" s="45">
        <v>35.075899999999997</v>
      </c>
      <c r="J173" s="45">
        <v>35.9178</v>
      </c>
      <c r="K173" s="45">
        <v>37.176699999999997</v>
      </c>
      <c r="L173" s="45">
        <v>29.732099999999999</v>
      </c>
      <c r="M173" s="45">
        <v>30.691600000000001</v>
      </c>
      <c r="N173" s="45">
        <v>53.8825</v>
      </c>
      <c r="O173" s="45">
        <v>53.8825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35.963299999999997</v>
      </c>
      <c r="C174" s="45">
        <v>35.520299999999999</v>
      </c>
      <c r="D174" s="45">
        <v>36.0062</v>
      </c>
      <c r="E174" s="45">
        <v>37.366799999999998</v>
      </c>
      <c r="F174" s="45">
        <v>28.430299999999999</v>
      </c>
      <c r="G174" s="45">
        <v>31.116</v>
      </c>
      <c r="H174" s="45">
        <v>35.962899999999998</v>
      </c>
      <c r="I174" s="45">
        <v>35.515700000000002</v>
      </c>
      <c r="J174" s="45">
        <v>36.0062</v>
      </c>
      <c r="K174" s="45">
        <v>37.366799999999998</v>
      </c>
      <c r="L174" s="45">
        <v>28.430299999999999</v>
      </c>
      <c r="M174" s="45">
        <v>31.116</v>
      </c>
      <c r="N174" s="45">
        <v>53.441600000000001</v>
      </c>
      <c r="O174" s="45">
        <v>53.441600000000001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>
      <c r="A175" s="8">
        <v>45536</v>
      </c>
      <c r="B175" s="45">
        <v>35.853900000000003</v>
      </c>
      <c r="C175" s="45">
        <v>34.450200000000002</v>
      </c>
      <c r="D175" s="45">
        <v>35.997100000000003</v>
      </c>
      <c r="E175" s="45">
        <v>37.112400000000001</v>
      </c>
      <c r="F175" s="45">
        <v>29.8187</v>
      </c>
      <c r="G175" s="45">
        <v>31.8172</v>
      </c>
      <c r="H175" s="45">
        <v>35.853499999999997</v>
      </c>
      <c r="I175" s="45">
        <v>34.445399999999999</v>
      </c>
      <c r="J175" s="45">
        <v>35.997100000000003</v>
      </c>
      <c r="K175" s="45">
        <v>37.112400000000001</v>
      </c>
      <c r="L175" s="45">
        <v>29.8187</v>
      </c>
      <c r="M175" s="45">
        <v>31.8172</v>
      </c>
      <c r="N175" s="45">
        <v>40.110700000000001</v>
      </c>
      <c r="O175" s="45">
        <v>40.110700000000001</v>
      </c>
      <c r="P175" s="45">
        <v>0</v>
      </c>
      <c r="Q175" s="45">
        <v>0</v>
      </c>
      <c r="R175" s="45">
        <v>0</v>
      </c>
      <c r="S175" s="45" t="s">
        <v>268</v>
      </c>
    </row>
    <row r="176" spans="1:19">
      <c r="A176" s="8">
        <v>45566</v>
      </c>
      <c r="B176" s="45">
        <v>35.858499999999999</v>
      </c>
      <c r="C176" s="45">
        <v>34.615400000000001</v>
      </c>
      <c r="D176" s="45">
        <v>35.986899999999999</v>
      </c>
      <c r="E176" s="45">
        <v>37.331699999999998</v>
      </c>
      <c r="F176" s="45">
        <v>30.292300000000001</v>
      </c>
      <c r="G176" s="45">
        <v>28.4132</v>
      </c>
      <c r="H176" s="45">
        <v>35.8581</v>
      </c>
      <c r="I176" s="45">
        <v>34.6111</v>
      </c>
      <c r="J176" s="45">
        <v>35.986899999999999</v>
      </c>
      <c r="K176" s="45">
        <v>37.331699999999998</v>
      </c>
      <c r="L176" s="45">
        <v>30.292300000000001</v>
      </c>
      <c r="M176" s="45">
        <v>28.4132</v>
      </c>
      <c r="N176" s="45">
        <v>40.878300000000003</v>
      </c>
      <c r="O176" s="45">
        <v>40.922699999999999</v>
      </c>
      <c r="P176" s="45">
        <v>13</v>
      </c>
      <c r="Q176" s="45">
        <v>13</v>
      </c>
      <c r="R176" s="45">
        <v>0</v>
      </c>
      <c r="S176" s="45" t="s">
        <v>268</v>
      </c>
    </row>
    <row r="177" spans="1:19">
      <c r="A177" s="8">
        <v>45597</v>
      </c>
      <c r="B177" s="45">
        <v>35.228499999999997</v>
      </c>
      <c r="C177" s="45">
        <v>35.759500000000003</v>
      </c>
      <c r="D177" s="45">
        <v>35.179600000000001</v>
      </c>
      <c r="E177" s="45">
        <v>36.762999999999998</v>
      </c>
      <c r="F177" s="45">
        <v>27.6907</v>
      </c>
      <c r="G177" s="45">
        <v>29.9573</v>
      </c>
      <c r="H177" s="45">
        <v>35.227200000000003</v>
      </c>
      <c r="I177" s="45">
        <v>35.744799999999998</v>
      </c>
      <c r="J177" s="45">
        <v>35.179600000000001</v>
      </c>
      <c r="K177" s="45">
        <v>36.762999999999998</v>
      </c>
      <c r="L177" s="45">
        <v>27.6907</v>
      </c>
      <c r="M177" s="45">
        <v>29.9573</v>
      </c>
      <c r="N177" s="45">
        <v>45.280099999999997</v>
      </c>
      <c r="O177" s="45">
        <v>45.280099999999997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35.415999999999997</v>
      </c>
      <c r="C178" s="45">
        <v>35.588500000000003</v>
      </c>
      <c r="D178" s="45">
        <v>35.399099999999997</v>
      </c>
      <c r="E178" s="45">
        <v>36.643900000000002</v>
      </c>
      <c r="F178" s="45">
        <v>27.6523</v>
      </c>
      <c r="G178" s="45">
        <v>36.7926</v>
      </c>
      <c r="H178" s="45">
        <v>35.416800000000002</v>
      </c>
      <c r="I178" s="45">
        <v>35.597499999999997</v>
      </c>
      <c r="J178" s="45">
        <v>35.399099999999997</v>
      </c>
      <c r="K178" s="45">
        <v>36.643900000000002</v>
      </c>
      <c r="L178" s="45">
        <v>27.6523</v>
      </c>
      <c r="M178" s="45">
        <v>36.7926</v>
      </c>
      <c r="N178" s="45">
        <v>29.7545</v>
      </c>
      <c r="O178" s="45">
        <v>29.7545</v>
      </c>
      <c r="P178" s="45">
        <v>0</v>
      </c>
      <c r="Q178" s="45">
        <v>0</v>
      </c>
      <c r="R178" s="45">
        <v>0</v>
      </c>
      <c r="S178" s="45" t="s">
        <v>268</v>
      </c>
    </row>
    <row r="179" spans="1:19">
      <c r="A179" s="8">
        <v>45658</v>
      </c>
      <c r="B179" s="45">
        <v>35.936900000000001</v>
      </c>
      <c r="C179" s="45">
        <v>33.954900000000002</v>
      </c>
      <c r="D179" s="45">
        <v>36.145200000000003</v>
      </c>
      <c r="E179" s="45">
        <v>37.389699999999998</v>
      </c>
      <c r="F179" s="45">
        <v>30.016300000000001</v>
      </c>
      <c r="G179" s="45">
        <v>33.389299999999999</v>
      </c>
      <c r="H179" s="45">
        <v>35.936700000000002</v>
      </c>
      <c r="I179" s="45">
        <v>33.951900000000002</v>
      </c>
      <c r="J179" s="45">
        <v>36.145200000000003</v>
      </c>
      <c r="K179" s="45">
        <v>37.389699999999998</v>
      </c>
      <c r="L179" s="45">
        <v>30.016300000000001</v>
      </c>
      <c r="M179" s="45">
        <v>33.389299999999999</v>
      </c>
      <c r="N179" s="45">
        <v>47.139299999999999</v>
      </c>
      <c r="O179" s="45">
        <v>47.139299999999999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36.378599999999999</v>
      </c>
      <c r="C180" s="45">
        <v>34.743899999999996</v>
      </c>
      <c r="D180" s="45">
        <v>36.547499999999999</v>
      </c>
      <c r="E180" s="45">
        <v>37.446300000000001</v>
      </c>
      <c r="F180" s="45">
        <v>31.921600000000002</v>
      </c>
      <c r="G180" s="45">
        <v>33.082999999999998</v>
      </c>
      <c r="H180" s="45">
        <v>36.441800000000001</v>
      </c>
      <c r="I180" s="45">
        <v>35.398400000000002</v>
      </c>
      <c r="J180" s="45">
        <v>36.547499999999999</v>
      </c>
      <c r="K180" s="45">
        <v>37.446300000000001</v>
      </c>
      <c r="L180" s="45">
        <v>31.921600000000002</v>
      </c>
      <c r="M180" s="45">
        <v>33.082999999999998</v>
      </c>
      <c r="N180" s="45">
        <v>2.1938</v>
      </c>
      <c r="O180" s="45">
        <v>2.1938</v>
      </c>
      <c r="P180" s="45">
        <v>0</v>
      </c>
      <c r="Q180" s="45" t="s">
        <v>268</v>
      </c>
      <c r="R180" s="45">
        <v>0</v>
      </c>
      <c r="S180" s="45" t="s">
        <v>268</v>
      </c>
    </row>
    <row r="181" spans="1:19">
      <c r="A181" s="8">
        <v>45717</v>
      </c>
      <c r="B181" s="45">
        <v>36.331299999999999</v>
      </c>
      <c r="C181" s="45">
        <v>35.266599999999997</v>
      </c>
      <c r="D181" s="45">
        <v>36.4328</v>
      </c>
      <c r="E181" s="45">
        <v>37.662100000000002</v>
      </c>
      <c r="F181" s="45">
        <v>30.390499999999999</v>
      </c>
      <c r="G181" s="45">
        <v>32.695999999999998</v>
      </c>
      <c r="H181" s="45">
        <v>36.337600000000002</v>
      </c>
      <c r="I181" s="45">
        <v>35.3352</v>
      </c>
      <c r="J181" s="45">
        <v>36.4328</v>
      </c>
      <c r="K181" s="45">
        <v>37.662100000000002</v>
      </c>
      <c r="L181" s="45">
        <v>30.390499999999999</v>
      </c>
      <c r="M181" s="45">
        <v>32.695999999999998</v>
      </c>
      <c r="N181" s="45">
        <v>16.995200000000001</v>
      </c>
      <c r="O181" s="45">
        <v>16.995200000000001</v>
      </c>
      <c r="P181" s="45">
        <v>0</v>
      </c>
      <c r="Q181" s="45">
        <v>0</v>
      </c>
      <c r="R181" s="45">
        <v>0</v>
      </c>
      <c r="S181" s="45" t="s">
        <v>268</v>
      </c>
    </row>
    <row r="182" spans="1:19">
      <c r="A182" s="8">
        <v>45748</v>
      </c>
      <c r="B182" s="45">
        <v>35.9955</v>
      </c>
      <c r="C182" s="45">
        <v>34.987499999999997</v>
      </c>
      <c r="D182" s="45">
        <v>36.094499999999996</v>
      </c>
      <c r="E182" s="45">
        <v>37.471299999999999</v>
      </c>
      <c r="F182" s="45">
        <v>30.416399999999999</v>
      </c>
      <c r="G182" s="45">
        <v>32.8613</v>
      </c>
      <c r="H182" s="45">
        <v>36.0152</v>
      </c>
      <c r="I182" s="45">
        <v>35.198999999999998</v>
      </c>
      <c r="J182" s="45">
        <v>36.094499999999996</v>
      </c>
      <c r="K182" s="45">
        <v>37.471299999999999</v>
      </c>
      <c r="L182" s="45">
        <v>30.416399999999999</v>
      </c>
      <c r="M182" s="45">
        <v>32.8613</v>
      </c>
      <c r="N182" s="45">
        <v>15.7193</v>
      </c>
      <c r="O182" s="45">
        <v>15.7193</v>
      </c>
      <c r="P182" s="45">
        <v>0</v>
      </c>
      <c r="Q182" s="45">
        <v>0</v>
      </c>
      <c r="R182" s="45">
        <v>0</v>
      </c>
      <c r="S182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 hidden="1" outlineLevel="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 hidden="1" outlineLevel="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 hidden="1" outlineLevel="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 hidden="1" outlineLevel="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 hidden="1" outlineLevel="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 hidden="1" outlineLevel="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 hidden="1" outlineLevel="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 hidden="1" outlineLevel="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 hidden="1" outlineLevel="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 hidden="1" outlineLevel="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 hidden="1" outlineLevel="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 hidden="1" outlineLevel="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 hidden="1" outlineLevel="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  <row r="170" spans="1:21">
      <c r="A170" s="8">
        <v>45383</v>
      </c>
      <c r="B170" s="45">
        <v>20.365100000000002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20.365148827586683</v>
      </c>
    </row>
    <row r="171" spans="1:21">
      <c r="A171" s="8">
        <v>45413</v>
      </c>
      <c r="B171" s="45">
        <v>18.718699999999998</v>
      </c>
      <c r="C171" s="45">
        <v>20</v>
      </c>
      <c r="D171" s="45">
        <v>0</v>
      </c>
      <c r="E171" s="45">
        <v>20</v>
      </c>
      <c r="F171" s="45">
        <v>0</v>
      </c>
      <c r="G171" s="45">
        <v>20</v>
      </c>
      <c r="H171" s="45">
        <v>0</v>
      </c>
      <c r="I171" s="45">
        <v>20</v>
      </c>
      <c r="J171" s="45">
        <v>0</v>
      </c>
      <c r="K171" s="45">
        <v>20</v>
      </c>
      <c r="L171" s="45">
        <v>0</v>
      </c>
      <c r="M171" s="45">
        <v>20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18.709731408313559</v>
      </c>
    </row>
    <row r="172" spans="1:21">
      <c r="A172" s="8">
        <v>45444</v>
      </c>
      <c r="B172" s="45">
        <v>18.973600000000001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18.973598291934938</v>
      </c>
    </row>
    <row r="173" spans="1:21">
      <c r="A173" s="8">
        <v>45474</v>
      </c>
      <c r="B173" s="45">
        <v>19.613900000000001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19.613901614698229</v>
      </c>
    </row>
    <row r="174" spans="1:21">
      <c r="A174" s="8">
        <v>45505</v>
      </c>
      <c r="B174" s="45">
        <v>16.576899999999998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16.576892349749201</v>
      </c>
    </row>
    <row r="175" spans="1:21">
      <c r="A175" s="8">
        <v>45536</v>
      </c>
      <c r="B175" s="45">
        <v>16.733000000000001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16.733061290365001</v>
      </c>
    </row>
    <row r="176" spans="1:21">
      <c r="A176" s="8">
        <v>45566</v>
      </c>
      <c r="B176" s="45">
        <v>16.357099999999999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16.357077641808608</v>
      </c>
    </row>
    <row r="177" spans="1:21">
      <c r="A177" s="8">
        <v>45597</v>
      </c>
      <c r="B177" s="45">
        <v>15.439500000000001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15.439537976621192</v>
      </c>
    </row>
    <row r="178" spans="1:21">
      <c r="A178" s="8">
        <v>45627</v>
      </c>
      <c r="B178" s="45">
        <v>14.6425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14.642529134590234</v>
      </c>
    </row>
    <row r="179" spans="1:21">
      <c r="A179" s="8">
        <v>45658</v>
      </c>
      <c r="B179" s="45">
        <v>18.555199999999999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18.555239079645549</v>
      </c>
    </row>
    <row r="180" spans="1:21">
      <c r="A180" s="8">
        <v>45689</v>
      </c>
      <c r="B180" s="45">
        <v>16.5306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16.530511443576753</v>
      </c>
    </row>
    <row r="181" spans="1:21">
      <c r="A181" s="8">
        <v>45717</v>
      </c>
      <c r="B181" s="45">
        <v>16.622900000000001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16.622862388763409</v>
      </c>
    </row>
    <row r="182" spans="1:21">
      <c r="A182" s="8">
        <v>45748</v>
      </c>
      <c r="B182" s="45">
        <v>17.049499999999998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17.049496599626039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268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268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268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268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268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268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268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268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268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268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268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268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268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268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268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268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268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268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268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268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268</v>
      </c>
      <c r="S36" s="45">
        <v>0</v>
      </c>
      <c r="T36" s="45" t="s">
        <v>268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 t="s">
        <v>268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268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268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268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268</v>
      </c>
      <c r="S39" s="45" t="s">
        <v>268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268</v>
      </c>
      <c r="AK39" s="45" t="s">
        <v>268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268</v>
      </c>
      <c r="S40" s="45" t="s">
        <v>268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268</v>
      </c>
      <c r="AK40" s="45" t="s">
        <v>268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268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268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268</v>
      </c>
      <c r="S43" s="45" t="s">
        <v>268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268</v>
      </c>
      <c r="S44" s="45" t="s">
        <v>268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268</v>
      </c>
      <c r="AK44" s="45" t="s">
        <v>268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268</v>
      </c>
      <c r="S45" s="45" t="s">
        <v>268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268</v>
      </c>
      <c r="AK45" s="45" t="s">
        <v>268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268</v>
      </c>
      <c r="S46" s="45" t="s">
        <v>268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268</v>
      </c>
      <c r="S47" s="45">
        <v>12.335900000000001</v>
      </c>
      <c r="T47" s="45" t="s">
        <v>268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 t="s">
        <v>268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268</v>
      </c>
      <c r="S48" s="45" t="s">
        <v>268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268</v>
      </c>
      <c r="AK48" s="45" t="s">
        <v>268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268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268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268</v>
      </c>
      <c r="S50" s="45" t="s">
        <v>268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268</v>
      </c>
      <c r="AK50" s="45" t="s">
        <v>268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268</v>
      </c>
      <c r="S53" s="45" t="s">
        <v>268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268</v>
      </c>
      <c r="S54" s="45" t="s">
        <v>268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268</v>
      </c>
      <c r="S56" s="45" t="s">
        <v>268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268</v>
      </c>
      <c r="AK56" s="45" t="s">
        <v>268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268</v>
      </c>
      <c r="S57" s="45" t="s">
        <v>268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268</v>
      </c>
      <c r="S58" s="45" t="s">
        <v>268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268</v>
      </c>
      <c r="AK58" s="45" t="s">
        <v>268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268</v>
      </c>
      <c r="S59" s="45" t="s">
        <v>268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268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268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268</v>
      </c>
      <c r="S61" s="45" t="s">
        <v>268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268</v>
      </c>
      <c r="AK61" s="45" t="s">
        <v>268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268</v>
      </c>
      <c r="S65" s="45" t="s">
        <v>268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268</v>
      </c>
      <c r="AK65" s="45" t="s">
        <v>268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268</v>
      </c>
      <c r="S66" s="45" t="s">
        <v>268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268</v>
      </c>
      <c r="AK66" s="45" t="s">
        <v>268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268</v>
      </c>
      <c r="AK67" s="45" t="s">
        <v>268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268</v>
      </c>
      <c r="S68" s="45" t="s">
        <v>268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268</v>
      </c>
      <c r="AK68" s="45" t="s">
        <v>268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268</v>
      </c>
      <c r="AK70" s="45" t="s">
        <v>268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268</v>
      </c>
      <c r="R71" s="45" t="s">
        <v>268</v>
      </c>
      <c r="S71" s="45" t="s">
        <v>268</v>
      </c>
      <c r="T71" s="45" t="s">
        <v>268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268</v>
      </c>
      <c r="AJ71" s="45" t="s">
        <v>268</v>
      </c>
      <c r="AK71" s="45" t="s">
        <v>268</v>
      </c>
      <c r="AL71" s="45" t="s">
        <v>268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268</v>
      </c>
      <c r="S95" s="45">
        <v>0</v>
      </c>
      <c r="T95" s="45" t="s">
        <v>268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268</v>
      </c>
      <c r="AK95" s="45">
        <v>0</v>
      </c>
      <c r="AL95" s="45" t="s">
        <v>268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268</v>
      </c>
      <c r="S102" s="45" t="s">
        <v>268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268</v>
      </c>
      <c r="AK102" s="45" t="s">
        <v>268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268</v>
      </c>
      <c r="AK103" s="45" t="s">
        <v>268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268</v>
      </c>
      <c r="S105" s="45" t="s">
        <v>268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268</v>
      </c>
      <c r="AK105" s="45" t="s">
        <v>268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268</v>
      </c>
      <c r="T106" s="45" t="s">
        <v>268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 t="s">
        <v>268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268</v>
      </c>
      <c r="T110" s="45" t="s">
        <v>268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268</v>
      </c>
      <c r="AL110" s="45" t="s">
        <v>268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268</v>
      </c>
      <c r="T113" s="45" t="s">
        <v>268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268</v>
      </c>
      <c r="AL113" s="45" t="s">
        <v>268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268</v>
      </c>
      <c r="T114" s="45" t="s">
        <v>268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268</v>
      </c>
      <c r="AL114" s="45" t="s">
        <v>268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268</v>
      </c>
      <c r="T115" s="45" t="s">
        <v>268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268</v>
      </c>
      <c r="AL115" s="45" t="s">
        <v>268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268</v>
      </c>
      <c r="T116" s="45" t="s">
        <v>268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268</v>
      </c>
      <c r="AL116" s="45" t="s">
        <v>268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268</v>
      </c>
      <c r="T117" s="45" t="s">
        <v>268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268</v>
      </c>
      <c r="AL117" s="45" t="s">
        <v>268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268</v>
      </c>
      <c r="T118" s="45" t="s">
        <v>268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268</v>
      </c>
      <c r="AL118" s="45" t="s">
        <v>268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268</v>
      </c>
      <c r="T119" s="45" t="s">
        <v>268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268</v>
      </c>
      <c r="AK121" s="45" t="s">
        <v>268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268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268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268</v>
      </c>
      <c r="S127" s="45">
        <v>0</v>
      </c>
      <c r="T127" s="45" t="s">
        <v>268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268</v>
      </c>
      <c r="AK127" s="45">
        <v>0</v>
      </c>
      <c r="AL127" s="45" t="s">
        <v>268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268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268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268</v>
      </c>
      <c r="T129" s="45" t="s">
        <v>268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268</v>
      </c>
      <c r="T137" s="45" t="s">
        <v>268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268</v>
      </c>
      <c r="AL137" s="45" t="s">
        <v>268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268</v>
      </c>
      <c r="S138" s="45" t="s">
        <v>268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268</v>
      </c>
      <c r="AK138" s="45" t="s">
        <v>268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268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268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268</v>
      </c>
      <c r="S147" s="45" t="s">
        <v>268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268</v>
      </c>
      <c r="AK147" s="45" t="s">
        <v>268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268</v>
      </c>
      <c r="AK149" s="45" t="s">
        <v>268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20.893599999999999</v>
      </c>
    </row>
    <row r="157" spans="1:39" hidden="1" outlineLevel="1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21.8536</v>
      </c>
    </row>
    <row r="158" spans="1:39" hidden="1" outlineLevel="1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22.5688</v>
      </c>
    </row>
    <row r="159" spans="1:39" hidden="1" outlineLevel="1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24.744</v>
      </c>
    </row>
    <row r="160" spans="1:39" hidden="1" outlineLevel="1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24.889500000000002</v>
      </c>
    </row>
    <row r="161" spans="1:39" hidden="1" outlineLevel="1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25.221499999999999</v>
      </c>
    </row>
    <row r="162" spans="1:39" hidden="1" outlineLevel="1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24.53</v>
      </c>
    </row>
    <row r="163" spans="1:39" hidden="1" outlineLevel="1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22.778500000000001</v>
      </c>
    </row>
    <row r="164" spans="1:39" hidden="1" outlineLevel="1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268</v>
      </c>
      <c r="T164" s="45" t="s">
        <v>268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22.855</v>
      </c>
    </row>
    <row r="165" spans="1:39" hidden="1" outlineLevel="1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21.584900000000001</v>
      </c>
    </row>
    <row r="166" spans="1:39" hidden="1" outlineLevel="1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21.811</v>
      </c>
    </row>
    <row r="167" spans="1:39" hidden="1" outlineLevel="1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21.066199999999998</v>
      </c>
    </row>
    <row r="168" spans="1:39" hidden="1" outlineLevel="1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21.8262</v>
      </c>
    </row>
    <row r="169" spans="1:39" hidden="1" outlineLevel="1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22.665299999999998</v>
      </c>
    </row>
    <row r="170" spans="1:39">
      <c r="A170" s="8">
        <v>45383</v>
      </c>
      <c r="B170" s="45">
        <v>36.091099999999997</v>
      </c>
      <c r="C170" s="45">
        <v>37.952399999999997</v>
      </c>
      <c r="D170" s="45">
        <v>40.388399999999997</v>
      </c>
      <c r="E170" s="45">
        <v>37.774999999999999</v>
      </c>
      <c r="F170" s="45">
        <v>38.425800000000002</v>
      </c>
      <c r="G170" s="45">
        <v>31.674099999999999</v>
      </c>
      <c r="H170" s="45">
        <v>43.672400000000003</v>
      </c>
      <c r="I170" s="45">
        <v>37.951300000000003</v>
      </c>
      <c r="J170" s="45">
        <v>40.377600000000001</v>
      </c>
      <c r="K170" s="45">
        <v>37.774999999999999</v>
      </c>
      <c r="L170" s="45">
        <v>38.425800000000002</v>
      </c>
      <c r="M170" s="45">
        <v>31.674099999999999</v>
      </c>
      <c r="N170" s="45">
        <v>43.672400000000003</v>
      </c>
      <c r="O170" s="45">
        <v>45.116</v>
      </c>
      <c r="P170" s="45">
        <v>45.116</v>
      </c>
      <c r="Q170" s="45" t="s">
        <v>268</v>
      </c>
      <c r="R170" s="45" t="s">
        <v>268</v>
      </c>
      <c r="S170" s="45" t="s">
        <v>268</v>
      </c>
      <c r="T170" s="45" t="s">
        <v>268</v>
      </c>
      <c r="U170" s="45">
        <v>11.6942</v>
      </c>
      <c r="V170" s="45">
        <v>0</v>
      </c>
      <c r="W170" s="45">
        <v>11.6942</v>
      </c>
      <c r="X170" s="45">
        <v>0</v>
      </c>
      <c r="Y170" s="45">
        <v>24.95</v>
      </c>
      <c r="Z170" s="45">
        <v>8.1263000000000005</v>
      </c>
      <c r="AA170" s="45">
        <v>11.6942</v>
      </c>
      <c r="AB170" s="45">
        <v>0</v>
      </c>
      <c r="AC170" s="45">
        <v>11.6942</v>
      </c>
      <c r="AD170" s="45">
        <v>0</v>
      </c>
      <c r="AE170" s="45">
        <v>24.95</v>
      </c>
      <c r="AF170" s="45">
        <v>8.1263000000000005</v>
      </c>
      <c r="AG170" s="45">
        <v>0</v>
      </c>
      <c r="AH170" s="45">
        <v>0</v>
      </c>
      <c r="AI170" s="45" t="s">
        <v>268</v>
      </c>
      <c r="AJ170" s="45" t="s">
        <v>268</v>
      </c>
      <c r="AK170" s="45" t="s">
        <v>268</v>
      </c>
      <c r="AL170" s="45" t="s">
        <v>268</v>
      </c>
      <c r="AM170" s="45">
        <v>22.2925</v>
      </c>
    </row>
    <row r="171" spans="1:39">
      <c r="A171" s="8">
        <v>45413</v>
      </c>
      <c r="B171" s="45">
        <v>36.391399999999997</v>
      </c>
      <c r="C171" s="45">
        <v>38.143900000000002</v>
      </c>
      <c r="D171" s="45">
        <v>40.837699999999998</v>
      </c>
      <c r="E171" s="45">
        <v>37.9542</v>
      </c>
      <c r="F171" s="45">
        <v>38.401800000000001</v>
      </c>
      <c r="G171" s="45">
        <v>33.380499999999998</v>
      </c>
      <c r="H171" s="45">
        <v>42.876300000000001</v>
      </c>
      <c r="I171" s="45">
        <v>38.142800000000001</v>
      </c>
      <c r="J171" s="45">
        <v>40.8245</v>
      </c>
      <c r="K171" s="45">
        <v>37.9542</v>
      </c>
      <c r="L171" s="45">
        <v>38.401800000000001</v>
      </c>
      <c r="M171" s="45">
        <v>33.380499999999998</v>
      </c>
      <c r="N171" s="45">
        <v>42.876300000000001</v>
      </c>
      <c r="O171" s="45">
        <v>49.052300000000002</v>
      </c>
      <c r="P171" s="45">
        <v>49.052300000000002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7.9558999999999997</v>
      </c>
      <c r="V171" s="45">
        <v>0</v>
      </c>
      <c r="W171" s="45">
        <v>7.9558999999999997</v>
      </c>
      <c r="X171" s="45">
        <v>0</v>
      </c>
      <c r="Y171" s="45">
        <v>20.4011</v>
      </c>
      <c r="Z171" s="45">
        <v>7.8285</v>
      </c>
      <c r="AA171" s="45">
        <v>7.9558999999999997</v>
      </c>
      <c r="AB171" s="45">
        <v>0</v>
      </c>
      <c r="AC171" s="45">
        <v>7.9558999999999997</v>
      </c>
      <c r="AD171" s="45">
        <v>0</v>
      </c>
      <c r="AE171" s="45">
        <v>20.4011</v>
      </c>
      <c r="AF171" s="45">
        <v>7.8285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21.3706</v>
      </c>
    </row>
    <row r="172" spans="1:39">
      <c r="A172" s="8">
        <v>45444</v>
      </c>
      <c r="B172" s="45">
        <v>36.3628</v>
      </c>
      <c r="C172" s="45">
        <v>37.496600000000001</v>
      </c>
      <c r="D172" s="45">
        <v>40.936300000000003</v>
      </c>
      <c r="E172" s="45">
        <v>37.276800000000001</v>
      </c>
      <c r="F172" s="45">
        <v>37.700699999999998</v>
      </c>
      <c r="G172" s="45">
        <v>32.7699</v>
      </c>
      <c r="H172" s="45">
        <v>41.533299999999997</v>
      </c>
      <c r="I172" s="45">
        <v>37.496000000000002</v>
      </c>
      <c r="J172" s="45">
        <v>40.930399999999999</v>
      </c>
      <c r="K172" s="45">
        <v>37.276800000000001</v>
      </c>
      <c r="L172" s="45">
        <v>37.700699999999998</v>
      </c>
      <c r="M172" s="45">
        <v>32.7699</v>
      </c>
      <c r="N172" s="45">
        <v>41.533299999999997</v>
      </c>
      <c r="O172" s="45">
        <v>47.2134</v>
      </c>
      <c r="P172" s="45">
        <v>47.2134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8.6555</v>
      </c>
      <c r="V172" s="45">
        <v>0</v>
      </c>
      <c r="W172" s="45">
        <v>8.6555</v>
      </c>
      <c r="X172" s="45">
        <v>0</v>
      </c>
      <c r="Y172" s="45">
        <v>20.700500000000002</v>
      </c>
      <c r="Z172" s="45">
        <v>8.0761000000000003</v>
      </c>
      <c r="AA172" s="45">
        <v>8.6555</v>
      </c>
      <c r="AB172" s="45">
        <v>0</v>
      </c>
      <c r="AC172" s="45">
        <v>8.6555</v>
      </c>
      <c r="AD172" s="45">
        <v>0</v>
      </c>
      <c r="AE172" s="45">
        <v>20.700500000000002</v>
      </c>
      <c r="AF172" s="45">
        <v>8.0761000000000003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22.1648</v>
      </c>
    </row>
    <row r="173" spans="1:39">
      <c r="A173" s="8">
        <v>45474</v>
      </c>
      <c r="B173" s="45">
        <v>35.8401</v>
      </c>
      <c r="C173" s="45">
        <v>37.129899999999999</v>
      </c>
      <c r="D173" s="45">
        <v>41.526800000000001</v>
      </c>
      <c r="E173" s="45">
        <v>36.826900000000002</v>
      </c>
      <c r="F173" s="45">
        <v>37.212200000000003</v>
      </c>
      <c r="G173" s="45">
        <v>32.426400000000001</v>
      </c>
      <c r="H173" s="45">
        <v>41.392000000000003</v>
      </c>
      <c r="I173" s="45">
        <v>37.129199999999997</v>
      </c>
      <c r="J173" s="45">
        <v>41.5182</v>
      </c>
      <c r="K173" s="45">
        <v>36.826900000000002</v>
      </c>
      <c r="L173" s="45">
        <v>37.212200000000003</v>
      </c>
      <c r="M173" s="45">
        <v>32.426400000000001</v>
      </c>
      <c r="N173" s="45">
        <v>41.392000000000003</v>
      </c>
      <c r="O173" s="45">
        <v>53.8825</v>
      </c>
      <c r="P173" s="45">
        <v>53.8825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13.8574</v>
      </c>
      <c r="V173" s="45">
        <v>0</v>
      </c>
      <c r="W173" s="45">
        <v>13.8574</v>
      </c>
      <c r="X173" s="45">
        <v>0</v>
      </c>
      <c r="Y173" s="45">
        <v>24.37</v>
      </c>
      <c r="Z173" s="45">
        <v>8.4542000000000002</v>
      </c>
      <c r="AA173" s="45">
        <v>13.8574</v>
      </c>
      <c r="AB173" s="45">
        <v>0</v>
      </c>
      <c r="AC173" s="45">
        <v>13.8574</v>
      </c>
      <c r="AD173" s="45">
        <v>0</v>
      </c>
      <c r="AE173" s="45">
        <v>24.37</v>
      </c>
      <c r="AF173" s="45">
        <v>8.4542000000000002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23.010100000000001</v>
      </c>
    </row>
    <row r="174" spans="1:39">
      <c r="A174" s="8">
        <v>45505</v>
      </c>
      <c r="B174" s="45">
        <v>35.963299999999997</v>
      </c>
      <c r="C174" s="45">
        <v>36.847799999999999</v>
      </c>
      <c r="D174" s="45">
        <v>41.505200000000002</v>
      </c>
      <c r="E174" s="45">
        <v>36.555900000000001</v>
      </c>
      <c r="F174" s="45">
        <v>37.4377</v>
      </c>
      <c r="G174" s="45">
        <v>29.4</v>
      </c>
      <c r="H174" s="45">
        <v>38.827199999999998</v>
      </c>
      <c r="I174" s="45">
        <v>36.8474</v>
      </c>
      <c r="J174" s="45">
        <v>41.500399999999999</v>
      </c>
      <c r="K174" s="45">
        <v>36.555900000000001</v>
      </c>
      <c r="L174" s="45">
        <v>37.4377</v>
      </c>
      <c r="M174" s="45">
        <v>29.4</v>
      </c>
      <c r="N174" s="45">
        <v>38.827199999999998</v>
      </c>
      <c r="O174" s="45">
        <v>53.441600000000001</v>
      </c>
      <c r="P174" s="45">
        <v>53.441600000000001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7.5143000000000004</v>
      </c>
      <c r="V174" s="45">
        <v>0</v>
      </c>
      <c r="W174" s="45">
        <v>7.5143000000000004</v>
      </c>
      <c r="X174" s="45">
        <v>0</v>
      </c>
      <c r="Y174" s="45">
        <v>0</v>
      </c>
      <c r="Z174" s="45">
        <v>7.5143000000000004</v>
      </c>
      <c r="AA174" s="45">
        <v>7.5143000000000004</v>
      </c>
      <c r="AB174" s="45">
        <v>0</v>
      </c>
      <c r="AC174" s="45">
        <v>7.5143000000000004</v>
      </c>
      <c r="AD174" s="45">
        <v>0</v>
      </c>
      <c r="AE174" s="45">
        <v>0</v>
      </c>
      <c r="AF174" s="45">
        <v>7.5143000000000004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24.049299999999999</v>
      </c>
    </row>
    <row r="175" spans="1:39">
      <c r="A175" s="8">
        <v>45536</v>
      </c>
      <c r="B175" s="45">
        <v>35.853900000000003</v>
      </c>
      <c r="C175" s="45">
        <v>37.150399999999998</v>
      </c>
      <c r="D175" s="45">
        <v>41.223100000000002</v>
      </c>
      <c r="E175" s="45">
        <v>36.887799999999999</v>
      </c>
      <c r="F175" s="45">
        <v>37.179600000000001</v>
      </c>
      <c r="G175" s="45">
        <v>33.052399999999999</v>
      </c>
      <c r="H175" s="45">
        <v>42.144399999999997</v>
      </c>
      <c r="I175" s="45">
        <v>37.150100000000002</v>
      </c>
      <c r="J175" s="45">
        <v>41.224600000000002</v>
      </c>
      <c r="K175" s="45">
        <v>36.887799999999999</v>
      </c>
      <c r="L175" s="45">
        <v>37.179600000000001</v>
      </c>
      <c r="M175" s="45">
        <v>33.052399999999999</v>
      </c>
      <c r="N175" s="45">
        <v>42.144399999999997</v>
      </c>
      <c r="O175" s="45">
        <v>40.110700000000001</v>
      </c>
      <c r="P175" s="45">
        <v>40.110700000000001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7.59</v>
      </c>
      <c r="V175" s="45">
        <v>0</v>
      </c>
      <c r="W175" s="45">
        <v>7.59</v>
      </c>
      <c r="X175" s="45">
        <v>0</v>
      </c>
      <c r="Y175" s="45">
        <v>0</v>
      </c>
      <c r="Z175" s="45">
        <v>7.59</v>
      </c>
      <c r="AA175" s="45">
        <v>7.59</v>
      </c>
      <c r="AB175" s="45">
        <v>0</v>
      </c>
      <c r="AC175" s="45">
        <v>7.59</v>
      </c>
      <c r="AD175" s="45">
        <v>0</v>
      </c>
      <c r="AE175" s="45">
        <v>0</v>
      </c>
      <c r="AF175" s="45">
        <v>7.59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22.072099999999999</v>
      </c>
    </row>
    <row r="176" spans="1:39">
      <c r="A176" s="8">
        <v>45566</v>
      </c>
      <c r="B176" s="45">
        <v>36.486600000000003</v>
      </c>
      <c r="C176" s="45">
        <v>37.3339</v>
      </c>
      <c r="D176" s="45">
        <v>41.2134</v>
      </c>
      <c r="E176" s="45">
        <v>37.198999999999998</v>
      </c>
      <c r="F176" s="45">
        <v>37.407899999999998</v>
      </c>
      <c r="G176" s="45">
        <v>33.3369</v>
      </c>
      <c r="H176" s="45">
        <v>39.033299999999997</v>
      </c>
      <c r="I176" s="45">
        <v>37.333799999999997</v>
      </c>
      <c r="J176" s="45">
        <v>41.213799999999999</v>
      </c>
      <c r="K176" s="45">
        <v>37.198999999999998</v>
      </c>
      <c r="L176" s="45">
        <v>37.407899999999998</v>
      </c>
      <c r="M176" s="45">
        <v>33.3369</v>
      </c>
      <c r="N176" s="45">
        <v>39.033299999999997</v>
      </c>
      <c r="O176" s="45">
        <v>40.834099999999999</v>
      </c>
      <c r="P176" s="45">
        <v>40.922699999999999</v>
      </c>
      <c r="Q176" s="45">
        <v>13</v>
      </c>
      <c r="R176" s="45">
        <v>13</v>
      </c>
      <c r="S176" s="45" t="s">
        <v>268</v>
      </c>
      <c r="T176" s="45" t="s">
        <v>268</v>
      </c>
      <c r="U176" s="45">
        <v>12.283200000000001</v>
      </c>
      <c r="V176" s="45">
        <v>0</v>
      </c>
      <c r="W176" s="45">
        <v>12.283200000000001</v>
      </c>
      <c r="X176" s="45">
        <v>0</v>
      </c>
      <c r="Y176" s="45">
        <v>23.99</v>
      </c>
      <c r="Z176" s="45">
        <v>7.9770000000000003</v>
      </c>
      <c r="AA176" s="45">
        <v>12.283200000000001</v>
      </c>
      <c r="AB176" s="45">
        <v>0</v>
      </c>
      <c r="AC176" s="45">
        <v>12.283200000000001</v>
      </c>
      <c r="AD176" s="45">
        <v>0</v>
      </c>
      <c r="AE176" s="45">
        <v>23.99</v>
      </c>
      <c r="AF176" s="45">
        <v>7.9770000000000003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268</v>
      </c>
      <c r="AL176" s="45" t="s">
        <v>268</v>
      </c>
      <c r="AM176" s="45">
        <v>23.121300000000002</v>
      </c>
    </row>
    <row r="177" spans="1:39">
      <c r="A177" s="8">
        <v>45597</v>
      </c>
      <c r="B177" s="45">
        <v>35.884700000000002</v>
      </c>
      <c r="C177" s="45">
        <v>36.461399999999998</v>
      </c>
      <c r="D177" s="45">
        <v>40.893900000000002</v>
      </c>
      <c r="E177" s="45">
        <v>36.316299999999998</v>
      </c>
      <c r="F177" s="45">
        <v>36.784199999999998</v>
      </c>
      <c r="G177" s="45">
        <v>29.625800000000002</v>
      </c>
      <c r="H177" s="45">
        <v>36.847000000000001</v>
      </c>
      <c r="I177" s="45">
        <v>36.460700000000003</v>
      </c>
      <c r="J177" s="45">
        <v>40.883099999999999</v>
      </c>
      <c r="K177" s="45">
        <v>36.316299999999998</v>
      </c>
      <c r="L177" s="45">
        <v>36.784199999999998</v>
      </c>
      <c r="M177" s="45">
        <v>29.625800000000002</v>
      </c>
      <c r="N177" s="45">
        <v>36.847000000000001</v>
      </c>
      <c r="O177" s="45">
        <v>45.280099999999997</v>
      </c>
      <c r="P177" s="45">
        <v>45.280099999999997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9.1348000000000003</v>
      </c>
      <c r="V177" s="45">
        <v>0</v>
      </c>
      <c r="W177" s="45">
        <v>9.1348000000000003</v>
      </c>
      <c r="X177" s="45">
        <v>0</v>
      </c>
      <c r="Y177" s="45">
        <v>0</v>
      </c>
      <c r="Z177" s="45">
        <v>9.1348000000000003</v>
      </c>
      <c r="AA177" s="45">
        <v>9.1348000000000003</v>
      </c>
      <c r="AB177" s="45">
        <v>0</v>
      </c>
      <c r="AC177" s="45">
        <v>9.1348000000000003</v>
      </c>
      <c r="AD177" s="45">
        <v>0</v>
      </c>
      <c r="AE177" s="45">
        <v>0</v>
      </c>
      <c r="AF177" s="45">
        <v>9.1348000000000003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23.551300000000001</v>
      </c>
    </row>
    <row r="178" spans="1:39">
      <c r="A178" s="8">
        <v>45627</v>
      </c>
      <c r="B178" s="45">
        <v>35.945500000000003</v>
      </c>
      <c r="C178" s="45">
        <v>36.560600000000001</v>
      </c>
      <c r="D178" s="45">
        <v>40.920200000000001</v>
      </c>
      <c r="E178" s="45">
        <v>36.409500000000001</v>
      </c>
      <c r="F178" s="45">
        <v>36.857799999999997</v>
      </c>
      <c r="G178" s="45">
        <v>29.039000000000001</v>
      </c>
      <c r="H178" s="45">
        <v>40.457900000000002</v>
      </c>
      <c r="I178" s="45">
        <v>36.561199999999999</v>
      </c>
      <c r="J178" s="45">
        <v>40.947600000000001</v>
      </c>
      <c r="K178" s="45">
        <v>36.409500000000001</v>
      </c>
      <c r="L178" s="45">
        <v>36.857799999999997</v>
      </c>
      <c r="M178" s="45">
        <v>29.039000000000001</v>
      </c>
      <c r="N178" s="45">
        <v>40.457900000000002</v>
      </c>
      <c r="O178" s="45">
        <v>29.7545</v>
      </c>
      <c r="P178" s="45">
        <v>29.7545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10.4796</v>
      </c>
      <c r="V178" s="45">
        <v>0</v>
      </c>
      <c r="W178" s="45">
        <v>10.4796</v>
      </c>
      <c r="X178" s="45">
        <v>0</v>
      </c>
      <c r="Y178" s="45">
        <v>0</v>
      </c>
      <c r="Z178" s="45">
        <v>10.4796</v>
      </c>
      <c r="AA178" s="45">
        <v>10.4796</v>
      </c>
      <c r="AB178" s="45">
        <v>0</v>
      </c>
      <c r="AC178" s="45">
        <v>10.4796</v>
      </c>
      <c r="AD178" s="45">
        <v>0</v>
      </c>
      <c r="AE178" s="45">
        <v>0</v>
      </c>
      <c r="AF178" s="45">
        <v>10.4796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22.748799999999999</v>
      </c>
    </row>
    <row r="179" spans="1:39">
      <c r="A179" s="8">
        <v>45658</v>
      </c>
      <c r="B179" s="45">
        <v>36.553600000000003</v>
      </c>
      <c r="C179" s="45">
        <v>37.450899999999997</v>
      </c>
      <c r="D179" s="45">
        <v>40.521500000000003</v>
      </c>
      <c r="E179" s="45">
        <v>37.343499999999999</v>
      </c>
      <c r="F179" s="45">
        <v>37.433</v>
      </c>
      <c r="G179" s="45">
        <v>34.872799999999998</v>
      </c>
      <c r="H179" s="45">
        <v>41.189500000000002</v>
      </c>
      <c r="I179" s="45">
        <v>37.450699999999998</v>
      </c>
      <c r="J179" s="45">
        <v>40.518900000000002</v>
      </c>
      <c r="K179" s="45">
        <v>37.343499999999999</v>
      </c>
      <c r="L179" s="45">
        <v>37.433</v>
      </c>
      <c r="M179" s="45">
        <v>34.872799999999998</v>
      </c>
      <c r="N179" s="45">
        <v>41.189500000000002</v>
      </c>
      <c r="O179" s="45">
        <v>47.133400000000002</v>
      </c>
      <c r="P179" s="45">
        <v>47.133400000000002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17.583500000000001</v>
      </c>
      <c r="V179" s="45">
        <v>0</v>
      </c>
      <c r="W179" s="45">
        <v>17.583500000000001</v>
      </c>
      <c r="X179" s="45">
        <v>0</v>
      </c>
      <c r="Y179" s="45">
        <v>24.06</v>
      </c>
      <c r="Z179" s="45">
        <v>11.3652</v>
      </c>
      <c r="AA179" s="45">
        <v>17.583500000000001</v>
      </c>
      <c r="AB179" s="45">
        <v>0</v>
      </c>
      <c r="AC179" s="45">
        <v>17.583500000000001</v>
      </c>
      <c r="AD179" s="45">
        <v>0</v>
      </c>
      <c r="AE179" s="45">
        <v>24.06</v>
      </c>
      <c r="AF179" s="45">
        <v>11.3652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22.766300000000001</v>
      </c>
    </row>
    <row r="180" spans="1:39">
      <c r="A180" s="8">
        <v>45689</v>
      </c>
      <c r="B180" s="45">
        <v>36.8371</v>
      </c>
      <c r="C180" s="45">
        <v>37.448399999999999</v>
      </c>
      <c r="D180" s="45">
        <v>39.555300000000003</v>
      </c>
      <c r="E180" s="45">
        <v>37.3718</v>
      </c>
      <c r="F180" s="45">
        <v>37.459600000000002</v>
      </c>
      <c r="G180" s="45">
        <v>35.156599999999997</v>
      </c>
      <c r="H180" s="45">
        <v>41.082999999999998</v>
      </c>
      <c r="I180" s="45">
        <v>37.487099999999998</v>
      </c>
      <c r="J180" s="45">
        <v>40.762799999999999</v>
      </c>
      <c r="K180" s="45">
        <v>37.3718</v>
      </c>
      <c r="L180" s="45">
        <v>37.459600000000002</v>
      </c>
      <c r="M180" s="45">
        <v>35.156599999999997</v>
      </c>
      <c r="N180" s="45">
        <v>41.082999999999998</v>
      </c>
      <c r="O180" s="45">
        <v>2.1938</v>
      </c>
      <c r="P180" s="45">
        <v>2.1938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11.724</v>
      </c>
      <c r="V180" s="45">
        <v>0</v>
      </c>
      <c r="W180" s="45">
        <v>11.724</v>
      </c>
      <c r="X180" s="45">
        <v>0</v>
      </c>
      <c r="Y180" s="45">
        <v>19.899999999999999</v>
      </c>
      <c r="Z180" s="45">
        <v>11.722099999999999</v>
      </c>
      <c r="AA180" s="45">
        <v>11.724</v>
      </c>
      <c r="AB180" s="45">
        <v>0</v>
      </c>
      <c r="AC180" s="45">
        <v>11.724</v>
      </c>
      <c r="AD180" s="45">
        <v>0</v>
      </c>
      <c r="AE180" s="45">
        <v>19.899999999999999</v>
      </c>
      <c r="AF180" s="45">
        <v>11.722099999999999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23.974299999999999</v>
      </c>
    </row>
    <row r="181" spans="1:39">
      <c r="A181" s="8">
        <v>45717</v>
      </c>
      <c r="B181" s="45">
        <v>36.9011</v>
      </c>
      <c r="C181" s="45">
        <v>37.629800000000003</v>
      </c>
      <c r="D181" s="45">
        <v>40.771500000000003</v>
      </c>
      <c r="E181" s="45">
        <v>37.522399999999998</v>
      </c>
      <c r="F181" s="45">
        <v>37.720100000000002</v>
      </c>
      <c r="G181" s="45">
        <v>33.884900000000002</v>
      </c>
      <c r="H181" s="45">
        <v>39.935400000000001</v>
      </c>
      <c r="I181" s="45">
        <v>37.633899999999997</v>
      </c>
      <c r="J181" s="45">
        <v>40.912599999999998</v>
      </c>
      <c r="K181" s="45">
        <v>37.522399999999998</v>
      </c>
      <c r="L181" s="45">
        <v>37.720100000000002</v>
      </c>
      <c r="M181" s="45">
        <v>33.884900000000002</v>
      </c>
      <c r="N181" s="45">
        <v>39.935400000000001</v>
      </c>
      <c r="O181" s="45">
        <v>16.995200000000001</v>
      </c>
      <c r="P181" s="45">
        <v>16.995200000000001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8.0158000000000005</v>
      </c>
      <c r="V181" s="45">
        <v>0</v>
      </c>
      <c r="W181" s="45">
        <v>8.0158000000000005</v>
      </c>
      <c r="X181" s="45">
        <v>19.899999999999999</v>
      </c>
      <c r="Y181" s="45">
        <v>20.048200000000001</v>
      </c>
      <c r="Z181" s="45">
        <v>8.0106999999999999</v>
      </c>
      <c r="AA181" s="45">
        <v>8.0158000000000005</v>
      </c>
      <c r="AB181" s="45">
        <v>0</v>
      </c>
      <c r="AC181" s="45">
        <v>8.0158000000000005</v>
      </c>
      <c r="AD181" s="45">
        <v>19.899999999999999</v>
      </c>
      <c r="AE181" s="45">
        <v>20.048200000000001</v>
      </c>
      <c r="AF181" s="45">
        <v>8.0106999999999999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23.025600000000001</v>
      </c>
    </row>
    <row r="182" spans="1:39">
      <c r="A182" s="8">
        <v>45748</v>
      </c>
      <c r="B182" s="45">
        <v>36.6128</v>
      </c>
      <c r="C182" s="45">
        <v>37.598500000000001</v>
      </c>
      <c r="D182" s="45">
        <v>40.322299999999998</v>
      </c>
      <c r="E182" s="45">
        <v>37.501600000000003</v>
      </c>
      <c r="F182" s="45">
        <v>37.524799999999999</v>
      </c>
      <c r="G182" s="45">
        <v>36.266800000000003</v>
      </c>
      <c r="H182" s="45">
        <v>40.241799999999998</v>
      </c>
      <c r="I182" s="45">
        <v>37.611800000000002</v>
      </c>
      <c r="J182" s="45">
        <v>40.761800000000001</v>
      </c>
      <c r="K182" s="45">
        <v>37.501600000000003</v>
      </c>
      <c r="L182" s="45">
        <v>37.524799999999999</v>
      </c>
      <c r="M182" s="45">
        <v>36.266800000000003</v>
      </c>
      <c r="N182" s="45">
        <v>40.241799999999998</v>
      </c>
      <c r="O182" s="45">
        <v>15.7193</v>
      </c>
      <c r="P182" s="45">
        <v>15.7193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14.3104</v>
      </c>
      <c r="V182" s="45">
        <v>0</v>
      </c>
      <c r="W182" s="45">
        <v>14.3104</v>
      </c>
      <c r="X182" s="45">
        <v>0</v>
      </c>
      <c r="Y182" s="45">
        <v>24.27</v>
      </c>
      <c r="Z182" s="45">
        <v>8.5526</v>
      </c>
      <c r="AA182" s="45">
        <v>14.3104</v>
      </c>
      <c r="AB182" s="45">
        <v>0</v>
      </c>
      <c r="AC182" s="45">
        <v>14.3104</v>
      </c>
      <c r="AD182" s="45">
        <v>0</v>
      </c>
      <c r="AE182" s="45">
        <v>24.27</v>
      </c>
      <c r="AF182" s="45">
        <v>8.5526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22.989799999999999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268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268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268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268</v>
      </c>
    </row>
    <row r="157" spans="1:16" hidden="1" outlineLevel="1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 hidden="1" outlineLevel="1" collapsed="1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 hidden="1" outlineLevel="1" collapsed="1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 hidden="1" outlineLevel="1" collapsed="1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 hidden="1" outlineLevel="1" collapsed="1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 hidden="1" outlineLevel="1" collapsed="1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 hidden="1" outlineLevel="1" collapsed="1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  <row r="170" spans="1:16" collapsed="1">
      <c r="A170" s="8">
        <v>45383</v>
      </c>
      <c r="B170" s="45">
        <v>12.030799999999999</v>
      </c>
      <c r="C170" s="45">
        <v>4.3006000000000002</v>
      </c>
      <c r="D170" s="45">
        <v>12.145099999999999</v>
      </c>
      <c r="E170" s="45">
        <v>3.4599000000000002</v>
      </c>
      <c r="F170" s="45">
        <v>0</v>
      </c>
      <c r="G170" s="45">
        <v>12.228400000000001</v>
      </c>
      <c r="H170" s="45">
        <v>4.3006000000000002</v>
      </c>
      <c r="I170" s="45">
        <v>12.341699999999999</v>
      </c>
      <c r="J170" s="45">
        <v>11.0625</v>
      </c>
      <c r="K170" s="45">
        <v>0</v>
      </c>
      <c r="L170" s="45">
        <v>1.5601</v>
      </c>
      <c r="M170" s="45">
        <v>0</v>
      </c>
      <c r="N170" s="45">
        <v>1.4901</v>
      </c>
      <c r="O170" s="45">
        <v>3.4</v>
      </c>
      <c r="P170" s="45">
        <v>0</v>
      </c>
    </row>
    <row r="171" spans="1:16">
      <c r="A171" s="8">
        <v>45413</v>
      </c>
      <c r="B171" s="45">
        <v>11.491199999999999</v>
      </c>
      <c r="C171" s="45">
        <v>3.8226</v>
      </c>
      <c r="D171" s="45">
        <v>11.5664</v>
      </c>
      <c r="E171" s="45">
        <v>3.3327</v>
      </c>
      <c r="F171" s="45">
        <v>0</v>
      </c>
      <c r="G171" s="45">
        <v>11.5787</v>
      </c>
      <c r="H171" s="45">
        <v>3.8226</v>
      </c>
      <c r="I171" s="45">
        <v>11.647500000000001</v>
      </c>
      <c r="J171" s="45">
        <v>9.5305</v>
      </c>
      <c r="K171" s="45">
        <v>0</v>
      </c>
      <c r="L171" s="45">
        <v>1.5348999999999999</v>
      </c>
      <c r="M171" s="45">
        <v>0</v>
      </c>
      <c r="N171" s="45">
        <v>1.3310999999999999</v>
      </c>
      <c r="O171" s="45">
        <v>3.25</v>
      </c>
      <c r="P171" s="45">
        <v>0</v>
      </c>
    </row>
    <row r="172" spans="1:16">
      <c r="A172" s="8">
        <v>45444</v>
      </c>
      <c r="B172" s="45">
        <v>10.9749</v>
      </c>
      <c r="C172" s="45">
        <v>3.6930999999999998</v>
      </c>
      <c r="D172" s="45">
        <v>11.0968</v>
      </c>
      <c r="E172" s="45">
        <v>4.165</v>
      </c>
      <c r="F172" s="45">
        <v>0</v>
      </c>
      <c r="G172" s="45">
        <v>11.323399999999999</v>
      </c>
      <c r="H172" s="45">
        <v>3.6930999999999998</v>
      </c>
      <c r="I172" s="45">
        <v>11.369199999999999</v>
      </c>
      <c r="J172" s="45">
        <v>11.4628</v>
      </c>
      <c r="K172" s="45">
        <v>0</v>
      </c>
      <c r="L172" s="45">
        <v>1.5497000000000001</v>
      </c>
      <c r="M172" s="45">
        <v>0</v>
      </c>
      <c r="N172" s="45">
        <v>0.87590000000000001</v>
      </c>
      <c r="O172" s="45">
        <v>3.246</v>
      </c>
      <c r="P172" s="45">
        <v>0</v>
      </c>
    </row>
    <row r="173" spans="1:16">
      <c r="A173" s="8">
        <v>45474</v>
      </c>
      <c r="B173" s="45">
        <v>11.026300000000001</v>
      </c>
      <c r="C173" s="45">
        <v>4.3849</v>
      </c>
      <c r="D173" s="45">
        <v>11.1416</v>
      </c>
      <c r="E173" s="45">
        <v>3.3010000000000002</v>
      </c>
      <c r="F173" s="45">
        <v>0</v>
      </c>
      <c r="G173" s="45">
        <v>11.1608</v>
      </c>
      <c r="H173" s="45">
        <v>4.3849</v>
      </c>
      <c r="I173" s="45">
        <v>11.262499999999999</v>
      </c>
      <c r="J173" s="45">
        <v>10.2193</v>
      </c>
      <c r="K173" s="45">
        <v>0</v>
      </c>
      <c r="L173" s="45">
        <v>1.3802000000000001</v>
      </c>
      <c r="M173" s="45">
        <v>0</v>
      </c>
      <c r="N173" s="45">
        <v>1.0337000000000001</v>
      </c>
      <c r="O173" s="45">
        <v>3.2694000000000001</v>
      </c>
      <c r="P173" s="45">
        <v>0</v>
      </c>
    </row>
    <row r="174" spans="1:16">
      <c r="A174" s="8">
        <v>45505</v>
      </c>
      <c r="B174" s="45">
        <v>11.000299999999999</v>
      </c>
      <c r="C174" s="45">
        <v>3.4977</v>
      </c>
      <c r="D174" s="45">
        <v>11.061400000000001</v>
      </c>
      <c r="E174" s="45">
        <v>8.1183999999999994</v>
      </c>
      <c r="F174" s="45">
        <v>0</v>
      </c>
      <c r="G174" s="45">
        <v>11.2088</v>
      </c>
      <c r="H174" s="45">
        <v>3.4977</v>
      </c>
      <c r="I174" s="45">
        <v>11.273</v>
      </c>
      <c r="J174" s="45">
        <v>8.1183999999999994</v>
      </c>
      <c r="K174" s="45">
        <v>0</v>
      </c>
      <c r="L174" s="45">
        <v>1.2587999999999999</v>
      </c>
      <c r="M174" s="45">
        <v>0</v>
      </c>
      <c r="N174" s="45">
        <v>1.2587999999999999</v>
      </c>
      <c r="O174" s="45">
        <v>0</v>
      </c>
      <c r="P174" s="45">
        <v>0</v>
      </c>
    </row>
    <row r="175" spans="1:16">
      <c r="A175" s="8">
        <v>45536</v>
      </c>
      <c r="B175" s="45">
        <v>10.994</v>
      </c>
      <c r="C175" s="45">
        <v>4.6012000000000004</v>
      </c>
      <c r="D175" s="45">
        <v>11.1326</v>
      </c>
      <c r="E175" s="45">
        <v>3.0203000000000002</v>
      </c>
      <c r="F175" s="45">
        <v>0</v>
      </c>
      <c r="G175" s="45">
        <v>11.223000000000001</v>
      </c>
      <c r="H175" s="45">
        <v>4.6012000000000004</v>
      </c>
      <c r="I175" s="45">
        <v>11.294700000000001</v>
      </c>
      <c r="J175" s="45">
        <v>8</v>
      </c>
      <c r="K175" s="45">
        <v>0</v>
      </c>
      <c r="L175" s="45">
        <v>1.7583</v>
      </c>
      <c r="M175" s="45">
        <v>0</v>
      </c>
      <c r="N175" s="45">
        <v>1.0535000000000001</v>
      </c>
      <c r="O175" s="45">
        <v>3.0202</v>
      </c>
      <c r="P175" s="45">
        <v>0</v>
      </c>
    </row>
    <row r="176" spans="1:16">
      <c r="A176" s="8">
        <v>45566</v>
      </c>
      <c r="B176" s="45">
        <v>11.020300000000001</v>
      </c>
      <c r="C176" s="45">
        <v>4.0099</v>
      </c>
      <c r="D176" s="45">
        <v>11.115</v>
      </c>
      <c r="E176" s="45">
        <v>3.2313999999999998</v>
      </c>
      <c r="F176" s="45">
        <v>0</v>
      </c>
      <c r="G176" s="45">
        <v>11.130699999999999</v>
      </c>
      <c r="H176" s="45">
        <v>4.0099</v>
      </c>
      <c r="I176" s="45">
        <v>11.1973</v>
      </c>
      <c r="J176" s="45">
        <v>13.5</v>
      </c>
      <c r="K176" s="45">
        <v>0</v>
      </c>
      <c r="L176" s="45">
        <v>1.6354</v>
      </c>
      <c r="M176" s="45">
        <v>0</v>
      </c>
      <c r="N176" s="45">
        <v>1.0305</v>
      </c>
      <c r="O176" s="45">
        <v>2.9592999999999998</v>
      </c>
      <c r="P176" s="45">
        <v>0</v>
      </c>
    </row>
    <row r="177" spans="1:16">
      <c r="A177" s="8">
        <v>45597</v>
      </c>
      <c r="B177" s="45">
        <v>11.0367</v>
      </c>
      <c r="C177" s="45">
        <v>3.8561000000000001</v>
      </c>
      <c r="D177" s="45">
        <v>11.0687</v>
      </c>
      <c r="E177" s="45">
        <v>0</v>
      </c>
      <c r="F177" s="45">
        <v>0</v>
      </c>
      <c r="G177" s="45">
        <v>11.1873</v>
      </c>
      <c r="H177" s="45">
        <v>3.8561000000000001</v>
      </c>
      <c r="I177" s="45">
        <v>11.2204</v>
      </c>
      <c r="J177" s="45">
        <v>0</v>
      </c>
      <c r="K177" s="45">
        <v>0</v>
      </c>
      <c r="L177" s="45">
        <v>1.2666999999999999</v>
      </c>
      <c r="M177" s="45">
        <v>0</v>
      </c>
      <c r="N177" s="45">
        <v>1.2666999999999999</v>
      </c>
      <c r="O177" s="45">
        <v>0</v>
      </c>
      <c r="P177" s="45">
        <v>0</v>
      </c>
    </row>
    <row r="178" spans="1:16">
      <c r="A178" s="8">
        <v>45627</v>
      </c>
      <c r="B178" s="45">
        <v>10.715</v>
      </c>
      <c r="C178" s="45">
        <v>3.7427999999999999</v>
      </c>
      <c r="D178" s="45">
        <v>10.8177</v>
      </c>
      <c r="E178" s="45">
        <v>13.6792</v>
      </c>
      <c r="F178" s="45">
        <v>0</v>
      </c>
      <c r="G178" s="45">
        <v>10.976000000000001</v>
      </c>
      <c r="H178" s="45">
        <v>3.7427999999999999</v>
      </c>
      <c r="I178" s="45">
        <v>11.086499999999999</v>
      </c>
      <c r="J178" s="45">
        <v>13.6792</v>
      </c>
      <c r="K178" s="45">
        <v>0</v>
      </c>
      <c r="L178" s="45">
        <v>2.1964999999999999</v>
      </c>
      <c r="M178" s="45">
        <v>0</v>
      </c>
      <c r="N178" s="45">
        <v>2.1964999999999999</v>
      </c>
      <c r="O178" s="45">
        <v>0</v>
      </c>
      <c r="P178" s="45">
        <v>0</v>
      </c>
    </row>
    <row r="179" spans="1:16">
      <c r="A179" s="8">
        <v>45658</v>
      </c>
      <c r="B179" s="45">
        <v>10.8805</v>
      </c>
      <c r="C179" s="45">
        <v>4.0759999999999996</v>
      </c>
      <c r="D179" s="45">
        <v>11.0793</v>
      </c>
      <c r="E179" s="45">
        <v>3.0013000000000001</v>
      </c>
      <c r="F179" s="45">
        <v>0</v>
      </c>
      <c r="G179" s="45">
        <v>11.191000000000001</v>
      </c>
      <c r="H179" s="45">
        <v>4.0759999999999996</v>
      </c>
      <c r="I179" s="45">
        <v>11.257300000000001</v>
      </c>
      <c r="J179" s="45">
        <v>7.25</v>
      </c>
      <c r="K179" s="45">
        <v>0</v>
      </c>
      <c r="L179" s="45">
        <v>1.8785000000000001</v>
      </c>
      <c r="M179" s="45">
        <v>0</v>
      </c>
      <c r="N179" s="45">
        <v>0.73089999999999999</v>
      </c>
      <c r="O179" s="45">
        <v>3</v>
      </c>
      <c r="P179" s="45">
        <v>0</v>
      </c>
    </row>
    <row r="180" spans="1:16">
      <c r="A180" s="8">
        <v>45689</v>
      </c>
      <c r="B180" s="45">
        <v>10.983000000000001</v>
      </c>
      <c r="C180" s="45">
        <v>3.8130999999999999</v>
      </c>
      <c r="D180" s="45">
        <v>11.0724</v>
      </c>
      <c r="E180" s="45">
        <v>10.5</v>
      </c>
      <c r="F180" s="45">
        <v>0</v>
      </c>
      <c r="G180" s="45">
        <v>11.185700000000001</v>
      </c>
      <c r="H180" s="45">
        <v>3.8130999999999999</v>
      </c>
      <c r="I180" s="45">
        <v>11.2796</v>
      </c>
      <c r="J180" s="45">
        <v>10.5</v>
      </c>
      <c r="K180" s="45">
        <v>0</v>
      </c>
      <c r="L180" s="45">
        <v>1.2496</v>
      </c>
      <c r="M180" s="45">
        <v>0</v>
      </c>
      <c r="N180" s="45">
        <v>1.2496</v>
      </c>
      <c r="O180" s="45">
        <v>0</v>
      </c>
      <c r="P180" s="45">
        <v>0</v>
      </c>
    </row>
    <row r="181" spans="1:16">
      <c r="A181" s="8">
        <v>45717</v>
      </c>
      <c r="B181" s="45">
        <v>10.736599999999999</v>
      </c>
      <c r="C181" s="45">
        <v>3.6837</v>
      </c>
      <c r="D181" s="45">
        <v>10.963200000000001</v>
      </c>
      <c r="E181" s="45">
        <v>3.1410999999999998</v>
      </c>
      <c r="F181" s="45">
        <v>0</v>
      </c>
      <c r="G181" s="45">
        <v>11.106199999999999</v>
      </c>
      <c r="H181" s="45">
        <v>3.6837</v>
      </c>
      <c r="I181" s="45">
        <v>11.2943</v>
      </c>
      <c r="J181" s="45">
        <v>0</v>
      </c>
      <c r="K181" s="45">
        <v>0</v>
      </c>
      <c r="L181" s="45">
        <v>1.464</v>
      </c>
      <c r="M181" s="45">
        <v>0</v>
      </c>
      <c r="N181" s="45">
        <v>1.0995999999999999</v>
      </c>
      <c r="O181" s="45">
        <v>3.1410999999999998</v>
      </c>
      <c r="P181" s="45">
        <v>0</v>
      </c>
    </row>
    <row r="182" spans="1:16">
      <c r="A182" s="8">
        <v>45748</v>
      </c>
      <c r="B182" s="45">
        <v>11.4535</v>
      </c>
      <c r="C182" s="45">
        <v>3.5741000000000001</v>
      </c>
      <c r="D182" s="45">
        <v>11.646100000000001</v>
      </c>
      <c r="E182" s="45">
        <v>3.5787</v>
      </c>
      <c r="F182" s="45">
        <v>0</v>
      </c>
      <c r="G182" s="45">
        <v>11.674200000000001</v>
      </c>
      <c r="H182" s="45">
        <v>3.5741000000000001</v>
      </c>
      <c r="I182" s="45">
        <v>11.805899999999999</v>
      </c>
      <c r="J182" s="45">
        <v>9.9252000000000002</v>
      </c>
      <c r="K182" s="45">
        <v>0</v>
      </c>
      <c r="L182" s="45">
        <v>1.3044</v>
      </c>
      <c r="M182" s="45">
        <v>0</v>
      </c>
      <c r="N182" s="45">
        <v>0.62339999999999995</v>
      </c>
      <c r="O182" s="45">
        <v>2.6</v>
      </c>
      <c r="P182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268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268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268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268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268</v>
      </c>
    </row>
    <row r="157" spans="1:16" hidden="1" outlineLevel="1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 hidden="1" outlineLevel="1" collapsed="1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 hidden="1" outlineLevel="1" collapsed="1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 hidden="1" outlineLevel="1" collapsed="1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 hidden="1" outlineLevel="1" collapsed="1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 hidden="1" outlineLevel="1" collapsed="1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 hidden="1" outlineLevel="1" collapsed="1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 hidden="1" outlineLevel="1" collapsed="1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 hidden="1" outlineLevel="1" collapsed="1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 hidden="1" outlineLevel="1" collapsed="1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 hidden="1" outlineLevel="1" collapsed="1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 hidden="1" outlineLevel="1" collapsed="1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 hidden="1" outlineLevel="1" collapsed="1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  <row r="170" spans="1:16" collapsed="1">
      <c r="A170" s="8">
        <v>45383</v>
      </c>
      <c r="B170" s="45">
        <v>9.6603999999999992</v>
      </c>
      <c r="C170" s="45">
        <v>3.5310000000000001</v>
      </c>
      <c r="D170" s="45">
        <v>10.257999999999999</v>
      </c>
      <c r="E170" s="45">
        <v>10.403700000000001</v>
      </c>
      <c r="F170" s="45">
        <v>14.9922</v>
      </c>
      <c r="G170" s="45">
        <v>11.7341</v>
      </c>
      <c r="H170" s="45">
        <v>4.5720000000000001</v>
      </c>
      <c r="I170" s="45">
        <v>12.3172</v>
      </c>
      <c r="J170" s="45">
        <v>13.282</v>
      </c>
      <c r="K170" s="45">
        <v>15.519</v>
      </c>
      <c r="L170" s="45">
        <v>1.0006999999999999</v>
      </c>
      <c r="M170" s="45">
        <v>1.2200000000000001E-2</v>
      </c>
      <c r="N170" s="45">
        <v>1.0358000000000001</v>
      </c>
      <c r="O170" s="45">
        <v>1.6094999999999999</v>
      </c>
      <c r="P170" s="45">
        <v>0.97150000000000003</v>
      </c>
    </row>
    <row r="171" spans="1:16">
      <c r="A171" s="8">
        <v>45413</v>
      </c>
      <c r="B171" s="45">
        <v>9.4812999999999992</v>
      </c>
      <c r="C171" s="45">
        <v>2.9638</v>
      </c>
      <c r="D171" s="45">
        <v>9.9431999999999992</v>
      </c>
      <c r="E171" s="45">
        <v>10.308999999999999</v>
      </c>
      <c r="F171" s="45">
        <v>14.9123</v>
      </c>
      <c r="G171" s="45">
        <v>11.344200000000001</v>
      </c>
      <c r="H171" s="45">
        <v>4.3422999999999998</v>
      </c>
      <c r="I171" s="45">
        <v>11.7339</v>
      </c>
      <c r="J171" s="45">
        <v>12.186500000000001</v>
      </c>
      <c r="K171" s="45">
        <v>15.1089</v>
      </c>
      <c r="L171" s="45">
        <v>0.79290000000000005</v>
      </c>
      <c r="M171" s="45">
        <v>1.5100000000000001E-2</v>
      </c>
      <c r="N171" s="45">
        <v>0.9012</v>
      </c>
      <c r="O171" s="45">
        <v>0.99060000000000004</v>
      </c>
      <c r="P171" s="45">
        <v>0.8</v>
      </c>
    </row>
    <row r="172" spans="1:16">
      <c r="A172" s="8">
        <v>45444</v>
      </c>
      <c r="B172" s="45">
        <v>9.0512999999999995</v>
      </c>
      <c r="C172" s="45">
        <v>3.6293000000000002</v>
      </c>
      <c r="D172" s="45">
        <v>9.6890000000000001</v>
      </c>
      <c r="E172" s="45">
        <v>9.5673999999999992</v>
      </c>
      <c r="F172" s="45">
        <v>14.7669</v>
      </c>
      <c r="G172" s="45">
        <v>10.882400000000001</v>
      </c>
      <c r="H172" s="45">
        <v>4.6191000000000004</v>
      </c>
      <c r="I172" s="45">
        <v>11.504799999999999</v>
      </c>
      <c r="J172" s="45">
        <v>11.9649</v>
      </c>
      <c r="K172" s="45">
        <v>15.6067</v>
      </c>
      <c r="L172" s="45">
        <v>0.80930000000000002</v>
      </c>
      <c r="M172" s="45">
        <v>1.0800000000000001E-2</v>
      </c>
      <c r="N172" s="45">
        <v>0.87319999999999998</v>
      </c>
      <c r="O172" s="45">
        <v>1.1379999999999999</v>
      </c>
      <c r="P172" s="45">
        <v>1.4035</v>
      </c>
    </row>
    <row r="173" spans="1:16">
      <c r="A173" s="8">
        <v>45474</v>
      </c>
      <c r="B173" s="45">
        <v>8.8421000000000003</v>
      </c>
      <c r="C173" s="45">
        <v>3.0131999999999999</v>
      </c>
      <c r="D173" s="45">
        <v>9.1562999999999999</v>
      </c>
      <c r="E173" s="45">
        <v>10.1092</v>
      </c>
      <c r="F173" s="45">
        <v>14.284599999999999</v>
      </c>
      <c r="G173" s="45">
        <v>10.930300000000001</v>
      </c>
      <c r="H173" s="45">
        <v>4.3544999999999998</v>
      </c>
      <c r="I173" s="45">
        <v>11.247400000000001</v>
      </c>
      <c r="J173" s="45">
        <v>12.0952</v>
      </c>
      <c r="K173" s="45">
        <v>14.3126</v>
      </c>
      <c r="L173" s="45">
        <v>1.0238</v>
      </c>
      <c r="M173" s="45">
        <v>1.2800000000000001E-2</v>
      </c>
      <c r="N173" s="45">
        <v>1.1744000000000001</v>
      </c>
      <c r="O173" s="45">
        <v>0.93200000000000005</v>
      </c>
      <c r="P173" s="45">
        <v>0.01</v>
      </c>
    </row>
    <row r="174" spans="1:16">
      <c r="A174" s="8">
        <v>45505</v>
      </c>
      <c r="B174" s="45">
        <v>9.0940999999999992</v>
      </c>
      <c r="C174" s="45">
        <v>3.0911</v>
      </c>
      <c r="D174" s="45">
        <v>9.4347999999999992</v>
      </c>
      <c r="E174" s="45">
        <v>10.2386</v>
      </c>
      <c r="F174" s="45">
        <v>12.238099999999999</v>
      </c>
      <c r="G174" s="45">
        <v>11.065099999999999</v>
      </c>
      <c r="H174" s="45">
        <v>4.3895</v>
      </c>
      <c r="I174" s="45">
        <v>11.4237</v>
      </c>
      <c r="J174" s="45">
        <v>11.9579</v>
      </c>
      <c r="K174" s="45">
        <v>13.3675</v>
      </c>
      <c r="L174" s="45">
        <v>1.0688</v>
      </c>
      <c r="M174" s="45">
        <v>1.17E-2</v>
      </c>
      <c r="N174" s="45">
        <v>1.2123999999999999</v>
      </c>
      <c r="O174" s="45">
        <v>1.0258</v>
      </c>
      <c r="P174" s="45">
        <v>2.4622000000000002</v>
      </c>
    </row>
    <row r="175" spans="1:16">
      <c r="A175" s="8">
        <v>45536</v>
      </c>
      <c r="B175" s="45">
        <v>8.9999000000000002</v>
      </c>
      <c r="C175" s="45">
        <v>2.8260999999999998</v>
      </c>
      <c r="D175" s="45">
        <v>9.4983000000000004</v>
      </c>
      <c r="E175" s="45">
        <v>9.8861000000000008</v>
      </c>
      <c r="F175" s="45">
        <v>13.4366</v>
      </c>
      <c r="G175" s="45">
        <v>10.960100000000001</v>
      </c>
      <c r="H175" s="45">
        <v>4.0488999999999997</v>
      </c>
      <c r="I175" s="45">
        <v>11.4095</v>
      </c>
      <c r="J175" s="45">
        <v>11.959</v>
      </c>
      <c r="K175" s="45">
        <v>13.450100000000001</v>
      </c>
      <c r="L175" s="45">
        <v>0.89510000000000001</v>
      </c>
      <c r="M175" s="45">
        <v>1.14E-2</v>
      </c>
      <c r="N175" s="45">
        <v>1.0356000000000001</v>
      </c>
      <c r="O175" s="45">
        <v>0.99460000000000004</v>
      </c>
      <c r="P175" s="45">
        <v>0.7</v>
      </c>
    </row>
    <row r="176" spans="1:16">
      <c r="A176" s="8">
        <v>45566</v>
      </c>
      <c r="B176" s="45">
        <v>8.7639999999999993</v>
      </c>
      <c r="C176" s="45">
        <v>3.3967999999999998</v>
      </c>
      <c r="D176" s="45">
        <v>9.0744000000000007</v>
      </c>
      <c r="E176" s="45">
        <v>10.4724</v>
      </c>
      <c r="F176" s="45">
        <v>13.6168</v>
      </c>
      <c r="G176" s="45">
        <v>10.9338</v>
      </c>
      <c r="H176" s="45">
        <v>4.5926999999999998</v>
      </c>
      <c r="I176" s="45">
        <v>11.4292</v>
      </c>
      <c r="J176" s="45">
        <v>12.0213</v>
      </c>
      <c r="K176" s="45">
        <v>13.6317</v>
      </c>
      <c r="L176" s="45">
        <v>1.0498000000000001</v>
      </c>
      <c r="M176" s="45">
        <v>1.23E-2</v>
      </c>
      <c r="N176" s="45">
        <v>1.2242</v>
      </c>
      <c r="O176" s="45">
        <v>0.77339999999999998</v>
      </c>
      <c r="P176" s="45">
        <v>0.01</v>
      </c>
    </row>
    <row r="177" spans="1:16">
      <c r="A177" s="8">
        <v>45597</v>
      </c>
      <c r="B177" s="45">
        <v>9.0187000000000008</v>
      </c>
      <c r="C177" s="45">
        <v>3.1280000000000001</v>
      </c>
      <c r="D177" s="45">
        <v>9.2057000000000002</v>
      </c>
      <c r="E177" s="45">
        <v>9.4982000000000006</v>
      </c>
      <c r="F177" s="45">
        <v>11.630699999999999</v>
      </c>
      <c r="G177" s="45">
        <v>11.2119</v>
      </c>
      <c r="H177" s="45">
        <v>4.5092999999999996</v>
      </c>
      <c r="I177" s="45">
        <v>11.449400000000001</v>
      </c>
      <c r="J177" s="45">
        <v>11.283099999999999</v>
      </c>
      <c r="K177" s="45">
        <v>13.5214</v>
      </c>
      <c r="L177" s="45">
        <v>1.1483000000000001</v>
      </c>
      <c r="M177" s="45">
        <v>1.2500000000000001E-2</v>
      </c>
      <c r="N177" s="45">
        <v>1.2798</v>
      </c>
      <c r="O177" s="45">
        <v>0.55769999999999997</v>
      </c>
      <c r="P177" s="45">
        <v>1.2968999999999999</v>
      </c>
    </row>
    <row r="178" spans="1:16">
      <c r="A178" s="8">
        <v>45627</v>
      </c>
      <c r="B178" s="45">
        <v>8.6936</v>
      </c>
      <c r="C178" s="45">
        <v>3.1154000000000002</v>
      </c>
      <c r="D178" s="45">
        <v>8.9910999999999994</v>
      </c>
      <c r="E178" s="45">
        <v>9.3388000000000009</v>
      </c>
      <c r="F178" s="45">
        <v>11.6976</v>
      </c>
      <c r="G178" s="45">
        <v>10.8287</v>
      </c>
      <c r="H178" s="45">
        <v>4.5072999999999999</v>
      </c>
      <c r="I178" s="45">
        <v>11.2156</v>
      </c>
      <c r="J178" s="45">
        <v>11.1814</v>
      </c>
      <c r="K178" s="45">
        <v>13.4688</v>
      </c>
      <c r="L178" s="45">
        <v>0.82489999999999997</v>
      </c>
      <c r="M178" s="45">
        <v>1.7100000000000001E-2</v>
      </c>
      <c r="N178" s="45">
        <v>0.96870000000000001</v>
      </c>
      <c r="O178" s="45">
        <v>0.71079999999999999</v>
      </c>
      <c r="P178" s="45">
        <v>1.4559</v>
      </c>
    </row>
    <row r="179" spans="1:16">
      <c r="A179" s="8">
        <v>45658</v>
      </c>
      <c r="B179" s="45">
        <v>8.4308999999999994</v>
      </c>
      <c r="C179" s="45">
        <v>3.4087999999999998</v>
      </c>
      <c r="D179" s="45">
        <v>8.7840000000000007</v>
      </c>
      <c r="E179" s="45">
        <v>9.3768999999999991</v>
      </c>
      <c r="F179" s="45">
        <v>9.8481000000000005</v>
      </c>
      <c r="G179" s="45">
        <v>10.4373</v>
      </c>
      <c r="H179" s="45">
        <v>5.0293999999999999</v>
      </c>
      <c r="I179" s="45">
        <v>10.7516</v>
      </c>
      <c r="J179" s="45">
        <v>11.631600000000001</v>
      </c>
      <c r="K179" s="45">
        <v>11.05</v>
      </c>
      <c r="L179" s="45">
        <v>0.89939999999999998</v>
      </c>
      <c r="M179" s="45">
        <v>1.15E-2</v>
      </c>
      <c r="N179" s="45">
        <v>0.98409999999999997</v>
      </c>
      <c r="O179" s="45">
        <v>1.2708999999999999</v>
      </c>
      <c r="P179" s="45">
        <v>1.3037000000000001</v>
      </c>
    </row>
    <row r="180" spans="1:16">
      <c r="A180" s="8">
        <v>45689</v>
      </c>
      <c r="B180" s="45">
        <v>8.4093</v>
      </c>
      <c r="C180" s="45">
        <v>3.6644999999999999</v>
      </c>
      <c r="D180" s="45">
        <v>8.5886999999999993</v>
      </c>
      <c r="E180" s="45">
        <v>8.9365000000000006</v>
      </c>
      <c r="F180" s="45">
        <v>11.037599999999999</v>
      </c>
      <c r="G180" s="45">
        <v>11.0802</v>
      </c>
      <c r="H180" s="45">
        <v>4.6917999999999997</v>
      </c>
      <c r="I180" s="45">
        <v>11.497400000000001</v>
      </c>
      <c r="J180" s="45">
        <v>11.9293</v>
      </c>
      <c r="K180" s="45">
        <v>12.680099999999999</v>
      </c>
      <c r="L180" s="45">
        <v>1.0887</v>
      </c>
      <c r="M180" s="45">
        <v>1.0699999999999999E-2</v>
      </c>
      <c r="N180" s="45">
        <v>1.2122999999999999</v>
      </c>
      <c r="O180" s="45">
        <v>0.96699999999999997</v>
      </c>
      <c r="P180" s="45">
        <v>1.0803</v>
      </c>
    </row>
    <row r="181" spans="1:16">
      <c r="A181" s="8">
        <v>45717</v>
      </c>
      <c r="B181" s="45">
        <v>8.9913000000000007</v>
      </c>
      <c r="C181" s="45">
        <v>3.5243000000000002</v>
      </c>
      <c r="D181" s="45">
        <v>9.2845999999999993</v>
      </c>
      <c r="E181" s="45">
        <v>9.8901000000000003</v>
      </c>
      <c r="F181" s="45">
        <v>10.318199999999999</v>
      </c>
      <c r="G181" s="45">
        <v>10.7331</v>
      </c>
      <c r="H181" s="45">
        <v>4.5868000000000002</v>
      </c>
      <c r="I181" s="45">
        <v>11.075699999999999</v>
      </c>
      <c r="J181" s="45">
        <v>11.586499999999999</v>
      </c>
      <c r="K181" s="45">
        <v>11.8483</v>
      </c>
      <c r="L181" s="45">
        <v>0.86929999999999996</v>
      </c>
      <c r="M181" s="45">
        <v>1.2E-2</v>
      </c>
      <c r="N181" s="45">
        <v>0.98399999999999999</v>
      </c>
      <c r="O181" s="45">
        <v>0.73370000000000002</v>
      </c>
      <c r="P181" s="45">
        <v>1.2938000000000001</v>
      </c>
    </row>
    <row r="182" spans="1:16">
      <c r="A182" s="8">
        <v>45748</v>
      </c>
      <c r="B182" s="45">
        <v>9.5122999999999998</v>
      </c>
      <c r="C182" s="45">
        <v>3.8513000000000002</v>
      </c>
      <c r="D182" s="45">
        <v>10.322800000000001</v>
      </c>
      <c r="E182" s="45">
        <v>9.0188000000000006</v>
      </c>
      <c r="F182" s="45">
        <v>9.1310000000000002</v>
      </c>
      <c r="G182" s="45">
        <v>11.3445</v>
      </c>
      <c r="H182" s="45">
        <v>4.7424999999999997</v>
      </c>
      <c r="I182" s="45">
        <v>12.0816</v>
      </c>
      <c r="J182" s="45">
        <v>11.765499999999999</v>
      </c>
      <c r="K182" s="45">
        <v>10.3576</v>
      </c>
      <c r="L182" s="45">
        <v>0.91610000000000003</v>
      </c>
      <c r="M182" s="45">
        <v>1.2800000000000001E-2</v>
      </c>
      <c r="N182" s="45">
        <v>1.0118</v>
      </c>
      <c r="O182" s="45">
        <v>0.92079999999999995</v>
      </c>
      <c r="P182" s="45">
        <v>1.2969999999999999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215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hidden="1" outlineLevel="1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 hidden="1" outlineLevel="1" collapsed="1">
      <c r="A158" s="48">
        <v>45017</v>
      </c>
      <c r="B158" s="143">
        <v>1</v>
      </c>
      <c r="C158" s="143">
        <v>2</v>
      </c>
      <c r="D158" s="19">
        <v>267</v>
      </c>
    </row>
    <row r="159" spans="1:4" hidden="1" outlineLevel="1" collapsed="1">
      <c r="A159" s="48">
        <v>45047</v>
      </c>
      <c r="B159" s="143">
        <v>1</v>
      </c>
      <c r="C159" s="143">
        <v>2</v>
      </c>
      <c r="D159" s="19">
        <v>267</v>
      </c>
    </row>
    <row r="160" spans="1:4" hidden="1" outlineLevel="1" collapsed="1">
      <c r="A160" s="48">
        <v>45078</v>
      </c>
      <c r="B160" s="143">
        <v>1</v>
      </c>
      <c r="C160" s="143">
        <v>2</v>
      </c>
      <c r="D160" s="19">
        <v>267</v>
      </c>
    </row>
    <row r="161" spans="1:4" hidden="1" outlineLevel="1" collapsed="1">
      <c r="A161" s="48">
        <v>45108</v>
      </c>
      <c r="B161" s="143">
        <v>1</v>
      </c>
      <c r="C161" s="143">
        <v>2</v>
      </c>
      <c r="D161" s="19">
        <v>267</v>
      </c>
    </row>
    <row r="162" spans="1:4" hidden="1" outlineLevel="1" collapsed="1">
      <c r="A162" s="48">
        <v>45139</v>
      </c>
      <c r="B162" s="143">
        <v>1</v>
      </c>
      <c r="C162" s="143">
        <v>2</v>
      </c>
      <c r="D162" s="19">
        <v>267</v>
      </c>
    </row>
    <row r="163" spans="1:4" hidden="1" outlineLevel="1" collapsed="1">
      <c r="A163" s="48">
        <v>45170</v>
      </c>
      <c r="B163" s="143">
        <v>1</v>
      </c>
      <c r="C163" s="143">
        <v>2</v>
      </c>
      <c r="D163" s="19">
        <v>267</v>
      </c>
    </row>
    <row r="164" spans="1:4" hidden="1" outlineLevel="1" collapsed="1">
      <c r="A164" s="48">
        <v>45200</v>
      </c>
      <c r="B164" s="143">
        <v>1</v>
      </c>
      <c r="C164" s="143">
        <v>2</v>
      </c>
      <c r="D164" s="19">
        <v>267</v>
      </c>
    </row>
    <row r="165" spans="1:4" hidden="1" outlineLevel="1" collapsed="1">
      <c r="A165" s="48">
        <v>45231</v>
      </c>
      <c r="B165" s="143">
        <v>1</v>
      </c>
      <c r="C165" s="143">
        <v>2</v>
      </c>
      <c r="D165" s="19">
        <v>267</v>
      </c>
    </row>
    <row r="166" spans="1:4" hidden="1" outlineLevel="1" collapsed="1">
      <c r="A166" s="48">
        <v>45261</v>
      </c>
      <c r="B166" s="143">
        <v>1</v>
      </c>
      <c r="C166" s="143">
        <v>2</v>
      </c>
      <c r="D166" s="19">
        <v>268</v>
      </c>
    </row>
    <row r="167" spans="1:4" hidden="1" outlineLevel="1" collapsed="1">
      <c r="A167" s="48">
        <v>45292</v>
      </c>
      <c r="B167" s="143">
        <v>1</v>
      </c>
      <c r="C167" s="143">
        <v>2</v>
      </c>
      <c r="D167" s="19">
        <v>268</v>
      </c>
    </row>
    <row r="168" spans="1:4" hidden="1" outlineLevel="1" collapsed="1">
      <c r="A168" s="48">
        <v>45323</v>
      </c>
      <c r="B168" s="143">
        <v>1</v>
      </c>
      <c r="C168" s="143">
        <v>2</v>
      </c>
      <c r="D168" s="19">
        <v>268</v>
      </c>
    </row>
    <row r="169" spans="1:4" hidden="1" outlineLevel="1" collapsed="1">
      <c r="A169" s="48">
        <v>45352</v>
      </c>
      <c r="B169" s="143">
        <v>1</v>
      </c>
      <c r="C169" s="143">
        <v>2</v>
      </c>
      <c r="D169" s="19">
        <v>263</v>
      </c>
    </row>
    <row r="170" spans="1:4" collapsed="1">
      <c r="A170" s="48">
        <v>45383</v>
      </c>
      <c r="B170" s="143">
        <v>1</v>
      </c>
      <c r="C170" s="143">
        <v>2</v>
      </c>
      <c r="D170" s="19">
        <v>263</v>
      </c>
    </row>
    <row r="171" spans="1:4">
      <c r="A171" s="48">
        <v>45413</v>
      </c>
      <c r="B171" s="143">
        <v>1</v>
      </c>
      <c r="C171" s="143">
        <v>2</v>
      </c>
      <c r="D171" s="19">
        <v>263</v>
      </c>
    </row>
    <row r="172" spans="1:4">
      <c r="A172" s="48">
        <v>45444</v>
      </c>
      <c r="B172" s="143">
        <v>1</v>
      </c>
      <c r="C172" s="143">
        <v>2</v>
      </c>
      <c r="D172" s="19">
        <v>262</v>
      </c>
    </row>
    <row r="173" spans="1:4">
      <c r="A173" s="48">
        <v>45474</v>
      </c>
      <c r="B173" s="143">
        <v>1</v>
      </c>
      <c r="C173" s="143">
        <v>2</v>
      </c>
      <c r="D173" s="19">
        <v>262</v>
      </c>
    </row>
    <row r="174" spans="1:4">
      <c r="A174" s="48">
        <v>45505</v>
      </c>
      <c r="B174" s="143">
        <v>1</v>
      </c>
      <c r="C174" s="143">
        <v>2</v>
      </c>
      <c r="D174" s="19">
        <v>262</v>
      </c>
    </row>
    <row r="175" spans="1:4">
      <c r="A175" s="48">
        <v>45536</v>
      </c>
      <c r="B175" s="143">
        <v>1</v>
      </c>
      <c r="C175" s="143">
        <v>2</v>
      </c>
      <c r="D175" s="19">
        <v>261</v>
      </c>
    </row>
    <row r="176" spans="1:4">
      <c r="A176" s="48">
        <v>45566</v>
      </c>
      <c r="B176" s="143">
        <v>1</v>
      </c>
      <c r="C176" s="143">
        <v>2</v>
      </c>
      <c r="D176" s="19">
        <v>261</v>
      </c>
    </row>
    <row r="177" spans="1:4">
      <c r="A177" s="48">
        <v>45597</v>
      </c>
      <c r="B177" s="143">
        <v>1</v>
      </c>
      <c r="C177" s="143">
        <v>2</v>
      </c>
      <c r="D177" s="19">
        <v>261</v>
      </c>
    </row>
    <row r="178" spans="1:4">
      <c r="A178" s="48">
        <v>45627</v>
      </c>
      <c r="B178" s="143">
        <v>1</v>
      </c>
      <c r="C178" s="143">
        <v>2</v>
      </c>
      <c r="D178" s="19">
        <v>261</v>
      </c>
    </row>
    <row r="179" spans="1:4">
      <c r="A179" s="48">
        <v>45658</v>
      </c>
      <c r="B179" s="143">
        <v>1</v>
      </c>
      <c r="C179" s="143">
        <v>2</v>
      </c>
      <c r="D179" s="19">
        <v>261</v>
      </c>
    </row>
    <row r="180" spans="1:4">
      <c r="A180" s="48">
        <v>45689</v>
      </c>
      <c r="B180" s="143">
        <v>1</v>
      </c>
      <c r="C180" s="143">
        <v>2</v>
      </c>
      <c r="D180" s="19">
        <v>261</v>
      </c>
    </row>
    <row r="181" spans="1:4">
      <c r="A181" s="48">
        <v>45717</v>
      </c>
      <c r="B181" s="143">
        <v>1</v>
      </c>
      <c r="C181" s="143">
        <v>2</v>
      </c>
      <c r="D181" s="19">
        <v>261</v>
      </c>
    </row>
    <row r="182" spans="1:4">
      <c r="A182" s="48">
        <v>45748</v>
      </c>
      <c r="B182" s="143">
        <v>1</v>
      </c>
      <c r="C182" s="143">
        <v>2</v>
      </c>
      <c r="D182" s="19">
        <v>261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167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45748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228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816832.86752873997</v>
      </c>
      <c r="C11" s="80">
        <f>IF(ISERROR(VLOOKUP($A$6,'Кредити НФК'!$A$10:$M$200,2,0)),"–",VLOOKUP($A$6,'Кредити НФК'!$A$10:$M$200,2,0))</f>
        <v>10427.392782639999</v>
      </c>
      <c r="D11" s="81">
        <f t="shared" ref="D11:D16" si="0">IF(ISERROR(C11/B11*100),"–",C11/B11*100)</f>
        <v>1.276563810928325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23.970039049744102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8.2541057075694795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3.9032971876641369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568991.63896480005</v>
      </c>
      <c r="C12" s="80">
        <f>IF(ISERROR(VLOOKUP($A$6,'Кредити НФК'!$A$10:$M$200,6,0)),"–",VLOOKUP($A$6,'Кредити НФК'!$A$10:$M$200,6,0))</f>
        <v>7957.4591196199999</v>
      </c>
      <c r="D12" s="81">
        <f t="shared" si="0"/>
        <v>1.3985195167537914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9.6376198203015093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8.6188096791745181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2.5677857192369089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247841.22856394001</v>
      </c>
      <c r="C13" s="80">
        <f>IF(ISERROR(VLOOKUP($A$6,'Кредити НФК'!$A$10:$M$200,10,0)),"–",VLOOKUP($A$6,'Кредити НФК'!$A$10:$M$200,10,0))</f>
        <v>2469.93366302</v>
      </c>
      <c r="D13" s="81">
        <f t="shared" si="0"/>
        <v>0.99657901041383323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114.17047306814939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7.0956051959511228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8.4528284293513138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313023.99799017998</v>
      </c>
      <c r="C14" s="80">
        <f>IF(ISERROR(VLOOKUP($A$6,'Кредити ДГ'!$A$10:$M$200,2,0)),"–",VLOOKUP($A$6,'Кредити ДГ'!$A$10:$M$200,2,0))</f>
        <v>7665.7209789999997</v>
      </c>
      <c r="D14" s="81">
        <f t="shared" si="0"/>
        <v>2.4489243726420247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21.801742735152899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6.7754985915344292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1.5612819273677587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302531.75057251001</v>
      </c>
      <c r="C15" s="80">
        <f>IF(ISERROR(VLOOKUP($A$6,'Кредити ДГ'!$A$10:$M$200,6,0)),"–",VLOOKUP($A$6,'Кредити ДГ'!$A$10:$M$200,6,0))</f>
        <v>7648.88824475</v>
      </c>
      <c r="D15" s="81">
        <f t="shared" si="0"/>
        <v>2.5282927263916171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22.638864834229082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6.817777866638508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1.5645926707318978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10492.24741767</v>
      </c>
      <c r="C16" s="87">
        <f>IF(ISERROR(VLOOKUP($A$6,'Кредити ДГ'!$A$10:$M$200,10,0)),"–",VLOOKUP($A$6,'Кредити ДГ'!$A$10:$M$200,10,0))</f>
        <v>16.832734250000001</v>
      </c>
      <c r="D16" s="88">
        <f t="shared" si="0"/>
        <v>0.16043020698932417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-70.304805540764576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-9.5013315503550615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7.886889926844276E-2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1217183.2390689801</v>
      </c>
      <c r="C18" s="80">
        <f>IF(ISERROR(VLOOKUP($A$6,'Депозити НФК'!$A$10:$S$200,2,0)),"–",VLOOKUP($A$6,'Депозити НФК'!$A$10:$S$200,2,0))</f>
        <v>30073.159474850003</v>
      </c>
      <c r="D18" s="81">
        <f>IF(ISERROR(C18/B18*100),"–",C18/B18*100)</f>
        <v>2.4707175147969402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7.7858685646165782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4.9839654990227586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11.484810199055033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904124.78066096036</v>
      </c>
      <c r="C19" s="80">
        <f>IF(ISERROR(VLOOKUP($A$6,'Депозити НФК'!$A$10:$S$200,8,0)),"–",VLOOKUP($A$6,'Депозити НФК'!$A$10:$S$200,8,0))</f>
        <v>24415.447661319999</v>
      </c>
      <c r="D19" s="81">
        <f t="shared" ref="D19:D23" si="1">IF(ISERROR(C19/B19*100),"–",C19/B19*100)</f>
        <v>2.700451108471011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10.659268710296317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9.0551935704011726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16.975954250345708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313058.45840802003</v>
      </c>
      <c r="C20" s="80">
        <f>IF(ISERROR(VLOOKUP($A$6,'Депозити НФК'!$A$10:$S$200,14,0)),"–",VLOOKUP($A$6,'Депозити НФК'!$A$10:$S$200,14,0))</f>
        <v>5657.7118135300007</v>
      </c>
      <c r="D20" s="81">
        <f t="shared" si="1"/>
        <v>1.8072381248859621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-3.0750772415577785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-9.5825363742599592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-7.2950744047955709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1413823.5465283697</v>
      </c>
      <c r="C21" s="80">
        <f>IF(ISERROR(VLOOKUP($A$6,'Депозити ДГ'!$A$10:$S$200,2,0)),"–",VLOOKUP($A$6,'Депозити ДГ'!$A$10:$S$200,2,0))</f>
        <v>37203.941571360003</v>
      </c>
      <c r="D21" s="81">
        <f t="shared" si="1"/>
        <v>2.6314416436700272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15.696863040087749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2.9042044088404992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2.223165154240462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913499.64493157982</v>
      </c>
      <c r="C22" s="80">
        <f>IF(ISERROR(VLOOKUP($A$6,'Депозити ДГ'!$A$10:$S$200,8,0)),"–",VLOOKUP($A$6,'Депозити ДГ'!$A$10:$S$200,8,0))</f>
        <v>28442.013116920003</v>
      </c>
      <c r="D22" s="81">
        <f t="shared" si="1"/>
        <v>3.113522076853164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17.007034302860461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3.1000741934681173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2.621604972673282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500323.90159679</v>
      </c>
      <c r="C23" s="87">
        <f>IF(ISERROR(VLOOKUP($A$6,'Депозити ДГ'!$A$10:$S$200,14,0)),"–",VLOOKUP($A$6,'Депозити ДГ'!$A$10:$S$200,14,0))</f>
        <v>8761.9284544399998</v>
      </c>
      <c r="D23" s="88">
        <f t="shared" si="1"/>
        <v>1.7512512247518448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11.639042551501191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2.2734908354321135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0.95085046088334479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15.2905</v>
      </c>
      <c r="F28" s="82">
        <f>IF(ISERROR(VLOOKUP($A$6,'% ставки за кредитами НФК'!$A$10:$S$200,2,0)),"–",VLOOKUP($A$6,'% ставки за кредитами НФК'!$A$10:$S$200,2,0))</f>
        <v>17.6236</v>
      </c>
      <c r="G28" s="82">
        <f>IF(ISERROR(IF(F28=0,"–",F28-E28)),"–",IF(F28=0,"–",F28-E28))</f>
        <v>2.3331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16.611699999999999</v>
      </c>
      <c r="F29" s="82">
        <f>IF(ISERROR(VLOOKUP($A$6,'% ставки за кредитами НФК'!$A$10:$S$200,8,0)),"–",VLOOKUP($A$6,'% ставки за кредитами НФК'!$A$10:$S$200,8,0))</f>
        <v>18.834</v>
      </c>
      <c r="G29" s="82">
        <f t="shared" ref="G29:G37" si="2">IF(ISERROR(IF(F29=0,"–",F29-E29)),"–",IF(F29=0,"–",F29-E29))</f>
        <v>2.2223000000000006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16.614100000000001</v>
      </c>
      <c r="F30" s="82">
        <f>IF(ISERROR(VLOOKUP($A$6,'% ставки за кредитами НФК'!$A$10:$S$200,10,0)),"–",VLOOKUP($A$6,'% ставки за кредитами НФК'!$A$10:$S$200,10,0))</f>
        <v>18.984999999999999</v>
      </c>
      <c r="G30" s="82">
        <f t="shared" si="2"/>
        <v>2.3708999999999989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6.3094000000000001</v>
      </c>
      <c r="F31" s="82">
        <f>IF(ISERROR(VLOOKUP($A$6,'% ставки за кредитами НФК'!$A$10:$S$200,14,0)),"–",VLOOKUP($A$6,'% ставки за кредитами НФК'!$A$10:$S$200,14,0))</f>
        <v>5.1726999999999999</v>
      </c>
      <c r="G31" s="82">
        <f t="shared" si="2"/>
        <v>-1.1367000000000003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6.3108000000000004</v>
      </c>
      <c r="F32" s="82">
        <f>IF(ISERROR(VLOOKUP($A$6,'% ставки за кредитами НФК'!$A$10:$S$200,16,0)),"–",VLOOKUP($A$6,'% ставки за кредитами НФК'!$A$10:$S$200,16,0))</f>
        <v>5.1726999999999999</v>
      </c>
      <c r="G32" s="82">
        <f t="shared" si="2"/>
        <v>-1.1381000000000006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28.378900000000002</v>
      </c>
      <c r="F33" s="82">
        <f>IF(ISERROR(VLOOKUP($A$6,'% ставки за кредитами ДГ'!$A$10:$S$200,2,0)),"–",VLOOKUP($A$6,'% ставки за кредитами ДГ'!$A$10:$S$200,2,0))</f>
        <v>35.9955</v>
      </c>
      <c r="G33" s="82">
        <f t="shared" si="2"/>
        <v>7.6165999999999983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28.3947</v>
      </c>
      <c r="F34" s="82">
        <f>IF(ISERROR(VLOOKUP($A$6,'% ставки за кредитами ДГ'!$A$10:$S$200,8,0)),"–",VLOOKUP($A$6,'% ставки за кредитами ДГ'!$A$10:$S$200,8,0))</f>
        <v>36.0152</v>
      </c>
      <c r="G34" s="82">
        <f t="shared" si="2"/>
        <v>7.6204999999999998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34.479599999999998</v>
      </c>
      <c r="F35" s="82">
        <f>IF(ISERROR(VLOOKUP($A$6,'% ставки за кредитами ДГ'!$A$10:$S$200,10,0)),"–",VLOOKUP($A$6,'% ставки за кредитами ДГ'!$A$10:$S$200,10,0))</f>
        <v>36.094499999999996</v>
      </c>
      <c r="G35" s="82">
        <f t="shared" si="2"/>
        <v>1.6148999999999987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13.567</v>
      </c>
      <c r="F36" s="82">
        <f>IF(ISERROR(VLOOKUP($A$6,'% ставки за кредитами ДГ'!$A$10:$S$200,14,0)),"–",VLOOKUP($A$6,'% ставки за кредитами ДГ'!$A$10:$S$200,14,0))</f>
        <v>15.7193</v>
      </c>
      <c r="G36" s="82">
        <f t="shared" si="2"/>
        <v>2.1523000000000003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7.8761000000000001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8.6957000000000004</v>
      </c>
      <c r="F39" s="82">
        <f>IF(ISERROR(VLOOKUP($A$6,'% ставки за депозитами НФК'!$A$10:$P$200,2,0)),"–",VLOOKUP($A$6,'% ставки за депозитами НФК'!$A$10:$P$200,2,0))</f>
        <v>11.4535</v>
      </c>
      <c r="G39" s="82">
        <f>IF(ISERROR(IF(F39=0,"–",F39-E39)),"–",IF(F39=0,"–",F39-E39))</f>
        <v>2.7577999999999996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9.6890999999999998</v>
      </c>
      <c r="F40" s="82">
        <f>IF(ISERROR(VLOOKUP($A$6,'% ставки за депозитами НФК'!$A$10:$P$200,7,0)),"–",VLOOKUP($A$6,'% ставки за депозитами НФК'!$A$10:$P$200,7,0))</f>
        <v>11.674200000000001</v>
      </c>
      <c r="G40" s="82">
        <f t="shared" ref="G40:G44" si="3">IF(ISERROR(IF(F40=0,"–",F40-E40)),"–",IF(F40=0,"–",F40-E40))</f>
        <v>1.985100000000001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0.76100000000000001</v>
      </c>
      <c r="F41" s="82">
        <f>IF(ISERROR(VLOOKUP($A$6,'% ставки за депозитами НФК'!$A$10:$P$200,12,0)),"–",VLOOKUP($A$6,'% ставки за депозитами НФК'!$A$10:$P$200,12,0))</f>
        <v>1.3044</v>
      </c>
      <c r="G41" s="82">
        <f t="shared" si="3"/>
        <v>0.54339999999999999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8.0541999999999998</v>
      </c>
      <c r="F42" s="82">
        <f>IF(ISERROR(VLOOKUP($A$6,'% ставки за депозитами ДГ'!$A$10:$P$200,2,0)),"–",VLOOKUP($A$6,'% ставки за депозитами ДГ'!$A$10:$P$200,2,0))</f>
        <v>9.5122999999999998</v>
      </c>
      <c r="G42" s="82">
        <f t="shared" si="3"/>
        <v>1.4581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10.428900000000001</v>
      </c>
      <c r="F43" s="82">
        <f>IF(ISERROR(VLOOKUP($A$6,'% ставки за депозитами ДГ'!$A$10:$P$200,7,0)),"–",VLOOKUP($A$6,'% ставки за депозитами ДГ'!$A$10:$P$200,7,0))</f>
        <v>11.3445</v>
      </c>
      <c r="G43" s="82">
        <f t="shared" si="3"/>
        <v>0.91559999999999953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1.0068999999999999</v>
      </c>
      <c r="F44" s="89">
        <f>IF(ISERROR(VLOOKUP($A$6,'% ставки за депозитами ДГ'!$A$10:$P$200,12,0)),"–",VLOOKUP($A$6,'% ставки за депозитами ДГ'!$A$10:$P$200,12,0))</f>
        <v>0.91610000000000003</v>
      </c>
      <c r="G44" s="89">
        <f t="shared" si="3"/>
        <v>-9.0799999999999881E-2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261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266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43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1152</v>
      </c>
      <c r="E11" s="154">
        <v>36</v>
      </c>
    </row>
    <row r="12" spans="1:16" s="1" customFormat="1">
      <c r="A12" s="153">
        <v>29</v>
      </c>
      <c r="B12" s="155" t="s">
        <v>218</v>
      </c>
      <c r="C12" s="154">
        <v>300119</v>
      </c>
      <c r="D12" s="154">
        <v>32</v>
      </c>
      <c r="E12" s="154">
        <v>2</v>
      </c>
    </row>
    <row r="13" spans="1:16" s="1" customFormat="1">
      <c r="A13" s="153">
        <v>36</v>
      </c>
      <c r="B13" s="155" t="s">
        <v>264</v>
      </c>
      <c r="C13" s="154">
        <v>300335</v>
      </c>
      <c r="D13" s="154">
        <v>325</v>
      </c>
      <c r="E13" s="154">
        <v>15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256</v>
      </c>
      <c r="C15" s="154">
        <v>305299</v>
      </c>
      <c r="D15" s="154">
        <v>1105</v>
      </c>
      <c r="E15" s="154">
        <v>52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15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94</v>
      </c>
      <c r="E17" s="154">
        <v>4</v>
      </c>
    </row>
    <row r="18" spans="1:5" s="1" customFormat="1">
      <c r="A18" s="153">
        <v>72</v>
      </c>
      <c r="B18" s="155" t="s">
        <v>230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250</v>
      </c>
      <c r="C19" s="154">
        <v>325365</v>
      </c>
      <c r="D19" s="154">
        <v>65</v>
      </c>
      <c r="E19" s="154">
        <v>1</v>
      </c>
    </row>
    <row r="20" spans="1:5" s="1" customFormat="1">
      <c r="A20" s="153">
        <v>91</v>
      </c>
      <c r="B20" s="155" t="s">
        <v>255</v>
      </c>
      <c r="C20" s="154">
        <v>325268</v>
      </c>
      <c r="D20" s="154">
        <v>20</v>
      </c>
      <c r="E20" s="154">
        <v>0</v>
      </c>
    </row>
    <row r="21" spans="1:5" s="1" customFormat="1">
      <c r="A21" s="153">
        <v>95</v>
      </c>
      <c r="B21" s="155" t="s">
        <v>251</v>
      </c>
      <c r="C21" s="154">
        <v>325990</v>
      </c>
      <c r="D21" s="154">
        <v>9</v>
      </c>
      <c r="E21" s="154">
        <v>0</v>
      </c>
    </row>
    <row r="22" spans="1:5" s="1" customFormat="1">
      <c r="A22" s="153">
        <v>96</v>
      </c>
      <c r="B22" s="155" t="s">
        <v>231</v>
      </c>
      <c r="C22" s="154">
        <v>307770</v>
      </c>
      <c r="D22" s="154">
        <v>199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25</v>
      </c>
      <c r="E23" s="154">
        <v>6</v>
      </c>
    </row>
    <row r="24" spans="1:5" s="1" customFormat="1">
      <c r="A24" s="153">
        <v>105</v>
      </c>
      <c r="B24" s="155" t="s">
        <v>216</v>
      </c>
      <c r="C24" s="154">
        <v>328168</v>
      </c>
      <c r="D24" s="154">
        <v>45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46</v>
      </c>
      <c r="E25" s="154">
        <v>2</v>
      </c>
    </row>
    <row r="26" spans="1:5" s="1" customFormat="1">
      <c r="A26" s="153">
        <v>113</v>
      </c>
      <c r="B26" s="155" t="s">
        <v>219</v>
      </c>
      <c r="C26" s="154">
        <v>331489</v>
      </c>
      <c r="D26" s="154">
        <v>73</v>
      </c>
      <c r="E26" s="154">
        <v>59</v>
      </c>
    </row>
    <row r="27" spans="1:5" s="1" customFormat="1">
      <c r="A27" s="153">
        <v>115</v>
      </c>
      <c r="B27" s="155" t="s">
        <v>237</v>
      </c>
      <c r="C27" s="154">
        <v>334851</v>
      </c>
      <c r="D27" s="154">
        <v>223</v>
      </c>
      <c r="E27" s="154">
        <v>8</v>
      </c>
    </row>
    <row r="28" spans="1:5" s="1" customFormat="1">
      <c r="A28" s="153">
        <v>123</v>
      </c>
      <c r="B28" s="155" t="s">
        <v>232</v>
      </c>
      <c r="C28" s="154">
        <v>351607</v>
      </c>
      <c r="D28" s="154">
        <v>16</v>
      </c>
      <c r="E28" s="154">
        <v>1</v>
      </c>
    </row>
    <row r="29" spans="1:5" s="1" customFormat="1">
      <c r="A29" s="153">
        <v>128</v>
      </c>
      <c r="B29" s="155" t="s">
        <v>220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233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54">
        <v>49</v>
      </c>
      <c r="E31" s="154">
        <v>0</v>
      </c>
    </row>
    <row r="32" spans="1:5" s="1" customFormat="1">
      <c r="A32" s="153">
        <v>136</v>
      </c>
      <c r="B32" s="155" t="s">
        <v>238</v>
      </c>
      <c r="C32" s="154">
        <v>351005</v>
      </c>
      <c r="D32" s="154">
        <v>218</v>
      </c>
      <c r="E32" s="154">
        <v>6</v>
      </c>
    </row>
    <row r="33" spans="1:5" s="1" customFormat="1">
      <c r="A33" s="153">
        <v>142</v>
      </c>
      <c r="B33" s="155" t="s">
        <v>239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146</v>
      </c>
      <c r="B34" s="155" t="s">
        <v>261</v>
      </c>
      <c r="C34" s="154">
        <v>320371</v>
      </c>
      <c r="D34" s="154">
        <v>13</v>
      </c>
      <c r="E34" s="154">
        <v>2</v>
      </c>
    </row>
    <row r="35" spans="1:5" s="1" customFormat="1">
      <c r="A35" s="153">
        <v>153</v>
      </c>
      <c r="B35" s="155" t="s">
        <v>222</v>
      </c>
      <c r="C35" s="154">
        <v>380838</v>
      </c>
      <c r="D35" s="154">
        <v>39</v>
      </c>
      <c r="E35" s="154">
        <v>2</v>
      </c>
    </row>
    <row r="36" spans="1:5" s="1" customFormat="1">
      <c r="A36" s="153">
        <v>171</v>
      </c>
      <c r="B36" s="155" t="s">
        <v>252</v>
      </c>
      <c r="C36" s="154">
        <v>300614</v>
      </c>
      <c r="D36" s="154">
        <v>125</v>
      </c>
      <c r="E36" s="154">
        <v>14</v>
      </c>
    </row>
    <row r="37" spans="1:5" s="1" customFormat="1">
      <c r="A37" s="153">
        <v>205</v>
      </c>
      <c r="B37" s="155" t="s">
        <v>207</v>
      </c>
      <c r="C37" s="154">
        <v>313582</v>
      </c>
      <c r="D37" s="154">
        <v>22</v>
      </c>
      <c r="E37" s="154">
        <v>5</v>
      </c>
    </row>
    <row r="38" spans="1:5" s="1" customFormat="1">
      <c r="A38" s="153">
        <v>231</v>
      </c>
      <c r="B38" s="155" t="s">
        <v>234</v>
      </c>
      <c r="C38" s="154">
        <v>322539</v>
      </c>
      <c r="D38" s="154">
        <v>19</v>
      </c>
      <c r="E38" s="154">
        <v>1</v>
      </c>
    </row>
    <row r="39" spans="1:5" s="1" customFormat="1">
      <c r="A39" s="153">
        <v>240</v>
      </c>
      <c r="B39" s="155" t="s">
        <v>262</v>
      </c>
      <c r="C39" s="154">
        <v>322540</v>
      </c>
      <c r="D39" s="154">
        <v>44</v>
      </c>
      <c r="E39" s="154">
        <v>1</v>
      </c>
    </row>
    <row r="40" spans="1:5" s="1" customFormat="1">
      <c r="A40" s="153">
        <v>242</v>
      </c>
      <c r="B40" s="155" t="s">
        <v>253</v>
      </c>
      <c r="C40" s="154">
        <v>322001</v>
      </c>
      <c r="D40" s="154">
        <v>13</v>
      </c>
      <c r="E40" s="154">
        <v>0</v>
      </c>
    </row>
    <row r="41" spans="1:5" s="1" customFormat="1">
      <c r="A41" s="153">
        <v>251</v>
      </c>
      <c r="B41" s="155" t="s">
        <v>208</v>
      </c>
      <c r="C41" s="154">
        <v>300658</v>
      </c>
      <c r="D41" s="154">
        <v>14</v>
      </c>
      <c r="E41" s="154">
        <v>0</v>
      </c>
    </row>
    <row r="42" spans="1:5" s="1" customFormat="1">
      <c r="A42" s="153">
        <v>270</v>
      </c>
      <c r="B42" s="155" t="s">
        <v>235</v>
      </c>
      <c r="C42" s="154">
        <v>305749</v>
      </c>
      <c r="D42" s="154">
        <v>34</v>
      </c>
      <c r="E42" s="154">
        <v>2</v>
      </c>
    </row>
    <row r="43" spans="1:5" s="1" customFormat="1">
      <c r="A43" s="153">
        <v>272</v>
      </c>
      <c r="B43" s="155" t="s">
        <v>263</v>
      </c>
      <c r="C43" s="154">
        <v>300346</v>
      </c>
      <c r="D43" s="154">
        <v>137</v>
      </c>
      <c r="E43" s="154">
        <v>3</v>
      </c>
    </row>
    <row r="44" spans="1:5" s="1" customFormat="1">
      <c r="A44" s="153">
        <v>274</v>
      </c>
      <c r="B44" s="155" t="s">
        <v>209</v>
      </c>
      <c r="C44" s="154">
        <v>320478</v>
      </c>
      <c r="D44" s="154">
        <v>212</v>
      </c>
      <c r="E44" s="154">
        <v>7</v>
      </c>
    </row>
    <row r="45" spans="1:5" s="1" customFormat="1">
      <c r="A45" s="153">
        <v>286</v>
      </c>
      <c r="B45" s="155" t="s">
        <v>240</v>
      </c>
      <c r="C45" s="154">
        <v>306500</v>
      </c>
      <c r="D45" s="154">
        <v>32</v>
      </c>
      <c r="E45" s="154">
        <v>1</v>
      </c>
    </row>
    <row r="46" spans="1:5" s="1" customFormat="1">
      <c r="A46" s="153">
        <v>288</v>
      </c>
      <c r="B46" s="155" t="s">
        <v>210</v>
      </c>
      <c r="C46" s="154">
        <v>300647</v>
      </c>
      <c r="D46" s="154">
        <v>4</v>
      </c>
      <c r="E46" s="154">
        <v>0</v>
      </c>
    </row>
    <row r="47" spans="1:5" s="1" customFormat="1">
      <c r="A47" s="153">
        <v>290</v>
      </c>
      <c r="B47" s="155" t="s">
        <v>223</v>
      </c>
      <c r="C47" s="154">
        <v>300506</v>
      </c>
      <c r="D47" s="154">
        <v>11</v>
      </c>
      <c r="E47" s="154">
        <v>0</v>
      </c>
    </row>
    <row r="48" spans="1:5" s="1" customFormat="1">
      <c r="A48" s="153">
        <v>295</v>
      </c>
      <c r="B48" s="155" t="s">
        <v>241</v>
      </c>
      <c r="C48" s="154">
        <v>300539</v>
      </c>
      <c r="D48" s="154">
        <v>0</v>
      </c>
      <c r="E48" s="154">
        <v>0</v>
      </c>
    </row>
    <row r="49" spans="1:5" s="1" customFormat="1">
      <c r="A49" s="153">
        <v>296</v>
      </c>
      <c r="B49" s="155" t="s">
        <v>211</v>
      </c>
      <c r="C49" s="154">
        <v>300528</v>
      </c>
      <c r="D49" s="154">
        <v>69</v>
      </c>
      <c r="E49" s="154">
        <v>2</v>
      </c>
    </row>
    <row r="50" spans="1:5" s="1" customFormat="1">
      <c r="A50" s="153">
        <v>297</v>
      </c>
      <c r="B50" s="155" t="s">
        <v>224</v>
      </c>
      <c r="C50" s="154">
        <v>300584</v>
      </c>
      <c r="D50" s="154">
        <v>0</v>
      </c>
      <c r="E50" s="154">
        <v>0</v>
      </c>
    </row>
    <row r="51" spans="1:5" s="1" customFormat="1">
      <c r="A51" s="153">
        <v>298</v>
      </c>
      <c r="B51" s="155" t="s">
        <v>212</v>
      </c>
      <c r="C51" s="154">
        <v>320984</v>
      </c>
      <c r="D51" s="154">
        <v>4</v>
      </c>
      <c r="E51" s="154">
        <v>0</v>
      </c>
    </row>
    <row r="52" spans="1:5" s="1" customFormat="1">
      <c r="A52" s="153">
        <v>305</v>
      </c>
      <c r="B52" s="155" t="s">
        <v>213</v>
      </c>
      <c r="C52" s="154">
        <v>307123</v>
      </c>
      <c r="D52" s="154">
        <v>34</v>
      </c>
      <c r="E52" s="154">
        <v>1</v>
      </c>
    </row>
    <row r="53" spans="1:5" s="1" customFormat="1">
      <c r="A53" s="153">
        <v>311</v>
      </c>
      <c r="B53" s="155" t="s">
        <v>242</v>
      </c>
      <c r="C53" s="154">
        <v>380106</v>
      </c>
      <c r="D53" s="154">
        <v>0</v>
      </c>
      <c r="E53" s="154">
        <v>0</v>
      </c>
    </row>
    <row r="54" spans="1:5" s="1" customFormat="1" ht="28.8">
      <c r="A54" s="153">
        <v>313</v>
      </c>
      <c r="B54" s="155" t="s">
        <v>243</v>
      </c>
      <c r="C54" s="154">
        <v>380883</v>
      </c>
      <c r="D54" s="154">
        <v>0</v>
      </c>
      <c r="E54" s="154">
        <v>0</v>
      </c>
    </row>
    <row r="55" spans="1:5" s="1" customFormat="1" ht="28.8">
      <c r="A55" s="153">
        <v>320</v>
      </c>
      <c r="B55" s="155" t="s">
        <v>257</v>
      </c>
      <c r="C55" s="154">
        <v>380281</v>
      </c>
      <c r="D55" s="154">
        <v>29</v>
      </c>
      <c r="E55" s="154">
        <v>1</v>
      </c>
    </row>
    <row r="56" spans="1:5" s="1" customFormat="1">
      <c r="A56" s="153">
        <v>329</v>
      </c>
      <c r="B56" s="155" t="s">
        <v>244</v>
      </c>
      <c r="C56" s="154">
        <v>380366</v>
      </c>
      <c r="D56" s="154">
        <v>1</v>
      </c>
      <c r="E56" s="154">
        <v>0</v>
      </c>
    </row>
    <row r="57" spans="1:5" s="1" customFormat="1">
      <c r="A57" s="153">
        <v>331</v>
      </c>
      <c r="B57" s="155" t="s">
        <v>245</v>
      </c>
      <c r="C57" s="154">
        <v>380441</v>
      </c>
      <c r="D57" s="154">
        <v>0</v>
      </c>
      <c r="E57" s="154">
        <v>0</v>
      </c>
    </row>
    <row r="58" spans="1:5" s="1" customFormat="1">
      <c r="A58" s="153">
        <v>381</v>
      </c>
      <c r="B58" s="155" t="s">
        <v>225</v>
      </c>
      <c r="C58" s="154">
        <v>313009</v>
      </c>
      <c r="D58" s="154">
        <v>8</v>
      </c>
      <c r="E58" s="154">
        <v>0</v>
      </c>
    </row>
    <row r="59" spans="1:5" s="1" customFormat="1">
      <c r="A59" s="153">
        <v>386</v>
      </c>
      <c r="B59" s="155" t="s">
        <v>254</v>
      </c>
      <c r="C59" s="154">
        <v>380526</v>
      </c>
      <c r="D59" s="154">
        <v>32</v>
      </c>
      <c r="E59" s="154">
        <v>1</v>
      </c>
    </row>
    <row r="60" spans="1:5" s="1" customFormat="1">
      <c r="A60" s="153">
        <v>387</v>
      </c>
      <c r="B60" s="155" t="s">
        <v>265</v>
      </c>
      <c r="C60" s="154">
        <v>380548</v>
      </c>
      <c r="D60" s="154">
        <v>6</v>
      </c>
      <c r="E60" s="154">
        <v>0</v>
      </c>
    </row>
    <row r="61" spans="1:5" s="1" customFormat="1">
      <c r="A61" s="153">
        <v>389</v>
      </c>
      <c r="B61" s="155" t="s">
        <v>226</v>
      </c>
      <c r="C61" s="154">
        <v>380582</v>
      </c>
      <c r="D61" s="154">
        <v>14</v>
      </c>
      <c r="E61" s="154">
        <v>0</v>
      </c>
    </row>
    <row r="62" spans="1:5" s="1" customFormat="1">
      <c r="A62" s="153">
        <v>392</v>
      </c>
      <c r="B62" s="155" t="s">
        <v>214</v>
      </c>
      <c r="C62" s="154">
        <v>380634</v>
      </c>
      <c r="D62" s="154">
        <v>153</v>
      </c>
      <c r="E62" s="154">
        <v>9</v>
      </c>
    </row>
    <row r="63" spans="1:5" s="1" customFormat="1">
      <c r="A63" s="153">
        <v>394</v>
      </c>
      <c r="B63" s="155" t="s">
        <v>246</v>
      </c>
      <c r="C63" s="154">
        <v>380645</v>
      </c>
      <c r="D63" s="154">
        <v>5</v>
      </c>
      <c r="E63" s="154">
        <v>0</v>
      </c>
    </row>
    <row r="64" spans="1:5" s="1" customFormat="1">
      <c r="A64" s="153">
        <v>395</v>
      </c>
      <c r="B64" s="155" t="s">
        <v>236</v>
      </c>
      <c r="C64" s="154">
        <v>377090</v>
      </c>
      <c r="D64" s="154">
        <v>5</v>
      </c>
      <c r="E64" s="154">
        <v>0</v>
      </c>
    </row>
    <row r="65" spans="1:5" s="1" customFormat="1">
      <c r="A65" s="153">
        <v>407</v>
      </c>
      <c r="B65" s="155" t="s">
        <v>247</v>
      </c>
      <c r="C65" s="154">
        <v>380731</v>
      </c>
      <c r="D65" s="154">
        <v>0</v>
      </c>
      <c r="E65" s="154">
        <v>0</v>
      </c>
    </row>
    <row r="66" spans="1:5" s="1" customFormat="1">
      <c r="A66" s="153">
        <v>455</v>
      </c>
      <c r="B66" s="155" t="s">
        <v>248</v>
      </c>
      <c r="C66" s="154">
        <v>380797</v>
      </c>
      <c r="D66" s="154">
        <v>0</v>
      </c>
      <c r="E66" s="154">
        <v>0</v>
      </c>
    </row>
    <row r="67" spans="1:5" s="1" customFormat="1">
      <c r="A67" s="153">
        <v>553</v>
      </c>
      <c r="B67" s="155" t="s">
        <v>217</v>
      </c>
      <c r="C67" s="154">
        <v>380946</v>
      </c>
      <c r="D67" s="154">
        <v>0</v>
      </c>
      <c r="E67" s="154">
        <v>0</v>
      </c>
    </row>
    <row r="68" spans="1:5" s="1" customFormat="1">
      <c r="A68" s="153">
        <v>694</v>
      </c>
      <c r="B68" s="155" t="s">
        <v>227</v>
      </c>
      <c r="C68" s="154">
        <v>339050</v>
      </c>
      <c r="D68" s="154">
        <v>40</v>
      </c>
      <c r="E68" s="154">
        <v>1</v>
      </c>
    </row>
    <row r="69" spans="1:5" s="1" customFormat="1">
      <c r="A69" s="153">
        <v>774</v>
      </c>
      <c r="B69" s="155" t="s">
        <v>249</v>
      </c>
      <c r="C69" s="154">
        <v>339072</v>
      </c>
      <c r="D69" s="154">
        <v>13</v>
      </c>
      <c r="E69" s="154">
        <v>0</v>
      </c>
    </row>
    <row r="70" spans="1:5" s="1" customFormat="1">
      <c r="A70" s="153"/>
      <c r="B70" s="159" t="s">
        <v>267</v>
      </c>
      <c r="C70" s="160"/>
      <c r="D70" s="160">
        <v>4966</v>
      </c>
      <c r="E70" s="160">
        <v>261</v>
      </c>
    </row>
    <row r="71" spans="1:5" s="1" customFormat="1">
      <c r="A71" s="153"/>
      <c r="B71" s="159"/>
      <c r="C71" s="160"/>
      <c r="D71" s="160"/>
      <c r="E71" s="160"/>
    </row>
    <row r="72" spans="1:5" s="1" customFormat="1">
      <c r="A72" s="153"/>
      <c r="B72" s="155"/>
      <c r="C72" s="154"/>
      <c r="D72" s="154"/>
      <c r="E72" s="154"/>
    </row>
    <row r="73" spans="1:5" s="1" customFormat="1">
      <c r="A73" s="153"/>
      <c r="B73" s="155"/>
      <c r="C73" s="154"/>
      <c r="D73" s="154"/>
      <c r="E73" s="154"/>
    </row>
    <row r="74" spans="1:5" s="1" customFormat="1">
      <c r="A74" s="153"/>
      <c r="B74" s="155"/>
      <c r="C74" s="154"/>
      <c r="D74" s="154"/>
      <c r="E74" s="154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4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C79" s="154"/>
      <c r="D79" s="154"/>
      <c r="E79" s="154"/>
    </row>
    <row r="80" spans="1:5" s="1" customFormat="1">
      <c r="A80" s="153"/>
      <c r="C80" s="145"/>
      <c r="D80" s="154"/>
      <c r="E80" s="154"/>
    </row>
    <row r="81" spans="1:5" s="1" customFormat="1">
      <c r="A81" s="153"/>
      <c r="B81" s="155"/>
      <c r="C81" s="154"/>
      <c r="D81" s="154"/>
      <c r="E81" s="154"/>
    </row>
    <row r="82" spans="1:5" s="1" customFormat="1">
      <c r="A82" s="153"/>
      <c r="B82" s="155"/>
      <c r="C82" s="154"/>
      <c r="D82" s="154"/>
      <c r="E82" s="154"/>
    </row>
    <row r="83" spans="1:5" s="1" customFormat="1">
      <c r="A83" s="153"/>
      <c r="B83" s="155"/>
      <c r="C83" s="154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6"/>
      <c r="C88" s="154"/>
      <c r="D88" s="154"/>
      <c r="E88" s="154"/>
    </row>
    <row r="89" spans="1:5" s="1" customFormat="1">
      <c r="A89" s="153"/>
      <c r="B89" s="156"/>
      <c r="C89" s="154"/>
      <c r="D89" s="154"/>
      <c r="E89" s="154"/>
    </row>
    <row r="90" spans="1:5" s="1" customFormat="1">
      <c r="A90" s="153"/>
      <c r="B90" s="156"/>
      <c r="C90" s="154"/>
      <c r="D90" s="154"/>
      <c r="E90" s="154"/>
    </row>
    <row r="91" spans="1:5" s="1" customFormat="1">
      <c r="A91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hidden="1" outlineLevel="1" collapsed="1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 collapsed="1">
      <c r="A170" s="8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>
      <c r="A171" s="8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>
      <c r="A172" s="8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>
      <c r="A173" s="8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>
      <c r="A174" s="8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>
      <c r="A175" s="8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>
      <c r="A176" s="8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>
      <c r="A177" s="8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>
      <c r="A178" s="8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8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8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8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  <row r="182" spans="1:32">
      <c r="A182" s="8">
        <v>45748</v>
      </c>
      <c r="B182" s="134">
        <v>816832.86752873997</v>
      </c>
      <c r="C182" s="134">
        <v>568991.63896480005</v>
      </c>
      <c r="D182" s="134">
        <v>247841.22856394001</v>
      </c>
      <c r="E182" s="134">
        <v>313023.99799017998</v>
      </c>
      <c r="F182" s="134">
        <v>302531.75057251001</v>
      </c>
      <c r="G182" s="134">
        <v>10492.24741767</v>
      </c>
      <c r="H182" s="134">
        <v>1217183.2390689801</v>
      </c>
      <c r="I182" s="134">
        <v>904124.78066096036</v>
      </c>
      <c r="J182" s="134">
        <v>313058.45840802003</v>
      </c>
      <c r="K182" s="134">
        <v>1413823.5465283697</v>
      </c>
      <c r="L182" s="134">
        <v>913499.64493157982</v>
      </c>
      <c r="M182" s="134">
        <v>500323.90159679</v>
      </c>
      <c r="N182" s="134">
        <v>15.2905</v>
      </c>
      <c r="O182" s="134">
        <v>16.611699999999999</v>
      </c>
      <c r="P182" s="134">
        <v>16.614100000000001</v>
      </c>
      <c r="Q182" s="134">
        <v>6.3094000000000001</v>
      </c>
      <c r="R182" s="134">
        <v>6.3108000000000004</v>
      </c>
      <c r="S182" s="134">
        <v>28.378900000000002</v>
      </c>
      <c r="T182" s="134">
        <v>28.3947</v>
      </c>
      <c r="U182" s="134">
        <v>34.479599999999998</v>
      </c>
      <c r="V182" s="134">
        <v>13.567</v>
      </c>
      <c r="W182" s="134">
        <v>7.8761000000000001</v>
      </c>
      <c r="X182" s="134">
        <v>8.6957000000000004</v>
      </c>
      <c r="Y182" s="134">
        <v>9.6890999999999998</v>
      </c>
      <c r="Z182" s="134">
        <v>0.76100000000000001</v>
      </c>
      <c r="AA182" s="134">
        <v>8.0541999999999998</v>
      </c>
      <c r="AB182" s="134">
        <v>10.428900000000001</v>
      </c>
      <c r="AC182" s="134">
        <v>1.0068999999999999</v>
      </c>
      <c r="AD182" s="135"/>
      <c r="AE182" s="135"/>
      <c r="AF182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 hidden="1" outlineLevel="1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 hidden="1" outlineLevel="1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 hidden="1" outlineLevel="1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 hidden="1" outlineLevel="1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 hidden="1" outlineLevel="1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 hidden="1" outlineLevel="1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 hidden="1" outlineLevel="1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 hidden="1" outlineLevel="1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 hidden="1" outlineLevel="1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 hidden="1" outlineLevel="1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 hidden="1" outlineLevel="1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 hidden="1" outlineLevel="1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 hidden="1" outlineLevel="1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  <row r="170" spans="1:19">
      <c r="A170" s="8">
        <v>45383</v>
      </c>
      <c r="B170" s="126">
        <v>14727.998822129999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8411.2200516899993</v>
      </c>
      <c r="J170" s="126">
        <v>17.9748555</v>
      </c>
      <c r="K170" s="126">
        <v>8393.2451961900006</v>
      </c>
      <c r="L170" s="126">
        <v>6316.7787704399998</v>
      </c>
      <c r="M170" s="126">
        <v>6293.6053350800003</v>
      </c>
      <c r="N170" s="126">
        <v>23.173435359999999</v>
      </c>
      <c r="O170" s="126">
        <v>0</v>
      </c>
      <c r="P170" s="126">
        <v>0.18124809</v>
      </c>
      <c r="Q170" s="126"/>
      <c r="R170" s="126"/>
      <c r="S170" s="126"/>
    </row>
    <row r="171" spans="1:19">
      <c r="A171" s="8">
        <v>45413</v>
      </c>
      <c r="B171" s="126">
        <v>14893.137930479999</v>
      </c>
      <c r="C171" s="126">
        <v>0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8426.1514775699998</v>
      </c>
      <c r="J171" s="126">
        <v>19.853485259999999</v>
      </c>
      <c r="K171" s="126">
        <v>8406.2979923099992</v>
      </c>
      <c r="L171" s="126">
        <v>6466.9864529099996</v>
      </c>
      <c r="M171" s="126">
        <v>6443.2953624900001</v>
      </c>
      <c r="N171" s="126">
        <v>23.691090419999998</v>
      </c>
      <c r="O171" s="126">
        <v>0</v>
      </c>
      <c r="P171" s="126">
        <v>6.1495599999999997E-2</v>
      </c>
      <c r="Q171" s="126"/>
      <c r="R171" s="126"/>
      <c r="S171" s="126"/>
    </row>
    <row r="172" spans="1:19">
      <c r="A172" s="8">
        <v>45444</v>
      </c>
      <c r="B172" s="126">
        <v>15073.554945010001</v>
      </c>
      <c r="C172" s="126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</v>
      </c>
      <c r="I172" s="126">
        <v>8499.4353365999996</v>
      </c>
      <c r="J172" s="126">
        <v>12.64107587</v>
      </c>
      <c r="K172" s="126">
        <v>8486.7942607299992</v>
      </c>
      <c r="L172" s="126">
        <v>6574.1196084100002</v>
      </c>
      <c r="M172" s="126">
        <v>6550.7072342900001</v>
      </c>
      <c r="N172" s="126">
        <v>23.412374119999999</v>
      </c>
      <c r="O172" s="126">
        <v>0</v>
      </c>
      <c r="P172" s="126">
        <v>0.15669009</v>
      </c>
      <c r="Q172" s="126"/>
      <c r="R172" s="126"/>
      <c r="S172" s="126"/>
    </row>
    <row r="173" spans="1:19">
      <c r="A173" s="8">
        <v>45474</v>
      </c>
      <c r="B173" s="126">
        <v>15580.945205649999</v>
      </c>
      <c r="C173" s="126">
        <v>0</v>
      </c>
      <c r="D173" s="126">
        <v>0</v>
      </c>
      <c r="E173" s="126">
        <v>0</v>
      </c>
      <c r="F173" s="126">
        <v>0</v>
      </c>
      <c r="G173" s="126">
        <v>0</v>
      </c>
      <c r="H173" s="126">
        <v>0</v>
      </c>
      <c r="I173" s="126">
        <v>8818.5616737300006</v>
      </c>
      <c r="J173" s="126">
        <v>12.90605141</v>
      </c>
      <c r="K173" s="126">
        <v>8805.6556223200005</v>
      </c>
      <c r="L173" s="126">
        <v>6762.3835319199998</v>
      </c>
      <c r="M173" s="126">
        <v>6739.4813143000001</v>
      </c>
      <c r="N173" s="126">
        <v>22.902217619999998</v>
      </c>
      <c r="O173" s="126">
        <v>0</v>
      </c>
      <c r="P173" s="126">
        <v>0.22408740999999999</v>
      </c>
      <c r="Q173" s="126"/>
      <c r="R173" s="126"/>
      <c r="S173" s="126"/>
    </row>
    <row r="174" spans="1:19">
      <c r="A174" s="8">
        <v>45505</v>
      </c>
      <c r="B174" s="126">
        <v>16349.09178393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9399.2739834099993</v>
      </c>
      <c r="J174" s="126">
        <v>10.91494825</v>
      </c>
      <c r="K174" s="126">
        <v>9388.3590351599996</v>
      </c>
      <c r="L174" s="126">
        <v>6949.8178005199998</v>
      </c>
      <c r="M174" s="126">
        <v>6926.1158405799997</v>
      </c>
      <c r="N174" s="126">
        <v>23.701959939999998</v>
      </c>
      <c r="O174" s="126">
        <v>0</v>
      </c>
      <c r="P174" s="126">
        <v>0.15766247999999999</v>
      </c>
      <c r="Q174" s="126"/>
      <c r="R174" s="126"/>
      <c r="S174" s="126"/>
    </row>
    <row r="175" spans="1:19">
      <c r="A175" s="8">
        <v>45536</v>
      </c>
      <c r="B175" s="126">
        <v>16280.23804049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9282.1441316399996</v>
      </c>
      <c r="J175" s="126">
        <v>9.7512919700000005</v>
      </c>
      <c r="K175" s="126">
        <v>9272.3928396699994</v>
      </c>
      <c r="L175" s="126">
        <v>6998.0939088499999</v>
      </c>
      <c r="M175" s="126">
        <v>6970.0762083299996</v>
      </c>
      <c r="N175" s="126">
        <v>28.017700520000002</v>
      </c>
      <c r="O175" s="126">
        <v>0</v>
      </c>
      <c r="P175" s="126">
        <v>0.16113621</v>
      </c>
      <c r="Q175" s="126"/>
      <c r="R175" s="126"/>
      <c r="S175" s="126"/>
    </row>
    <row r="176" spans="1:19">
      <c r="A176" s="8">
        <v>45566</v>
      </c>
      <c r="B176" s="126">
        <v>16387.911178800001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9321.6639813199999</v>
      </c>
      <c r="J176" s="126">
        <v>38.080092800000003</v>
      </c>
      <c r="K176" s="126">
        <v>9283.5838885199992</v>
      </c>
      <c r="L176" s="126">
        <v>7066.2471974800001</v>
      </c>
      <c r="M176" s="126">
        <v>7039.1950904699997</v>
      </c>
      <c r="N176" s="126">
        <v>27.05210701</v>
      </c>
      <c r="O176" s="126">
        <v>0</v>
      </c>
      <c r="P176" s="126">
        <v>0.15924780999999999</v>
      </c>
      <c r="Q176" s="126"/>
      <c r="R176" s="126"/>
      <c r="S176" s="126"/>
    </row>
    <row r="177" spans="1:19">
      <c r="A177" s="8">
        <v>45597</v>
      </c>
      <c r="B177" s="126">
        <v>16636.053327130001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9455.4508330900007</v>
      </c>
      <c r="J177" s="126">
        <v>39.08609869</v>
      </c>
      <c r="K177" s="126">
        <v>9416.3647344000001</v>
      </c>
      <c r="L177" s="126">
        <v>7180.6024940400002</v>
      </c>
      <c r="M177" s="126">
        <v>7152.6612573399998</v>
      </c>
      <c r="N177" s="126">
        <v>27.941236700000001</v>
      </c>
      <c r="O177" s="126">
        <v>0</v>
      </c>
      <c r="P177" s="126">
        <v>0.16574383000000001</v>
      </c>
      <c r="Q177" s="126"/>
      <c r="R177" s="126"/>
      <c r="S177" s="126"/>
    </row>
    <row r="178" spans="1:19">
      <c r="A178" s="8">
        <v>45627</v>
      </c>
      <c r="B178" s="126">
        <v>16836.953525500001</v>
      </c>
      <c r="C178" s="126">
        <v>0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6">
        <v>9632.3300760599996</v>
      </c>
      <c r="J178" s="126">
        <v>37.819229919999998</v>
      </c>
      <c r="K178" s="126">
        <v>9594.5108461399996</v>
      </c>
      <c r="L178" s="126">
        <v>7204.6234494399996</v>
      </c>
      <c r="M178" s="126">
        <v>7179.2883949200004</v>
      </c>
      <c r="N178" s="126">
        <v>25.33505452</v>
      </c>
      <c r="O178" s="126">
        <v>0</v>
      </c>
      <c r="P178" s="126">
        <v>0.18966231</v>
      </c>
      <c r="Q178" s="126"/>
      <c r="R178" s="126"/>
      <c r="S178" s="126"/>
    </row>
    <row r="179" spans="1:19">
      <c r="A179" s="8">
        <v>45658</v>
      </c>
      <c r="B179" s="126">
        <v>16850.84065192</v>
      </c>
      <c r="C179" s="126">
        <v>0</v>
      </c>
      <c r="D179" s="126">
        <v>0</v>
      </c>
      <c r="E179" s="126">
        <v>0</v>
      </c>
      <c r="F179" s="126">
        <v>0</v>
      </c>
      <c r="G179" s="126">
        <v>0</v>
      </c>
      <c r="H179" s="126">
        <v>0</v>
      </c>
      <c r="I179" s="126">
        <v>9534.3209313700008</v>
      </c>
      <c r="J179" s="126">
        <v>39.515655459999998</v>
      </c>
      <c r="K179" s="126">
        <v>9494.8052759099992</v>
      </c>
      <c r="L179" s="126">
        <v>7316.5197205499999</v>
      </c>
      <c r="M179" s="126">
        <v>7290.6950290499999</v>
      </c>
      <c r="N179" s="126">
        <v>25.8246915</v>
      </c>
      <c r="O179" s="126">
        <v>0</v>
      </c>
      <c r="P179" s="126">
        <v>0.19470661</v>
      </c>
      <c r="Q179" s="126"/>
      <c r="R179" s="126"/>
      <c r="S179" s="126"/>
    </row>
    <row r="180" spans="1:19">
      <c r="A180" s="8">
        <v>45689</v>
      </c>
      <c r="B180" s="126">
        <v>16770.138804120001</v>
      </c>
      <c r="C180" s="126">
        <v>0</v>
      </c>
      <c r="D180" s="126">
        <v>0</v>
      </c>
      <c r="E180" s="126">
        <v>0</v>
      </c>
      <c r="F180" s="126">
        <v>0</v>
      </c>
      <c r="G180" s="126">
        <v>0</v>
      </c>
      <c r="H180" s="126">
        <v>0</v>
      </c>
      <c r="I180" s="126">
        <v>9414.4296193999999</v>
      </c>
      <c r="J180" s="126">
        <v>40.11863219</v>
      </c>
      <c r="K180" s="126">
        <v>9374.3109872099994</v>
      </c>
      <c r="L180" s="126">
        <v>7355.7091847199999</v>
      </c>
      <c r="M180" s="126">
        <v>7331.9023866699999</v>
      </c>
      <c r="N180" s="126">
        <v>23.806798050000001</v>
      </c>
      <c r="O180" s="126">
        <v>0</v>
      </c>
      <c r="P180" s="126">
        <v>0.19511849000000001</v>
      </c>
      <c r="Q180" s="126"/>
      <c r="R180" s="126"/>
      <c r="S180" s="126"/>
    </row>
    <row r="181" spans="1:19">
      <c r="A181" s="8">
        <v>45717</v>
      </c>
      <c r="B181" s="126">
        <v>17607.406742800002</v>
      </c>
      <c r="C181" s="126">
        <v>0</v>
      </c>
      <c r="D181" s="126">
        <v>0</v>
      </c>
      <c r="E181" s="126">
        <v>0</v>
      </c>
      <c r="F181" s="126">
        <v>0</v>
      </c>
      <c r="G181" s="126">
        <v>0</v>
      </c>
      <c r="H181" s="126">
        <v>0</v>
      </c>
      <c r="I181" s="126">
        <v>10035.6707293</v>
      </c>
      <c r="J181" s="126">
        <v>38.522664450000001</v>
      </c>
      <c r="K181" s="126">
        <v>9997.1480648500001</v>
      </c>
      <c r="L181" s="126">
        <v>7571.7360134999999</v>
      </c>
      <c r="M181" s="126">
        <v>7547.8773342799996</v>
      </c>
      <c r="N181" s="126">
        <v>23.858679219999999</v>
      </c>
      <c r="O181" s="126">
        <v>0</v>
      </c>
      <c r="P181" s="126">
        <v>0.19591402999999999</v>
      </c>
      <c r="Q181" s="126"/>
      <c r="R181" s="126"/>
      <c r="S181" s="126"/>
    </row>
    <row r="182" spans="1:19">
      <c r="A182" s="8">
        <v>45748</v>
      </c>
      <c r="B182" s="126">
        <v>18116.87249862</v>
      </c>
      <c r="C182" s="126">
        <v>0</v>
      </c>
      <c r="D182" s="126">
        <v>0</v>
      </c>
      <c r="E182" s="126">
        <v>0</v>
      </c>
      <c r="F182" s="126">
        <v>0</v>
      </c>
      <c r="G182" s="126">
        <v>0</v>
      </c>
      <c r="H182" s="126">
        <v>0</v>
      </c>
      <c r="I182" s="126">
        <v>10427.392782639999</v>
      </c>
      <c r="J182" s="126">
        <v>39.71475538</v>
      </c>
      <c r="K182" s="126">
        <v>10387.678027260001</v>
      </c>
      <c r="L182" s="126">
        <v>7689.47971598</v>
      </c>
      <c r="M182" s="126">
        <v>7665.7209789999997</v>
      </c>
      <c r="N182" s="126">
        <v>23.758736979999998</v>
      </c>
      <c r="O182" s="126">
        <v>0</v>
      </c>
      <c r="P182" s="126">
        <v>0.20063015000000001</v>
      </c>
      <c r="Q182" s="126"/>
      <c r="R182" s="126"/>
      <c r="S182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  <row r="170" spans="1:17" collapsed="1">
      <c r="A170" s="8">
        <v>45383</v>
      </c>
      <c r="B170" s="43">
        <v>8411.2200516899993</v>
      </c>
      <c r="C170" s="43">
        <f t="shared" ref="C170" si="310">G170+K170</f>
        <v>2819.0128758799997</v>
      </c>
      <c r="D170" s="43">
        <f t="shared" ref="D170" si="311">H170+L170</f>
        <v>5557.0419194300002</v>
      </c>
      <c r="E170" s="43">
        <f t="shared" ref="E170" si="312">I170+M170</f>
        <v>35.165256380000002</v>
      </c>
      <c r="F170" s="43">
        <v>7257.9641300699996</v>
      </c>
      <c r="G170" s="43">
        <v>2657.4146297299999</v>
      </c>
      <c r="H170" s="43">
        <v>4565.3842439600003</v>
      </c>
      <c r="I170" s="43">
        <v>35.165256380000002</v>
      </c>
      <c r="J170" s="43">
        <v>1153.25592162</v>
      </c>
      <c r="K170" s="43">
        <v>161.59824614999999</v>
      </c>
      <c r="L170" s="43">
        <v>991.65767546999996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8426.1514775699998</v>
      </c>
      <c r="C171" s="43">
        <f t="shared" ref="C171" si="313">G171+K171</f>
        <v>2716.5448573399999</v>
      </c>
      <c r="D171" s="43">
        <f t="shared" ref="D171" si="314">H171+L171</f>
        <v>5673.6142056600002</v>
      </c>
      <c r="E171" s="43">
        <f t="shared" ref="E171" si="315">I171+M171</f>
        <v>35.992414570000001</v>
      </c>
      <c r="F171" s="43">
        <v>7243.6622576700001</v>
      </c>
      <c r="G171" s="43">
        <v>2549.5331500399998</v>
      </c>
      <c r="H171" s="43">
        <v>4658.1366930599997</v>
      </c>
      <c r="I171" s="43">
        <v>35.992414570000001</v>
      </c>
      <c r="J171" s="43">
        <v>1182.4892199000001</v>
      </c>
      <c r="K171" s="43">
        <v>167.01170730000001</v>
      </c>
      <c r="L171" s="43">
        <v>1015.4775126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8499.4353365999996</v>
      </c>
      <c r="C172" s="43">
        <f t="shared" ref="C172" si="316">G172+K172</f>
        <v>2686.35402716</v>
      </c>
      <c r="D172" s="43">
        <f t="shared" ref="D172" si="317">H172+L172</f>
        <v>5765.2117938299998</v>
      </c>
      <c r="E172" s="43">
        <f t="shared" ref="E172" si="318">I172+M172</f>
        <v>47.869515610000001</v>
      </c>
      <c r="F172" s="43">
        <v>7312.1623901599996</v>
      </c>
      <c r="G172" s="43">
        <v>2546.88432616</v>
      </c>
      <c r="H172" s="43">
        <v>4717.4085483899999</v>
      </c>
      <c r="I172" s="43">
        <v>47.869515610000001</v>
      </c>
      <c r="J172" s="43">
        <v>1187.2729464399999</v>
      </c>
      <c r="K172" s="43">
        <v>139.46970099999999</v>
      </c>
      <c r="L172" s="43">
        <v>1047.80324544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8818.5616737300006</v>
      </c>
      <c r="C173" s="43">
        <f t="shared" ref="C173" si="319">G173+K173</f>
        <v>2866.4512221600003</v>
      </c>
      <c r="D173" s="43">
        <f t="shared" ref="D173" si="320">H173+L173</f>
        <v>5904.6223042600004</v>
      </c>
      <c r="E173" s="43">
        <f t="shared" ref="E173" si="321">I173+M173</f>
        <v>47.488147310000002</v>
      </c>
      <c r="F173" s="43">
        <v>7578.2153885300004</v>
      </c>
      <c r="G173" s="43">
        <v>2716.3904483800002</v>
      </c>
      <c r="H173" s="43">
        <v>4814.3367928400003</v>
      </c>
      <c r="I173" s="43">
        <v>47.488147310000002</v>
      </c>
      <c r="J173" s="43">
        <v>1240.3462852</v>
      </c>
      <c r="K173" s="43">
        <v>150.06077378000001</v>
      </c>
      <c r="L173" s="43">
        <v>1090.2855114199999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9399.2739834099993</v>
      </c>
      <c r="C174" s="43">
        <f t="shared" ref="C174" si="322">G174+K174</f>
        <v>3351.7186270799998</v>
      </c>
      <c r="D174" s="43">
        <f t="shared" ref="D174" si="323">H174+L174</f>
        <v>5981.4621726400001</v>
      </c>
      <c r="E174" s="43">
        <f t="shared" ref="E174" si="324">I174+M174</f>
        <v>66.093183690000004</v>
      </c>
      <c r="F174" s="43">
        <v>8152.6450386699998</v>
      </c>
      <c r="G174" s="43">
        <v>3195.53741765</v>
      </c>
      <c r="H174" s="43">
        <v>4891.01443733</v>
      </c>
      <c r="I174" s="43">
        <v>66.093183690000004</v>
      </c>
      <c r="J174" s="43">
        <v>1246.62894474</v>
      </c>
      <c r="K174" s="43">
        <v>156.18120943</v>
      </c>
      <c r="L174" s="43">
        <v>1090.4477353100001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9282.1441316399996</v>
      </c>
      <c r="C175" s="43">
        <f t="shared" ref="C175" si="325">G175+K175</f>
        <v>3065.8033739000002</v>
      </c>
      <c r="D175" s="43">
        <f t="shared" ref="D175" si="326">H175+L175</f>
        <v>6145.26543838</v>
      </c>
      <c r="E175" s="43">
        <f t="shared" ref="E175" si="327">I175+M175</f>
        <v>71.075319359999995</v>
      </c>
      <c r="F175" s="43">
        <v>7952.1151251299998</v>
      </c>
      <c r="G175" s="43">
        <v>2914.54077392</v>
      </c>
      <c r="H175" s="43">
        <v>4966.4990318500004</v>
      </c>
      <c r="I175" s="43">
        <v>71.075319359999995</v>
      </c>
      <c r="J175" s="43">
        <v>1330.02900651</v>
      </c>
      <c r="K175" s="43">
        <v>151.26259998</v>
      </c>
      <c r="L175" s="43">
        <v>1178.76640653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9321.6639813199999</v>
      </c>
      <c r="C176" s="43">
        <f t="shared" ref="C176" si="328">G176+K176</f>
        <v>2887.5361428900001</v>
      </c>
      <c r="D176" s="43">
        <f t="shared" ref="D176" si="329">H176+L176</f>
        <v>6365.0468007300005</v>
      </c>
      <c r="E176" s="43">
        <f t="shared" ref="E176" si="330">I176+M176</f>
        <v>69.081037699999996</v>
      </c>
      <c r="F176" s="43">
        <v>7615.3235872300002</v>
      </c>
      <c r="G176" s="43">
        <v>2742.3452610300001</v>
      </c>
      <c r="H176" s="43">
        <v>4803.8972885000003</v>
      </c>
      <c r="I176" s="43">
        <v>69.081037699999996</v>
      </c>
      <c r="J176" s="43">
        <v>1706.34039409</v>
      </c>
      <c r="K176" s="43">
        <v>145.19088185999999</v>
      </c>
      <c r="L176" s="43">
        <v>1561.14951223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9455.4508330900007</v>
      </c>
      <c r="C177" s="43">
        <f t="shared" ref="C177" si="331">G177+K177</f>
        <v>2848.8773513800002</v>
      </c>
      <c r="D177" s="43">
        <f t="shared" ref="D177" si="332">H177+L177</f>
        <v>6530.8591065700002</v>
      </c>
      <c r="E177" s="43">
        <f t="shared" ref="E177" si="333">I177+M177</f>
        <v>75.714375140000001</v>
      </c>
      <c r="F177" s="43">
        <v>7552.2601694499999</v>
      </c>
      <c r="G177" s="43">
        <v>2522.41063407</v>
      </c>
      <c r="H177" s="43">
        <v>4954.13516024</v>
      </c>
      <c r="I177" s="43">
        <v>75.714375140000001</v>
      </c>
      <c r="J177" s="43">
        <v>1903.1906636399999</v>
      </c>
      <c r="K177" s="43">
        <v>326.46671730999998</v>
      </c>
      <c r="L177" s="43">
        <v>1576.72394633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9632.3300760599996</v>
      </c>
      <c r="C178" s="43">
        <f t="shared" ref="C178" si="334">G178+K178</f>
        <v>2883.66528582</v>
      </c>
      <c r="D178" s="43">
        <f t="shared" ref="D178" si="335">H178+L178</f>
        <v>6672.0132176900006</v>
      </c>
      <c r="E178" s="43">
        <f t="shared" ref="E178" si="336">I178+M178</f>
        <v>76.651572549999997</v>
      </c>
      <c r="F178" s="43">
        <v>7326.0415420899999</v>
      </c>
      <c r="G178" s="43">
        <v>2278.1302046800001</v>
      </c>
      <c r="H178" s="43">
        <v>4971.2597648600004</v>
      </c>
      <c r="I178" s="43">
        <v>76.651572549999997</v>
      </c>
      <c r="J178" s="43">
        <v>2306.2885339700001</v>
      </c>
      <c r="K178" s="43">
        <v>605.53508113999999</v>
      </c>
      <c r="L178" s="43">
        <v>1700.75345283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9534.3209313700008</v>
      </c>
      <c r="C179" s="43">
        <f t="shared" ref="C179" si="337">G179+K179</f>
        <v>2861.5217830899996</v>
      </c>
      <c r="D179" s="43">
        <f t="shared" ref="D179" si="338">H179+L179</f>
        <v>6597.5338268000005</v>
      </c>
      <c r="E179" s="43">
        <f t="shared" ref="E179" si="339">I179+M179</f>
        <v>75.265321479999997</v>
      </c>
      <c r="F179" s="43">
        <v>7341.0040265899997</v>
      </c>
      <c r="G179" s="43">
        <v>2339.7304217699998</v>
      </c>
      <c r="H179" s="43">
        <v>4926.0082833400002</v>
      </c>
      <c r="I179" s="43">
        <v>75.265321479999997</v>
      </c>
      <c r="J179" s="43">
        <v>2193.3169047800002</v>
      </c>
      <c r="K179" s="43">
        <v>521.79136131999996</v>
      </c>
      <c r="L179" s="43">
        <v>1671.5255434600001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9414.4296193999999</v>
      </c>
      <c r="C180" s="43">
        <f t="shared" ref="C180" si="340">G180+K180</f>
        <v>2809.1532947199998</v>
      </c>
      <c r="D180" s="43">
        <f t="shared" ref="D180" si="341">H180+L180</f>
        <v>6521.15377429</v>
      </c>
      <c r="E180" s="43">
        <f t="shared" ref="E180" si="342">I180+M180</f>
        <v>84.122550390000001</v>
      </c>
      <c r="F180" s="43">
        <v>7401.3895259000001</v>
      </c>
      <c r="G180" s="43">
        <v>2458.19832137</v>
      </c>
      <c r="H180" s="43">
        <v>4859.06865414</v>
      </c>
      <c r="I180" s="43">
        <v>84.122550390000001</v>
      </c>
      <c r="J180" s="43">
        <v>2013.0400935</v>
      </c>
      <c r="K180" s="43">
        <v>350.95497334999999</v>
      </c>
      <c r="L180" s="43">
        <v>1662.08512015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10035.6707293</v>
      </c>
      <c r="C181" s="43">
        <f t="shared" ref="C181" si="343">G181+K181</f>
        <v>3244.3987285800004</v>
      </c>
      <c r="D181" s="43">
        <f t="shared" ref="D181" si="344">H181+L181</f>
        <v>6674.5169253200002</v>
      </c>
      <c r="E181" s="43">
        <f t="shared" ref="E181" si="345">I181+M181</f>
        <v>116.7550754</v>
      </c>
      <c r="F181" s="43">
        <v>7758.2440371700004</v>
      </c>
      <c r="G181" s="43">
        <v>2643.4404629300002</v>
      </c>
      <c r="H181" s="43">
        <v>4998.0484988400003</v>
      </c>
      <c r="I181" s="43">
        <v>116.7550754</v>
      </c>
      <c r="J181" s="43">
        <v>2277.42669213</v>
      </c>
      <c r="K181" s="43">
        <v>600.95826565000004</v>
      </c>
      <c r="L181" s="43">
        <v>1676.4684264800001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10427.392782639999</v>
      </c>
      <c r="C182" s="43">
        <f t="shared" ref="C182" si="346">G182+K182</f>
        <v>3568.2201455899999</v>
      </c>
      <c r="D182" s="43">
        <f t="shared" ref="D182" si="347">H182+L182</f>
        <v>6727.1010061799998</v>
      </c>
      <c r="E182" s="43">
        <f t="shared" ref="E182" si="348">I182+M182</f>
        <v>132.07163087000001</v>
      </c>
      <c r="F182" s="43">
        <v>7957.4591196199999</v>
      </c>
      <c r="G182" s="43">
        <v>2766.32469911</v>
      </c>
      <c r="H182" s="43">
        <v>5059.0627896400001</v>
      </c>
      <c r="I182" s="43">
        <v>132.07163087000001</v>
      </c>
      <c r="J182" s="43">
        <v>2469.93366302</v>
      </c>
      <c r="K182" s="43">
        <v>801.89544648000003</v>
      </c>
      <c r="L182" s="43">
        <v>1668.0382165399999</v>
      </c>
      <c r="M182" s="43">
        <v>0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  <row r="170" spans="1:17" collapsed="1">
      <c r="A170" s="8">
        <v>45383</v>
      </c>
      <c r="B170" s="43">
        <v>6293.6053350800003</v>
      </c>
      <c r="C170" s="43">
        <f t="shared" ref="C170" si="310">G170+K170</f>
        <v>3602.5508613699999</v>
      </c>
      <c r="D170" s="43">
        <f t="shared" ref="D170" si="311">H170+L170</f>
        <v>1723.77119677</v>
      </c>
      <c r="E170" s="43">
        <f t="shared" ref="E170" si="312">I170+M170</f>
        <v>967.28327693999995</v>
      </c>
      <c r="F170" s="43">
        <v>6236.9202903900004</v>
      </c>
      <c r="G170" s="43">
        <v>3600.3654469399999</v>
      </c>
      <c r="H170" s="43">
        <v>1723.7699496600001</v>
      </c>
      <c r="I170" s="43">
        <v>912.78489378999996</v>
      </c>
      <c r="J170" s="43">
        <v>56.685044689999998</v>
      </c>
      <c r="K170" s="43">
        <v>2.1854144299999998</v>
      </c>
      <c r="L170" s="43">
        <v>1.2471100000000001E-3</v>
      </c>
      <c r="M170" s="43">
        <v>54.498383150000002</v>
      </c>
      <c r="N170" s="43"/>
      <c r="O170" s="43"/>
      <c r="P170" s="43"/>
      <c r="Q170" s="43"/>
    </row>
    <row r="171" spans="1:17">
      <c r="A171" s="8">
        <v>45413</v>
      </c>
      <c r="B171" s="43">
        <v>6443.2953624900001</v>
      </c>
      <c r="C171" s="43">
        <f t="shared" ref="C171" si="313">G171+K171</f>
        <v>3678.73940442</v>
      </c>
      <c r="D171" s="43">
        <f t="shared" ref="D171" si="314">H171+L171</f>
        <v>1764.4203273399999</v>
      </c>
      <c r="E171" s="43">
        <f t="shared" ref="E171" si="315">I171+M171</f>
        <v>1000.13563073</v>
      </c>
      <c r="F171" s="43">
        <v>6386.8165181200002</v>
      </c>
      <c r="G171" s="43">
        <v>3676.4312525300002</v>
      </c>
      <c r="H171" s="43">
        <v>1764.4190236899999</v>
      </c>
      <c r="I171" s="43">
        <v>945.9662419</v>
      </c>
      <c r="J171" s="43">
        <v>56.478844369999997</v>
      </c>
      <c r="K171" s="43">
        <v>2.30815189</v>
      </c>
      <c r="L171" s="43">
        <v>1.3036499999999999E-3</v>
      </c>
      <c r="M171" s="43">
        <v>54.169388830000003</v>
      </c>
      <c r="N171" s="43"/>
      <c r="O171" s="43"/>
      <c r="P171" s="43"/>
      <c r="Q171" s="43"/>
    </row>
    <row r="172" spans="1:17">
      <c r="A172" s="8">
        <v>45444</v>
      </c>
      <c r="B172" s="43">
        <v>6550.7072342900001</v>
      </c>
      <c r="C172" s="43">
        <f t="shared" ref="C172" si="316">G172+K172</f>
        <v>3748.6346459799997</v>
      </c>
      <c r="D172" s="43">
        <f t="shared" ref="D172" si="317">H172+L172</f>
        <v>1793.2727457599999</v>
      </c>
      <c r="E172" s="43">
        <f t="shared" ref="E172" si="318">I172+M172</f>
        <v>1008.79984255</v>
      </c>
      <c r="F172" s="43">
        <v>6494.20403747</v>
      </c>
      <c r="G172" s="43">
        <v>3746.2971036899999</v>
      </c>
      <c r="H172" s="43">
        <v>1793.27146797</v>
      </c>
      <c r="I172" s="43">
        <v>954.63546581000003</v>
      </c>
      <c r="J172" s="43">
        <v>56.503196819999999</v>
      </c>
      <c r="K172" s="43">
        <v>2.33754229</v>
      </c>
      <c r="L172" s="43">
        <v>1.27779E-3</v>
      </c>
      <c r="M172" s="43">
        <v>54.164376740000002</v>
      </c>
      <c r="N172" s="43"/>
      <c r="O172" s="43"/>
      <c r="P172" s="43"/>
      <c r="Q172" s="43"/>
    </row>
    <row r="173" spans="1:17">
      <c r="A173" s="8">
        <v>45474</v>
      </c>
      <c r="B173" s="43">
        <v>6739.4813143000001</v>
      </c>
      <c r="C173" s="43">
        <f t="shared" ref="C173" si="319">G173+K173</f>
        <v>3909.8525674900002</v>
      </c>
      <c r="D173" s="43">
        <f t="shared" ref="D173" si="320">H173+L173</f>
        <v>1811.5067104499999</v>
      </c>
      <c r="E173" s="43">
        <f t="shared" ref="E173" si="321">I173+M173</f>
        <v>1018.1220363599999</v>
      </c>
      <c r="F173" s="43">
        <v>6682.3361157700001</v>
      </c>
      <c r="G173" s="43">
        <v>3907.3943358800002</v>
      </c>
      <c r="H173" s="43">
        <v>1811.50541469</v>
      </c>
      <c r="I173" s="43">
        <v>963.43636519999995</v>
      </c>
      <c r="J173" s="43">
        <v>57.145198530000002</v>
      </c>
      <c r="K173" s="43">
        <v>2.4582316099999999</v>
      </c>
      <c r="L173" s="43">
        <v>1.29576E-3</v>
      </c>
      <c r="M173" s="43">
        <v>54.685671159999998</v>
      </c>
      <c r="N173" s="43"/>
      <c r="O173" s="43"/>
      <c r="P173" s="43"/>
      <c r="Q173" s="43"/>
    </row>
    <row r="174" spans="1:17">
      <c r="A174" s="8">
        <v>45505</v>
      </c>
      <c r="B174" s="43">
        <v>6926.1158405799997</v>
      </c>
      <c r="C174" s="43">
        <f t="shared" ref="C174" si="322">G174+K174</f>
        <v>3993.5548308500001</v>
      </c>
      <c r="D174" s="43">
        <f t="shared" ref="D174" si="323">H174+L174</f>
        <v>1902.5313698299999</v>
      </c>
      <c r="E174" s="43">
        <f t="shared" ref="E174" si="324">I174+M174</f>
        <v>1030.0296398999999</v>
      </c>
      <c r="F174" s="43">
        <v>6868.7747378100003</v>
      </c>
      <c r="G174" s="43">
        <v>3991.04531744</v>
      </c>
      <c r="H174" s="43">
        <v>1902.52989321</v>
      </c>
      <c r="I174" s="43">
        <v>975.19952716</v>
      </c>
      <c r="J174" s="43">
        <v>57.341102769999999</v>
      </c>
      <c r="K174" s="43">
        <v>2.5095134099999998</v>
      </c>
      <c r="L174" s="43">
        <v>1.4766200000000001E-3</v>
      </c>
      <c r="M174" s="43">
        <v>54.830112739999997</v>
      </c>
      <c r="N174" s="43"/>
      <c r="O174" s="43"/>
      <c r="P174" s="43"/>
      <c r="Q174" s="43"/>
    </row>
    <row r="175" spans="1:17">
      <c r="A175" s="8">
        <v>45536</v>
      </c>
      <c r="B175" s="43">
        <v>6970.0762083299996</v>
      </c>
      <c r="C175" s="43">
        <f t="shared" ref="C175" si="325">G175+K175</f>
        <v>4025.3211612299997</v>
      </c>
      <c r="D175" s="43">
        <f t="shared" ref="D175" si="326">H175+L175</f>
        <v>1910.1627151600001</v>
      </c>
      <c r="E175" s="43">
        <f t="shared" ref="E175" si="327">I175+M175</f>
        <v>1034.5923319399999</v>
      </c>
      <c r="F175" s="43">
        <v>6912.8314812199997</v>
      </c>
      <c r="G175" s="43">
        <v>4022.7540639099998</v>
      </c>
      <c r="H175" s="43">
        <v>1910.1613921400001</v>
      </c>
      <c r="I175" s="43">
        <v>979.91602517000001</v>
      </c>
      <c r="J175" s="43">
        <v>57.244727109999999</v>
      </c>
      <c r="K175" s="43">
        <v>2.5670973199999998</v>
      </c>
      <c r="L175" s="43">
        <v>1.3230200000000001E-3</v>
      </c>
      <c r="M175" s="43">
        <v>54.676306769999997</v>
      </c>
      <c r="N175" s="43"/>
      <c r="O175" s="43"/>
      <c r="P175" s="43"/>
      <c r="Q175" s="43"/>
    </row>
    <row r="176" spans="1:17">
      <c r="A176" s="8">
        <v>45566</v>
      </c>
      <c r="B176" s="43">
        <v>7039.1950904699997</v>
      </c>
      <c r="C176" s="43">
        <f t="shared" ref="C176" si="328">G176+K176</f>
        <v>4092.1058915599997</v>
      </c>
      <c r="D176" s="43">
        <f t="shared" ref="D176" si="329">H176+L176</f>
        <v>1939.13190252</v>
      </c>
      <c r="E176" s="43">
        <f t="shared" ref="E176" si="330">I176+M176</f>
        <v>1007.95729639</v>
      </c>
      <c r="F176" s="43">
        <v>7020.8072721899998</v>
      </c>
      <c r="G176" s="43">
        <v>4089.7528424799998</v>
      </c>
      <c r="H176" s="43">
        <v>1939.13051748</v>
      </c>
      <c r="I176" s="43">
        <v>991.92391223000004</v>
      </c>
      <c r="J176" s="43">
        <v>18.387818280000001</v>
      </c>
      <c r="K176" s="43">
        <v>2.3530490799999999</v>
      </c>
      <c r="L176" s="43">
        <v>1.3850399999999999E-3</v>
      </c>
      <c r="M176" s="43">
        <v>16.033384160000001</v>
      </c>
      <c r="N176" s="43"/>
      <c r="O176" s="43"/>
      <c r="P176" s="43"/>
      <c r="Q176" s="43"/>
    </row>
    <row r="177" spans="1:17">
      <c r="A177" s="8">
        <v>45597</v>
      </c>
      <c r="B177" s="43">
        <v>7152.6612573399998</v>
      </c>
      <c r="C177" s="43">
        <f t="shared" ref="C177" si="331">G177+K177</f>
        <v>4124.4892056200006</v>
      </c>
      <c r="D177" s="43">
        <f t="shared" ref="D177" si="332">H177+L177</f>
        <v>2008.63349266</v>
      </c>
      <c r="E177" s="43">
        <f t="shared" ref="E177" si="333">I177+M177</f>
        <v>1019.53855906</v>
      </c>
      <c r="F177" s="43">
        <v>7134.1984741099996</v>
      </c>
      <c r="G177" s="43">
        <v>4122.0833182400002</v>
      </c>
      <c r="H177" s="43">
        <v>2008.6321626500001</v>
      </c>
      <c r="I177" s="43">
        <v>1003.48299322</v>
      </c>
      <c r="J177" s="43">
        <v>18.462783229999999</v>
      </c>
      <c r="K177" s="43">
        <v>2.4058873799999998</v>
      </c>
      <c r="L177" s="43">
        <v>1.33001E-3</v>
      </c>
      <c r="M177" s="43">
        <v>16.05556584</v>
      </c>
      <c r="N177" s="43"/>
      <c r="O177" s="43"/>
      <c r="P177" s="43"/>
      <c r="Q177" s="43"/>
    </row>
    <row r="178" spans="1:17">
      <c r="A178" s="8">
        <v>45627</v>
      </c>
      <c r="B178" s="43">
        <v>7179.2883949200004</v>
      </c>
      <c r="C178" s="43">
        <f t="shared" ref="C178" si="334">G178+K178</f>
        <v>4117.18457803</v>
      </c>
      <c r="D178" s="43">
        <f t="shared" ref="D178" si="335">H178+L178</f>
        <v>2045.30100255</v>
      </c>
      <c r="E178" s="43">
        <f t="shared" ref="E178" si="336">I178+M178</f>
        <v>1016.8028143399999</v>
      </c>
      <c r="F178" s="43">
        <v>7160.6884148999998</v>
      </c>
      <c r="G178" s="43">
        <v>4114.7048798699998</v>
      </c>
      <c r="H178" s="43">
        <v>2045.2996528399999</v>
      </c>
      <c r="I178" s="43">
        <v>1000.68388219</v>
      </c>
      <c r="J178" s="43">
        <v>18.59998002</v>
      </c>
      <c r="K178" s="43">
        <v>2.4796981599999999</v>
      </c>
      <c r="L178" s="43">
        <v>1.3497100000000001E-3</v>
      </c>
      <c r="M178" s="43">
        <v>16.118932149999999</v>
      </c>
      <c r="N178" s="43"/>
      <c r="O178" s="43"/>
      <c r="P178" s="43"/>
      <c r="Q178" s="43"/>
    </row>
    <row r="179" spans="1:17">
      <c r="A179" s="8">
        <v>45658</v>
      </c>
      <c r="B179" s="43">
        <v>7290.6950290499999</v>
      </c>
      <c r="C179" s="43">
        <f t="shared" ref="C179" si="337">G179+K179</f>
        <v>4309.02520448</v>
      </c>
      <c r="D179" s="43">
        <f t="shared" ref="D179" si="338">H179+L179</f>
        <v>1967.6827847500001</v>
      </c>
      <c r="E179" s="43">
        <f t="shared" ref="E179" si="339">I179+M179</f>
        <v>1013.9870398199999</v>
      </c>
      <c r="F179" s="43">
        <v>7272.2760021000004</v>
      </c>
      <c r="G179" s="43">
        <v>4306.5419178900001</v>
      </c>
      <c r="H179" s="43">
        <v>1967.68143381</v>
      </c>
      <c r="I179" s="43">
        <v>998.05265039999995</v>
      </c>
      <c r="J179" s="43">
        <v>18.419026949999999</v>
      </c>
      <c r="K179" s="43">
        <v>2.4832865900000001</v>
      </c>
      <c r="L179" s="43">
        <v>1.3509399999999999E-3</v>
      </c>
      <c r="M179" s="43">
        <v>15.93438942</v>
      </c>
      <c r="N179" s="43"/>
      <c r="O179" s="43"/>
      <c r="P179" s="43"/>
      <c r="Q179" s="43"/>
    </row>
    <row r="180" spans="1:17">
      <c r="A180" s="8">
        <v>45689</v>
      </c>
      <c r="B180" s="43">
        <v>7331.9023866699999</v>
      </c>
      <c r="C180" s="43">
        <f t="shared" ref="C180" si="340">G180+K180</f>
        <v>4328.8379009099999</v>
      </c>
      <c r="D180" s="43">
        <f t="shared" ref="D180" si="341">H180+L180</f>
        <v>1986.27054441</v>
      </c>
      <c r="E180" s="43">
        <f t="shared" ref="E180" si="342">I180+M180</f>
        <v>1016.79394135</v>
      </c>
      <c r="F180" s="43">
        <v>7314.7374754100001</v>
      </c>
      <c r="G180" s="43">
        <v>4326.3090430399998</v>
      </c>
      <c r="H180" s="43">
        <v>1986.26920221</v>
      </c>
      <c r="I180" s="43">
        <v>1002.15923016</v>
      </c>
      <c r="J180" s="43">
        <v>17.16491126</v>
      </c>
      <c r="K180" s="43">
        <v>2.52885787</v>
      </c>
      <c r="L180" s="43">
        <v>1.3422E-3</v>
      </c>
      <c r="M180" s="43">
        <v>14.634711190000001</v>
      </c>
      <c r="N180" s="43"/>
      <c r="O180" s="43"/>
      <c r="P180" s="43"/>
      <c r="Q180" s="43"/>
    </row>
    <row r="181" spans="1:17">
      <c r="A181" s="8">
        <v>45717</v>
      </c>
      <c r="B181" s="43">
        <v>7547.8773342799996</v>
      </c>
      <c r="C181" s="43">
        <f t="shared" ref="C181" si="343">G181+K181</f>
        <v>4365.3651068199997</v>
      </c>
      <c r="D181" s="43">
        <f t="shared" ref="D181" si="344">H181+L181</f>
        <v>2155.2003677900002</v>
      </c>
      <c r="E181" s="43">
        <f t="shared" ref="E181" si="345">I181+M181</f>
        <v>1027.3118596700001</v>
      </c>
      <c r="F181" s="43">
        <v>7531.0578653599996</v>
      </c>
      <c r="G181" s="43">
        <v>4362.7782668399996</v>
      </c>
      <c r="H181" s="43">
        <v>2155.1990244200001</v>
      </c>
      <c r="I181" s="43">
        <v>1013.0805741</v>
      </c>
      <c r="J181" s="43">
        <v>16.819468919999998</v>
      </c>
      <c r="K181" s="43">
        <v>2.5868399800000001</v>
      </c>
      <c r="L181" s="43">
        <v>1.34337E-3</v>
      </c>
      <c r="M181" s="43">
        <v>14.231285570000001</v>
      </c>
      <c r="N181" s="43"/>
      <c r="O181" s="43"/>
      <c r="P181" s="43"/>
      <c r="Q181" s="43"/>
    </row>
    <row r="182" spans="1:17">
      <c r="A182" s="8">
        <v>45748</v>
      </c>
      <c r="B182" s="43">
        <v>7665.7209789999997</v>
      </c>
      <c r="C182" s="43">
        <f t="shared" ref="C182" si="346">G182+K182</f>
        <v>4686.87530548</v>
      </c>
      <c r="D182" s="43">
        <f t="shared" ref="D182" si="347">H182+L182</f>
        <v>1944.59246848</v>
      </c>
      <c r="E182" s="43">
        <f t="shared" ref="E182" si="348">I182+M182</f>
        <v>1034.25320504</v>
      </c>
      <c r="F182" s="43">
        <v>7648.88824475</v>
      </c>
      <c r="G182" s="43">
        <v>4684.2204222299997</v>
      </c>
      <c r="H182" s="43">
        <v>1944.5909238500001</v>
      </c>
      <c r="I182" s="43">
        <v>1020.07689867</v>
      </c>
      <c r="J182" s="43">
        <v>16.832734250000001</v>
      </c>
      <c r="K182" s="43">
        <v>2.6548832500000001</v>
      </c>
      <c r="L182" s="43">
        <v>1.54463E-3</v>
      </c>
      <c r="M182" s="43">
        <v>14.176306370000001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229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258</v>
      </c>
      <c r="D7" s="203" t="s">
        <v>259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260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 hidden="1" outlineLevel="1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 hidden="1" outlineLevel="1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 hidden="1" outlineLevel="1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 hidden="1" outlineLevel="1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 hidden="1" outlineLevel="1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 hidden="1" outlineLevel="1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 hidden="1" outlineLevel="1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 hidden="1" outlineLevel="1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 hidden="1" outlineLevel="1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 hidden="1" outlineLevel="1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 hidden="1" outlineLevel="1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 hidden="1" outlineLevel="1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 hidden="1" outlineLevel="1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  <row r="170" spans="1:52">
      <c r="A170" s="8">
        <v>45383</v>
      </c>
      <c r="B170" s="127">
        <v>8411.2200516899993</v>
      </c>
      <c r="C170" s="127">
        <v>4170.6684799300001</v>
      </c>
      <c r="D170" s="127">
        <v>258.70685101999999</v>
      </c>
      <c r="E170" s="127">
        <v>1993.10252259</v>
      </c>
      <c r="F170" s="127">
        <v>52.616284299999997</v>
      </c>
      <c r="G170" s="127">
        <v>14.92618521</v>
      </c>
      <c r="H170" s="127">
        <v>99.176800540000002</v>
      </c>
      <c r="I170" s="127">
        <v>1589.2309512700001</v>
      </c>
      <c r="J170" s="127">
        <v>93.460355370000002</v>
      </c>
      <c r="K170" s="127">
        <v>18.244082030000001</v>
      </c>
      <c r="L170" s="127">
        <v>10.36473909</v>
      </c>
      <c r="M170" s="127">
        <v>0</v>
      </c>
      <c r="N170" s="127">
        <v>5.5053370099999999</v>
      </c>
      <c r="O170" s="127">
        <v>5.0646882599999996</v>
      </c>
      <c r="P170" s="127">
        <v>24.571097219999999</v>
      </c>
      <c r="Q170" s="127">
        <v>3.0877180000000001E-2</v>
      </c>
      <c r="R170" s="127">
        <v>29.665415589999999</v>
      </c>
      <c r="S170" s="127">
        <v>45.42171948</v>
      </c>
      <c r="T170" s="127">
        <v>0.46366560000000001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</row>
    <row r="171" spans="1:52">
      <c r="A171" s="8">
        <v>45413</v>
      </c>
      <c r="B171" s="127">
        <v>8426.1514775699998</v>
      </c>
      <c r="C171" s="127">
        <v>4180.45732718</v>
      </c>
      <c r="D171" s="127">
        <v>268.68487257999999</v>
      </c>
      <c r="E171" s="127">
        <v>2001.75722664</v>
      </c>
      <c r="F171" s="127">
        <v>54.044437080000002</v>
      </c>
      <c r="G171" s="127">
        <v>16.77327425</v>
      </c>
      <c r="H171" s="127">
        <v>80.02091557</v>
      </c>
      <c r="I171" s="127">
        <v>1573.90226039</v>
      </c>
      <c r="J171" s="127">
        <v>103.48006922</v>
      </c>
      <c r="K171" s="127">
        <v>17.36780216</v>
      </c>
      <c r="L171" s="127">
        <v>9.7093066799999992</v>
      </c>
      <c r="M171" s="127">
        <v>0</v>
      </c>
      <c r="N171" s="127">
        <v>4.6447204299999996</v>
      </c>
      <c r="O171" s="127">
        <v>4.5783774099999999</v>
      </c>
      <c r="P171" s="127">
        <v>21.607719809999999</v>
      </c>
      <c r="Q171" s="127">
        <v>0</v>
      </c>
      <c r="R171" s="127">
        <v>44.186295020000003</v>
      </c>
      <c r="S171" s="127">
        <v>44.482967189999997</v>
      </c>
      <c r="T171" s="127">
        <v>0.45390596</v>
      </c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</row>
    <row r="172" spans="1:52">
      <c r="A172" s="8">
        <v>45444</v>
      </c>
      <c r="B172" s="127">
        <v>8499.4353365999996</v>
      </c>
      <c r="C172" s="127">
        <v>4151.0478085200002</v>
      </c>
      <c r="D172" s="127">
        <v>262.64809724000003</v>
      </c>
      <c r="E172" s="127">
        <v>2034.2820208200001</v>
      </c>
      <c r="F172" s="127">
        <v>45.99012561</v>
      </c>
      <c r="G172" s="127">
        <v>9.5375943700000008</v>
      </c>
      <c r="H172" s="127">
        <v>102.46641099</v>
      </c>
      <c r="I172" s="127">
        <v>1633.0529771199999</v>
      </c>
      <c r="J172" s="127">
        <v>105.96502169999999</v>
      </c>
      <c r="K172" s="127">
        <v>17.432709899999999</v>
      </c>
      <c r="L172" s="127">
        <v>10.10287866</v>
      </c>
      <c r="M172" s="127">
        <v>0</v>
      </c>
      <c r="N172" s="127">
        <v>4.4602510799999999</v>
      </c>
      <c r="O172" s="127">
        <v>5.1522710800000002</v>
      </c>
      <c r="P172" s="127">
        <v>21.44431105</v>
      </c>
      <c r="Q172" s="127">
        <v>0</v>
      </c>
      <c r="R172" s="127">
        <v>42.55907414</v>
      </c>
      <c r="S172" s="127">
        <v>52.849843980000003</v>
      </c>
      <c r="T172" s="127">
        <v>0.44394033999999999</v>
      </c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</row>
    <row r="173" spans="1:52">
      <c r="A173" s="8">
        <v>45474</v>
      </c>
      <c r="B173" s="127">
        <v>8818.5616737300006</v>
      </c>
      <c r="C173" s="127">
        <v>4141.8651765200002</v>
      </c>
      <c r="D173" s="127">
        <v>245.89065024000001</v>
      </c>
      <c r="E173" s="127">
        <v>2171.6202645899998</v>
      </c>
      <c r="F173" s="127">
        <v>57.918271500000003</v>
      </c>
      <c r="G173" s="127">
        <v>9.7776953100000004</v>
      </c>
      <c r="H173" s="127">
        <v>82.637283319999995</v>
      </c>
      <c r="I173" s="127">
        <v>1841.98414925</v>
      </c>
      <c r="J173" s="127">
        <v>106.96588282</v>
      </c>
      <c r="K173" s="127">
        <v>19.970495440000001</v>
      </c>
      <c r="L173" s="127">
        <v>14.576164260000001</v>
      </c>
      <c r="M173" s="127">
        <v>0</v>
      </c>
      <c r="N173" s="127">
        <v>5.0565126600000001</v>
      </c>
      <c r="O173" s="127">
        <v>7.4418736399999998</v>
      </c>
      <c r="P173" s="127">
        <v>22.044702709999999</v>
      </c>
      <c r="Q173" s="127">
        <v>0</v>
      </c>
      <c r="R173" s="127">
        <v>38.285615579999998</v>
      </c>
      <c r="S173" s="127">
        <v>52.092602800000002</v>
      </c>
      <c r="T173" s="127">
        <v>0.43433308999999998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</row>
    <row r="174" spans="1:52">
      <c r="A174" s="8">
        <v>45505</v>
      </c>
      <c r="B174" s="127">
        <v>9399.2739834099993</v>
      </c>
      <c r="C174" s="127">
        <v>4210.5151678000002</v>
      </c>
      <c r="D174" s="127">
        <v>253.55357674000001</v>
      </c>
      <c r="E174" s="127">
        <v>2210.7449921799998</v>
      </c>
      <c r="F174" s="127">
        <v>54.41845232</v>
      </c>
      <c r="G174" s="127">
        <v>7.7644028</v>
      </c>
      <c r="H174" s="127">
        <v>87.119811339999998</v>
      </c>
      <c r="I174" s="127">
        <v>2311.39859643</v>
      </c>
      <c r="J174" s="127">
        <v>108.95457214</v>
      </c>
      <c r="K174" s="127">
        <v>21.487961309999999</v>
      </c>
      <c r="L174" s="127">
        <v>20.190134650000001</v>
      </c>
      <c r="M174" s="127">
        <v>0</v>
      </c>
      <c r="N174" s="127">
        <v>2.10087921</v>
      </c>
      <c r="O174" s="127">
        <v>4.9706813800000003</v>
      </c>
      <c r="P174" s="127">
        <v>20.660325279999999</v>
      </c>
      <c r="Q174" s="127">
        <v>0</v>
      </c>
      <c r="R174" s="127">
        <v>33.167299100000001</v>
      </c>
      <c r="S174" s="127">
        <v>51.803158289999999</v>
      </c>
      <c r="T174" s="127">
        <v>0.42397244000000001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</row>
    <row r="175" spans="1:52">
      <c r="A175" s="8">
        <v>45536</v>
      </c>
      <c r="B175" s="127">
        <v>9282.1441316399996</v>
      </c>
      <c r="C175" s="127">
        <v>4235.5534923599998</v>
      </c>
      <c r="D175" s="127">
        <v>254.80942594000001</v>
      </c>
      <c r="E175" s="127">
        <v>2223.2213182599999</v>
      </c>
      <c r="F175" s="127">
        <v>57.400567219999999</v>
      </c>
      <c r="G175" s="127">
        <v>7.2662314099999996</v>
      </c>
      <c r="H175" s="127">
        <v>85.950085439999995</v>
      </c>
      <c r="I175" s="127">
        <v>2152.4765589100002</v>
      </c>
      <c r="J175" s="127">
        <v>113.98950022</v>
      </c>
      <c r="K175" s="127">
        <v>20.493571110000001</v>
      </c>
      <c r="L175" s="127">
        <v>17.897156590000002</v>
      </c>
      <c r="M175" s="127">
        <v>0</v>
      </c>
      <c r="N175" s="127">
        <v>2.16294765</v>
      </c>
      <c r="O175" s="127">
        <v>4.2340918099999998</v>
      </c>
      <c r="P175" s="127">
        <v>21.708448270000002</v>
      </c>
      <c r="Q175" s="127">
        <v>0</v>
      </c>
      <c r="R175" s="127">
        <v>34.068891790000002</v>
      </c>
      <c r="S175" s="127">
        <v>50.498195250000002</v>
      </c>
      <c r="T175" s="127">
        <v>0.41364941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</row>
    <row r="176" spans="1:52">
      <c r="A176" s="8">
        <v>45566</v>
      </c>
      <c r="B176" s="127">
        <v>9321.6639813199999</v>
      </c>
      <c r="C176" s="127">
        <v>3975.31623739</v>
      </c>
      <c r="D176" s="127">
        <v>260.71918873999999</v>
      </c>
      <c r="E176" s="127">
        <v>2608.7558345000002</v>
      </c>
      <c r="F176" s="127">
        <v>49.061131379999999</v>
      </c>
      <c r="G176" s="127">
        <v>17.059179539999999</v>
      </c>
      <c r="H176" s="127">
        <v>97.304182650000001</v>
      </c>
      <c r="I176" s="127">
        <v>2064.6516400099999</v>
      </c>
      <c r="J176" s="127">
        <v>118.78312538</v>
      </c>
      <c r="K176" s="127">
        <v>25.982333069999999</v>
      </c>
      <c r="L176" s="127">
        <v>13.743216970000001</v>
      </c>
      <c r="M176" s="127">
        <v>0</v>
      </c>
      <c r="N176" s="127">
        <v>1.8453941300000001</v>
      </c>
      <c r="O176" s="127">
        <v>3.9744583000000002</v>
      </c>
      <c r="P176" s="127">
        <v>21.785062750000002</v>
      </c>
      <c r="Q176" s="127">
        <v>0</v>
      </c>
      <c r="R176" s="127">
        <v>29.954820009999999</v>
      </c>
      <c r="S176" s="127">
        <v>32.32450377</v>
      </c>
      <c r="T176" s="127">
        <v>0.40367272999999998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</row>
    <row r="177" spans="1:52">
      <c r="A177" s="8">
        <v>45597</v>
      </c>
      <c r="B177" s="127">
        <v>9455.4508330900007</v>
      </c>
      <c r="C177" s="127">
        <v>4036.4776377399999</v>
      </c>
      <c r="D177" s="127">
        <v>265.74523284999998</v>
      </c>
      <c r="E177" s="127">
        <v>2789.3716235400002</v>
      </c>
      <c r="F177" s="127">
        <v>68.807327979999997</v>
      </c>
      <c r="G177" s="127">
        <v>18.166385179999999</v>
      </c>
      <c r="H177" s="127">
        <v>83.684226229999993</v>
      </c>
      <c r="I177" s="127">
        <v>1922.6352159800001</v>
      </c>
      <c r="J177" s="127">
        <v>122.06070908</v>
      </c>
      <c r="K177" s="127">
        <v>28.831013089999999</v>
      </c>
      <c r="L177" s="127">
        <v>22.948835320000001</v>
      </c>
      <c r="M177" s="127">
        <v>0</v>
      </c>
      <c r="N177" s="127">
        <v>1.5901151499999999</v>
      </c>
      <c r="O177" s="127">
        <v>3.2266334799999998</v>
      </c>
      <c r="P177" s="127">
        <v>20.31657628</v>
      </c>
      <c r="Q177" s="127">
        <v>0</v>
      </c>
      <c r="R177" s="127">
        <v>29.385736489999999</v>
      </c>
      <c r="S177" s="127">
        <v>41.810746530000003</v>
      </c>
      <c r="T177" s="127">
        <v>0.39281817000000002</v>
      </c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</row>
    <row r="178" spans="1:52">
      <c r="A178" s="8">
        <v>45627</v>
      </c>
      <c r="B178" s="127">
        <v>9632.3300760599996</v>
      </c>
      <c r="C178" s="127">
        <v>3963.07665202</v>
      </c>
      <c r="D178" s="127">
        <v>261.10081797999999</v>
      </c>
      <c r="E178" s="127">
        <v>3132.1675498499999</v>
      </c>
      <c r="F178" s="127">
        <v>43.356045420000001</v>
      </c>
      <c r="G178" s="127">
        <v>15.65552108</v>
      </c>
      <c r="H178" s="127">
        <v>89.356822879999996</v>
      </c>
      <c r="I178" s="127">
        <v>1851.3065455000001</v>
      </c>
      <c r="J178" s="127">
        <v>127.14067491</v>
      </c>
      <c r="K178" s="127">
        <v>28.705440790000001</v>
      </c>
      <c r="L178" s="127">
        <v>23.698265509999999</v>
      </c>
      <c r="M178" s="127">
        <v>0</v>
      </c>
      <c r="N178" s="127">
        <v>1.3009836400000001</v>
      </c>
      <c r="O178" s="127">
        <v>2.6740138500000001</v>
      </c>
      <c r="P178" s="127">
        <v>21.38100347</v>
      </c>
      <c r="Q178" s="127">
        <v>0</v>
      </c>
      <c r="R178" s="127">
        <v>29.754056250000001</v>
      </c>
      <c r="S178" s="127">
        <v>41.273399640000001</v>
      </c>
      <c r="T178" s="127">
        <v>0.38228327000000001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</row>
    <row r="179" spans="1:52">
      <c r="A179" s="8">
        <v>45658</v>
      </c>
      <c r="B179" s="127">
        <v>9534.3209313700008</v>
      </c>
      <c r="C179" s="127">
        <v>4155.6085141399999</v>
      </c>
      <c r="D179" s="127">
        <v>237.51332527</v>
      </c>
      <c r="E179" s="127">
        <v>2971.2466711100001</v>
      </c>
      <c r="F179" s="127">
        <v>56.883934529999998</v>
      </c>
      <c r="G179" s="127">
        <v>17.134284269999998</v>
      </c>
      <c r="H179" s="127">
        <v>87.426232229999997</v>
      </c>
      <c r="I179" s="127">
        <v>1741.1245204500001</v>
      </c>
      <c r="J179" s="127">
        <v>133.22061578</v>
      </c>
      <c r="K179" s="127">
        <v>27.73708718</v>
      </c>
      <c r="L179" s="127">
        <v>25.696653940000001</v>
      </c>
      <c r="M179" s="127">
        <v>0</v>
      </c>
      <c r="N179" s="127">
        <v>1.30552884</v>
      </c>
      <c r="O179" s="127">
        <v>1.3522320000000001</v>
      </c>
      <c r="P179" s="127">
        <v>15.64040625</v>
      </c>
      <c r="Q179" s="127">
        <v>0</v>
      </c>
      <c r="R179" s="127">
        <v>23.681180390000002</v>
      </c>
      <c r="S179" s="127">
        <v>38.377991899999998</v>
      </c>
      <c r="T179" s="127">
        <v>0.37175309000000001</v>
      </c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</row>
    <row r="180" spans="1:52">
      <c r="A180" s="8">
        <v>45689</v>
      </c>
      <c r="B180" s="127">
        <v>9414.4296193999999</v>
      </c>
      <c r="C180" s="127">
        <v>4021.09514541</v>
      </c>
      <c r="D180" s="127">
        <v>239.67302082</v>
      </c>
      <c r="E180" s="127">
        <v>2860.1647202499998</v>
      </c>
      <c r="F180" s="127">
        <v>49.199953659999998</v>
      </c>
      <c r="G180" s="127">
        <v>15.101266600000001</v>
      </c>
      <c r="H180" s="127">
        <v>99.348660640000006</v>
      </c>
      <c r="I180" s="127">
        <v>1859.7164618899999</v>
      </c>
      <c r="J180" s="127">
        <v>133.83282051</v>
      </c>
      <c r="K180" s="127">
        <v>27.456515240000002</v>
      </c>
      <c r="L180" s="127">
        <v>24.609017649999998</v>
      </c>
      <c r="M180" s="127">
        <v>0</v>
      </c>
      <c r="N180" s="127">
        <v>0.76150656999999999</v>
      </c>
      <c r="O180" s="127">
        <v>1.3534752999999999</v>
      </c>
      <c r="P180" s="127">
        <v>15.363921510000001</v>
      </c>
      <c r="Q180" s="127">
        <v>0</v>
      </c>
      <c r="R180" s="127">
        <v>26.78460458</v>
      </c>
      <c r="S180" s="127">
        <v>39.608045189999999</v>
      </c>
      <c r="T180" s="127">
        <v>0.36048358000000003</v>
      </c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</row>
    <row r="181" spans="1:52">
      <c r="A181" s="8">
        <v>45717</v>
      </c>
      <c r="B181" s="127">
        <v>10035.6707293</v>
      </c>
      <c r="C181" s="127">
        <v>4232.0511066199997</v>
      </c>
      <c r="D181" s="127">
        <v>232.06697012999999</v>
      </c>
      <c r="E181" s="127">
        <v>3192.7818161099999</v>
      </c>
      <c r="F181" s="127">
        <v>80.886374110000006</v>
      </c>
      <c r="G181" s="127">
        <v>13.485860539999999</v>
      </c>
      <c r="H181" s="127">
        <v>116.91482236</v>
      </c>
      <c r="I181" s="127">
        <v>1829.67541136</v>
      </c>
      <c r="J181" s="127">
        <v>155.30813961000001</v>
      </c>
      <c r="K181" s="127">
        <v>38.088095819999999</v>
      </c>
      <c r="L181" s="127">
        <v>34.446828170000003</v>
      </c>
      <c r="M181" s="127">
        <v>0</v>
      </c>
      <c r="N181" s="127">
        <v>1.22801333</v>
      </c>
      <c r="O181" s="127">
        <v>1.20056429</v>
      </c>
      <c r="P181" s="127">
        <v>41.703505049999997</v>
      </c>
      <c r="Q181" s="127">
        <v>0</v>
      </c>
      <c r="R181" s="127">
        <v>26.58090928</v>
      </c>
      <c r="S181" s="127">
        <v>38.902712819999998</v>
      </c>
      <c r="T181" s="127">
        <v>0.34959970000000001</v>
      </c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</row>
    <row r="182" spans="1:52">
      <c r="A182" s="8">
        <v>45748</v>
      </c>
      <c r="B182" s="127">
        <v>10427.392782639999</v>
      </c>
      <c r="C182" s="127">
        <v>4545.9360487000004</v>
      </c>
      <c r="D182" s="127">
        <v>225.34144900000001</v>
      </c>
      <c r="E182" s="127">
        <v>3207.7840817199999</v>
      </c>
      <c r="F182" s="127">
        <v>106.47371645</v>
      </c>
      <c r="G182" s="127">
        <v>14.092288</v>
      </c>
      <c r="H182" s="127">
        <v>111.34702445000001</v>
      </c>
      <c r="I182" s="127">
        <v>1809.2917480199999</v>
      </c>
      <c r="J182" s="127">
        <v>163.17116602999999</v>
      </c>
      <c r="K182" s="127">
        <v>39.124514240000003</v>
      </c>
      <c r="L182" s="127">
        <v>39.877382099999998</v>
      </c>
      <c r="M182" s="127">
        <v>41.45721571</v>
      </c>
      <c r="N182" s="127">
        <v>0.82261057999999998</v>
      </c>
      <c r="O182" s="127">
        <v>1.0547637400000001</v>
      </c>
      <c r="P182" s="127">
        <v>51.739726140000002</v>
      </c>
      <c r="Q182" s="127">
        <v>0</v>
      </c>
      <c r="R182" s="127">
        <v>29.552497939999999</v>
      </c>
      <c r="S182" s="127">
        <v>39.988094480000001</v>
      </c>
      <c r="T182" s="127">
        <v>0.33845533999999999</v>
      </c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 hidden="1" outlineLevel="1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 hidden="1" outlineLevel="1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 hidden="1" outlineLevel="1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 hidden="1" outlineLevel="1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 hidden="1" outlineLevel="1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 hidden="1" outlineLevel="1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 hidden="1" outlineLevel="1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 hidden="1" outlineLevel="1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 hidden="1" outlineLevel="1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 hidden="1" outlineLevel="1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 hidden="1" outlineLevel="1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 hidden="1" outlineLevel="1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 hidden="1" outlineLevel="1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  <row r="170" spans="1:20">
      <c r="A170" s="8">
        <v>45383</v>
      </c>
      <c r="B170" s="127">
        <v>8411.2200516899993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8411.2200516899993</v>
      </c>
      <c r="M170" s="127">
        <v>575.49463698</v>
      </c>
      <c r="N170" s="127"/>
      <c r="O170" s="127"/>
      <c r="P170" s="127"/>
      <c r="Q170" s="127"/>
      <c r="R170" s="127"/>
      <c r="S170" s="127"/>
      <c r="T170" s="127"/>
    </row>
    <row r="171" spans="1:20">
      <c r="A171" s="8">
        <v>45413</v>
      </c>
      <c r="B171" s="127">
        <v>8426.1514775699998</v>
      </c>
      <c r="C171" s="127">
        <v>18.825729190000001</v>
      </c>
      <c r="D171" s="127">
        <v>18.825729190000001</v>
      </c>
      <c r="E171" s="127">
        <v>0</v>
      </c>
      <c r="F171" s="127">
        <v>18.825729190000001</v>
      </c>
      <c r="G171" s="127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8407.3257483800007</v>
      </c>
      <c r="M171" s="127">
        <v>1411.6039119500001</v>
      </c>
      <c r="N171" s="127"/>
      <c r="O171" s="127"/>
      <c r="P171" s="127"/>
      <c r="Q171" s="127"/>
      <c r="R171" s="127"/>
      <c r="S171" s="127"/>
      <c r="T171" s="127"/>
    </row>
    <row r="172" spans="1:20">
      <c r="A172" s="8">
        <v>45444</v>
      </c>
      <c r="B172" s="127">
        <v>8499.4353365999996</v>
      </c>
      <c r="C172" s="127">
        <v>19.071672509999999</v>
      </c>
      <c r="D172" s="127">
        <v>19.071672509999999</v>
      </c>
      <c r="E172" s="127">
        <v>0</v>
      </c>
      <c r="F172" s="127">
        <v>19.071672509999999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8480.3636640900004</v>
      </c>
      <c r="M172" s="127">
        <v>1334.29010754</v>
      </c>
      <c r="N172" s="127"/>
      <c r="O172" s="127"/>
      <c r="P172" s="127"/>
      <c r="Q172" s="127"/>
      <c r="R172" s="127"/>
      <c r="S172" s="127"/>
      <c r="T172" s="127"/>
    </row>
    <row r="173" spans="1:20">
      <c r="A173" s="8">
        <v>45474</v>
      </c>
      <c r="B173" s="127">
        <v>8818.5616737300006</v>
      </c>
      <c r="C173" s="127">
        <v>15.17199201</v>
      </c>
      <c r="D173" s="127">
        <v>15.17199201</v>
      </c>
      <c r="E173" s="127">
        <v>0</v>
      </c>
      <c r="F173" s="127">
        <v>15.17199201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8803.3896817200002</v>
      </c>
      <c r="M173" s="127">
        <v>1283.75797833</v>
      </c>
      <c r="N173" s="127"/>
      <c r="O173" s="127"/>
      <c r="P173" s="127"/>
      <c r="Q173" s="127"/>
      <c r="R173" s="127"/>
      <c r="S173" s="127"/>
      <c r="T173" s="127"/>
    </row>
    <row r="174" spans="1:20">
      <c r="A174" s="8">
        <v>45505</v>
      </c>
      <c r="B174" s="127">
        <v>9399.2739834099993</v>
      </c>
      <c r="C174" s="127">
        <v>5.1678452799999999</v>
      </c>
      <c r="D174" s="127">
        <v>5.1678452799999999</v>
      </c>
      <c r="E174" s="127">
        <v>0</v>
      </c>
      <c r="F174" s="127">
        <v>5.1678452799999999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9394.1061381300005</v>
      </c>
      <c r="M174" s="127">
        <v>1558.74664338</v>
      </c>
      <c r="N174" s="127"/>
      <c r="O174" s="127"/>
      <c r="P174" s="127"/>
      <c r="Q174" s="127"/>
      <c r="R174" s="127"/>
      <c r="S174" s="127"/>
      <c r="T174" s="127"/>
    </row>
    <row r="175" spans="1:20">
      <c r="A175" s="8">
        <v>45536</v>
      </c>
      <c r="B175" s="127">
        <v>9282.1441316399996</v>
      </c>
      <c r="C175" s="127">
        <v>5.0680797399999999</v>
      </c>
      <c r="D175" s="127">
        <v>5.0680797399999999</v>
      </c>
      <c r="E175" s="127">
        <v>0</v>
      </c>
      <c r="F175" s="127">
        <v>5.0680797399999999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9277.0760518999996</v>
      </c>
      <c r="M175" s="127">
        <v>1583.7774817</v>
      </c>
      <c r="N175" s="127"/>
      <c r="O175" s="127"/>
      <c r="P175" s="127"/>
      <c r="Q175" s="127"/>
      <c r="R175" s="127"/>
      <c r="S175" s="127"/>
      <c r="T175" s="127"/>
    </row>
    <row r="176" spans="1:20">
      <c r="A176" s="8">
        <v>45566</v>
      </c>
      <c r="B176" s="127">
        <v>9321.6639813199999</v>
      </c>
      <c r="C176" s="127">
        <v>4.6516207700000001</v>
      </c>
      <c r="D176" s="127">
        <v>4.6516207700000001</v>
      </c>
      <c r="E176" s="127">
        <v>0</v>
      </c>
      <c r="F176" s="127">
        <v>4.6516207700000001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9317.0123605499994</v>
      </c>
      <c r="M176" s="127">
        <v>1913.4817168</v>
      </c>
      <c r="N176" s="127"/>
      <c r="O176" s="127"/>
      <c r="P176" s="127"/>
      <c r="Q176" s="127"/>
      <c r="R176" s="127"/>
      <c r="S176" s="127"/>
      <c r="T176" s="127"/>
    </row>
    <row r="177" spans="1:20">
      <c r="A177" s="8">
        <v>45597</v>
      </c>
      <c r="B177" s="127">
        <v>9455.4508330900007</v>
      </c>
      <c r="C177" s="127">
        <v>4.61399033</v>
      </c>
      <c r="D177" s="127">
        <v>4.61399033</v>
      </c>
      <c r="E177" s="127">
        <v>0</v>
      </c>
      <c r="F177" s="127">
        <v>4.61399033</v>
      </c>
      <c r="G177" s="127">
        <v>0</v>
      </c>
      <c r="H177" s="127">
        <v>0</v>
      </c>
      <c r="I177" s="127">
        <v>0</v>
      </c>
      <c r="J177" s="127">
        <v>0</v>
      </c>
      <c r="K177" s="127" t="e">
        <v>#N/A</v>
      </c>
      <c r="L177" s="127">
        <v>9450.8368427599999</v>
      </c>
      <c r="M177" s="127">
        <v>2010.39589748</v>
      </c>
      <c r="N177" s="127"/>
      <c r="O177" s="127"/>
      <c r="P177" s="127"/>
      <c r="Q177" s="127"/>
      <c r="R177" s="127"/>
      <c r="S177" s="127"/>
      <c r="T177" s="127"/>
    </row>
    <row r="178" spans="1:20">
      <c r="A178" s="8">
        <v>45627</v>
      </c>
      <c r="B178" s="127">
        <v>9632.3300760599996</v>
      </c>
      <c r="C178" s="127">
        <v>8.2356288000000006</v>
      </c>
      <c r="D178" s="127">
        <v>8.2356288000000006</v>
      </c>
      <c r="E178" s="127">
        <v>0</v>
      </c>
      <c r="F178" s="127">
        <v>7.0766725900000003</v>
      </c>
      <c r="G178" s="127">
        <v>1.1589562099999999</v>
      </c>
      <c r="H178" s="127">
        <v>0</v>
      </c>
      <c r="I178" s="127">
        <v>0</v>
      </c>
      <c r="J178" s="127">
        <v>0</v>
      </c>
      <c r="K178" s="127">
        <v>0</v>
      </c>
      <c r="L178" s="127">
        <v>9624.0944472600004</v>
      </c>
      <c r="M178" s="127">
        <v>2026.3500590799999</v>
      </c>
      <c r="N178" s="127"/>
      <c r="O178" s="127"/>
      <c r="P178" s="127"/>
      <c r="Q178" s="127"/>
      <c r="R178" s="127"/>
      <c r="S178" s="127"/>
      <c r="T178" s="127"/>
    </row>
    <row r="179" spans="1:20">
      <c r="A179" s="8">
        <v>45658</v>
      </c>
      <c r="B179" s="127">
        <v>9534.3209313700008</v>
      </c>
      <c r="C179" s="127">
        <v>8.1421691799999998</v>
      </c>
      <c r="D179" s="127">
        <v>8.1421691799999998</v>
      </c>
      <c r="E179" s="127">
        <v>0</v>
      </c>
      <c r="F179" s="127">
        <v>6.9629316299999999</v>
      </c>
      <c r="G179" s="127">
        <v>1.1792375500000001</v>
      </c>
      <c r="H179" s="127">
        <v>0</v>
      </c>
      <c r="I179" s="127">
        <v>0</v>
      </c>
      <c r="J179" s="127">
        <v>0</v>
      </c>
      <c r="K179" s="127">
        <v>0</v>
      </c>
      <c r="L179" s="127">
        <v>9526.1787621900003</v>
      </c>
      <c r="M179" s="127">
        <v>2143.3240308200002</v>
      </c>
      <c r="N179" s="127"/>
      <c r="O179" s="127"/>
      <c r="P179" s="127"/>
      <c r="Q179" s="127"/>
      <c r="R179" s="127"/>
      <c r="S179" s="127"/>
      <c r="T179" s="127"/>
    </row>
    <row r="180" spans="1:20">
      <c r="A180" s="8">
        <v>45689</v>
      </c>
      <c r="B180" s="127">
        <v>9414.4296193999999</v>
      </c>
      <c r="C180" s="127">
        <v>11.29960537</v>
      </c>
      <c r="D180" s="127">
        <v>11.29960537</v>
      </c>
      <c r="E180" s="127">
        <v>0</v>
      </c>
      <c r="F180" s="127">
        <v>10.1150436</v>
      </c>
      <c r="G180" s="127">
        <v>1.18456177</v>
      </c>
      <c r="H180" s="127">
        <v>0</v>
      </c>
      <c r="I180" s="127">
        <v>0</v>
      </c>
      <c r="J180" s="127">
        <v>0</v>
      </c>
      <c r="K180" s="127">
        <v>0</v>
      </c>
      <c r="L180" s="127">
        <v>9403.1300140300009</v>
      </c>
      <c r="M180" s="127">
        <v>2026.2577338799999</v>
      </c>
      <c r="N180" s="127"/>
      <c r="O180" s="127"/>
      <c r="P180" s="127"/>
      <c r="Q180" s="127"/>
      <c r="R180" s="127"/>
      <c r="S180" s="127"/>
      <c r="T180" s="127"/>
    </row>
    <row r="181" spans="1:20">
      <c r="A181" s="8">
        <v>45717</v>
      </c>
      <c r="B181" s="127">
        <v>10035.6707293</v>
      </c>
      <c r="C181" s="127">
        <v>11.15690745</v>
      </c>
      <c r="D181" s="127">
        <v>11.15690745</v>
      </c>
      <c r="E181" s="127">
        <v>0</v>
      </c>
      <c r="F181" s="127">
        <v>9.9717046000000007</v>
      </c>
      <c r="G181" s="127">
        <v>1.18520285</v>
      </c>
      <c r="H181" s="127">
        <v>0</v>
      </c>
      <c r="I181" s="127">
        <v>0</v>
      </c>
      <c r="J181" s="127">
        <v>0</v>
      </c>
      <c r="K181" s="127">
        <v>0</v>
      </c>
      <c r="L181" s="127">
        <v>10024.51382185</v>
      </c>
      <c r="M181" s="127">
        <v>2376.98258016</v>
      </c>
      <c r="N181" s="127"/>
      <c r="O181" s="127"/>
      <c r="P181" s="127"/>
      <c r="Q181" s="127"/>
      <c r="R181" s="127"/>
      <c r="S181" s="127"/>
      <c r="T181" s="127"/>
    </row>
    <row r="182" spans="1:20">
      <c r="A182" s="8">
        <v>45748</v>
      </c>
      <c r="B182" s="127">
        <v>10427.392782639999</v>
      </c>
      <c r="C182" s="127">
        <v>10.94907925</v>
      </c>
      <c r="D182" s="127">
        <v>10.94907925</v>
      </c>
      <c r="E182" s="127">
        <v>0</v>
      </c>
      <c r="F182" s="127">
        <v>9.7705328900000001</v>
      </c>
      <c r="G182" s="127">
        <v>1.1785463599999999</v>
      </c>
      <c r="H182" s="127">
        <v>0</v>
      </c>
      <c r="I182" s="127">
        <v>0</v>
      </c>
      <c r="J182" s="127">
        <v>0</v>
      </c>
      <c r="K182" s="127">
        <v>0</v>
      </c>
      <c r="L182" s="127">
        <v>10416.443703389999</v>
      </c>
      <c r="M182" s="127">
        <v>2595.99648897</v>
      </c>
      <c r="N182" s="127"/>
      <c r="O182" s="127"/>
      <c r="P182" s="127"/>
      <c r="Q182" s="127"/>
      <c r="R182" s="127"/>
      <c r="S182" s="127"/>
      <c r="T182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 hidden="1" outlineLevel="1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 hidden="1" outlineLevel="1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 hidden="1" outlineLevel="1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 hidden="1" outlineLevel="1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 hidden="1" outlineLevel="1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 hidden="1" outlineLevel="1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 hidden="1" outlineLevel="1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 hidden="1" outlineLevel="1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 hidden="1" outlineLevel="1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 hidden="1" outlineLevel="1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 hidden="1" outlineLevel="1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 hidden="1" outlineLevel="1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 hidden="1" outlineLevel="1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  <row r="170" spans="1:28">
      <c r="A170" s="8">
        <v>45383</v>
      </c>
      <c r="B170" s="127">
        <v>6293.6053350800003</v>
      </c>
      <c r="C170" s="127">
        <v>5284.5741991200002</v>
      </c>
      <c r="D170" s="127">
        <v>5263.9797973300001</v>
      </c>
      <c r="E170" s="127">
        <v>3557.7587018099998</v>
      </c>
      <c r="F170" s="127">
        <v>1283.5088196500001</v>
      </c>
      <c r="G170" s="127">
        <v>422.71227586999998</v>
      </c>
      <c r="H170" s="127">
        <v>20.594401789999999</v>
      </c>
      <c r="I170" s="127">
        <v>2.1854144299999998</v>
      </c>
      <c r="J170" s="127">
        <v>1.2471100000000001E-3</v>
      </c>
      <c r="K170" s="127">
        <v>18.40774025</v>
      </c>
      <c r="L170" s="127">
        <v>534.24832443000003</v>
      </c>
      <c r="M170" s="127">
        <v>498.15768152999999</v>
      </c>
      <c r="N170" s="127">
        <v>1.1986099999999999E-3</v>
      </c>
      <c r="O170" s="127">
        <v>11.950438650000001</v>
      </c>
      <c r="P170" s="127">
        <v>486.20604427000001</v>
      </c>
      <c r="Q170" s="127">
        <v>36.090642899999999</v>
      </c>
      <c r="R170" s="127">
        <v>0</v>
      </c>
      <c r="S170" s="127">
        <v>0</v>
      </c>
      <c r="T170" s="127">
        <v>36.090642899999999</v>
      </c>
      <c r="U170" s="127">
        <v>474.78281153</v>
      </c>
      <c r="V170" s="127">
        <v>633.24186688999998</v>
      </c>
      <c r="W170" s="127"/>
      <c r="X170" s="127"/>
      <c r="Y170" s="127"/>
      <c r="Z170" s="127"/>
      <c r="AA170" s="127"/>
      <c r="AB170" s="127"/>
    </row>
    <row r="171" spans="1:28">
      <c r="A171" s="8">
        <v>45413</v>
      </c>
      <c r="B171" s="127">
        <v>6443.2953624900001</v>
      </c>
      <c r="C171" s="127">
        <v>5379.7312800399995</v>
      </c>
      <c r="D171" s="127">
        <v>5358.6406105899996</v>
      </c>
      <c r="E171" s="127">
        <v>3624.2213651699999</v>
      </c>
      <c r="F171" s="127">
        <v>1313.62052709</v>
      </c>
      <c r="G171" s="127">
        <v>420.79871832999999</v>
      </c>
      <c r="H171" s="127">
        <v>21.09066945</v>
      </c>
      <c r="I171" s="127">
        <v>2.30815189</v>
      </c>
      <c r="J171" s="127">
        <v>1.3036499999999999E-3</v>
      </c>
      <c r="K171" s="127">
        <v>18.781213910000002</v>
      </c>
      <c r="L171" s="127">
        <v>569.05104514000004</v>
      </c>
      <c r="M171" s="127">
        <v>533.66287021999995</v>
      </c>
      <c r="N171" s="127">
        <v>1.1986099999999999E-3</v>
      </c>
      <c r="O171" s="127">
        <v>12.25648971</v>
      </c>
      <c r="P171" s="127">
        <v>521.4051819</v>
      </c>
      <c r="Q171" s="127">
        <v>35.388174919999997</v>
      </c>
      <c r="R171" s="127">
        <v>0</v>
      </c>
      <c r="S171" s="127">
        <v>0</v>
      </c>
      <c r="T171" s="127">
        <v>35.388174919999997</v>
      </c>
      <c r="U171" s="127">
        <v>494.51303731000002</v>
      </c>
      <c r="V171" s="127">
        <v>684.99364310999999</v>
      </c>
      <c r="W171" s="127"/>
      <c r="X171" s="127"/>
      <c r="Y171" s="127"/>
      <c r="Z171" s="127"/>
      <c r="AA171" s="127"/>
      <c r="AB171" s="127"/>
    </row>
    <row r="172" spans="1:28">
      <c r="A172" s="8">
        <v>45444</v>
      </c>
      <c r="B172" s="127">
        <v>6550.7072342900001</v>
      </c>
      <c r="C172" s="127">
        <v>5475.0943903099997</v>
      </c>
      <c r="D172" s="127">
        <v>5453.93051999</v>
      </c>
      <c r="E172" s="127">
        <v>3697.67561299</v>
      </c>
      <c r="F172" s="127">
        <v>1337.9732719900001</v>
      </c>
      <c r="G172" s="127">
        <v>418.28163501</v>
      </c>
      <c r="H172" s="127">
        <v>21.163870320000001</v>
      </c>
      <c r="I172" s="127">
        <v>2.33754229</v>
      </c>
      <c r="J172" s="127">
        <v>1.27779E-3</v>
      </c>
      <c r="K172" s="127">
        <v>18.825050239999999</v>
      </c>
      <c r="L172" s="127">
        <v>580.89700585000003</v>
      </c>
      <c r="M172" s="127">
        <v>545.55767934999994</v>
      </c>
      <c r="N172" s="127">
        <v>0</v>
      </c>
      <c r="O172" s="127">
        <v>12.959372719999999</v>
      </c>
      <c r="P172" s="127">
        <v>532.59830663000002</v>
      </c>
      <c r="Q172" s="127">
        <v>35.339326499999999</v>
      </c>
      <c r="R172" s="127">
        <v>0</v>
      </c>
      <c r="S172" s="127">
        <v>0</v>
      </c>
      <c r="T172" s="127">
        <v>35.339326499999999</v>
      </c>
      <c r="U172" s="127">
        <v>494.71583813000001</v>
      </c>
      <c r="V172" s="127">
        <v>694.27889055000003</v>
      </c>
      <c r="W172" s="127"/>
      <c r="X172" s="127"/>
      <c r="Y172" s="127"/>
      <c r="Z172" s="127"/>
      <c r="AA172" s="127"/>
      <c r="AB172" s="127"/>
    </row>
    <row r="173" spans="1:28">
      <c r="A173" s="8">
        <v>45474</v>
      </c>
      <c r="B173" s="127">
        <v>6739.4813143000001</v>
      </c>
      <c r="C173" s="127">
        <v>5645.1813883200002</v>
      </c>
      <c r="D173" s="127">
        <v>5623.7098409700002</v>
      </c>
      <c r="E173" s="127">
        <v>3852.4781743100002</v>
      </c>
      <c r="F173" s="127">
        <v>1358.96858309</v>
      </c>
      <c r="G173" s="127">
        <v>412.26308356999999</v>
      </c>
      <c r="H173" s="127">
        <v>21.471547350000002</v>
      </c>
      <c r="I173" s="127">
        <v>2.4582316099999999</v>
      </c>
      <c r="J173" s="127">
        <v>1.29576E-3</v>
      </c>
      <c r="K173" s="127">
        <v>19.012019980000002</v>
      </c>
      <c r="L173" s="127">
        <v>593.26452970000003</v>
      </c>
      <c r="M173" s="127">
        <v>557.59087852000005</v>
      </c>
      <c r="N173" s="127">
        <v>0</v>
      </c>
      <c r="O173" s="127">
        <v>12.524096330000001</v>
      </c>
      <c r="P173" s="127">
        <v>545.06678219000003</v>
      </c>
      <c r="Q173" s="127">
        <v>35.67365118</v>
      </c>
      <c r="R173" s="127">
        <v>0</v>
      </c>
      <c r="S173" s="127">
        <v>0</v>
      </c>
      <c r="T173" s="127">
        <v>35.67365118</v>
      </c>
      <c r="U173" s="127">
        <v>501.03539627999999</v>
      </c>
      <c r="V173" s="127">
        <v>706.90794115000006</v>
      </c>
      <c r="W173" s="127"/>
      <c r="X173" s="127"/>
      <c r="Y173" s="127"/>
      <c r="Z173" s="127"/>
      <c r="AA173" s="127"/>
      <c r="AB173" s="127"/>
    </row>
    <row r="174" spans="1:28">
      <c r="A174" s="8">
        <v>45505</v>
      </c>
      <c r="B174" s="127">
        <v>6926.1158405799997</v>
      </c>
      <c r="C174" s="127">
        <v>5826.8565389799996</v>
      </c>
      <c r="D174" s="127">
        <v>5805.2385192399997</v>
      </c>
      <c r="E174" s="127">
        <v>3938.5535289899999</v>
      </c>
      <c r="F174" s="127">
        <v>1451.4588600500001</v>
      </c>
      <c r="G174" s="127">
        <v>415.2261302</v>
      </c>
      <c r="H174" s="127">
        <v>21.618019740000001</v>
      </c>
      <c r="I174" s="127">
        <v>2.5095134099999998</v>
      </c>
      <c r="J174" s="127">
        <v>1.4766200000000001E-3</v>
      </c>
      <c r="K174" s="127">
        <v>19.107029709999999</v>
      </c>
      <c r="L174" s="127">
        <v>601.91542608999998</v>
      </c>
      <c r="M174" s="127">
        <v>566.19234305999998</v>
      </c>
      <c r="N174" s="127">
        <v>1.16434E-3</v>
      </c>
      <c r="O174" s="127">
        <v>12.23180655</v>
      </c>
      <c r="P174" s="127">
        <v>553.95937217000005</v>
      </c>
      <c r="Q174" s="127">
        <v>35.723083029999998</v>
      </c>
      <c r="R174" s="127">
        <v>0</v>
      </c>
      <c r="S174" s="127">
        <v>0</v>
      </c>
      <c r="T174" s="127">
        <v>35.723083029999998</v>
      </c>
      <c r="U174" s="127">
        <v>497.34387550999998</v>
      </c>
      <c r="V174" s="127">
        <v>712.9824208</v>
      </c>
      <c r="W174" s="127"/>
      <c r="X174" s="127"/>
      <c r="Y174" s="127"/>
      <c r="Z174" s="127"/>
      <c r="AA174" s="127"/>
      <c r="AB174" s="127"/>
    </row>
    <row r="175" spans="1:28">
      <c r="A175" s="8">
        <v>45536</v>
      </c>
      <c r="B175" s="127">
        <v>6970.0762083299996</v>
      </c>
      <c r="C175" s="127">
        <v>5847.2159344000002</v>
      </c>
      <c r="D175" s="127">
        <v>5825.5823909700002</v>
      </c>
      <c r="E175" s="127">
        <v>3964.1773517699999</v>
      </c>
      <c r="F175" s="127">
        <v>1454.5039759199999</v>
      </c>
      <c r="G175" s="127">
        <v>406.90106328000002</v>
      </c>
      <c r="H175" s="127">
        <v>21.63354343</v>
      </c>
      <c r="I175" s="127">
        <v>2.5670973199999998</v>
      </c>
      <c r="J175" s="127">
        <v>1.3230200000000001E-3</v>
      </c>
      <c r="K175" s="127">
        <v>19.06512309</v>
      </c>
      <c r="L175" s="127">
        <v>613.12577307000004</v>
      </c>
      <c r="M175" s="127">
        <v>577.51458938999997</v>
      </c>
      <c r="N175" s="127">
        <v>0</v>
      </c>
      <c r="O175" s="127">
        <v>11.683782539999999</v>
      </c>
      <c r="P175" s="127">
        <v>565.83080685000004</v>
      </c>
      <c r="Q175" s="127">
        <v>35.611183680000003</v>
      </c>
      <c r="R175" s="127">
        <v>0</v>
      </c>
      <c r="S175" s="127">
        <v>0</v>
      </c>
      <c r="T175" s="127">
        <v>35.611183680000003</v>
      </c>
      <c r="U175" s="127">
        <v>509.73450086000003</v>
      </c>
      <c r="V175" s="127">
        <v>718.40017460000001</v>
      </c>
      <c r="W175" s="127"/>
      <c r="X175" s="127"/>
      <c r="Y175" s="127"/>
      <c r="Z175" s="127"/>
      <c r="AA175" s="127"/>
      <c r="AB175" s="127"/>
    </row>
    <row r="176" spans="1:28">
      <c r="A176" s="8">
        <v>45566</v>
      </c>
      <c r="B176" s="127">
        <v>7039.1950904699997</v>
      </c>
      <c r="C176" s="127">
        <v>5910.6844128700004</v>
      </c>
      <c r="D176" s="127">
        <v>5907.4109367399997</v>
      </c>
      <c r="E176" s="127">
        <v>4025.0832495099999</v>
      </c>
      <c r="F176" s="127">
        <v>1483.2926619</v>
      </c>
      <c r="G176" s="127">
        <v>399.03502533</v>
      </c>
      <c r="H176" s="127">
        <v>3.2734761300000002</v>
      </c>
      <c r="I176" s="127">
        <v>2.3530490799999999</v>
      </c>
      <c r="J176" s="127">
        <v>1.3850399999999999E-3</v>
      </c>
      <c r="K176" s="127">
        <v>0.91904200999999996</v>
      </c>
      <c r="L176" s="127">
        <v>611.31495201999996</v>
      </c>
      <c r="M176" s="127">
        <v>596.20060986999999</v>
      </c>
      <c r="N176" s="127">
        <v>0.20351341000000001</v>
      </c>
      <c r="O176" s="127">
        <v>11.22564558</v>
      </c>
      <c r="P176" s="127">
        <v>584.77145087999997</v>
      </c>
      <c r="Q176" s="127">
        <v>15.114342150000001</v>
      </c>
      <c r="R176" s="127">
        <v>0</v>
      </c>
      <c r="S176" s="127">
        <v>0</v>
      </c>
      <c r="T176" s="127">
        <v>15.114342150000001</v>
      </c>
      <c r="U176" s="127">
        <v>517.19572558000004</v>
      </c>
      <c r="V176" s="127">
        <v>697.73611275999997</v>
      </c>
      <c r="W176" s="127"/>
      <c r="X176" s="127"/>
      <c r="Y176" s="127"/>
      <c r="Z176" s="127"/>
      <c r="AA176" s="127"/>
      <c r="AB176" s="127"/>
    </row>
    <row r="177" spans="1:28">
      <c r="A177" s="8">
        <v>45597</v>
      </c>
      <c r="B177" s="127">
        <v>7152.6612573399998</v>
      </c>
      <c r="C177" s="127">
        <v>5998.2248076200003</v>
      </c>
      <c r="D177" s="127">
        <v>5994.9143468499997</v>
      </c>
      <c r="E177" s="127">
        <v>4061.7585798800001</v>
      </c>
      <c r="F177" s="127">
        <v>1534.0015402900001</v>
      </c>
      <c r="G177" s="127">
        <v>399.15422668000002</v>
      </c>
      <c r="H177" s="127">
        <v>3.3104607700000002</v>
      </c>
      <c r="I177" s="127">
        <v>2.4058873799999998</v>
      </c>
      <c r="J177" s="127">
        <v>1.33001E-3</v>
      </c>
      <c r="K177" s="127">
        <v>0.90324338000000004</v>
      </c>
      <c r="L177" s="127">
        <v>619.30522441000005</v>
      </c>
      <c r="M177" s="127">
        <v>604.15290195</v>
      </c>
      <c r="N177" s="127">
        <v>0.11610893999999999</v>
      </c>
      <c r="O177" s="127">
        <v>11.11973105</v>
      </c>
      <c r="P177" s="127">
        <v>592.91706195999996</v>
      </c>
      <c r="Q177" s="127">
        <v>15.152322460000001</v>
      </c>
      <c r="R177" s="127">
        <v>0</v>
      </c>
      <c r="S177" s="127">
        <v>0</v>
      </c>
      <c r="T177" s="127">
        <v>15.152322460000001</v>
      </c>
      <c r="U177" s="127">
        <v>535.13122530999999</v>
      </c>
      <c r="V177" s="127">
        <v>703.35904877999997</v>
      </c>
      <c r="W177" s="127"/>
      <c r="X177" s="127"/>
      <c r="Y177" s="127"/>
      <c r="Z177" s="127"/>
      <c r="AA177" s="127"/>
      <c r="AB177" s="127"/>
    </row>
    <row r="178" spans="1:28">
      <c r="A178" s="8">
        <v>45627</v>
      </c>
      <c r="B178" s="127">
        <v>7179.2883949200004</v>
      </c>
      <c r="C178" s="127">
        <v>6004.2324002400001</v>
      </c>
      <c r="D178" s="127">
        <v>6000.8550451999999</v>
      </c>
      <c r="E178" s="127">
        <v>4040.3047267400002</v>
      </c>
      <c r="F178" s="127">
        <v>1564.94539199</v>
      </c>
      <c r="G178" s="127">
        <v>395.60492647000001</v>
      </c>
      <c r="H178" s="127">
        <v>3.3773550399999999</v>
      </c>
      <c r="I178" s="127">
        <v>2.4796981599999999</v>
      </c>
      <c r="J178" s="127">
        <v>1.3497100000000001E-3</v>
      </c>
      <c r="K178" s="127">
        <v>0.89630717000000004</v>
      </c>
      <c r="L178" s="127">
        <v>619.69458485999996</v>
      </c>
      <c r="M178" s="127">
        <v>604.47195987999999</v>
      </c>
      <c r="N178" s="127">
        <v>0.15348043</v>
      </c>
      <c r="O178" s="127">
        <v>10.84336996</v>
      </c>
      <c r="P178" s="127">
        <v>593.47510949000002</v>
      </c>
      <c r="Q178" s="127">
        <v>15.222624980000001</v>
      </c>
      <c r="R178" s="127">
        <v>0</v>
      </c>
      <c r="S178" s="127">
        <v>0</v>
      </c>
      <c r="T178" s="127">
        <v>15.222624980000001</v>
      </c>
      <c r="U178" s="127">
        <v>555.36140981999995</v>
      </c>
      <c r="V178" s="127">
        <v>712.46369365999999</v>
      </c>
      <c r="W178" s="127"/>
      <c r="X178" s="127"/>
      <c r="Y178" s="127"/>
      <c r="Z178" s="127"/>
      <c r="AA178" s="127"/>
      <c r="AB178" s="127"/>
    </row>
    <row r="179" spans="1:28">
      <c r="A179" s="8">
        <v>45658</v>
      </c>
      <c r="B179" s="127">
        <v>7290.6950290499999</v>
      </c>
      <c r="C179" s="127">
        <v>6113.7222268899995</v>
      </c>
      <c r="D179" s="127">
        <v>6110.3673993299999</v>
      </c>
      <c r="E179" s="127">
        <v>4231.9509418999996</v>
      </c>
      <c r="F179" s="127">
        <v>1486.5283540099999</v>
      </c>
      <c r="G179" s="127">
        <v>391.88810341999999</v>
      </c>
      <c r="H179" s="127">
        <v>3.3548275599999999</v>
      </c>
      <c r="I179" s="127">
        <v>2.4832673500000002</v>
      </c>
      <c r="J179" s="127">
        <v>1.3509399999999999E-3</v>
      </c>
      <c r="K179" s="127">
        <v>0.87020927000000003</v>
      </c>
      <c r="L179" s="127">
        <v>620.74741969000002</v>
      </c>
      <c r="M179" s="127">
        <v>605.68323954000005</v>
      </c>
      <c r="N179" s="127">
        <v>0.32908663999999999</v>
      </c>
      <c r="O179" s="127">
        <v>10.63935629</v>
      </c>
      <c r="P179" s="127">
        <v>594.71479661000001</v>
      </c>
      <c r="Q179" s="127">
        <v>15.06418015</v>
      </c>
      <c r="R179" s="127">
        <v>0</v>
      </c>
      <c r="S179" s="127">
        <v>0</v>
      </c>
      <c r="T179" s="127">
        <v>15.06418015</v>
      </c>
      <c r="U179" s="127">
        <v>556.22538247</v>
      </c>
      <c r="V179" s="127">
        <v>712.17993466999997</v>
      </c>
      <c r="W179" s="127"/>
      <c r="X179" s="127"/>
      <c r="Y179" s="127"/>
      <c r="Z179" s="127"/>
      <c r="AA179" s="127"/>
      <c r="AB179" s="127"/>
    </row>
    <row r="180" spans="1:28">
      <c r="A180" s="8">
        <v>45689</v>
      </c>
      <c r="B180" s="127">
        <v>7331.9023866699999</v>
      </c>
      <c r="C180" s="127">
        <v>6135.9053798200002</v>
      </c>
      <c r="D180" s="127">
        <v>6132.5291909099997</v>
      </c>
      <c r="E180" s="127">
        <v>4251.7643323399998</v>
      </c>
      <c r="F180" s="127">
        <v>1491.5867515100001</v>
      </c>
      <c r="G180" s="127">
        <v>389.17810706</v>
      </c>
      <c r="H180" s="127">
        <v>3.3761889100000002</v>
      </c>
      <c r="I180" s="127">
        <v>2.5288379399999998</v>
      </c>
      <c r="J180" s="127">
        <v>1.3422E-3</v>
      </c>
      <c r="K180" s="127">
        <v>0.84600876999999997</v>
      </c>
      <c r="L180" s="127">
        <v>625.99167559</v>
      </c>
      <c r="M180" s="127">
        <v>612.20297316999995</v>
      </c>
      <c r="N180" s="127">
        <v>0.26146478000000001</v>
      </c>
      <c r="O180" s="127">
        <v>10.38621154</v>
      </c>
      <c r="P180" s="127">
        <v>601.55529684999999</v>
      </c>
      <c r="Q180" s="127">
        <v>13.78870242</v>
      </c>
      <c r="R180" s="127">
        <v>0</v>
      </c>
      <c r="S180" s="127">
        <v>0</v>
      </c>
      <c r="T180" s="127">
        <v>13.78870242</v>
      </c>
      <c r="U180" s="127">
        <v>570.00533126000005</v>
      </c>
      <c r="V180" s="127">
        <v>719.73657463999996</v>
      </c>
      <c r="W180" s="127"/>
      <c r="X180" s="127"/>
      <c r="Y180" s="127"/>
      <c r="Z180" s="127"/>
      <c r="AA180" s="127"/>
      <c r="AB180" s="127"/>
    </row>
    <row r="181" spans="1:28">
      <c r="A181" s="8">
        <v>45717</v>
      </c>
      <c r="B181" s="127">
        <v>7547.8773342799996</v>
      </c>
      <c r="C181" s="127">
        <v>6313.2385475999999</v>
      </c>
      <c r="D181" s="127">
        <v>6310.1064245999996</v>
      </c>
      <c r="E181" s="127">
        <v>4289.4255168099999</v>
      </c>
      <c r="F181" s="127">
        <v>1628.43484754</v>
      </c>
      <c r="G181" s="127">
        <v>392.24606025000003</v>
      </c>
      <c r="H181" s="127">
        <v>3.132123</v>
      </c>
      <c r="I181" s="127">
        <v>2.58681882</v>
      </c>
      <c r="J181" s="127">
        <v>1.34337E-3</v>
      </c>
      <c r="K181" s="127">
        <v>0.54396080999999996</v>
      </c>
      <c r="L181" s="127">
        <v>633.41811421</v>
      </c>
      <c r="M181" s="127">
        <v>619.73078944999997</v>
      </c>
      <c r="N181" s="127">
        <v>0.26790445000000002</v>
      </c>
      <c r="O181" s="127">
        <v>10.063567129999999</v>
      </c>
      <c r="P181" s="127">
        <v>609.39931787</v>
      </c>
      <c r="Q181" s="127">
        <v>13.687324759999999</v>
      </c>
      <c r="R181" s="127">
        <v>0</v>
      </c>
      <c r="S181" s="127">
        <v>0</v>
      </c>
      <c r="T181" s="127">
        <v>13.687324759999999</v>
      </c>
      <c r="U181" s="127">
        <v>601.22067246999995</v>
      </c>
      <c r="V181" s="127">
        <v>724.64363084000001</v>
      </c>
      <c r="W181" s="127"/>
      <c r="X181" s="127"/>
      <c r="Y181" s="127"/>
      <c r="Z181" s="127"/>
      <c r="AA181" s="127"/>
      <c r="AB181" s="127"/>
    </row>
    <row r="182" spans="1:28">
      <c r="A182" s="8">
        <v>45748</v>
      </c>
      <c r="B182" s="127">
        <v>7665.7209789999997</v>
      </c>
      <c r="C182" s="127">
        <v>6407.4974703899998</v>
      </c>
      <c r="D182" s="127">
        <v>6404.3096278499997</v>
      </c>
      <c r="E182" s="127">
        <v>4611.0202395599999</v>
      </c>
      <c r="F182" s="127">
        <v>1401.46059756</v>
      </c>
      <c r="G182" s="127">
        <v>391.82879072999998</v>
      </c>
      <c r="H182" s="127">
        <v>3.1878425400000001</v>
      </c>
      <c r="I182" s="127">
        <v>2.6548612199999999</v>
      </c>
      <c r="J182" s="127">
        <v>1.54463E-3</v>
      </c>
      <c r="K182" s="127">
        <v>0.53143669000000004</v>
      </c>
      <c r="L182" s="127">
        <v>640.74148210999999</v>
      </c>
      <c r="M182" s="127">
        <v>627.09661243000005</v>
      </c>
      <c r="N182" s="127">
        <v>0.40429780999999998</v>
      </c>
      <c r="O182" s="127">
        <v>9.7089826400000003</v>
      </c>
      <c r="P182" s="127">
        <v>616.98333198</v>
      </c>
      <c r="Q182" s="127">
        <v>13.644869679999999</v>
      </c>
      <c r="R182" s="127">
        <v>0</v>
      </c>
      <c r="S182" s="127">
        <v>0</v>
      </c>
      <c r="T182" s="127">
        <v>13.644869679999999</v>
      </c>
      <c r="U182" s="127">
        <v>617.48202649999996</v>
      </c>
      <c r="V182" s="127">
        <v>708.74049304000005</v>
      </c>
      <c r="W182" s="127"/>
      <c r="X182" s="127"/>
      <c r="Y182" s="127"/>
      <c r="Z182" s="127"/>
      <c r="AA182" s="127"/>
      <c r="AB182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229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8">
        <v>61718.377436549999</v>
      </c>
      <c r="C170" s="41">
        <v>821.60636104999992</v>
      </c>
      <c r="D170" s="128">
        <v>55.566366540000004</v>
      </c>
      <c r="E170" s="128">
        <v>766.03999451000004</v>
      </c>
      <c r="F170" s="128">
        <v>272.85428648999999</v>
      </c>
      <c r="G170" s="128">
        <v>126.74623968999998</v>
      </c>
      <c r="H170" s="128">
        <v>146.10804680000001</v>
      </c>
      <c r="I170" s="128">
        <v>27900.836979219996</v>
      </c>
      <c r="J170" s="128">
        <v>2221.51062594</v>
      </c>
      <c r="K170" s="128">
        <v>25679.326353279997</v>
      </c>
      <c r="L170" s="128">
        <v>32723.079809789997</v>
      </c>
      <c r="M170" s="128">
        <v>32156.396114620002</v>
      </c>
      <c r="N170" s="128">
        <v>566.68369516999996</v>
      </c>
      <c r="O170" s="128">
        <v>7.5537181699999998</v>
      </c>
      <c r="P170" s="128">
        <v>120.25294829000001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8">
        <v>62593.88928114</v>
      </c>
      <c r="C171" s="41">
        <v>355.50492234000001</v>
      </c>
      <c r="D171" s="128">
        <v>55.103742619999998</v>
      </c>
      <c r="E171" s="128">
        <v>300.40117972000002</v>
      </c>
      <c r="F171" s="128">
        <v>269.43710209</v>
      </c>
      <c r="G171" s="128">
        <v>126.90960364</v>
      </c>
      <c r="H171" s="128">
        <v>142.52749845000002</v>
      </c>
      <c r="I171" s="128">
        <v>28542.554204159998</v>
      </c>
      <c r="J171" s="128">
        <v>2613.3890342899999</v>
      </c>
      <c r="K171" s="128">
        <v>25929.165169870001</v>
      </c>
      <c r="L171" s="128">
        <v>33426.393052549996</v>
      </c>
      <c r="M171" s="128">
        <v>32824.69586159</v>
      </c>
      <c r="N171" s="128">
        <v>601.69719095999994</v>
      </c>
      <c r="O171" s="128">
        <v>2.1295025499999998</v>
      </c>
      <c r="P171" s="128">
        <v>125.21341959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8">
        <v>64233.26132233</v>
      </c>
      <c r="C172" s="41">
        <v>583.62154873999998</v>
      </c>
      <c r="D172" s="128">
        <v>60.774183780000001</v>
      </c>
      <c r="E172" s="128">
        <v>522.84736496000005</v>
      </c>
      <c r="F172" s="128">
        <v>294.42975543</v>
      </c>
      <c r="G172" s="128">
        <v>149.6685397</v>
      </c>
      <c r="H172" s="128">
        <v>144.76121573</v>
      </c>
      <c r="I172" s="128">
        <v>29190.367695019999</v>
      </c>
      <c r="J172" s="128">
        <v>2685.4170787999997</v>
      </c>
      <c r="K172" s="128">
        <v>26504.950616219998</v>
      </c>
      <c r="L172" s="128">
        <v>34164.842323140001</v>
      </c>
      <c r="M172" s="128">
        <v>33628.249989589996</v>
      </c>
      <c r="N172" s="128">
        <v>536.59233355000003</v>
      </c>
      <c r="O172" s="128">
        <v>-16.144789299999999</v>
      </c>
      <c r="P172" s="128">
        <v>98.861829349999994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8">
        <v>62413.19554696</v>
      </c>
      <c r="C173" s="41">
        <v>368.32835370999993</v>
      </c>
      <c r="D173" s="128">
        <v>59.701994409999998</v>
      </c>
      <c r="E173" s="128">
        <v>308.62635929999999</v>
      </c>
      <c r="F173" s="128">
        <v>286.71665379000001</v>
      </c>
      <c r="G173" s="128">
        <v>146.57189774</v>
      </c>
      <c r="H173" s="128">
        <v>140.14475605000001</v>
      </c>
      <c r="I173" s="128">
        <v>27818.145541179998</v>
      </c>
      <c r="J173" s="128">
        <v>2195.3068121800002</v>
      </c>
      <c r="K173" s="128">
        <v>25622.838728999999</v>
      </c>
      <c r="L173" s="128">
        <v>33940.004998279997</v>
      </c>
      <c r="M173" s="128">
        <v>33422.433401900002</v>
      </c>
      <c r="N173" s="128">
        <v>517.57159637999996</v>
      </c>
      <c r="O173" s="128">
        <v>5.4196698899999998</v>
      </c>
      <c r="P173" s="128">
        <v>99.895185850000004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8">
        <v>62903.279842689997</v>
      </c>
      <c r="C174" s="41">
        <v>338.13802451000004</v>
      </c>
      <c r="D174" s="128">
        <v>45.855487970000006</v>
      </c>
      <c r="E174" s="128">
        <v>292.28253653999997</v>
      </c>
      <c r="F174" s="128">
        <v>325.66164239</v>
      </c>
      <c r="G174" s="128">
        <v>181.38311381</v>
      </c>
      <c r="H174" s="128">
        <v>144.27852858</v>
      </c>
      <c r="I174" s="128">
        <v>27735.43373932</v>
      </c>
      <c r="J174" s="128">
        <v>2533.9167209299999</v>
      </c>
      <c r="K174" s="128">
        <v>25201.517018389997</v>
      </c>
      <c r="L174" s="128">
        <v>34504.046436470002</v>
      </c>
      <c r="M174" s="128">
        <v>33952.816943350001</v>
      </c>
      <c r="N174" s="128">
        <v>551.22949312000003</v>
      </c>
      <c r="O174" s="128">
        <v>12.609190389999998</v>
      </c>
      <c r="P174" s="128">
        <v>97.21073358999999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8">
        <v>62240.510167209999</v>
      </c>
      <c r="C175" s="41">
        <v>285.14881493000001</v>
      </c>
      <c r="D175" s="128">
        <v>39.552244090000002</v>
      </c>
      <c r="E175" s="128">
        <v>245.59657084</v>
      </c>
      <c r="F175" s="128">
        <v>339.41571366999995</v>
      </c>
      <c r="G175" s="128">
        <v>190.99140849999998</v>
      </c>
      <c r="H175" s="128">
        <v>148.42430517</v>
      </c>
      <c r="I175" s="128">
        <v>26071.842335370005</v>
      </c>
      <c r="J175" s="128">
        <v>3186.2118919299996</v>
      </c>
      <c r="K175" s="128">
        <v>22885.630443440001</v>
      </c>
      <c r="L175" s="128">
        <v>35544.103303240001</v>
      </c>
      <c r="M175" s="128">
        <v>35012.414625589998</v>
      </c>
      <c r="N175" s="128">
        <v>531.68867765000005</v>
      </c>
      <c r="O175" s="128">
        <v>10.183226430000001</v>
      </c>
      <c r="P175" s="128">
        <v>745.16150557999993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8">
        <v>62645.596226419999</v>
      </c>
      <c r="C176" s="41">
        <v>276.34294519000002</v>
      </c>
      <c r="D176" s="128">
        <v>39.45192179</v>
      </c>
      <c r="E176" s="128">
        <v>236.89102339999999</v>
      </c>
      <c r="F176" s="128">
        <v>338.31827465999999</v>
      </c>
      <c r="G176" s="128">
        <v>188.77165251999998</v>
      </c>
      <c r="H176" s="128">
        <v>149.54662214000001</v>
      </c>
      <c r="I176" s="128">
        <v>26238.130822020001</v>
      </c>
      <c r="J176" s="128">
        <v>3199.4178308099999</v>
      </c>
      <c r="K176" s="128">
        <v>23038.712991210003</v>
      </c>
      <c r="L176" s="128">
        <v>35792.804184549997</v>
      </c>
      <c r="M176" s="128">
        <v>35278.538400850004</v>
      </c>
      <c r="N176" s="128">
        <v>514.26578369999993</v>
      </c>
      <c r="O176" s="128">
        <v>2.15657465</v>
      </c>
      <c r="P176" s="128">
        <v>656.80818921999992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8">
        <v>62510.126136309998</v>
      </c>
      <c r="C177" s="41">
        <v>253.55366129000001</v>
      </c>
      <c r="D177" s="128">
        <v>36.163090659999995</v>
      </c>
      <c r="E177" s="128">
        <v>217.39057062999998</v>
      </c>
      <c r="F177" s="128">
        <v>364.51987927999994</v>
      </c>
      <c r="G177" s="128">
        <v>207.48206067999999</v>
      </c>
      <c r="H177" s="128">
        <v>157.03781860000001</v>
      </c>
      <c r="I177" s="128">
        <v>25800.701460130003</v>
      </c>
      <c r="J177" s="128">
        <v>3415.9140012099997</v>
      </c>
      <c r="K177" s="128">
        <v>22384.787458920004</v>
      </c>
      <c r="L177" s="128">
        <v>36091.351135610006</v>
      </c>
      <c r="M177" s="128">
        <v>35599.448698870008</v>
      </c>
      <c r="N177" s="128">
        <v>491.90243673999998</v>
      </c>
      <c r="O177" s="128">
        <v>-7.5490312999999993</v>
      </c>
      <c r="P177" s="128">
        <v>111.86641003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8">
        <v>65796.152073699996</v>
      </c>
      <c r="C178" s="41">
        <v>239.44077986000002</v>
      </c>
      <c r="D178" s="128">
        <v>34.907475410000004</v>
      </c>
      <c r="E178" s="128">
        <v>204.53330445</v>
      </c>
      <c r="F178" s="128">
        <v>304.96406174000003</v>
      </c>
      <c r="G178" s="128">
        <v>183.84583733999997</v>
      </c>
      <c r="H178" s="128">
        <v>121.1182244</v>
      </c>
      <c r="I178" s="128">
        <v>28645.478699440002</v>
      </c>
      <c r="J178" s="128">
        <v>2819.2563842100003</v>
      </c>
      <c r="K178" s="128">
        <v>25826.222315229999</v>
      </c>
      <c r="L178" s="128">
        <v>36606.268532660004</v>
      </c>
      <c r="M178" s="128">
        <v>36153.956765020004</v>
      </c>
      <c r="N178" s="128">
        <v>452.31176764000003</v>
      </c>
      <c r="O178" s="128">
        <v>23.432561340000003</v>
      </c>
      <c r="P178" s="128">
        <v>92.184978909999998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8">
        <v>61819.83796502</v>
      </c>
      <c r="C179" s="41">
        <v>238.3634127</v>
      </c>
      <c r="D179" s="128">
        <v>31.98279582</v>
      </c>
      <c r="E179" s="128">
        <v>206.38061687999999</v>
      </c>
      <c r="F179" s="128">
        <v>266.15864823000004</v>
      </c>
      <c r="G179" s="128">
        <v>149.34399535</v>
      </c>
      <c r="H179" s="128">
        <v>116.81465288</v>
      </c>
      <c r="I179" s="128">
        <v>25034.989816910002</v>
      </c>
      <c r="J179" s="128">
        <v>2894.8610504599997</v>
      </c>
      <c r="K179" s="128">
        <v>22140.128766450001</v>
      </c>
      <c r="L179" s="128">
        <v>36280.326087180001</v>
      </c>
      <c r="M179" s="128">
        <v>35830.26211684</v>
      </c>
      <c r="N179" s="128">
        <v>450.06397034000003</v>
      </c>
      <c r="O179" s="128">
        <v>3.8047184399999998</v>
      </c>
      <c r="P179" s="128">
        <v>90.103529190000003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8">
        <v>64329.460003079999</v>
      </c>
      <c r="C180" s="41">
        <v>241.69767676000001</v>
      </c>
      <c r="D180" s="128">
        <v>31.97325859</v>
      </c>
      <c r="E180" s="128">
        <v>209.72441817000001</v>
      </c>
      <c r="F180" s="128">
        <v>281.19552635000008</v>
      </c>
      <c r="G180" s="128">
        <v>168.46901438999998</v>
      </c>
      <c r="H180" s="128">
        <v>112.72651196</v>
      </c>
      <c r="I180" s="128">
        <v>26929.633649379997</v>
      </c>
      <c r="J180" s="128">
        <v>3731.6927243099999</v>
      </c>
      <c r="K180" s="128">
        <v>23197.940925069997</v>
      </c>
      <c r="L180" s="128">
        <v>36876.933150590005</v>
      </c>
      <c r="M180" s="128">
        <v>36429.547336080002</v>
      </c>
      <c r="N180" s="128">
        <v>447.38581450999999</v>
      </c>
      <c r="O180" s="128">
        <v>10.930880309999999</v>
      </c>
      <c r="P180" s="128">
        <v>87.994452390000006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8">
        <v>64440.300124909998</v>
      </c>
      <c r="C181" s="41">
        <v>356.70028195000003</v>
      </c>
      <c r="D181" s="128">
        <v>31.872110860000003</v>
      </c>
      <c r="E181" s="128">
        <v>324.82817109000001</v>
      </c>
      <c r="F181" s="128">
        <v>269.68949433999995</v>
      </c>
      <c r="G181" s="128">
        <v>150.68751655</v>
      </c>
      <c r="H181" s="128">
        <v>119.00197779</v>
      </c>
      <c r="I181" s="128">
        <v>26975.118333300001</v>
      </c>
      <c r="J181" s="128">
        <v>3083.4860114000003</v>
      </c>
      <c r="K181" s="128">
        <v>23891.632321900004</v>
      </c>
      <c r="L181" s="128">
        <v>36838.792015319996</v>
      </c>
      <c r="M181" s="128">
        <v>36394.824514800006</v>
      </c>
      <c r="N181" s="128">
        <v>443.96750052000004</v>
      </c>
      <c r="O181" s="128">
        <v>21.701263040000001</v>
      </c>
      <c r="P181" s="128">
        <v>180.56691650000002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8">
        <v>68265.378182030006</v>
      </c>
      <c r="C182" s="41">
        <v>237.57144833000004</v>
      </c>
      <c r="D182" s="128">
        <v>32.150617220000001</v>
      </c>
      <c r="E182" s="128">
        <v>205.42083111000002</v>
      </c>
      <c r="F182" s="128">
        <v>267.88293916999999</v>
      </c>
      <c r="G182" s="128">
        <v>159.19521537</v>
      </c>
      <c r="H182" s="128">
        <v>108.6877238</v>
      </c>
      <c r="I182" s="128">
        <v>30073.159474850003</v>
      </c>
      <c r="J182" s="128">
        <v>3918.72271714</v>
      </c>
      <c r="K182" s="128">
        <v>26154.436757710002</v>
      </c>
      <c r="L182" s="128">
        <v>37686.764319679991</v>
      </c>
      <c r="M182" s="128">
        <v>37203.941571360003</v>
      </c>
      <c r="N182" s="128">
        <v>482.82274832000002</v>
      </c>
      <c r="O182" s="128">
        <v>7.4954231</v>
      </c>
      <c r="P182" s="128">
        <v>132.96456534000001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2025-05-26T11:50:53Z</dcterms:modified>
</cp:coreProperties>
</file>