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0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'на звітну дату'!$J$1:$J$12</definedName>
    <definedName name="Months" localSheetId="19">'[3]на звітну дату'!$J$1:$J$12</definedName>
    <definedName name="Months" localSheetId="1">'на звітну дату'!$J$1:$J$12</definedName>
    <definedName name="Months">'[4]на звітну дату'!$J$1:$J$12</definedName>
    <definedName name="Months2" localSheetId="0">'на звітну дату'!$J$1:$K$12</definedName>
    <definedName name="Months2" localSheetId="19">'[3]на звітну дату'!$J$1:$K$12</definedName>
    <definedName name="Months2" localSheetId="1">'на звітну дату'!$J$1:$K$12</definedName>
    <definedName name="Months2">'[4]на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localSheetId="0" hidden="1">{#N/A,#N/A,FALSE,"Лист4"}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OFFSET('на звітну дату'!$M$1,,,COUNTA('на звітну дату'!$M:$M))</definedName>
    <definedName name="Years" localSheetId="19">OFFSET('[3]на звітну дату'!$M$1,,,COUNTA('[3]на звітну дату'!$M:$M))</definedName>
    <definedName name="Years" localSheetId="1">OFFSET('на звітну дату'!$M$1,,,COUNTA('на звітну дату'!$M:$M))</definedName>
    <definedName name="Years">OFFSET('[4]на звітну дату'!$M$1,,,COUNTA('[4]на звітну дату'!$M:$M))</definedName>
    <definedName name="yhjfgykuhlui" localSheetId="0" hidden="1">{#N/A,#N/A,FALSE,"Лист4"}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G182" i="24"/>
  <c r="E182" i="24"/>
  <c r="C182" i="24"/>
  <c r="P182" i="4"/>
  <c r="N182" i="4"/>
  <c r="F182" i="4"/>
  <c r="J182" i="4"/>
  <c r="G182" i="4"/>
  <c r="C182" i="4"/>
  <c r="E182" i="23"/>
  <c r="D182" i="23"/>
  <c r="C182" i="23"/>
  <c r="E182" i="5"/>
  <c r="D182" i="5"/>
  <c r="C182" i="5"/>
  <c r="H182" i="24" l="1"/>
  <c r="D182" i="24"/>
  <c r="F182" i="24"/>
  <c r="H182" i="4"/>
  <c r="D182" i="4"/>
  <c r="E182" i="4"/>
  <c r="P181" i="24" l="1"/>
  <c r="F181" i="24"/>
  <c r="J181" i="24"/>
  <c r="G181" i="24"/>
  <c r="C181" i="24"/>
  <c r="P181" i="4"/>
  <c r="F181" i="4"/>
  <c r="J181" i="4"/>
  <c r="G181" i="4"/>
  <c r="C181" i="4"/>
  <c r="E181" i="23"/>
  <c r="D181" i="23"/>
  <c r="C181" i="23"/>
  <c r="E181" i="5"/>
  <c r="D181" i="5"/>
  <c r="C181" i="5"/>
  <c r="N181" i="24" l="1"/>
  <c r="H181" i="24"/>
  <c r="D181" i="24"/>
  <c r="E181" i="24"/>
  <c r="D181" i="4"/>
  <c r="H181" i="4"/>
  <c r="N181" i="4"/>
  <c r="E181" i="4"/>
  <c r="P180" i="24" l="1"/>
  <c r="N180" i="24" s="1"/>
  <c r="G180" i="24"/>
  <c r="J180" i="24"/>
  <c r="C180" i="24"/>
  <c r="E180" i="24"/>
  <c r="P180" i="4"/>
  <c r="G180" i="4"/>
  <c r="F180" i="4"/>
  <c r="J180" i="4"/>
  <c r="C180" i="4"/>
  <c r="E180" i="4"/>
  <c r="E180" i="23"/>
  <c r="D180" i="23"/>
  <c r="C180" i="23"/>
  <c r="E180" i="5"/>
  <c r="D180" i="5"/>
  <c r="C180" i="5"/>
  <c r="H180" i="24" l="1"/>
  <c r="D180" i="24"/>
  <c r="F180" i="24"/>
  <c r="N180" i="4"/>
  <c r="D180" i="4"/>
  <c r="H180" i="4"/>
  <c r="P179" i="24"/>
  <c r="F179" i="24"/>
  <c r="J179" i="24"/>
  <c r="G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N179" i="24" l="1"/>
  <c r="N179" i="4"/>
  <c r="D179" i="24"/>
  <c r="H179" i="24"/>
  <c r="E179" i="24"/>
  <c r="H179" i="4"/>
  <c r="D179" i="4"/>
  <c r="E179" i="4"/>
  <c r="P178" i="24"/>
  <c r="F178" i="24"/>
  <c r="J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N178" i="24" l="1"/>
  <c r="D178" i="24"/>
  <c r="H178" i="24"/>
  <c r="D178" i="4"/>
  <c r="P177" i="24"/>
  <c r="N177" i="24" s="1"/>
  <c r="G177" i="24"/>
  <c r="J177" i="24"/>
  <c r="C177" i="24"/>
  <c r="E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F177" i="4"/>
  <c r="P176" i="24"/>
  <c r="F176" i="24"/>
  <c r="G176" i="24"/>
  <c r="C176" i="24"/>
  <c r="P176" i="4"/>
  <c r="N176" i="4" s="1"/>
  <c r="E176" i="4"/>
  <c r="G176" i="4"/>
  <c r="C176" i="4"/>
  <c r="E176" i="23"/>
  <c r="D176" i="23"/>
  <c r="C176" i="23"/>
  <c r="E176" i="5"/>
  <c r="D176" i="5"/>
  <c r="C176" i="5"/>
  <c r="J176" i="24" l="1"/>
  <c r="H176" i="24" s="1"/>
  <c r="J176" i="4"/>
  <c r="H176" i="4" s="1"/>
  <c r="N176" i="24"/>
  <c r="D176" i="24"/>
  <c r="E176" i="24"/>
  <c r="F176" i="4"/>
  <c r="P175" i="24"/>
  <c r="F175" i="24"/>
  <c r="G175" i="24"/>
  <c r="C175" i="24"/>
  <c r="P175" i="4"/>
  <c r="N175" i="4" s="1"/>
  <c r="F175" i="4"/>
  <c r="E175" i="4"/>
  <c r="G175" i="4"/>
  <c r="C175" i="4"/>
  <c r="E175" i="23"/>
  <c r="D175" i="23"/>
  <c r="C175" i="23"/>
  <c r="E175" i="5"/>
  <c r="D175" i="5"/>
  <c r="C175" i="5"/>
  <c r="D176" i="4" l="1"/>
  <c r="J175" i="4"/>
  <c r="H175" i="4" s="1"/>
  <c r="J175" i="24"/>
  <c r="D175" i="24" s="1"/>
  <c r="N175" i="24"/>
  <c r="E175" i="24"/>
  <c r="F174" i="24"/>
  <c r="G174" i="24"/>
  <c r="C174" i="24"/>
  <c r="P174" i="4"/>
  <c r="C174" i="4"/>
  <c r="J174" i="4"/>
  <c r="H174" i="4" s="1"/>
  <c r="G174" i="4"/>
  <c r="F174" i="4"/>
  <c r="E174" i="23"/>
  <c r="D174" i="23"/>
  <c r="C174" i="23"/>
  <c r="E174" i="5"/>
  <c r="D174" i="5"/>
  <c r="C174" i="5"/>
  <c r="H175" i="24" l="1"/>
  <c r="D175" i="4"/>
  <c r="E174" i="4"/>
  <c r="J174" i="24"/>
  <c r="H174" i="24" s="1"/>
  <c r="N174" i="4"/>
  <c r="P174" i="24"/>
  <c r="E174" i="24"/>
  <c r="D174" i="4"/>
  <c r="F173" i="24"/>
  <c r="J173" i="24"/>
  <c r="C173" i="24"/>
  <c r="G173" i="24"/>
  <c r="E173" i="4"/>
  <c r="C173" i="4"/>
  <c r="E173" i="23"/>
  <c r="C173" i="23"/>
  <c r="D173" i="23"/>
  <c r="D173" i="5"/>
  <c r="E173" i="5"/>
  <c r="C173" i="5"/>
  <c r="D174" i="24" l="1"/>
  <c r="G173" i="4"/>
  <c r="N174" i="24"/>
  <c r="P173" i="4"/>
  <c r="N173" i="4" s="1"/>
  <c r="J173" i="4"/>
  <c r="H173" i="4" s="1"/>
  <c r="P173" i="24"/>
  <c r="D173" i="24" s="1"/>
  <c r="H173" i="24"/>
  <c r="E173" i="24"/>
  <c r="F173" i="4"/>
  <c r="P172" i="24"/>
  <c r="N172" i="24" s="1"/>
  <c r="E172" i="24"/>
  <c r="P172" i="4"/>
  <c r="G172" i="4"/>
  <c r="E172" i="4"/>
  <c r="C172" i="4"/>
  <c r="E172" i="23"/>
  <c r="D172" i="23"/>
  <c r="C172" i="23"/>
  <c r="E172" i="5"/>
  <c r="D172" i="5"/>
  <c r="C172" i="5"/>
  <c r="N173" i="24" l="1"/>
  <c r="C172" i="24"/>
  <c r="J172" i="24"/>
  <c r="D172" i="24" s="1"/>
  <c r="D173" i="4"/>
  <c r="J172" i="4"/>
  <c r="D172" i="4" s="1"/>
  <c r="G172" i="24"/>
  <c r="H172" i="24"/>
  <c r="F172" i="24"/>
  <c r="N172" i="4"/>
  <c r="F172" i="4"/>
  <c r="P171" i="24"/>
  <c r="F171" i="24"/>
  <c r="C171" i="24"/>
  <c r="G171" i="4"/>
  <c r="E171" i="4"/>
  <c r="C171" i="4"/>
  <c r="F171" i="4"/>
  <c r="E171" i="23"/>
  <c r="D171" i="23"/>
  <c r="C171" i="23"/>
  <c r="E171" i="5"/>
  <c r="D171" i="5"/>
  <c r="C171" i="5"/>
  <c r="G171" i="24" l="1"/>
  <c r="H172" i="4"/>
  <c r="J171" i="4"/>
  <c r="H171" i="4" s="1"/>
  <c r="J171" i="24"/>
  <c r="H171" i="24" s="1"/>
  <c r="P171" i="4"/>
  <c r="N171" i="4" s="1"/>
  <c r="N171" i="24"/>
  <c r="E171" i="24"/>
  <c r="E170" i="24"/>
  <c r="J170" i="24"/>
  <c r="H170" i="24" s="1"/>
  <c r="G170" i="24"/>
  <c r="F170" i="24"/>
  <c r="G170" i="4"/>
  <c r="C170" i="4"/>
  <c r="E170" i="23"/>
  <c r="D170" i="23"/>
  <c r="C170" i="23"/>
  <c r="E170" i="5"/>
  <c r="D170" i="5"/>
  <c r="J170" i="4" l="1"/>
  <c r="C170" i="5"/>
  <c r="C170" i="24"/>
  <c r="E170" i="4"/>
  <c r="D171" i="24"/>
  <c r="P170" i="4"/>
  <c r="N170" i="4" s="1"/>
  <c r="D171" i="4"/>
  <c r="P170" i="24"/>
  <c r="N170" i="24" s="1"/>
  <c r="H170" i="4"/>
  <c r="D170" i="4"/>
  <c r="F170" i="4"/>
  <c r="F169" i="24"/>
  <c r="E169" i="24"/>
  <c r="C169" i="24"/>
  <c r="J169" i="4"/>
  <c r="H169" i="4" s="1"/>
  <c r="E169" i="4"/>
  <c r="C169" i="4"/>
  <c r="E169" i="23"/>
  <c r="D169" i="23"/>
  <c r="C169" i="23"/>
  <c r="D169" i="5"/>
  <c r="C169" i="5"/>
  <c r="E169" i="5" l="1"/>
  <c r="P169" i="24"/>
  <c r="N169" i="24" s="1"/>
  <c r="P169" i="4"/>
  <c r="N169" i="4" s="1"/>
  <c r="G169" i="4"/>
  <c r="G169" i="24"/>
  <c r="D170" i="24"/>
  <c r="F169" i="4"/>
  <c r="J169" i="24"/>
  <c r="P168" i="24"/>
  <c r="E168" i="24"/>
  <c r="C168" i="24"/>
  <c r="P168" i="4"/>
  <c r="F168" i="4"/>
  <c r="E168" i="4"/>
  <c r="G168" i="4"/>
  <c r="C168" i="4"/>
  <c r="E168" i="23"/>
  <c r="D168" i="23"/>
  <c r="C168" i="23"/>
  <c r="E168" i="5"/>
  <c r="D168" i="5"/>
  <c r="C168" i="5"/>
  <c r="N168" i="24" l="1"/>
  <c r="J168" i="4"/>
  <c r="H168" i="4" s="1"/>
  <c r="J168" i="24"/>
  <c r="H168" i="24" s="1"/>
  <c r="G168" i="24"/>
  <c r="D169" i="4"/>
  <c r="N168" i="4"/>
  <c r="H169" i="24"/>
  <c r="D169" i="24"/>
  <c r="F168" i="24"/>
  <c r="D168" i="4"/>
  <c r="P167" i="24"/>
  <c r="N167" i="24" s="1"/>
  <c r="E167" i="24"/>
  <c r="C167" i="24"/>
  <c r="F167" i="4"/>
  <c r="G167" i="4"/>
  <c r="C167" i="4"/>
  <c r="E167" i="23"/>
  <c r="C167" i="23"/>
  <c r="D167" i="23"/>
  <c r="E167" i="5"/>
  <c r="D167" i="5"/>
  <c r="C167" i="5"/>
  <c r="D168" i="24" l="1"/>
  <c r="P167" i="4"/>
  <c r="N167" i="4" s="1"/>
  <c r="G167" i="24"/>
  <c r="J167" i="4"/>
  <c r="D167" i="4" s="1"/>
  <c r="J167" i="24"/>
  <c r="H167" i="24" s="1"/>
  <c r="F167" i="24"/>
  <c r="E167" i="4"/>
  <c r="F166" i="24"/>
  <c r="G166" i="24"/>
  <c r="C166" i="24"/>
  <c r="G166" i="4"/>
  <c r="E166" i="4"/>
  <c r="C166" i="4"/>
  <c r="F166" i="4"/>
  <c r="E166" i="23"/>
  <c r="D166" i="23"/>
  <c r="C166" i="23"/>
  <c r="C166" i="5"/>
  <c r="D166" i="5"/>
  <c r="H167" i="4" l="1"/>
  <c r="E166" i="5"/>
  <c r="D167" i="24"/>
  <c r="J166" i="4"/>
  <c r="H166" i="4" s="1"/>
  <c r="J166" i="24"/>
  <c r="H166" i="24" s="1"/>
  <c r="P166" i="4"/>
  <c r="N166" i="4" s="1"/>
  <c r="P166" i="24"/>
  <c r="N166" i="24" s="1"/>
  <c r="E166" i="24"/>
  <c r="P165" i="24"/>
  <c r="N165" i="24" s="1"/>
  <c r="J165" i="24"/>
  <c r="H165" i="24" s="1"/>
  <c r="E165" i="24"/>
  <c r="C165" i="24"/>
  <c r="G165" i="24"/>
  <c r="F165" i="4"/>
  <c r="C165" i="4"/>
  <c r="E165" i="23"/>
  <c r="D165" i="23"/>
  <c r="C165" i="23"/>
  <c r="E165" i="5"/>
  <c r="D165" i="5"/>
  <c r="C165" i="5"/>
  <c r="J165" i="4" l="1"/>
  <c r="H165" i="4" s="1"/>
  <c r="G165" i="4"/>
  <c r="D166" i="24"/>
  <c r="D166" i="4"/>
  <c r="P165" i="4"/>
  <c r="N165" i="4" s="1"/>
  <c r="F165" i="24"/>
  <c r="D165" i="24"/>
  <c r="E165" i="4"/>
  <c r="J164" i="24"/>
  <c r="E164" i="24"/>
  <c r="C164" i="24"/>
  <c r="F164" i="4"/>
  <c r="C164" i="4"/>
  <c r="G164" i="4"/>
  <c r="C164" i="23"/>
  <c r="E164" i="23"/>
  <c r="D164" i="23"/>
  <c r="E164" i="5"/>
  <c r="D164" i="5"/>
  <c r="C164" i="5"/>
  <c r="D165" i="4" l="1"/>
  <c r="H164" i="24"/>
  <c r="J164" i="4"/>
  <c r="H164" i="4" s="1"/>
  <c r="P164" i="24"/>
  <c r="N164" i="24" s="1"/>
  <c r="G164" i="24"/>
  <c r="P164" i="4"/>
  <c r="N164" i="4" s="1"/>
  <c r="F164" i="24"/>
  <c r="E164" i="4"/>
  <c r="G163" i="24"/>
  <c r="E163" i="24"/>
  <c r="C163" i="24"/>
  <c r="F163" i="4"/>
  <c r="E163" i="4"/>
  <c r="C163" i="4"/>
  <c r="E163" i="23"/>
  <c r="D163" i="23"/>
  <c r="C163" i="23"/>
  <c r="E163" i="5"/>
  <c r="D163" i="5"/>
  <c r="C163" i="5"/>
  <c r="D164" i="24" l="1"/>
  <c r="P163" i="4"/>
  <c r="N163" i="4" s="1"/>
  <c r="P163" i="24"/>
  <c r="N163" i="24" s="1"/>
  <c r="D164" i="4"/>
  <c r="G163" i="4"/>
  <c r="J163" i="24"/>
  <c r="H163" i="24" s="1"/>
  <c r="F163" i="24"/>
  <c r="J163" i="4"/>
  <c r="J162" i="24"/>
  <c r="H162" i="24" s="1"/>
  <c r="E162" i="24"/>
  <c r="C162" i="24"/>
  <c r="G162" i="24"/>
  <c r="G162" i="4"/>
  <c r="E162" i="4"/>
  <c r="C162" i="4"/>
  <c r="F162" i="4"/>
  <c r="E162" i="23"/>
  <c r="D162" i="23"/>
  <c r="C162" i="23"/>
  <c r="E162" i="5"/>
  <c r="D162" i="5"/>
  <c r="C162" i="5"/>
  <c r="D163" i="24" l="1"/>
  <c r="P162" i="24"/>
  <c r="N162" i="24" s="1"/>
  <c r="J162" i="4"/>
  <c r="H162" i="4" s="1"/>
  <c r="P162" i="4"/>
  <c r="N162" i="4" s="1"/>
  <c r="F162" i="24"/>
  <c r="D163" i="4"/>
  <c r="H163" i="4"/>
  <c r="F161" i="24"/>
  <c r="E161" i="24"/>
  <c r="C161" i="24"/>
  <c r="G161" i="24"/>
  <c r="J161" i="4"/>
  <c r="C161" i="4"/>
  <c r="C161" i="23"/>
  <c r="E161" i="23"/>
  <c r="D161" i="23"/>
  <c r="E161" i="5"/>
  <c r="C161" i="5"/>
  <c r="D161" i="5"/>
  <c r="D162" i="24" l="1"/>
  <c r="P161" i="24"/>
  <c r="N161" i="24" s="1"/>
  <c r="J161" i="24"/>
  <c r="H161" i="24" s="1"/>
  <c r="E161" i="4"/>
  <c r="P161" i="4"/>
  <c r="N161" i="4" s="1"/>
  <c r="D162" i="4"/>
  <c r="G161" i="4"/>
  <c r="H161" i="4"/>
  <c r="F161" i="4"/>
  <c r="G160" i="24"/>
  <c r="E160" i="24"/>
  <c r="C160" i="24"/>
  <c r="P160" i="4"/>
  <c r="N160" i="4" s="1"/>
  <c r="C160" i="4"/>
  <c r="E160" i="4"/>
  <c r="C160" i="23"/>
  <c r="D160" i="23"/>
  <c r="D160" i="5"/>
  <c r="E160" i="5"/>
  <c r="C160" i="5"/>
  <c r="D161" i="4" l="1"/>
  <c r="D161" i="24"/>
  <c r="G160" i="4"/>
  <c r="P160" i="24"/>
  <c r="N160" i="24" s="1"/>
  <c r="E160" i="23"/>
  <c r="J160" i="24"/>
  <c r="J160" i="4"/>
  <c r="H160" i="4" s="1"/>
  <c r="F160" i="24"/>
  <c r="F160" i="4"/>
  <c r="P159" i="24"/>
  <c r="N159" i="24" s="1"/>
  <c r="F159" i="24"/>
  <c r="C159" i="24"/>
  <c r="G159" i="24"/>
  <c r="E159" i="24"/>
  <c r="F159" i="4"/>
  <c r="C159" i="4"/>
  <c r="E159" i="23"/>
  <c r="D159" i="23"/>
  <c r="C159" i="23"/>
  <c r="E159" i="5"/>
  <c r="C159" i="5"/>
  <c r="D159" i="5"/>
  <c r="D160" i="24" l="1"/>
  <c r="J159" i="4"/>
  <c r="H159" i="4" s="1"/>
  <c r="P159" i="4"/>
  <c r="G159" i="4"/>
  <c r="H160" i="24"/>
  <c r="D160" i="4"/>
  <c r="J159" i="24"/>
  <c r="H159" i="24" s="1"/>
  <c r="E159" i="4"/>
  <c r="E158" i="24"/>
  <c r="C158" i="24"/>
  <c r="G158" i="4"/>
  <c r="E158" i="4"/>
  <c r="C158" i="4"/>
  <c r="E158" i="23"/>
  <c r="D158" i="23"/>
  <c r="C158" i="23"/>
  <c r="E158" i="5"/>
  <c r="D158" i="5"/>
  <c r="C158" i="5"/>
  <c r="D159" i="4" l="1"/>
  <c r="G158" i="24"/>
  <c r="P158" i="24"/>
  <c r="N158" i="24" s="1"/>
  <c r="P158" i="4"/>
  <c r="N158" i="4" s="1"/>
  <c r="J158" i="4"/>
  <c r="H158" i="4" s="1"/>
  <c r="J158" i="24"/>
  <c r="H158" i="24" s="1"/>
  <c r="N159" i="4"/>
  <c r="D159" i="24"/>
  <c r="F158" i="24"/>
  <c r="F158" i="4"/>
  <c r="E157" i="24"/>
  <c r="C157" i="24"/>
  <c r="G157" i="24"/>
  <c r="C157" i="4"/>
  <c r="E157" i="23"/>
  <c r="C157" i="23"/>
  <c r="D157" i="5"/>
  <c r="E157" i="5"/>
  <c r="C157" i="5"/>
  <c r="D157" i="23" l="1"/>
  <c r="J157" i="4"/>
  <c r="D158" i="24"/>
  <c r="D158" i="4"/>
  <c r="E157" i="4"/>
  <c r="P157" i="24"/>
  <c r="N157" i="24" s="1"/>
  <c r="P157" i="4"/>
  <c r="N157" i="4" s="1"/>
  <c r="G157" i="4"/>
  <c r="J157" i="24"/>
  <c r="H157" i="24" s="1"/>
  <c r="F157" i="24"/>
  <c r="H157" i="4"/>
  <c r="F157" i="4"/>
  <c r="C156" i="24"/>
  <c r="G156" i="24"/>
  <c r="F156" i="24"/>
  <c r="G156" i="4"/>
  <c r="F156" i="4"/>
  <c r="E156" i="4"/>
  <c r="C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D157" i="24"/>
  <c r="D157" i="4"/>
  <c r="P156" i="24"/>
  <c r="E156" i="24"/>
  <c r="G155" i="24"/>
  <c r="C155" i="24"/>
  <c r="E155" i="24"/>
  <c r="E155" i="4"/>
  <c r="G155" i="4"/>
  <c r="C155" i="4"/>
  <c r="E155" i="23"/>
  <c r="D155" i="23"/>
  <c r="C155" i="23"/>
  <c r="D155" i="5"/>
  <c r="E155" i="5"/>
  <c r="C155" i="5"/>
  <c r="P155" i="4" l="1"/>
  <c r="N155" i="4" s="1"/>
  <c r="D156" i="4"/>
  <c r="P155" i="24"/>
  <c r="N155" i="24" s="1"/>
  <c r="D156" i="24"/>
  <c r="J155" i="4"/>
  <c r="D155" i="4" s="1"/>
  <c r="N156" i="24"/>
  <c r="J155" i="24"/>
  <c r="H155" i="24" s="1"/>
  <c r="F155" i="24"/>
  <c r="F155" i="4"/>
  <c r="P154" i="24"/>
  <c r="C154" i="24"/>
  <c r="G154" i="24"/>
  <c r="E154" i="24"/>
  <c r="C154" i="4"/>
  <c r="E154" i="4"/>
  <c r="C154" i="23"/>
  <c r="E154" i="23"/>
  <c r="D154" i="23"/>
  <c r="C154" i="5"/>
  <c r="D154" i="5"/>
  <c r="E154" i="5" l="1"/>
  <c r="N154" i="24"/>
  <c r="J154" i="4"/>
  <c r="H155" i="4"/>
  <c r="P154" i="4"/>
  <c r="N154" i="4" s="1"/>
  <c r="F154" i="4"/>
  <c r="G154" i="4"/>
  <c r="D155" i="24"/>
  <c r="J154" i="24"/>
  <c r="D154" i="24" s="1"/>
  <c r="F154" i="24"/>
  <c r="H154" i="4"/>
  <c r="E153" i="24"/>
  <c r="C153" i="24"/>
  <c r="G153" i="24"/>
  <c r="F153" i="24"/>
  <c r="G153" i="4"/>
  <c r="F153" i="4"/>
  <c r="C153" i="4"/>
  <c r="D153" i="23"/>
  <c r="C153" i="23"/>
  <c r="E153" i="23"/>
  <c r="D153" i="5"/>
  <c r="E153" i="5"/>
  <c r="C153" i="5"/>
  <c r="D154" i="4" l="1"/>
  <c r="H154" i="24"/>
  <c r="P153" i="4"/>
  <c r="N153" i="4" s="1"/>
  <c r="P153" i="24"/>
  <c r="N153" i="24" s="1"/>
  <c r="J153" i="4"/>
  <c r="H153" i="4" s="1"/>
  <c r="J153" i="24"/>
  <c r="H153" i="24" s="1"/>
  <c r="E153" i="4"/>
  <c r="P152" i="24"/>
  <c r="N152" i="24" s="1"/>
  <c r="G152" i="24"/>
  <c r="E152" i="24"/>
  <c r="C152" i="24"/>
  <c r="J152" i="4"/>
  <c r="C152" i="4"/>
  <c r="E152" i="4"/>
  <c r="C152" i="23"/>
  <c r="D152" i="23"/>
  <c r="C152" i="5"/>
  <c r="D152" i="5"/>
  <c r="P152" i="4" l="1"/>
  <c r="N152" i="4" s="1"/>
  <c r="D153" i="4"/>
  <c r="J152" i="24"/>
  <c r="H152" i="24" s="1"/>
  <c r="E152" i="23"/>
  <c r="D153" i="24"/>
  <c r="E152" i="5"/>
  <c r="G152" i="4"/>
  <c r="F152" i="24"/>
  <c r="D152" i="4"/>
  <c r="H152" i="4"/>
  <c r="F152" i="4"/>
  <c r="G151" i="24"/>
  <c r="E151" i="24"/>
  <c r="C151" i="24"/>
  <c r="G151" i="4"/>
  <c r="C151" i="4"/>
  <c r="F151" i="4"/>
  <c r="D151" i="23"/>
  <c r="C151" i="23"/>
  <c r="E151" i="23"/>
  <c r="E151" i="5"/>
  <c r="C151" i="5"/>
  <c r="D151" i="5"/>
  <c r="F151" i="24" l="1"/>
  <c r="J151" i="4"/>
  <c r="H151" i="4" s="1"/>
  <c r="P151" i="4"/>
  <c r="N151" i="4" s="1"/>
  <c r="P151" i="24"/>
  <c r="N151" i="24" s="1"/>
  <c r="D152" i="24"/>
  <c r="J151" i="24"/>
  <c r="H151" i="24" s="1"/>
  <c r="E151" i="4"/>
  <c r="G150" i="24"/>
  <c r="F150" i="24"/>
  <c r="E150" i="24"/>
  <c r="F150" i="4"/>
  <c r="E150" i="4"/>
  <c r="D150" i="23"/>
  <c r="C150" i="23"/>
  <c r="E150" i="5"/>
  <c r="D150" i="5"/>
  <c r="C150" i="5"/>
  <c r="C150" i="4" l="1"/>
  <c r="J150" i="4"/>
  <c r="H150" i="4" s="1"/>
  <c r="E150" i="23"/>
  <c r="D151" i="4"/>
  <c r="C150" i="24"/>
  <c r="D151" i="24"/>
  <c r="P150" i="4"/>
  <c r="N150" i="4" s="1"/>
  <c r="J150" i="24"/>
  <c r="H150" i="24" s="1"/>
  <c r="G150" i="4"/>
  <c r="P150" i="24"/>
  <c r="N150" i="24" s="1"/>
  <c r="P149" i="24"/>
  <c r="F149" i="24"/>
  <c r="G149" i="24"/>
  <c r="C149" i="24"/>
  <c r="F149" i="4"/>
  <c r="C149" i="4"/>
  <c r="C149" i="23"/>
  <c r="E149" i="23"/>
  <c r="C149" i="5"/>
  <c r="E149" i="5"/>
  <c r="D149" i="5" l="1"/>
  <c r="J149" i="4"/>
  <c r="D149" i="23"/>
  <c r="G149" i="4"/>
  <c r="D150" i="4"/>
  <c r="J149" i="24"/>
  <c r="H149" i="24" s="1"/>
  <c r="D150" i="24"/>
  <c r="N149" i="24"/>
  <c r="E149" i="24"/>
  <c r="H149" i="4"/>
  <c r="P149" i="4"/>
  <c r="D149" i="4" s="1"/>
  <c r="E149" i="4"/>
  <c r="G148" i="24"/>
  <c r="E148" i="24"/>
  <c r="C148" i="24"/>
  <c r="E148" i="4"/>
  <c r="C148" i="4"/>
  <c r="D148" i="23"/>
  <c r="E148" i="23"/>
  <c r="C148" i="23"/>
  <c r="E148" i="5"/>
  <c r="D148" i="5"/>
  <c r="C148" i="5"/>
  <c r="P148" i="4" l="1"/>
  <c r="N148" i="4" s="1"/>
  <c r="G148" i="4"/>
  <c r="P148" i="24"/>
  <c r="N148" i="24" s="1"/>
  <c r="J148" i="4"/>
  <c r="D148" i="4" s="1"/>
  <c r="D149" i="24"/>
  <c r="J148" i="24"/>
  <c r="N149" i="4"/>
  <c r="F148" i="24"/>
  <c r="F148" i="4"/>
  <c r="G147" i="24"/>
  <c r="F147" i="24"/>
  <c r="E147" i="24"/>
  <c r="F147" i="4"/>
  <c r="E147" i="4"/>
  <c r="G147" i="4"/>
  <c r="C147" i="4"/>
  <c r="C147" i="23"/>
  <c r="E147" i="23"/>
  <c r="D147" i="23"/>
  <c r="E147" i="5"/>
  <c r="D147" i="5"/>
  <c r="C147" i="5" l="1"/>
  <c r="D148" i="24"/>
  <c r="J147" i="4"/>
  <c r="H147" i="4" s="1"/>
  <c r="H148" i="4"/>
  <c r="C147" i="24"/>
  <c r="H148" i="24"/>
  <c r="J147" i="24"/>
  <c r="H147" i="24" s="1"/>
  <c r="P147" i="4"/>
  <c r="N147" i="4" s="1"/>
  <c r="P147" i="24"/>
  <c r="N147" i="24" s="1"/>
  <c r="P146" i="24"/>
  <c r="F146" i="24"/>
  <c r="F146" i="4"/>
  <c r="C146" i="4"/>
  <c r="E146" i="23"/>
  <c r="D146" i="23"/>
  <c r="C146" i="23"/>
  <c r="C146" i="5"/>
  <c r="E146" i="5"/>
  <c r="D146" i="5"/>
  <c r="G146" i="24" l="1"/>
  <c r="C146" i="24"/>
  <c r="J146" i="24"/>
  <c r="D146" i="24" s="1"/>
  <c r="D147" i="24"/>
  <c r="D147" i="4"/>
  <c r="G146" i="4"/>
  <c r="J146" i="4"/>
  <c r="H146" i="4" s="1"/>
  <c r="E146" i="24"/>
  <c r="N146" i="24"/>
  <c r="P146" i="4"/>
  <c r="E146" i="4"/>
  <c r="F145" i="24"/>
  <c r="C145" i="24"/>
  <c r="F145" i="4"/>
  <c r="C145" i="4"/>
  <c r="G145" i="4"/>
  <c r="C145" i="23"/>
  <c r="E145" i="23"/>
  <c r="D145" i="23"/>
  <c r="D145" i="5"/>
  <c r="C145" i="5"/>
  <c r="E145" i="5"/>
  <c r="H146" i="24" l="1"/>
  <c r="D146" i="4"/>
  <c r="N146" i="4"/>
  <c r="G145" i="24"/>
  <c r="E145" i="24"/>
  <c r="P145" i="4"/>
  <c r="N145" i="4" s="1"/>
  <c r="P145" i="24"/>
  <c r="N145" i="24" s="1"/>
  <c r="J145" i="4"/>
  <c r="H145" i="4" s="1"/>
  <c r="J145" i="24"/>
  <c r="H145" i="24" s="1"/>
  <c r="E145" i="4"/>
  <c r="G144" i="24"/>
  <c r="E144" i="24"/>
  <c r="C144" i="24"/>
  <c r="G144" i="4"/>
  <c r="F144" i="4"/>
  <c r="E144" i="4"/>
  <c r="C144" i="4"/>
  <c r="D144" i="23"/>
  <c r="C144" i="23"/>
  <c r="E144" i="23"/>
  <c r="E144" i="5"/>
  <c r="D144" i="5"/>
  <c r="C144" i="5"/>
  <c r="D145" i="4" l="1"/>
  <c r="J144" i="24"/>
  <c r="H144" i="24" s="1"/>
  <c r="P144" i="4"/>
  <c r="N144" i="4" s="1"/>
  <c r="D145" i="24"/>
  <c r="F144" i="24"/>
  <c r="J144" i="4"/>
  <c r="H144" i="4" s="1"/>
  <c r="P144" i="24"/>
  <c r="N144" i="24" s="1"/>
  <c r="G143" i="24"/>
  <c r="E143" i="24"/>
  <c r="C143" i="24"/>
  <c r="G143" i="4"/>
  <c r="E143" i="4"/>
  <c r="C143" i="4"/>
  <c r="E143" i="23"/>
  <c r="C143" i="23"/>
  <c r="D143" i="5"/>
  <c r="E143" i="5"/>
  <c r="C143" i="5" l="1"/>
  <c r="D143" i="23"/>
  <c r="J143" i="4"/>
  <c r="H143" i="4" s="1"/>
  <c r="P143" i="24"/>
  <c r="N143" i="24" s="1"/>
  <c r="P143" i="4"/>
  <c r="N143" i="4" s="1"/>
  <c r="D144" i="4"/>
  <c r="J143" i="24"/>
  <c r="H143" i="24" s="1"/>
  <c r="D144" i="24"/>
  <c r="F143" i="24"/>
  <c r="F143" i="4"/>
  <c r="G142" i="24"/>
  <c r="E142" i="24"/>
  <c r="C142" i="24"/>
  <c r="G142" i="4"/>
  <c r="E142" i="4"/>
  <c r="C142" i="4"/>
  <c r="D142" i="23"/>
  <c r="C142" i="23"/>
  <c r="E142" i="23"/>
  <c r="E142" i="5"/>
  <c r="D142" i="5"/>
  <c r="C142" i="5"/>
  <c r="F142" i="4" l="1"/>
  <c r="D143" i="4"/>
  <c r="P142" i="4"/>
  <c r="N142" i="4" s="1"/>
  <c r="P142" i="24"/>
  <c r="N142" i="24" s="1"/>
  <c r="D143" i="24"/>
  <c r="J142" i="4"/>
  <c r="H142" i="4" s="1"/>
  <c r="J142" i="24"/>
  <c r="H142" i="24" s="1"/>
  <c r="F142" i="24"/>
  <c r="G141" i="24"/>
  <c r="F141" i="24"/>
  <c r="C141" i="24"/>
  <c r="G141" i="4"/>
  <c r="E141" i="4"/>
  <c r="C141" i="4"/>
  <c r="E141" i="23"/>
  <c r="D141" i="23"/>
  <c r="C141" i="23"/>
  <c r="D141" i="5"/>
  <c r="C141" i="5"/>
  <c r="E141" i="5"/>
  <c r="J141" i="4" l="1"/>
  <c r="H141" i="4" s="1"/>
  <c r="P141" i="4"/>
  <c r="N141" i="4" s="1"/>
  <c r="P141" i="24"/>
  <c r="N141" i="24" s="1"/>
  <c r="D142" i="24"/>
  <c r="J141" i="24"/>
  <c r="H141" i="24" s="1"/>
  <c r="D142" i="4"/>
  <c r="E141" i="24"/>
  <c r="F141" i="4"/>
  <c r="G140" i="24"/>
  <c r="E140" i="24"/>
  <c r="C140" i="24"/>
  <c r="G140" i="4"/>
  <c r="E140" i="4"/>
  <c r="C140" i="4"/>
  <c r="D140" i="23"/>
  <c r="C140" i="23"/>
  <c r="E140" i="23"/>
  <c r="E140" i="5"/>
  <c r="D140" i="5"/>
  <c r="C140" i="5"/>
  <c r="F140" i="4" l="1"/>
  <c r="D141" i="4"/>
  <c r="P140" i="24"/>
  <c r="N140" i="24" s="1"/>
  <c r="P140" i="4"/>
  <c r="N140" i="4" s="1"/>
  <c r="D141" i="24"/>
  <c r="J140" i="24"/>
  <c r="H140" i="24" s="1"/>
  <c r="F140" i="24"/>
  <c r="J140" i="4"/>
  <c r="G139" i="24"/>
  <c r="E139" i="24"/>
  <c r="C139" i="24"/>
  <c r="E139" i="4"/>
  <c r="C139" i="4"/>
  <c r="G139" i="4"/>
  <c r="D139" i="23"/>
  <c r="C139" i="23"/>
  <c r="E139" i="23"/>
  <c r="E139" i="5"/>
  <c r="D139" i="5"/>
  <c r="C139" i="5"/>
  <c r="P139" i="24" l="1"/>
  <c r="N139" i="24" s="1"/>
  <c r="D140" i="24"/>
  <c r="P139" i="4"/>
  <c r="N139" i="4" s="1"/>
  <c r="J139" i="24"/>
  <c r="H139" i="24" s="1"/>
  <c r="J139" i="4"/>
  <c r="H139" i="4" s="1"/>
  <c r="D140" i="4"/>
  <c r="H140" i="4"/>
  <c r="F139" i="24"/>
  <c r="F139" i="4"/>
  <c r="E138" i="24"/>
  <c r="C138" i="24"/>
  <c r="G138" i="24"/>
  <c r="F138" i="24"/>
  <c r="F138" i="4"/>
  <c r="E138" i="4"/>
  <c r="C138" i="4"/>
  <c r="E138" i="23"/>
  <c r="E138" i="5"/>
  <c r="D138" i="5"/>
  <c r="C138" i="5"/>
  <c r="D138" i="23" l="1"/>
  <c r="G138" i="4"/>
  <c r="D139" i="24"/>
  <c r="C138" i="23"/>
  <c r="D139" i="4"/>
  <c r="P138" i="24"/>
  <c r="N138" i="24" s="1"/>
  <c r="P138" i="4"/>
  <c r="N138" i="4" s="1"/>
  <c r="J138" i="4"/>
  <c r="H138" i="4" s="1"/>
  <c r="J138" i="24"/>
  <c r="H138" i="24" s="1"/>
  <c r="G137" i="24"/>
  <c r="E137" i="24"/>
  <c r="C137" i="24"/>
  <c r="E137" i="4"/>
  <c r="C137" i="4"/>
  <c r="E137" i="23"/>
  <c r="D137" i="23"/>
  <c r="C137" i="23"/>
  <c r="D137" i="5"/>
  <c r="C137" i="5"/>
  <c r="E137" i="5" l="1"/>
  <c r="P137" i="24"/>
  <c r="N137" i="24" s="1"/>
  <c r="P137" i="4"/>
  <c r="N137" i="4" s="1"/>
  <c r="D138" i="4"/>
  <c r="D138" i="24"/>
  <c r="J137" i="4"/>
  <c r="H137" i="4" s="1"/>
  <c r="G137" i="4"/>
  <c r="J137" i="24"/>
  <c r="H137" i="24" s="1"/>
  <c r="F137" i="24"/>
  <c r="F137" i="4"/>
  <c r="E136" i="24"/>
  <c r="C136" i="24"/>
  <c r="G136" i="24"/>
  <c r="G136" i="4"/>
  <c r="C136" i="4"/>
  <c r="E136" i="23"/>
  <c r="D136" i="23"/>
  <c r="C136" i="23"/>
  <c r="E136" i="5"/>
  <c r="D136" i="5" l="1"/>
  <c r="C136" i="5"/>
  <c r="P136" i="4"/>
  <c r="N136" i="4" s="1"/>
  <c r="P136" i="24"/>
  <c r="N136" i="24" s="1"/>
  <c r="J136" i="4"/>
  <c r="D137" i="24"/>
  <c r="D137" i="4"/>
  <c r="E136" i="4"/>
  <c r="J136" i="24"/>
  <c r="H136" i="24" s="1"/>
  <c r="F136" i="24"/>
  <c r="F136" i="4"/>
  <c r="E135" i="24"/>
  <c r="C135" i="24"/>
  <c r="G135" i="4"/>
  <c r="E135" i="4"/>
  <c r="C135" i="4"/>
  <c r="D135" i="23"/>
  <c r="C135" i="23"/>
  <c r="E135" i="5"/>
  <c r="D135" i="5"/>
  <c r="C135" i="5"/>
  <c r="E135" i="23" l="1"/>
  <c r="D136" i="4"/>
  <c r="P135" i="24"/>
  <c r="N135" i="24" s="1"/>
  <c r="H136" i="4"/>
  <c r="P135" i="4"/>
  <c r="N135" i="4" s="1"/>
  <c r="D136" i="24"/>
  <c r="J135" i="24"/>
  <c r="H135" i="24" s="1"/>
  <c r="J135" i="4"/>
  <c r="H135" i="4" s="1"/>
  <c r="G135" i="24"/>
  <c r="F135" i="24"/>
  <c r="F135" i="4"/>
  <c r="E134" i="24"/>
  <c r="C134" i="24"/>
  <c r="G134" i="4"/>
  <c r="E134" i="4"/>
  <c r="D134" i="23"/>
  <c r="C134" i="23"/>
  <c r="E134" i="23"/>
  <c r="C134" i="5"/>
  <c r="E134" i="5"/>
  <c r="C134" i="4" l="1"/>
  <c r="D134" i="5"/>
  <c r="D135" i="4"/>
  <c r="P134" i="4"/>
  <c r="N134" i="4" s="1"/>
  <c r="D135" i="24"/>
  <c r="G134" i="24"/>
  <c r="J134" i="4"/>
  <c r="H134" i="4" s="1"/>
  <c r="P134" i="24"/>
  <c r="N134" i="24" s="1"/>
  <c r="J134" i="24"/>
  <c r="F134" i="24"/>
  <c r="F134" i="4"/>
  <c r="G133" i="24"/>
  <c r="F133" i="24"/>
  <c r="E133" i="24"/>
  <c r="G133" i="4"/>
  <c r="E133" i="4"/>
  <c r="C133" i="4"/>
  <c r="D133" i="23"/>
  <c r="E133" i="5"/>
  <c r="D133" i="5" l="1"/>
  <c r="C133" i="5"/>
  <c r="C133" i="23"/>
  <c r="E133" i="23"/>
  <c r="D134" i="4"/>
  <c r="D134" i="24"/>
  <c r="J133" i="24"/>
  <c r="H133" i="24" s="1"/>
  <c r="P133" i="24"/>
  <c r="N133" i="24" s="1"/>
  <c r="C133" i="24"/>
  <c r="H134" i="24"/>
  <c r="J133" i="4"/>
  <c r="H133" i="4" s="1"/>
  <c r="P133" i="4"/>
  <c r="N133" i="4" s="1"/>
  <c r="F133" i="4"/>
  <c r="F132" i="24"/>
  <c r="C132" i="24"/>
  <c r="G132" i="4"/>
  <c r="C132" i="4"/>
  <c r="C132" i="23"/>
  <c r="E132" i="5"/>
  <c r="D132" i="5"/>
  <c r="C132" i="5"/>
  <c r="E132" i="23" l="1"/>
  <c r="D132" i="23"/>
  <c r="E132" i="4"/>
  <c r="D133" i="24"/>
  <c r="D133" i="4"/>
  <c r="P132" i="24"/>
  <c r="N132" i="24" s="1"/>
  <c r="F132" i="4"/>
  <c r="J132" i="24"/>
  <c r="H132" i="24" s="1"/>
  <c r="J132" i="4"/>
  <c r="H132" i="4" s="1"/>
  <c r="P132" i="4"/>
  <c r="N132" i="4" s="1"/>
  <c r="E132" i="24"/>
  <c r="G132" i="24"/>
  <c r="E131" i="24"/>
  <c r="G131" i="4"/>
  <c r="E131" i="4"/>
  <c r="C131" i="4"/>
  <c r="E131" i="23"/>
  <c r="C131" i="23"/>
  <c r="C131" i="5"/>
  <c r="E131" i="5"/>
  <c r="D131" i="5" l="1"/>
  <c r="C131" i="24"/>
  <c r="D131" i="23"/>
  <c r="D132" i="4"/>
  <c r="D132" i="24"/>
  <c r="P131" i="4"/>
  <c r="N131" i="4" s="1"/>
  <c r="P131" i="24"/>
  <c r="N131" i="24" s="1"/>
  <c r="J131" i="24"/>
  <c r="H131" i="24" s="1"/>
  <c r="J131" i="4"/>
  <c r="G131" i="24"/>
  <c r="F131" i="24"/>
  <c r="F131" i="4"/>
  <c r="G130" i="24"/>
  <c r="F130" i="24"/>
  <c r="C130" i="24"/>
  <c r="G130" i="4"/>
  <c r="F130" i="4"/>
  <c r="E130" i="23"/>
  <c r="D130" i="23"/>
  <c r="E130" i="5"/>
  <c r="C130" i="5" l="1"/>
  <c r="D130" i="5"/>
  <c r="C130" i="4"/>
  <c r="C130" i="23"/>
  <c r="D131" i="4"/>
  <c r="P130" i="24"/>
  <c r="N130" i="24" s="1"/>
  <c r="H131" i="4"/>
  <c r="P130" i="4"/>
  <c r="N130" i="4" s="1"/>
  <c r="D131" i="24"/>
  <c r="J130" i="4"/>
  <c r="J130" i="24"/>
  <c r="E130" i="24"/>
  <c r="E130" i="4"/>
  <c r="G129" i="24"/>
  <c r="F129" i="24"/>
  <c r="E129" i="24"/>
  <c r="C129" i="24"/>
  <c r="F129" i="4"/>
  <c r="G129" i="4"/>
  <c r="E129" i="23"/>
  <c r="D129" i="23"/>
  <c r="C129" i="23"/>
  <c r="E129" i="5"/>
  <c r="D129" i="5"/>
  <c r="C129" i="5"/>
  <c r="E129" i="4" l="1"/>
  <c r="D130" i="24"/>
  <c r="H130" i="24"/>
  <c r="C129" i="4"/>
  <c r="D130" i="4"/>
  <c r="H130" i="4"/>
  <c r="P129" i="4"/>
  <c r="N129" i="4" s="1"/>
  <c r="J129" i="4"/>
  <c r="H129" i="4" s="1"/>
  <c r="J129" i="24"/>
  <c r="H129" i="24" s="1"/>
  <c r="P129" i="24"/>
  <c r="N129" i="24" s="1"/>
  <c r="C128" i="24"/>
  <c r="G128" i="4"/>
  <c r="C128" i="4"/>
  <c r="E128" i="23"/>
  <c r="D128" i="23"/>
  <c r="C128" i="23"/>
  <c r="E128" i="5"/>
  <c r="D128" i="5" l="1"/>
  <c r="C128" i="5"/>
  <c r="P128" i="24"/>
  <c r="N128" i="24" s="1"/>
  <c r="E128" i="4"/>
  <c r="E128" i="24"/>
  <c r="D129" i="4"/>
  <c r="D129" i="24"/>
  <c r="P128" i="4"/>
  <c r="N128" i="4" s="1"/>
  <c r="J128" i="4"/>
  <c r="H128" i="4" s="1"/>
  <c r="G128" i="24"/>
  <c r="J128" i="24"/>
  <c r="F128" i="24"/>
  <c r="F128" i="4"/>
  <c r="G127" i="24"/>
  <c r="C127" i="24"/>
  <c r="E127" i="4"/>
  <c r="C127" i="4"/>
  <c r="E127" i="23"/>
  <c r="D127" i="23"/>
  <c r="C127" i="23"/>
  <c r="D127" i="5"/>
  <c r="E127" i="5"/>
  <c r="D128" i="24" l="1"/>
  <c r="E127" i="24"/>
  <c r="C127" i="5"/>
  <c r="D128" i="4"/>
  <c r="P127" i="24"/>
  <c r="N127" i="24" s="1"/>
  <c r="P127" i="4"/>
  <c r="N127" i="4" s="1"/>
  <c r="H128" i="24"/>
  <c r="J127" i="4"/>
  <c r="G127" i="4"/>
  <c r="J127" i="24"/>
  <c r="H127" i="24" s="1"/>
  <c r="F127" i="24"/>
  <c r="F127" i="4"/>
  <c r="E126" i="24"/>
  <c r="C126" i="4"/>
  <c r="E126" i="23"/>
  <c r="C126" i="5"/>
  <c r="C126" i="23" l="1"/>
  <c r="G126" i="24"/>
  <c r="E126" i="5"/>
  <c r="D126" i="23"/>
  <c r="D127" i="4"/>
  <c r="D126" i="5"/>
  <c r="D127" i="24"/>
  <c r="C126" i="24"/>
  <c r="P126" i="24"/>
  <c r="N126" i="24" s="1"/>
  <c r="G126" i="4"/>
  <c r="P126" i="4"/>
  <c r="N126" i="4" s="1"/>
  <c r="H127" i="4"/>
  <c r="E126" i="4"/>
  <c r="J126" i="4"/>
  <c r="H126" i="4" s="1"/>
  <c r="J126" i="24"/>
  <c r="H126" i="24" s="1"/>
  <c r="F126" i="24"/>
  <c r="F126" i="4"/>
  <c r="E125" i="24"/>
  <c r="C125" i="24"/>
  <c r="G125" i="24"/>
  <c r="F125" i="4"/>
  <c r="E125" i="4"/>
  <c r="C125" i="4"/>
  <c r="D125" i="23"/>
  <c r="E125" i="23"/>
  <c r="C125" i="23"/>
  <c r="D125" i="5"/>
  <c r="C125" i="5" l="1"/>
  <c r="D126" i="4"/>
  <c r="J125" i="4"/>
  <c r="H125" i="4" s="1"/>
  <c r="F125" i="24"/>
  <c r="D126" i="24"/>
  <c r="P125" i="4"/>
  <c r="N125" i="4" s="1"/>
  <c r="P125" i="24"/>
  <c r="N125" i="24" s="1"/>
  <c r="G125" i="4"/>
  <c r="J125" i="24"/>
  <c r="H125" i="24" s="1"/>
  <c r="E125" i="5"/>
  <c r="F124" i="24"/>
  <c r="E124" i="24"/>
  <c r="C124" i="24"/>
  <c r="F124" i="4"/>
  <c r="E124" i="4"/>
  <c r="E124" i="23"/>
  <c r="D124" i="23"/>
  <c r="D124" i="5"/>
  <c r="D125" i="4" l="1"/>
  <c r="D125" i="24"/>
  <c r="P124" i="4"/>
  <c r="N124" i="4" s="1"/>
  <c r="C124" i="23"/>
  <c r="G124" i="4"/>
  <c r="E124" i="5"/>
  <c r="C124" i="5"/>
  <c r="C124" i="4"/>
  <c r="P124" i="24"/>
  <c r="N124" i="24" s="1"/>
  <c r="J124" i="24"/>
  <c r="H124" i="24" s="1"/>
  <c r="G124" i="24"/>
  <c r="J124" i="4"/>
  <c r="H124" i="4" s="1"/>
  <c r="C123" i="24"/>
  <c r="G123" i="4"/>
  <c r="E123" i="4"/>
  <c r="E123" i="23" l="1"/>
  <c r="P123" i="4"/>
  <c r="N123" i="4" s="1"/>
  <c r="C123" i="5"/>
  <c r="C123" i="4"/>
  <c r="D124" i="24"/>
  <c r="D123" i="23"/>
  <c r="E123" i="5"/>
  <c r="C123" i="23"/>
  <c r="G123" i="24"/>
  <c r="D123" i="5"/>
  <c r="P123" i="24"/>
  <c r="N123" i="24" s="1"/>
  <c r="D124" i="4"/>
  <c r="E123" i="24"/>
  <c r="J123" i="24"/>
  <c r="J123" i="4"/>
  <c r="F123" i="24"/>
  <c r="F123" i="4"/>
  <c r="D123" i="4" l="1"/>
  <c r="H123" i="4"/>
  <c r="C122" i="23"/>
  <c r="E122" i="23"/>
  <c r="F122" i="24"/>
  <c r="C122" i="5"/>
  <c r="C122" i="4"/>
  <c r="D123" i="24"/>
  <c r="D122" i="23"/>
  <c r="H123" i="24"/>
  <c r="C122" i="24"/>
  <c r="D122" i="5"/>
  <c r="G122" i="4"/>
  <c r="J122" i="4"/>
  <c r="H122" i="4" s="1"/>
  <c r="F122" i="4"/>
  <c r="E122" i="24"/>
  <c r="P122" i="4"/>
  <c r="N122" i="4" s="1"/>
  <c r="G122" i="24"/>
  <c r="J122" i="24"/>
  <c r="H122" i="24" s="1"/>
  <c r="E122" i="5"/>
  <c r="P122" i="24"/>
  <c r="N122" i="24" s="1"/>
  <c r="E122" i="4"/>
  <c r="D122" i="4" l="1"/>
  <c r="D122" i="24"/>
  <c r="D121" i="5"/>
  <c r="C121" i="5" l="1"/>
  <c r="G121" i="24"/>
  <c r="F121" i="4"/>
  <c r="E121" i="24"/>
  <c r="D121" i="23"/>
  <c r="E121" i="5"/>
  <c r="C121" i="4"/>
  <c r="C121" i="24"/>
  <c r="C121" i="23"/>
  <c r="G121" i="4"/>
  <c r="P121" i="24"/>
  <c r="N121" i="24" s="1"/>
  <c r="P121" i="4"/>
  <c r="N121" i="4" s="1"/>
  <c r="E121" i="23"/>
  <c r="J121" i="4"/>
  <c r="J121" i="24"/>
  <c r="H121" i="24" s="1"/>
  <c r="F121" i="24"/>
  <c r="E121" i="4"/>
  <c r="D121" i="4" l="1"/>
  <c r="H121" i="4"/>
  <c r="D121" i="24"/>
  <c r="C120" i="4"/>
  <c r="D120" i="5" l="1"/>
  <c r="C120" i="23"/>
  <c r="C120" i="5"/>
  <c r="E120" i="5"/>
  <c r="D120" i="23"/>
  <c r="E120" i="4"/>
  <c r="C120" i="24"/>
  <c r="E120" i="23"/>
  <c r="G120" i="24"/>
  <c r="E120" i="24"/>
  <c r="P120" i="24"/>
  <c r="N120" i="24" s="1"/>
  <c r="P120" i="4"/>
  <c r="N120" i="4" s="1"/>
  <c r="J120" i="4"/>
  <c r="H120" i="4" s="1"/>
  <c r="G120" i="4"/>
  <c r="J120" i="24"/>
  <c r="F120" i="24"/>
  <c r="F120" i="4"/>
  <c r="C119" i="23" l="1"/>
  <c r="D119" i="5"/>
  <c r="C119" i="4"/>
  <c r="C119" i="5"/>
  <c r="D120" i="24"/>
  <c r="E119" i="4"/>
  <c r="C119" i="24"/>
  <c r="E119" i="24"/>
  <c r="D119" i="23"/>
  <c r="G119" i="4"/>
  <c r="E119" i="23"/>
  <c r="D120" i="4"/>
  <c r="E119" i="5"/>
  <c r="P119" i="4"/>
  <c r="N119" i="4" s="1"/>
  <c r="G119" i="24"/>
  <c r="H120" i="24"/>
  <c r="J119" i="4"/>
  <c r="P119" i="24"/>
  <c r="N119" i="24" s="1"/>
  <c r="J119" i="24"/>
  <c r="H119" i="24" s="1"/>
  <c r="F119" i="24"/>
  <c r="F119" i="4"/>
  <c r="G118" i="4" l="1"/>
  <c r="E118" i="23"/>
  <c r="D118" i="5"/>
  <c r="C118" i="4"/>
  <c r="E118" i="4"/>
  <c r="C118" i="24"/>
  <c r="D118" i="23"/>
  <c r="C118" i="23"/>
  <c r="E118" i="5"/>
  <c r="E118" i="24"/>
  <c r="C118" i="5"/>
  <c r="D119" i="4"/>
  <c r="H119" i="4"/>
  <c r="G118" i="24"/>
  <c r="D119" i="24"/>
  <c r="P118" i="4"/>
  <c r="N118" i="4" s="1"/>
  <c r="P118" i="24"/>
  <c r="N118" i="24" s="1"/>
  <c r="J118" i="24"/>
  <c r="H118" i="24" s="1"/>
  <c r="J118" i="4"/>
  <c r="H118" i="4" s="1"/>
  <c r="F118" i="24"/>
  <c r="F118" i="4"/>
  <c r="E117" i="4"/>
  <c r="C117" i="23"/>
  <c r="D117" i="5" l="1"/>
  <c r="E117" i="5"/>
  <c r="C117" i="5"/>
  <c r="E117" i="24"/>
  <c r="G117" i="4"/>
  <c r="D117" i="23"/>
  <c r="C117" i="24"/>
  <c r="E117" i="23"/>
  <c r="D118" i="4"/>
  <c r="P117" i="24"/>
  <c r="N117" i="24" s="1"/>
  <c r="D118" i="24"/>
  <c r="J117" i="24"/>
  <c r="H117" i="24" s="1"/>
  <c r="J117" i="4"/>
  <c r="H117" i="4" s="1"/>
  <c r="G117" i="24"/>
  <c r="P117" i="4"/>
  <c r="N117" i="4" s="1"/>
  <c r="F117" i="4"/>
  <c r="C117" i="4"/>
  <c r="F117" i="24"/>
  <c r="G116" i="24"/>
  <c r="G116" i="4" l="1"/>
  <c r="E116" i="23"/>
  <c r="E116" i="24"/>
  <c r="C116" i="24"/>
  <c r="C116" i="5"/>
  <c r="E116" i="5"/>
  <c r="D116" i="5"/>
  <c r="C116" i="4"/>
  <c r="D116" i="23"/>
  <c r="C116" i="23"/>
  <c r="D117" i="24"/>
  <c r="F116" i="4"/>
  <c r="D117" i="4"/>
  <c r="P116" i="24"/>
  <c r="N116" i="24" s="1"/>
  <c r="P116" i="4"/>
  <c r="N116" i="4" s="1"/>
  <c r="J116" i="4"/>
  <c r="J116" i="24"/>
  <c r="H116" i="24" s="1"/>
  <c r="F116" i="24"/>
  <c r="E116" i="4"/>
  <c r="G115" i="24" l="1"/>
  <c r="E115" i="23"/>
  <c r="C115" i="23"/>
  <c r="D115" i="23"/>
  <c r="C115" i="24"/>
  <c r="C115" i="4"/>
  <c r="C115" i="5"/>
  <c r="E115" i="5"/>
  <c r="D115" i="5"/>
  <c r="E115" i="4"/>
  <c r="D116" i="24"/>
  <c r="D116" i="4"/>
  <c r="H116" i="4"/>
  <c r="G115" i="4"/>
  <c r="E115" i="24"/>
  <c r="P115" i="24"/>
  <c r="N115" i="24" s="1"/>
  <c r="P115" i="4"/>
  <c r="N115" i="4" s="1"/>
  <c r="J115" i="4"/>
  <c r="H115" i="4" s="1"/>
  <c r="J115" i="24"/>
  <c r="H115" i="24" s="1"/>
  <c r="F115" i="24"/>
  <c r="F115" i="4"/>
  <c r="C114" i="24"/>
  <c r="E114" i="4"/>
  <c r="C114" i="23" l="1"/>
  <c r="C114" i="5"/>
  <c r="E114" i="24"/>
  <c r="G114" i="24"/>
  <c r="D114" i="23"/>
  <c r="E114" i="5"/>
  <c r="E114" i="23"/>
  <c r="D115" i="4"/>
  <c r="C114" i="4"/>
  <c r="D114" i="5"/>
  <c r="D115" i="24"/>
  <c r="J114" i="4"/>
  <c r="H114" i="4" s="1"/>
  <c r="P114" i="24"/>
  <c r="N114" i="24" s="1"/>
  <c r="G114" i="4"/>
  <c r="P114" i="4"/>
  <c r="N114" i="4" s="1"/>
  <c r="J114" i="24"/>
  <c r="F114" i="24"/>
  <c r="F114" i="4"/>
  <c r="G113" i="24"/>
  <c r="C113" i="23" l="1"/>
  <c r="C113" i="24"/>
  <c r="C113" i="4"/>
  <c r="D113" i="23"/>
  <c r="D113" i="5"/>
  <c r="E113" i="5"/>
  <c r="E113" i="4"/>
  <c r="E113" i="23"/>
  <c r="C113" i="5"/>
  <c r="D114" i="24"/>
  <c r="D114" i="4"/>
  <c r="G113" i="4"/>
  <c r="H114" i="24"/>
  <c r="P113" i="24"/>
  <c r="N113" i="24" s="1"/>
  <c r="P113" i="4"/>
  <c r="N113" i="4" s="1"/>
  <c r="J113" i="24"/>
  <c r="E113" i="24"/>
  <c r="J113" i="4"/>
  <c r="F113" i="24"/>
  <c r="F113" i="4"/>
  <c r="E112" i="24"/>
  <c r="C112" i="24"/>
  <c r="C112" i="4"/>
  <c r="D112" i="23"/>
  <c r="E112" i="5"/>
  <c r="C112" i="23" l="1"/>
  <c r="G112" i="4"/>
  <c r="E112" i="4"/>
  <c r="G112" i="24"/>
  <c r="E112" i="23"/>
  <c r="C112" i="5"/>
  <c r="D113" i="4"/>
  <c r="H113" i="4"/>
  <c r="D113" i="24"/>
  <c r="H113" i="24"/>
  <c r="P112" i="24"/>
  <c r="N112" i="24" s="1"/>
  <c r="D112" i="5"/>
  <c r="P112" i="4"/>
  <c r="N112" i="4" s="1"/>
  <c r="J112" i="4"/>
  <c r="H112" i="4" s="1"/>
  <c r="J112" i="24"/>
  <c r="F112" i="24"/>
  <c r="F112" i="4"/>
  <c r="C111" i="23" l="1"/>
  <c r="C111" i="4"/>
  <c r="D111" i="5"/>
  <c r="C111" i="24"/>
  <c r="E111" i="24"/>
  <c r="G111" i="4"/>
  <c r="D112" i="24"/>
  <c r="C111" i="5"/>
  <c r="D111" i="23"/>
  <c r="E111" i="5"/>
  <c r="H112" i="24"/>
  <c r="D112" i="4"/>
  <c r="P111" i="4"/>
  <c r="N111" i="4" s="1"/>
  <c r="E111" i="4"/>
  <c r="J111" i="24"/>
  <c r="H111" i="24" s="1"/>
  <c r="G111" i="24"/>
  <c r="E111" i="23"/>
  <c r="P111" i="24"/>
  <c r="N111" i="24" s="1"/>
  <c r="J111" i="4"/>
  <c r="F111" i="24"/>
  <c r="F111" i="4"/>
  <c r="E110" i="4"/>
  <c r="C110" i="4"/>
  <c r="C110" i="23" l="1"/>
  <c r="C110" i="24"/>
  <c r="D110" i="5"/>
  <c r="C110" i="5"/>
  <c r="D110" i="23"/>
  <c r="E110" i="24"/>
  <c r="G110" i="4"/>
  <c r="E110" i="5"/>
  <c r="E110" i="23"/>
  <c r="D111" i="4"/>
  <c r="P110" i="24"/>
  <c r="N110" i="24" s="1"/>
  <c r="H111" i="4"/>
  <c r="P110" i="4"/>
  <c r="N110" i="4" s="1"/>
  <c r="D111" i="24"/>
  <c r="J110" i="24"/>
  <c r="G110" i="24"/>
  <c r="J110" i="4"/>
  <c r="H110" i="4" s="1"/>
  <c r="F110" i="24"/>
  <c r="F110" i="4"/>
  <c r="G109" i="24" l="1"/>
  <c r="E109" i="24"/>
  <c r="D109" i="5"/>
  <c r="C109" i="4"/>
  <c r="C109" i="24"/>
  <c r="E109" i="4"/>
  <c r="E109" i="5"/>
  <c r="E109" i="23"/>
  <c r="D109" i="23"/>
  <c r="C109" i="5"/>
  <c r="D110" i="24"/>
  <c r="C109" i="23"/>
  <c r="H110" i="24"/>
  <c r="D110" i="4"/>
  <c r="P109" i="24"/>
  <c r="N109" i="24" s="1"/>
  <c r="G109" i="4"/>
  <c r="P109" i="4"/>
  <c r="N109" i="4" s="1"/>
  <c r="J109" i="4"/>
  <c r="H109" i="4" s="1"/>
  <c r="J109" i="24"/>
  <c r="F109" i="24"/>
  <c r="F109" i="4"/>
  <c r="C108" i="4"/>
  <c r="C108" i="23"/>
  <c r="C108" i="24" l="1"/>
  <c r="D108" i="23"/>
  <c r="E108" i="4"/>
  <c r="D109" i="24"/>
  <c r="E108" i="24"/>
  <c r="E108" i="5"/>
  <c r="E108" i="23"/>
  <c r="D108" i="5"/>
  <c r="C108" i="5"/>
  <c r="D109" i="4"/>
  <c r="G108" i="24"/>
  <c r="H109" i="24"/>
  <c r="P108" i="4"/>
  <c r="N108" i="4" s="1"/>
  <c r="G108" i="4"/>
  <c r="P108" i="24"/>
  <c r="N108" i="24" s="1"/>
  <c r="J108" i="4"/>
  <c r="H108" i="4" s="1"/>
  <c r="J108" i="24"/>
  <c r="H108" i="24" s="1"/>
  <c r="F108" i="24"/>
  <c r="F108" i="4"/>
  <c r="G107" i="4" l="1"/>
  <c r="E107" i="24"/>
  <c r="C107" i="5"/>
  <c r="C107" i="4"/>
  <c r="C107" i="23"/>
  <c r="C107" i="24"/>
  <c r="E107" i="4"/>
  <c r="E107" i="5"/>
  <c r="E107" i="23"/>
  <c r="P107" i="4"/>
  <c r="N107" i="4" s="1"/>
  <c r="D108" i="4"/>
  <c r="J107" i="24"/>
  <c r="H107" i="24" s="1"/>
  <c r="D108" i="24"/>
  <c r="D107" i="23"/>
  <c r="G107" i="24"/>
  <c r="D107" i="5"/>
  <c r="P107" i="24"/>
  <c r="N107" i="24" s="1"/>
  <c r="J107" i="4"/>
  <c r="F107" i="24"/>
  <c r="F107" i="4"/>
  <c r="D107" i="4" l="1"/>
  <c r="H107" i="4"/>
  <c r="D107" i="24"/>
  <c r="F106" i="24"/>
  <c r="G106" i="4"/>
  <c r="E106" i="23" l="1"/>
  <c r="G106" i="24"/>
  <c r="C106" i="4"/>
  <c r="D106" i="5"/>
  <c r="D106" i="23"/>
  <c r="E106" i="4"/>
  <c r="C106" i="5"/>
  <c r="F106" i="4"/>
  <c r="C106" i="23"/>
  <c r="E106" i="5"/>
  <c r="J106" i="24"/>
  <c r="H106" i="24" s="1"/>
  <c r="P106" i="24"/>
  <c r="N106" i="24" s="1"/>
  <c r="J106" i="4"/>
  <c r="P106" i="4"/>
  <c r="N106" i="4" s="1"/>
  <c r="E106" i="24"/>
  <c r="C106" i="24"/>
  <c r="D106" i="4" l="1"/>
  <c r="D106" i="24"/>
  <c r="H106" i="4"/>
  <c r="G105" i="24"/>
  <c r="G105" i="4" l="1"/>
  <c r="F105" i="24"/>
  <c r="C105" i="4"/>
  <c r="E105" i="4"/>
  <c r="C105" i="24"/>
  <c r="E105" i="5"/>
  <c r="C105" i="23"/>
  <c r="D105" i="23"/>
  <c r="F105" i="4"/>
  <c r="E105" i="23"/>
  <c r="D105" i="5"/>
  <c r="J105" i="24"/>
  <c r="H105" i="24" s="1"/>
  <c r="P105" i="24"/>
  <c r="N105" i="24" s="1"/>
  <c r="C105" i="5"/>
  <c r="E105" i="24"/>
  <c r="J105" i="4"/>
  <c r="P105" i="4"/>
  <c r="N105" i="4" s="1"/>
  <c r="E104" i="24" l="1"/>
  <c r="C104" i="4"/>
  <c r="G104" i="4"/>
  <c r="C104" i="5"/>
  <c r="E104" i="23"/>
  <c r="D104" i="23"/>
  <c r="C104" i="24"/>
  <c r="D104" i="5"/>
  <c r="C104" i="23"/>
  <c r="F104" i="4"/>
  <c r="D105" i="24"/>
  <c r="E104" i="5"/>
  <c r="J104" i="4"/>
  <c r="H104" i="4" s="1"/>
  <c r="P104" i="24"/>
  <c r="N104" i="24" s="1"/>
  <c r="D105" i="4"/>
  <c r="P104" i="4"/>
  <c r="N104" i="4" s="1"/>
  <c r="E104" i="4"/>
  <c r="G104" i="24"/>
  <c r="H105" i="4"/>
  <c r="J104" i="24"/>
  <c r="F104" i="24"/>
  <c r="E103" i="5" l="1"/>
  <c r="D103" i="23"/>
  <c r="E103" i="4"/>
  <c r="C103" i="24"/>
  <c r="F103" i="24"/>
  <c r="G103" i="4"/>
  <c r="E103" i="23"/>
  <c r="F103" i="4"/>
  <c r="E103" i="24"/>
  <c r="G103" i="24"/>
  <c r="C103" i="4"/>
  <c r="D103" i="5"/>
  <c r="C103" i="23"/>
  <c r="C103" i="5"/>
  <c r="D104" i="4"/>
  <c r="D104" i="24"/>
  <c r="H104" i="24"/>
  <c r="J103" i="24"/>
  <c r="H103" i="24" s="1"/>
  <c r="P103" i="24"/>
  <c r="N103" i="24" s="1"/>
  <c r="J103" i="4"/>
  <c r="H103" i="4" s="1"/>
  <c r="P103" i="4"/>
  <c r="N103" i="4" s="1"/>
  <c r="C102" i="23" l="1"/>
  <c r="C102" i="4"/>
  <c r="E102" i="5"/>
  <c r="E102" i="4"/>
  <c r="C102" i="24"/>
  <c r="F102" i="4"/>
  <c r="G102" i="4"/>
  <c r="F102" i="24"/>
  <c r="G102" i="24"/>
  <c r="E102" i="24"/>
  <c r="D102" i="23"/>
  <c r="D102" i="5"/>
  <c r="C102" i="5"/>
  <c r="E102" i="23"/>
  <c r="D103" i="24"/>
  <c r="J102" i="24"/>
  <c r="H102" i="24" s="1"/>
  <c r="D103" i="4"/>
  <c r="J102" i="4"/>
  <c r="H102" i="4" s="1"/>
  <c r="P102" i="4"/>
  <c r="N102" i="4" s="1"/>
  <c r="P102" i="24"/>
  <c r="N102" i="24" s="1"/>
  <c r="G101" i="4"/>
  <c r="F101" i="4" l="1"/>
  <c r="C101" i="23"/>
  <c r="C101" i="4"/>
  <c r="G101" i="24"/>
  <c r="C101" i="5"/>
  <c r="C101" i="24"/>
  <c r="E101" i="5"/>
  <c r="E101" i="24"/>
  <c r="E101" i="4"/>
  <c r="D101" i="23"/>
  <c r="E101" i="23"/>
  <c r="F101" i="24"/>
  <c r="D101" i="5"/>
  <c r="J101" i="24"/>
  <c r="H101" i="24" s="1"/>
  <c r="P101" i="24"/>
  <c r="N101" i="24" s="1"/>
  <c r="J101" i="4"/>
  <c r="H101" i="4" s="1"/>
  <c r="P101" i="4"/>
  <c r="N101" i="4" s="1"/>
  <c r="D102" i="24"/>
  <c r="D102" i="4"/>
  <c r="E100" i="4" l="1"/>
  <c r="C100" i="24"/>
  <c r="C100" i="5"/>
  <c r="G100" i="4"/>
  <c r="G100" i="24"/>
  <c r="C100" i="4"/>
  <c r="E100" i="23"/>
  <c r="E100" i="24"/>
  <c r="E100" i="5"/>
  <c r="F100" i="4"/>
  <c r="D100" i="5"/>
  <c r="D100" i="23"/>
  <c r="C100" i="23"/>
  <c r="F100" i="24"/>
  <c r="J100" i="4"/>
  <c r="H100" i="4" s="1"/>
  <c r="P100" i="4"/>
  <c r="D101" i="24"/>
  <c r="J100" i="24"/>
  <c r="H100" i="24" s="1"/>
  <c r="P100" i="24"/>
  <c r="N100" i="24" s="1"/>
  <c r="D101" i="4"/>
  <c r="F99" i="24"/>
  <c r="G99" i="4" l="1"/>
  <c r="E99" i="4"/>
  <c r="E99" i="24"/>
  <c r="C99" i="24"/>
  <c r="G99" i="24"/>
  <c r="C99" i="5"/>
  <c r="D99" i="5"/>
  <c r="C99" i="23"/>
  <c r="C99" i="4"/>
  <c r="D99" i="23"/>
  <c r="E99" i="23"/>
  <c r="E99" i="5"/>
  <c r="F99" i="4"/>
  <c r="D100" i="4"/>
  <c r="N100" i="4"/>
  <c r="D100" i="24"/>
  <c r="J99" i="24"/>
  <c r="H99" i="24" s="1"/>
  <c r="J99" i="4"/>
  <c r="H99" i="4" s="1"/>
  <c r="P99" i="24"/>
  <c r="P99" i="4"/>
  <c r="E98" i="24"/>
  <c r="F98" i="4" l="1"/>
  <c r="E98" i="4"/>
  <c r="G98" i="4"/>
  <c r="G98" i="24"/>
  <c r="D98" i="23"/>
  <c r="C98" i="4"/>
  <c r="E98" i="23"/>
  <c r="C98" i="5"/>
  <c r="F98" i="24"/>
  <c r="D98" i="5"/>
  <c r="E98" i="5"/>
  <c r="C98" i="24"/>
  <c r="D99" i="4"/>
  <c r="C98" i="23"/>
  <c r="D99" i="24"/>
  <c r="N99" i="24"/>
  <c r="N99" i="4"/>
  <c r="J98" i="24"/>
  <c r="P98" i="24"/>
  <c r="N98" i="24" s="1"/>
  <c r="J98" i="4"/>
  <c r="H98" i="4" s="1"/>
  <c r="P98" i="4"/>
  <c r="F97" i="24"/>
  <c r="E97" i="23" l="1"/>
  <c r="G97" i="4"/>
  <c r="D97" i="5"/>
  <c r="E97" i="4"/>
  <c r="C97" i="24"/>
  <c r="C97" i="5"/>
  <c r="G97" i="24"/>
  <c r="E97" i="24"/>
  <c r="F97" i="4"/>
  <c r="C97" i="4"/>
  <c r="D97" i="23"/>
  <c r="E97" i="5"/>
  <c r="C97" i="23"/>
  <c r="D98" i="24"/>
  <c r="H98" i="24"/>
  <c r="D98" i="4"/>
  <c r="J97" i="24"/>
  <c r="H97" i="24" s="1"/>
  <c r="N98" i="4"/>
  <c r="P97" i="24"/>
  <c r="J97" i="4"/>
  <c r="P97" i="4"/>
  <c r="N97" i="4" s="1"/>
  <c r="G96" i="24"/>
  <c r="G96" i="4" l="1"/>
  <c r="F96" i="24"/>
  <c r="F96" i="4"/>
  <c r="E96" i="24"/>
  <c r="E96" i="5"/>
  <c r="D96" i="23"/>
  <c r="C96" i="24"/>
  <c r="C96" i="23"/>
  <c r="C96" i="4"/>
  <c r="D96" i="5"/>
  <c r="E96" i="4"/>
  <c r="C96" i="5"/>
  <c r="E96" i="23"/>
  <c r="D97" i="24"/>
  <c r="J96" i="4"/>
  <c r="H96" i="4" s="1"/>
  <c r="J96" i="24"/>
  <c r="H96" i="24" s="1"/>
  <c r="P96" i="24"/>
  <c r="N96" i="24" s="1"/>
  <c r="P96" i="4"/>
  <c r="N97" i="24"/>
  <c r="D97" i="4"/>
  <c r="H97" i="4"/>
  <c r="C95" i="4" l="1"/>
  <c r="C95" i="23"/>
  <c r="E95" i="5"/>
  <c r="C95" i="24"/>
  <c r="E95" i="24"/>
  <c r="F95" i="24"/>
  <c r="G95" i="24"/>
  <c r="E95" i="4"/>
  <c r="D95" i="5"/>
  <c r="D95" i="23"/>
  <c r="G95" i="4"/>
  <c r="F95" i="4"/>
  <c r="C95" i="5"/>
  <c r="E95" i="23"/>
  <c r="D96" i="4"/>
  <c r="N96" i="4"/>
  <c r="D96" i="24"/>
  <c r="J95" i="24"/>
  <c r="H95" i="24" s="1"/>
  <c r="J95" i="4"/>
  <c r="H95" i="4" s="1"/>
  <c r="P95" i="4"/>
  <c r="N95" i="4" s="1"/>
  <c r="P95" i="24"/>
  <c r="N95" i="24" s="1"/>
  <c r="G94" i="24"/>
  <c r="E94" i="23" l="1"/>
  <c r="G94" i="4"/>
  <c r="F94" i="24"/>
  <c r="C94" i="4"/>
  <c r="E94" i="5"/>
  <c r="D94" i="23"/>
  <c r="E94" i="4"/>
  <c r="C94" i="5"/>
  <c r="F94" i="4"/>
  <c r="E94" i="24"/>
  <c r="D94" i="5"/>
  <c r="C94" i="23"/>
  <c r="D95" i="4"/>
  <c r="J94" i="4"/>
  <c r="H94" i="4" s="1"/>
  <c r="P94" i="4"/>
  <c r="N94" i="4" s="1"/>
  <c r="J94" i="24"/>
  <c r="H94" i="24" s="1"/>
  <c r="D95" i="24"/>
  <c r="P94" i="24"/>
  <c r="N94" i="24" s="1"/>
  <c r="C94" i="24"/>
  <c r="E93" i="24"/>
  <c r="F93" i="4" l="1"/>
  <c r="C93" i="23"/>
  <c r="C93" i="5"/>
  <c r="E93" i="5"/>
  <c r="D93" i="23"/>
  <c r="E93" i="4"/>
  <c r="C93" i="24"/>
  <c r="F93" i="24"/>
  <c r="G93" i="24"/>
  <c r="G93" i="4"/>
  <c r="C93" i="4"/>
  <c r="D93" i="5"/>
  <c r="E93" i="23"/>
  <c r="D94" i="24"/>
  <c r="D94" i="4"/>
  <c r="J93" i="24"/>
  <c r="H93" i="24" s="1"/>
  <c r="P93" i="24"/>
  <c r="N93" i="24" s="1"/>
  <c r="J93" i="4"/>
  <c r="H93" i="4" s="1"/>
  <c r="P93" i="4"/>
  <c r="N93" i="4" s="1"/>
  <c r="G92" i="4" l="1"/>
  <c r="F92" i="24"/>
  <c r="G92" i="24"/>
  <c r="C92" i="5"/>
  <c r="E92" i="5"/>
  <c r="D92" i="23"/>
  <c r="C92" i="4"/>
  <c r="E92" i="4"/>
  <c r="C92" i="24"/>
  <c r="E92" i="24"/>
  <c r="F92" i="4"/>
  <c r="C92" i="23"/>
  <c r="E92" i="23"/>
  <c r="D92" i="5"/>
  <c r="D93" i="24"/>
  <c r="J92" i="4"/>
  <c r="H92" i="4" s="1"/>
  <c r="D93" i="4"/>
  <c r="J92" i="24"/>
  <c r="H92" i="24" s="1"/>
  <c r="P92" i="4"/>
  <c r="P92" i="24"/>
  <c r="N92" i="24" s="1"/>
  <c r="D91" i="5" l="1"/>
  <c r="C91" i="23"/>
  <c r="C91" i="24"/>
  <c r="F91" i="4"/>
  <c r="E91" i="24"/>
  <c r="G91" i="4"/>
  <c r="F91" i="24"/>
  <c r="C91" i="4"/>
  <c r="E91" i="4"/>
  <c r="E91" i="23"/>
  <c r="E91" i="5"/>
  <c r="C91" i="5"/>
  <c r="D91" i="23"/>
  <c r="D92" i="4"/>
  <c r="N92" i="4"/>
  <c r="G91" i="24"/>
  <c r="J91" i="24"/>
  <c r="H91" i="24" s="1"/>
  <c r="J91" i="4"/>
  <c r="H91" i="4" s="1"/>
  <c r="P91" i="4"/>
  <c r="N91" i="4" s="1"/>
  <c r="P91" i="24"/>
  <c r="D92" i="24"/>
  <c r="C90" i="5" l="1"/>
  <c r="C90" i="4"/>
  <c r="D90" i="23"/>
  <c r="F90" i="4"/>
  <c r="G90" i="24"/>
  <c r="G90" i="4"/>
  <c r="E90" i="5"/>
  <c r="D90" i="5"/>
  <c r="F90" i="24"/>
  <c r="E90" i="23"/>
  <c r="C90" i="24"/>
  <c r="C90" i="23"/>
  <c r="D91" i="24"/>
  <c r="D91" i="4"/>
  <c r="N91" i="24"/>
  <c r="J90" i="4"/>
  <c r="H90" i="4" s="1"/>
  <c r="P90" i="4"/>
  <c r="N90" i="4" s="1"/>
  <c r="E90" i="4"/>
  <c r="J90" i="24"/>
  <c r="H90" i="24" s="1"/>
  <c r="P90" i="24"/>
  <c r="N90" i="24" s="1"/>
  <c r="E90" i="24"/>
  <c r="F89" i="4" l="1"/>
  <c r="D89" i="5"/>
  <c r="C89" i="4"/>
  <c r="C89" i="24"/>
  <c r="G89" i="4"/>
  <c r="G89" i="24"/>
  <c r="F89" i="24"/>
  <c r="E89" i="24"/>
  <c r="E89" i="4"/>
  <c r="E89" i="5"/>
  <c r="C89" i="23"/>
  <c r="D89" i="23"/>
  <c r="E89" i="23"/>
  <c r="C89" i="5"/>
  <c r="D90" i="4"/>
  <c r="D90" i="24"/>
  <c r="J89" i="4"/>
  <c r="H89" i="4" s="1"/>
  <c r="P89" i="4"/>
  <c r="N89" i="4" s="1"/>
  <c r="J89" i="24"/>
  <c r="H89" i="24" s="1"/>
  <c r="P89" i="24"/>
  <c r="D89" i="4" l="1"/>
  <c r="D89" i="24"/>
  <c r="N89" i="24"/>
  <c r="F88" i="24"/>
  <c r="F88" i="4"/>
  <c r="E88" i="23" l="1"/>
  <c r="G88" i="4"/>
  <c r="E88" i="4"/>
  <c r="C88" i="24"/>
  <c r="C88" i="4"/>
  <c r="G88" i="24"/>
  <c r="C88" i="23"/>
  <c r="E88" i="24"/>
  <c r="D88" i="5"/>
  <c r="E88" i="5"/>
  <c r="D88" i="23"/>
  <c r="C88" i="5"/>
  <c r="J88" i="24"/>
  <c r="H88" i="24" s="1"/>
  <c r="P88" i="24"/>
  <c r="N88" i="24" s="1"/>
  <c r="J88" i="4"/>
  <c r="H88" i="4" s="1"/>
  <c r="P88" i="4"/>
  <c r="N88" i="4" s="1"/>
  <c r="D87" i="23" l="1"/>
  <c r="G87" i="4"/>
  <c r="F87" i="24"/>
  <c r="G87" i="24"/>
  <c r="D87" i="5"/>
  <c r="C87" i="4"/>
  <c r="E87" i="4"/>
  <c r="E87" i="24"/>
  <c r="F87" i="4"/>
  <c r="C87" i="24"/>
  <c r="E87" i="5"/>
  <c r="C87" i="23"/>
  <c r="C87" i="5"/>
  <c r="E87" i="23"/>
  <c r="D88" i="24"/>
  <c r="D88" i="4"/>
  <c r="J87" i="24"/>
  <c r="H87" i="24" s="1"/>
  <c r="P87" i="24"/>
  <c r="N87" i="24" s="1"/>
  <c r="J87" i="4"/>
  <c r="H87" i="4" s="1"/>
  <c r="P87" i="4"/>
  <c r="N87" i="4" s="1"/>
  <c r="F86" i="4" l="1"/>
  <c r="C86" i="4"/>
  <c r="C86" i="23"/>
  <c r="C86" i="24"/>
  <c r="F86" i="24"/>
  <c r="G86" i="24"/>
  <c r="E86" i="24"/>
  <c r="D86" i="23"/>
  <c r="E86" i="5"/>
  <c r="C86" i="5"/>
  <c r="G86" i="4"/>
  <c r="E86" i="4"/>
  <c r="D86" i="5"/>
  <c r="E86" i="23"/>
  <c r="D87" i="24"/>
  <c r="J86" i="4"/>
  <c r="H86" i="4" s="1"/>
  <c r="P86" i="4"/>
  <c r="N86" i="4" s="1"/>
  <c r="J86" i="24"/>
  <c r="H86" i="24" s="1"/>
  <c r="P86" i="24"/>
  <c r="D87" i="4"/>
  <c r="G85" i="24" l="1"/>
  <c r="E85" i="23"/>
  <c r="E85" i="5"/>
  <c r="E85" i="24"/>
  <c r="C85" i="4"/>
  <c r="E85" i="4"/>
  <c r="G85" i="4"/>
  <c r="F85" i="24"/>
  <c r="C85" i="24"/>
  <c r="D85" i="23"/>
  <c r="C85" i="5"/>
  <c r="D85" i="5"/>
  <c r="C85" i="23"/>
  <c r="F85" i="4"/>
  <c r="D86" i="4"/>
  <c r="D86" i="24"/>
  <c r="N86" i="24"/>
  <c r="J85" i="4"/>
  <c r="H85" i="4" s="1"/>
  <c r="J85" i="24"/>
  <c r="H85" i="24" s="1"/>
  <c r="P85" i="24"/>
  <c r="N85" i="24" s="1"/>
  <c r="P85" i="4"/>
  <c r="N85" i="4" s="1"/>
  <c r="F84" i="4" l="1"/>
  <c r="E84" i="24"/>
  <c r="C84" i="5"/>
  <c r="E84" i="5"/>
  <c r="D84" i="23"/>
  <c r="C84" i="24"/>
  <c r="F84" i="24"/>
  <c r="G84" i="24"/>
  <c r="E84" i="4"/>
  <c r="C84" i="23"/>
  <c r="D84" i="5"/>
  <c r="C84" i="4"/>
  <c r="G84" i="4"/>
  <c r="E84" i="23"/>
  <c r="J84" i="24"/>
  <c r="H84" i="24" s="1"/>
  <c r="P84" i="24"/>
  <c r="N84" i="24" s="1"/>
  <c r="D85" i="4"/>
  <c r="J84" i="4"/>
  <c r="P84" i="4"/>
  <c r="N84" i="4" s="1"/>
  <c r="D85" i="24"/>
  <c r="F83" i="24" l="1"/>
  <c r="C83" i="4"/>
  <c r="D83" i="5"/>
  <c r="C83" i="23"/>
  <c r="G83" i="24"/>
  <c r="F83" i="4"/>
  <c r="G83" i="4"/>
  <c r="C83" i="24"/>
  <c r="E83" i="24"/>
  <c r="D83" i="23"/>
  <c r="C83" i="5"/>
  <c r="E83" i="4"/>
  <c r="E83" i="5"/>
  <c r="E83" i="23"/>
  <c r="D84" i="24"/>
  <c r="D84" i="4"/>
  <c r="H84" i="4"/>
  <c r="J83" i="24"/>
  <c r="H83" i="24" s="1"/>
  <c r="P83" i="24"/>
  <c r="J83" i="4"/>
  <c r="P83" i="4"/>
  <c r="N83" i="4" s="1"/>
  <c r="D82" i="5" l="1"/>
  <c r="C82" i="4"/>
  <c r="E82" i="4"/>
  <c r="C82" i="24"/>
  <c r="E82" i="23"/>
  <c r="E82" i="24"/>
  <c r="G82" i="4"/>
  <c r="F82" i="24"/>
  <c r="E82" i="5"/>
  <c r="F82" i="4"/>
  <c r="D82" i="23"/>
  <c r="G82" i="24"/>
  <c r="C82" i="5"/>
  <c r="C82" i="23"/>
  <c r="J82" i="24"/>
  <c r="H82" i="24" s="1"/>
  <c r="D83" i="24"/>
  <c r="P82" i="24"/>
  <c r="N83" i="24"/>
  <c r="D83" i="4"/>
  <c r="H83" i="4"/>
  <c r="J82" i="4"/>
  <c r="H82" i="4" s="1"/>
  <c r="P82" i="4"/>
  <c r="N82" i="4" s="1"/>
  <c r="C81" i="5" l="1"/>
  <c r="C81" i="4"/>
  <c r="E81" i="4"/>
  <c r="E81" i="23"/>
  <c r="F81" i="4"/>
  <c r="E81" i="24"/>
  <c r="D81" i="5"/>
  <c r="G81" i="4"/>
  <c r="F81" i="24"/>
  <c r="G81" i="24"/>
  <c r="E81" i="5"/>
  <c r="C81" i="24"/>
  <c r="D81" i="23"/>
  <c r="C81" i="23"/>
  <c r="D82" i="24"/>
  <c r="J81" i="24"/>
  <c r="H81" i="24" s="1"/>
  <c r="P81" i="24"/>
  <c r="N81" i="24" s="1"/>
  <c r="N82" i="24"/>
  <c r="D82" i="4"/>
  <c r="J81" i="4"/>
  <c r="H81" i="4" s="1"/>
  <c r="P81" i="4"/>
  <c r="N81" i="4" s="1"/>
  <c r="D80" i="5" l="1"/>
  <c r="C80" i="23"/>
  <c r="C80" i="4"/>
  <c r="E80" i="4"/>
  <c r="F80" i="4"/>
  <c r="E80" i="24"/>
  <c r="C80" i="24"/>
  <c r="F80" i="24"/>
  <c r="C80" i="5"/>
  <c r="G80" i="24"/>
  <c r="E80" i="5"/>
  <c r="E80" i="23"/>
  <c r="G80" i="4"/>
  <c r="D80" i="23"/>
  <c r="D81" i="24"/>
  <c r="J80" i="4"/>
  <c r="P80" i="4"/>
  <c r="N80" i="4" s="1"/>
  <c r="D81" i="4"/>
  <c r="J80" i="24"/>
  <c r="P80" i="24"/>
  <c r="N80" i="24" s="1"/>
  <c r="G79" i="4" l="1"/>
  <c r="F79" i="24"/>
  <c r="E79" i="23"/>
  <c r="E79" i="24"/>
  <c r="D79" i="23"/>
  <c r="E79" i="4"/>
  <c r="C79" i="24"/>
  <c r="E79" i="5"/>
  <c r="G79" i="24"/>
  <c r="C79" i="23"/>
  <c r="F79" i="4"/>
  <c r="C79" i="4"/>
  <c r="C79" i="5"/>
  <c r="D79" i="5"/>
  <c r="D80" i="4"/>
  <c r="J79" i="24"/>
  <c r="P79" i="24"/>
  <c r="N79" i="24" s="1"/>
  <c r="H80" i="4"/>
  <c r="D80" i="24"/>
  <c r="H80" i="24"/>
  <c r="J79" i="4"/>
  <c r="H79" i="4" s="1"/>
  <c r="P79" i="4"/>
  <c r="N79" i="4" s="1"/>
  <c r="G78" i="4" l="1"/>
  <c r="F78" i="24"/>
  <c r="C78" i="4"/>
  <c r="E78" i="23"/>
  <c r="F78" i="4"/>
  <c r="E78" i="24"/>
  <c r="E78" i="4"/>
  <c r="G78" i="24"/>
  <c r="C78" i="5"/>
  <c r="C78" i="24"/>
  <c r="C78" i="23"/>
  <c r="E78" i="5"/>
  <c r="D78" i="23"/>
  <c r="D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G77" i="24"/>
  <c r="C77" i="5" l="1"/>
  <c r="E77" i="4"/>
  <c r="C77" i="24"/>
  <c r="C77" i="4"/>
  <c r="E77" i="24"/>
  <c r="G77" i="4"/>
  <c r="F77" i="24"/>
  <c r="D77" i="23"/>
  <c r="E77" i="5"/>
  <c r="F77" i="4"/>
  <c r="D77" i="5"/>
  <c r="C77" i="23"/>
  <c r="E77" i="23"/>
  <c r="D78" i="4"/>
  <c r="D78" i="24"/>
  <c r="J77" i="24"/>
  <c r="H77" i="24" s="1"/>
  <c r="P77" i="24"/>
  <c r="J77" i="4"/>
  <c r="H77" i="4" s="1"/>
  <c r="P77" i="4"/>
  <c r="N77" i="4" s="1"/>
  <c r="E76" i="24" l="1"/>
  <c r="D76" i="23"/>
  <c r="E76" i="4"/>
  <c r="G76" i="4"/>
  <c r="F76" i="24"/>
  <c r="G76" i="24"/>
  <c r="E76" i="5"/>
  <c r="C76" i="23"/>
  <c r="C76" i="24"/>
  <c r="C76" i="4"/>
  <c r="C76" i="5"/>
  <c r="E76" i="23"/>
  <c r="F76" i="4"/>
  <c r="D76" i="5"/>
  <c r="D77" i="24"/>
  <c r="N77" i="24"/>
  <c r="J76" i="24"/>
  <c r="P76" i="24"/>
  <c r="N76" i="24" s="1"/>
  <c r="D77" i="4"/>
  <c r="J76" i="4"/>
  <c r="H76" i="4" s="1"/>
  <c r="P76" i="4"/>
  <c r="N76" i="4" s="1"/>
  <c r="G75" i="24"/>
  <c r="E75" i="4" l="1"/>
  <c r="D75" i="23"/>
  <c r="F75" i="4"/>
  <c r="E75" i="24"/>
  <c r="F75" i="24"/>
  <c r="D75" i="5"/>
  <c r="C75" i="23"/>
  <c r="C75" i="4"/>
  <c r="E75" i="23"/>
  <c r="G75" i="4"/>
  <c r="E75" i="5"/>
  <c r="C75" i="5"/>
  <c r="C75" i="24"/>
  <c r="P75" i="4"/>
  <c r="N75" i="4" s="1"/>
  <c r="D76" i="24"/>
  <c r="J75" i="24"/>
  <c r="H75" i="24" s="1"/>
  <c r="P75" i="24"/>
  <c r="N75" i="24" s="1"/>
  <c r="H76" i="24"/>
  <c r="D76" i="4"/>
  <c r="J75" i="4"/>
  <c r="D74" i="5" l="1"/>
  <c r="C74" i="4"/>
  <c r="E74" i="5"/>
  <c r="E74" i="4"/>
  <c r="D74" i="23"/>
  <c r="E74" i="24"/>
  <c r="G74" i="4"/>
  <c r="G74" i="24"/>
  <c r="C74" i="24"/>
  <c r="C74" i="5"/>
  <c r="C74" i="23"/>
  <c r="D75" i="4"/>
  <c r="F74" i="4"/>
  <c r="E74" i="23"/>
  <c r="F74" i="24"/>
  <c r="D75" i="24"/>
  <c r="H75" i="4"/>
  <c r="J74" i="24"/>
  <c r="H74" i="24" s="1"/>
  <c r="P74" i="24"/>
  <c r="N74" i="24" s="1"/>
  <c r="J74" i="4"/>
  <c r="H74" i="4" s="1"/>
  <c r="P74" i="4"/>
  <c r="N74" i="4" s="1"/>
  <c r="C73" i="5" l="1"/>
  <c r="C73" i="4"/>
  <c r="E73" i="5"/>
  <c r="D73" i="23"/>
  <c r="E73" i="4"/>
  <c r="C73" i="24"/>
  <c r="D73" i="5"/>
  <c r="E73" i="23"/>
  <c r="F73" i="4"/>
  <c r="E73" i="24"/>
  <c r="G73" i="4"/>
  <c r="G73" i="24"/>
  <c r="F73" i="24"/>
  <c r="C73" i="23"/>
  <c r="D74" i="24"/>
  <c r="D74" i="4"/>
  <c r="J73" i="4"/>
  <c r="H73" i="4" s="1"/>
  <c r="J73" i="24"/>
  <c r="P73" i="24"/>
  <c r="N73" i="24" s="1"/>
  <c r="P73" i="4"/>
  <c r="N73" i="4" s="1"/>
  <c r="G72" i="24"/>
  <c r="F72" i="24"/>
  <c r="G72" i="4" l="1"/>
  <c r="D72" i="5"/>
  <c r="C72" i="23"/>
  <c r="D72" i="23"/>
  <c r="E72" i="4"/>
  <c r="C72" i="24"/>
  <c r="E72" i="24"/>
  <c r="E72" i="5"/>
  <c r="F72" i="4"/>
  <c r="C72" i="5"/>
  <c r="E72" i="23"/>
  <c r="J72" i="24"/>
  <c r="H72" i="24" s="1"/>
  <c r="J72" i="4"/>
  <c r="H72" i="4" s="1"/>
  <c r="P72" i="24"/>
  <c r="N72" i="24" s="1"/>
  <c r="C72" i="4"/>
  <c r="P72" i="4"/>
  <c r="N72" i="4" s="1"/>
  <c r="D73" i="4"/>
  <c r="D73" i="24"/>
  <c r="H73" i="24"/>
  <c r="F71" i="24"/>
  <c r="E71" i="24"/>
  <c r="C71" i="24"/>
  <c r="E71" i="4" l="1"/>
  <c r="G71" i="4"/>
  <c r="C71" i="4"/>
  <c r="E71" i="23"/>
  <c r="F71" i="4"/>
  <c r="D71" i="23"/>
  <c r="E71" i="5"/>
  <c r="D71" i="5"/>
  <c r="G71" i="24"/>
  <c r="C71" i="5"/>
  <c r="C71" i="23"/>
  <c r="D72" i="24"/>
  <c r="D72" i="4"/>
  <c r="J71" i="24"/>
  <c r="H71" i="24" s="1"/>
  <c r="P71" i="24"/>
  <c r="N71" i="24" s="1"/>
  <c r="J71" i="4"/>
  <c r="H71" i="4" s="1"/>
  <c r="P71" i="4"/>
  <c r="N71" i="4" s="1"/>
  <c r="C70" i="4"/>
  <c r="D70" i="23" l="1"/>
  <c r="C70" i="24"/>
  <c r="E70" i="24"/>
  <c r="G70" i="4"/>
  <c r="G70" i="24"/>
  <c r="C70" i="5"/>
  <c r="F70" i="4"/>
  <c r="E70" i="4"/>
  <c r="F70" i="24"/>
  <c r="C70" i="23"/>
  <c r="D70" i="5"/>
  <c r="E70" i="5"/>
  <c r="E70" i="23"/>
  <c r="D71" i="24"/>
  <c r="D71" i="4"/>
  <c r="J70" i="4"/>
  <c r="H70" i="4" s="1"/>
  <c r="P70" i="4"/>
  <c r="N70" i="4" s="1"/>
  <c r="J70" i="24"/>
  <c r="H70" i="24" s="1"/>
  <c r="P70" i="24"/>
  <c r="N70" i="24" s="1"/>
  <c r="F69" i="4" l="1"/>
  <c r="E69" i="5"/>
  <c r="D69" i="23"/>
  <c r="E69" i="4"/>
  <c r="C69" i="24"/>
  <c r="D69" i="5"/>
  <c r="C69" i="4"/>
  <c r="G69" i="24"/>
  <c r="E69" i="24"/>
  <c r="F69" i="24"/>
  <c r="G69" i="4"/>
  <c r="E69" i="23"/>
  <c r="C69" i="5"/>
  <c r="C69" i="23"/>
  <c r="J69" i="24"/>
  <c r="P69" i="24"/>
  <c r="N69" i="24" s="1"/>
  <c r="D70" i="4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G68" i="24"/>
  <c r="E68" i="24"/>
  <c r="C68" i="24"/>
  <c r="G68" i="4"/>
  <c r="E68" i="4"/>
  <c r="F68" i="24"/>
  <c r="J68" i="24"/>
  <c r="C68" i="4"/>
  <c r="J68" i="4"/>
  <c r="D68" i="24" l="1"/>
  <c r="H68" i="24"/>
  <c r="D68" i="4"/>
  <c r="H68" i="4"/>
  <c r="A6" i="30" l="1"/>
  <c r="G51" i="30" l="1"/>
  <c r="G48" i="30"/>
  <c r="C12" i="30"/>
  <c r="F41" i="30"/>
  <c r="F39" i="30"/>
  <c r="C15" i="30"/>
  <c r="F37" i="30"/>
  <c r="F35" i="30"/>
  <c r="F33" i="30"/>
  <c r="C19" i="30"/>
  <c r="C23" i="30"/>
  <c r="C21" i="30"/>
  <c r="G49" i="30"/>
  <c r="C13" i="30"/>
  <c r="C11" i="30"/>
  <c r="F40" i="30"/>
  <c r="C16" i="30"/>
  <c r="C14" i="30"/>
  <c r="F36" i="30"/>
  <c r="F34" i="30"/>
  <c r="C20" i="30"/>
  <c r="C18" i="30"/>
  <c r="C22" i="30"/>
  <c r="F28" i="30"/>
  <c r="F30" i="30"/>
  <c r="F32" i="30"/>
  <c r="F42" i="30"/>
  <c r="F29" i="30"/>
  <c r="F31" i="30"/>
  <c r="F43" i="30"/>
  <c r="F44" i="30"/>
  <c r="F18" i="30" l="1"/>
  <c r="G18" i="30"/>
  <c r="F14" i="30"/>
  <c r="G14" i="30"/>
  <c r="F13" i="30"/>
  <c r="G13" i="30"/>
  <c r="G21" i="30"/>
  <c r="F21" i="30"/>
  <c r="F19" i="30"/>
  <c r="G19" i="30"/>
  <c r="F15" i="30"/>
  <c r="G15" i="30"/>
  <c r="G22" i="30"/>
  <c r="F22" i="30"/>
  <c r="F20" i="30"/>
  <c r="G20" i="30"/>
  <c r="F16" i="30"/>
  <c r="G16" i="30"/>
  <c r="F11" i="30"/>
  <c r="G11" i="30"/>
  <c r="G23" i="30"/>
  <c r="F23" i="30"/>
  <c r="F12" i="30"/>
  <c r="G12" i="30"/>
  <c r="F34" i="24" l="1"/>
  <c r="G41" i="24"/>
  <c r="G16" i="4"/>
  <c r="F17" i="4"/>
  <c r="F25" i="4"/>
  <c r="F27" i="4"/>
  <c r="F15" i="24" l="1"/>
  <c r="G14" i="24"/>
  <c r="E61" i="4"/>
  <c r="F60" i="4"/>
  <c r="E53" i="4"/>
  <c r="F52" i="4"/>
  <c r="G51" i="4"/>
  <c r="F44" i="4"/>
  <c r="G43" i="4"/>
  <c r="F36" i="4"/>
  <c r="G35" i="4"/>
  <c r="F61" i="24"/>
  <c r="G60" i="24"/>
  <c r="F53" i="24"/>
  <c r="G52" i="24"/>
  <c r="F44" i="24"/>
  <c r="F36" i="24"/>
  <c r="F15" i="4"/>
  <c r="G14" i="4"/>
  <c r="F59" i="24"/>
  <c r="F51" i="24"/>
  <c r="G35" i="24"/>
  <c r="E67" i="4"/>
  <c r="F66" i="4"/>
  <c r="G65" i="4"/>
  <c r="E59" i="4"/>
  <c r="F58" i="4"/>
  <c r="G57" i="4"/>
  <c r="E51" i="4"/>
  <c r="F50" i="4"/>
  <c r="G49" i="4"/>
  <c r="F42" i="4"/>
  <c r="G41" i="4"/>
  <c r="F34" i="4"/>
  <c r="G33" i="4"/>
  <c r="F67" i="24"/>
  <c r="F23" i="4"/>
  <c r="F63" i="24"/>
  <c r="F55" i="24"/>
  <c r="G54" i="24"/>
  <c r="F29" i="24"/>
  <c r="G28" i="24"/>
  <c r="F27" i="24"/>
  <c r="G26" i="24"/>
  <c r="F32" i="24"/>
  <c r="F21" i="24"/>
  <c r="F48" i="24"/>
  <c r="G26" i="4"/>
  <c r="F19" i="24"/>
  <c r="G47" i="24"/>
  <c r="F40" i="24"/>
  <c r="G31" i="24"/>
  <c r="G62" i="24"/>
  <c r="G30" i="24"/>
  <c r="F23" i="24"/>
  <c r="G22" i="24"/>
  <c r="G20" i="24"/>
  <c r="F19" i="4"/>
  <c r="E65" i="4"/>
  <c r="F64" i="4"/>
  <c r="G63" i="4"/>
  <c r="E57" i="4"/>
  <c r="F56" i="4"/>
  <c r="G55" i="4"/>
  <c r="F48" i="4"/>
  <c r="G47" i="4"/>
  <c r="F40" i="4"/>
  <c r="G39" i="4"/>
  <c r="F32" i="4"/>
  <c r="G31" i="4"/>
  <c r="F65" i="24"/>
  <c r="G64" i="24"/>
  <c r="F57" i="24"/>
  <c r="G56" i="24"/>
  <c r="F25" i="24"/>
  <c r="G24" i="24"/>
  <c r="F17" i="24"/>
  <c r="G16" i="24"/>
  <c r="G30" i="4"/>
  <c r="G22" i="4"/>
  <c r="G39" i="24"/>
  <c r="E63" i="4"/>
  <c r="F62" i="4"/>
  <c r="G61" i="4"/>
  <c r="E55" i="4"/>
  <c r="G53" i="4"/>
  <c r="G45" i="4"/>
  <c r="G37" i="4"/>
  <c r="F21" i="4"/>
  <c r="F38" i="24"/>
  <c r="G18" i="4"/>
  <c r="G18" i="24"/>
  <c r="G37" i="24"/>
  <c r="F29" i="4"/>
  <c r="G59" i="4"/>
  <c r="F54" i="4"/>
  <c r="F42" i="24"/>
  <c r="G49" i="24"/>
  <c r="G67" i="4"/>
  <c r="G43" i="24"/>
  <c r="F46" i="24"/>
  <c r="F50" i="24"/>
  <c r="G33" i="24"/>
  <c r="G20" i="4"/>
  <c r="F46" i="4"/>
  <c r="F38" i="4"/>
  <c r="G66" i="24"/>
  <c r="G58" i="24"/>
  <c r="G24" i="4"/>
  <c r="G45" i="24"/>
  <c r="E11" i="30"/>
  <c r="E16" i="30"/>
  <c r="E21" i="30"/>
  <c r="E18" i="30"/>
  <c r="E15" i="30"/>
  <c r="E13" i="30"/>
  <c r="E12" i="30"/>
  <c r="E14" i="30"/>
  <c r="C65" i="4"/>
  <c r="C63" i="4"/>
  <c r="C57" i="4"/>
  <c r="C55" i="4"/>
  <c r="C67" i="4"/>
  <c r="C61" i="4"/>
  <c r="C59" i="4"/>
  <c r="C47" i="4"/>
  <c r="C45" i="4"/>
  <c r="C39" i="4"/>
  <c r="C37" i="4"/>
  <c r="C31" i="4"/>
  <c r="C22" i="4"/>
  <c r="C20" i="4"/>
  <c r="C18" i="4"/>
  <c r="C16" i="4"/>
  <c r="C14" i="4"/>
  <c r="C66" i="24"/>
  <c r="C62" i="24"/>
  <c r="C60" i="24"/>
  <c r="C58" i="24"/>
  <c r="C56" i="24"/>
  <c r="C54" i="24"/>
  <c r="C49" i="24"/>
  <c r="C47" i="24"/>
  <c r="C43" i="24"/>
  <c r="C41" i="24"/>
  <c r="C26" i="24"/>
  <c r="C22" i="24"/>
  <c r="C18" i="24"/>
  <c r="C53" i="4"/>
  <c r="C51" i="4"/>
  <c r="C49" i="4"/>
  <c r="C43" i="4"/>
  <c r="C41" i="4"/>
  <c r="C35" i="4"/>
  <c r="C33" i="4"/>
  <c r="C30" i="4"/>
  <c r="C28" i="4"/>
  <c r="C26" i="4"/>
  <c r="C24" i="4"/>
  <c r="C64" i="24"/>
  <c r="C52" i="24"/>
  <c r="C45" i="24"/>
  <c r="C39" i="24"/>
  <c r="C37" i="24"/>
  <c r="C35" i="24"/>
  <c r="C33" i="24"/>
  <c r="C31" i="24"/>
  <c r="C30" i="24"/>
  <c r="C28" i="24"/>
  <c r="C24" i="24"/>
  <c r="C20" i="24"/>
  <c r="C16" i="24"/>
  <c r="C14" i="24"/>
  <c r="J65" i="4"/>
  <c r="H65" i="4" s="1"/>
  <c r="J61" i="4"/>
  <c r="H61" i="4" s="1"/>
  <c r="J57" i="4"/>
  <c r="H57" i="4" s="1"/>
  <c r="J53" i="4"/>
  <c r="H53" i="4" s="1"/>
  <c r="C67" i="23"/>
  <c r="G28" i="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F51" i="4"/>
  <c r="C50" i="4"/>
  <c r="G48" i="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29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C66" i="4"/>
  <c r="G64" i="4"/>
  <c r="E64" i="4"/>
  <c r="C62" i="4"/>
  <c r="G60" i="4"/>
  <c r="E60" i="4"/>
  <c r="C58" i="4"/>
  <c r="G56" i="4"/>
  <c r="E56" i="4"/>
  <c r="C54" i="4"/>
  <c r="G52" i="4"/>
  <c r="E52" i="4"/>
  <c r="G50" i="4"/>
  <c r="C48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9" i="4"/>
  <c r="C27" i="4"/>
  <c r="F26" i="4"/>
  <c r="G25" i="4"/>
  <c r="E25" i="4"/>
  <c r="P24" i="4"/>
  <c r="N24" i="4" s="1"/>
  <c r="C23" i="4"/>
  <c r="F22" i="4"/>
  <c r="G21" i="4"/>
  <c r="E21" i="4"/>
  <c r="G19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P13" i="24"/>
  <c r="N13" i="24" s="1"/>
  <c r="F13" i="24"/>
  <c r="C13" i="24"/>
  <c r="F12" i="24"/>
  <c r="C12" i="2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C50" i="24"/>
  <c r="G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H64" i="24" s="1"/>
  <c r="E64" i="24"/>
  <c r="P63" i="24"/>
  <c r="N63" i="24" s="1"/>
  <c r="E23" i="30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P49" i="24"/>
  <c r="N49" i="24" s="1"/>
  <c r="E49" i="24"/>
  <c r="P48" i="24"/>
  <c r="N48" i="24" s="1"/>
  <c r="E48" i="24"/>
  <c r="J48" i="24"/>
  <c r="J67" i="24"/>
  <c r="J65" i="24"/>
  <c r="H65" i="24" s="1"/>
  <c r="J63" i="24"/>
  <c r="J61" i="24"/>
  <c r="H61" i="24" s="1"/>
  <c r="J59" i="24"/>
  <c r="J57" i="24"/>
  <c r="H57" i="24" s="1"/>
  <c r="J55" i="24"/>
  <c r="J53" i="24"/>
  <c r="H53" i="24" s="1"/>
  <c r="J51" i="24"/>
  <c r="P50" i="24"/>
  <c r="N50" i="24" s="1"/>
  <c r="E50" i="24"/>
  <c r="J50" i="24"/>
  <c r="F49" i="24"/>
  <c r="J49" i="24"/>
  <c r="J47" i="24"/>
  <c r="E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H41" i="24" s="1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H33" i="24" s="1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J46" i="24"/>
  <c r="J44" i="24"/>
  <c r="H44" i="24" s="1"/>
  <c r="J42" i="24"/>
  <c r="J40" i="24"/>
  <c r="H40" i="24" s="1"/>
  <c r="J38" i="24"/>
  <c r="J36" i="24"/>
  <c r="H36" i="24" s="1"/>
  <c r="J34" i="24"/>
  <c r="J32" i="24"/>
  <c r="H32" i="24" s="1"/>
  <c r="F30" i="24"/>
  <c r="J30" i="24"/>
  <c r="P28" i="24"/>
  <c r="N28" i="24" s="1"/>
  <c r="J28" i="24"/>
  <c r="H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H20" i="24" s="1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J12" i="24"/>
  <c r="H12" i="24" s="1"/>
  <c r="J27" i="24"/>
  <c r="H27" i="24" s="1"/>
  <c r="J25" i="24"/>
  <c r="J23" i="24"/>
  <c r="H23" i="24" s="1"/>
  <c r="J21" i="24"/>
  <c r="J19" i="24"/>
  <c r="H19" i="24" s="1"/>
  <c r="J17" i="24"/>
  <c r="J15" i="24"/>
  <c r="H15" i="24" s="1"/>
  <c r="J13" i="24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P50" i="4"/>
  <c r="N50" i="4" s="1"/>
  <c r="E50" i="4"/>
  <c r="J50" i="4"/>
  <c r="F49" i="4"/>
  <c r="J49" i="4"/>
  <c r="H49" i="4" s="1"/>
  <c r="P47" i="4"/>
  <c r="N47" i="4" s="1"/>
  <c r="E47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J51" i="4"/>
  <c r="P49" i="4"/>
  <c r="N49" i="4" s="1"/>
  <c r="E49" i="4"/>
  <c r="P48" i="4"/>
  <c r="N48" i="4" s="1"/>
  <c r="E48" i="4"/>
  <c r="J48" i="4"/>
  <c r="F47" i="4"/>
  <c r="J47" i="4"/>
  <c r="H47" i="4" s="1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H37" i="4" s="1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P29" i="4"/>
  <c r="N29" i="4" s="1"/>
  <c r="E29" i="4"/>
  <c r="J29" i="4"/>
  <c r="F28" i="4"/>
  <c r="J28" i="4"/>
  <c r="H28" i="4" s="1"/>
  <c r="J46" i="4"/>
  <c r="J44" i="4"/>
  <c r="J42" i="4"/>
  <c r="J40" i="4"/>
  <c r="J38" i="4"/>
  <c r="J36" i="4"/>
  <c r="J34" i="4"/>
  <c r="J32" i="4"/>
  <c r="F30" i="4"/>
  <c r="J30" i="4"/>
  <c r="P28" i="4"/>
  <c r="N28" i="4" s="1"/>
  <c r="E28" i="4"/>
  <c r="P27" i="4"/>
  <c r="N27" i="4" s="1"/>
  <c r="J26" i="4"/>
  <c r="H26" i="4" s="1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H14" i="4" s="1"/>
  <c r="E14" i="4"/>
  <c r="J12" i="4"/>
  <c r="J27" i="4"/>
  <c r="J25" i="4"/>
  <c r="H25" i="4" s="1"/>
  <c r="J23" i="4"/>
  <c r="J21" i="4"/>
  <c r="H21" i="4" s="1"/>
  <c r="J19" i="4"/>
  <c r="J17" i="4"/>
  <c r="H17" i="4" s="1"/>
  <c r="J15" i="4"/>
  <c r="J13" i="4"/>
  <c r="D66" i="23"/>
  <c r="D30" i="4" l="1"/>
  <c r="D25" i="24"/>
  <c r="D12" i="4"/>
  <c r="D39" i="4"/>
  <c r="D53" i="4"/>
  <c r="D24" i="4"/>
  <c r="D58" i="24"/>
  <c r="D31" i="24"/>
  <c r="D20" i="4"/>
  <c r="D17" i="24"/>
  <c r="D51" i="4"/>
  <c r="D21" i="24"/>
  <c r="D61" i="4"/>
  <c r="D31" i="4"/>
  <c r="D19" i="4"/>
  <c r="D27" i="4"/>
  <c r="D49" i="24"/>
  <c r="D29" i="24"/>
  <c r="D51" i="24"/>
  <c r="D59" i="24"/>
  <c r="D67" i="24"/>
  <c r="D15" i="4"/>
  <c r="D23" i="4"/>
  <c r="D66" i="24"/>
  <c r="D63" i="24"/>
  <c r="D50" i="24"/>
  <c r="D48" i="24"/>
  <c r="D18" i="4"/>
  <c r="D29" i="4"/>
  <c r="D50" i="4"/>
  <c r="D30" i="24"/>
  <c r="D55" i="24"/>
  <c r="D48" i="4"/>
  <c r="E19" i="30"/>
  <c r="D16" i="4"/>
  <c r="D57" i="4"/>
  <c r="D65" i="4"/>
  <c r="D13" i="4"/>
  <c r="D22" i="4"/>
  <c r="D35" i="4"/>
  <c r="D43" i="4"/>
  <c r="D39" i="24"/>
  <c r="D47" i="24"/>
  <c r="D52" i="24"/>
  <c r="D60" i="24"/>
  <c r="D34" i="4"/>
  <c r="D38" i="4"/>
  <c r="D42" i="4"/>
  <c r="D46" i="4"/>
  <c r="D13" i="24"/>
  <c r="D18" i="24"/>
  <c r="D26" i="24"/>
  <c r="D34" i="24"/>
  <c r="D38" i="24"/>
  <c r="D42" i="24"/>
  <c r="D46" i="24"/>
  <c r="D32" i="4"/>
  <c r="D36" i="4"/>
  <c r="D40" i="4"/>
  <c r="D44" i="4"/>
  <c r="D14" i="24"/>
  <c r="D22" i="24"/>
  <c r="D35" i="24"/>
  <c r="D43" i="24"/>
  <c r="D16" i="24"/>
  <c r="D24" i="24"/>
  <c r="D37" i="24"/>
  <c r="D45" i="24"/>
  <c r="D54" i="24"/>
  <c r="D62" i="24"/>
  <c r="D33" i="4"/>
  <c r="D41" i="4"/>
  <c r="H16" i="24"/>
  <c r="H21" i="24"/>
  <c r="H24" i="24"/>
  <c r="H29" i="24"/>
  <c r="H30" i="24"/>
  <c r="H37" i="24"/>
  <c r="H45" i="24"/>
  <c r="H59" i="24"/>
  <c r="H63" i="24"/>
  <c r="H30" i="4"/>
  <c r="H35" i="4"/>
  <c r="H43" i="4"/>
  <c r="H51" i="4"/>
  <c r="N53" i="4"/>
  <c r="H18" i="24"/>
  <c r="H26" i="24"/>
  <c r="H42" i="24"/>
  <c r="H43" i="24"/>
  <c r="H48" i="24"/>
  <c r="H49" i="24"/>
  <c r="H55" i="24"/>
  <c r="H60" i="24"/>
  <c r="H66" i="24"/>
  <c r="H16" i="4"/>
  <c r="H20" i="4"/>
  <c r="H27" i="4"/>
  <c r="H29" i="4"/>
  <c r="H31" i="4"/>
  <c r="H39" i="4"/>
  <c r="H13" i="24"/>
  <c r="H14" i="24"/>
  <c r="H17" i="24"/>
  <c r="H25" i="24"/>
  <c r="H31" i="24"/>
  <c r="H35" i="24"/>
  <c r="H39" i="24"/>
  <c r="H52" i="24"/>
  <c r="H67" i="24"/>
  <c r="H12" i="4"/>
  <c r="H13" i="4"/>
  <c r="H15" i="4"/>
  <c r="H19" i="4"/>
  <c r="H23" i="4"/>
  <c r="H24" i="4"/>
  <c r="H32" i="4"/>
  <c r="H33" i="4"/>
  <c r="H38" i="4"/>
  <c r="H40" i="4"/>
  <c r="H41" i="4"/>
  <c r="H46" i="4"/>
  <c r="H48" i="4"/>
  <c r="H22" i="24"/>
  <c r="H34" i="24"/>
  <c r="H38" i="24"/>
  <c r="H46" i="24"/>
  <c r="H47" i="24"/>
  <c r="H50" i="24"/>
  <c r="H51" i="24"/>
  <c r="H54" i="24"/>
  <c r="H58" i="24"/>
  <c r="H62" i="24"/>
  <c r="H18" i="4"/>
  <c r="H22" i="4"/>
  <c r="H34" i="4"/>
  <c r="H36" i="4"/>
  <c r="H42" i="4"/>
  <c r="H44" i="4"/>
  <c r="H50" i="4"/>
  <c r="N61" i="4"/>
  <c r="N57" i="4"/>
  <c r="N65" i="4"/>
  <c r="E20" i="30" s="1"/>
  <c r="D15" i="24"/>
  <c r="D19" i="24"/>
  <c r="D23" i="24"/>
  <c r="D27" i="24"/>
  <c r="D12" i="24"/>
  <c r="D32" i="24"/>
  <c r="D36" i="24"/>
  <c r="D40" i="24"/>
  <c r="D44" i="24"/>
  <c r="D14" i="4"/>
  <c r="D26" i="4"/>
  <c r="D37" i="4"/>
  <c r="D45" i="4"/>
  <c r="D55" i="4"/>
  <c r="D59" i="4"/>
  <c r="D63" i="4"/>
  <c r="D67" i="4"/>
  <c r="D20" i="24"/>
  <c r="D33" i="24"/>
  <c r="D41" i="24"/>
  <c r="D53" i="24"/>
  <c r="D57" i="24"/>
  <c r="D61" i="24"/>
  <c r="D65" i="24"/>
  <c r="D56" i="24"/>
  <c r="D64" i="24"/>
  <c r="D17" i="4"/>
  <c r="D21" i="4"/>
  <c r="D25" i="4"/>
  <c r="D28" i="24"/>
  <c r="D28" i="4"/>
  <c r="D47" i="4"/>
  <c r="D49" i="4"/>
  <c r="D52" i="4"/>
  <c r="D54" i="4"/>
  <c r="D56" i="4"/>
  <c r="D58" i="4"/>
  <c r="D60" i="4"/>
  <c r="D62" i="4"/>
  <c r="D64" i="4"/>
  <c r="D66" i="4"/>
  <c r="E22" i="30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0" l="1"/>
  <c r="G39" i="30" s="1"/>
  <c r="E40" i="30"/>
  <c r="G40" i="30" s="1"/>
  <c r="E41" i="30"/>
  <c r="G41" i="30" s="1"/>
  <c r="E42" i="30"/>
  <c r="G42" i="30" s="1"/>
  <c r="E43" i="30"/>
  <c r="G43" i="30" s="1"/>
  <c r="E44" i="30"/>
  <c r="G44" i="30" s="1"/>
  <c r="E33" i="30" l="1"/>
  <c r="G33" i="30" s="1"/>
  <c r="E34" i="30"/>
  <c r="G34" i="30" s="1"/>
  <c r="E35" i="30"/>
  <c r="G35" i="30" s="1"/>
  <c r="E36" i="30"/>
  <c r="G36" i="30" s="1"/>
  <c r="E37" i="30"/>
  <c r="G37" i="30" s="1"/>
  <c r="E28" i="30"/>
  <c r="G28" i="30" s="1"/>
  <c r="E29" i="30"/>
  <c r="G29" i="30" s="1"/>
  <c r="E30" i="30"/>
  <c r="G30" i="30" s="1"/>
  <c r="E31" i="30"/>
  <c r="G31" i="30" s="1"/>
  <c r="E32" i="30"/>
  <c r="G32" i="30" s="1"/>
  <c r="B18" i="30"/>
  <c r="D18" i="30" s="1"/>
  <c r="B21" i="30"/>
  <c r="D21" i="30" s="1"/>
  <c r="B15" i="30"/>
  <c r="D15" i="30" s="1"/>
  <c r="B16" i="30"/>
  <c r="D16" i="30" s="1"/>
  <c r="B12" i="30"/>
  <c r="D12" i="30" s="1"/>
  <c r="B13" i="30"/>
  <c r="D13" i="30" s="1"/>
  <c r="B11" i="30"/>
  <c r="D11" i="30" s="1"/>
  <c r="B14" i="30"/>
  <c r="D14" i="30" s="1"/>
  <c r="B23" i="30" l="1"/>
  <c r="D23" i="30" s="1"/>
  <c r="B20" i="30" l="1"/>
  <c r="D20" i="30" s="1"/>
  <c r="B22" i="30"/>
  <c r="D22" i="30" s="1"/>
  <c r="B19" i="30"/>
  <c r="D19" i="30" s="1"/>
</calcChain>
</file>

<file path=xl/sharedStrings.xml><?xml version="1.0" encoding="utf-8"?>
<sst xmlns="http://schemas.openxmlformats.org/spreadsheetml/2006/main" count="1943" uniqueCount="269">
  <si>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</si>
  <si>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</si>
  <si>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</si>
  <si>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</si>
  <si>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</si>
  <si>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</si>
  <si>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</si>
  <si>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</si>
  <si>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</si>
  <si>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</si>
  <si>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</si>
  <si>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</si>
  <si>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</si>
  <si>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</si>
  <si>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</si>
  <si>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</si>
  <si>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</si>
  <si>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</si>
  <si>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</si>
  <si>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</si>
  <si>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</si>
  <si>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</si>
  <si>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</si>
  <si>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</si>
  <si>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</si>
  <si>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</si>
  <si>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</si>
  <si>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</si>
  <si>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</si>
  <si>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</si>
  <si>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</si>
  <si>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</si>
  <si>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</si>
  <si>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</si>
  <si>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</si>
  <si>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</si>
  <si>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</si>
  <si>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</si>
  <si>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</si>
  <si>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</si>
  <si>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</si>
  <si>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</si>
  <si>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</si>
  <si>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</si>
  <si>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</si>
  <si>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</si>
  <si>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</si>
  <si>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</si>
  <si>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</si>
  <si>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</si>
  <si>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</si>
  <si>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</si>
  <si>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</si>
  <si>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</si>
  <si>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</si>
  <si>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</si>
  <si>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</si>
  <si>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</si>
  <si>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</si>
  <si>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</si>
  <si>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</si>
  <si>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</si>
  <si>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</si>
  <si>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</si>
  <si>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</si>
  <si>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</si>
  <si>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</si>
  <si>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</si>
  <si>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</si>
  <si>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</si>
  <si>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</si>
  <si>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</si>
  <si>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</si>
  <si>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</si>
  <si>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</si>
  <si>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</si>
  <si>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</si>
  <si>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</si>
  <si>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</si>
  <si>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</si>
  <si>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</si>
  <si>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</si>
  <si>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</si>
  <si>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</si>
  <si>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</si>
  <si>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</si>
  <si>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</si>
  <si>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</si>
  <si>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</si>
  <si>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</si>
  <si>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</si>
  <si>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</si>
  <si>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</si>
  <si>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</si>
  <si>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</si>
  <si>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</si>
  <si>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</si>
  <si>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</si>
  <si>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</si>
  <si>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</si>
  <si>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</si>
  <si>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</si>
  <si>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</si>
  <si>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</si>
  <si>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</si>
  <si>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</si>
  <si>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</si>
  <si>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</si>
  <si>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</si>
  <si>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</si>
  <si>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</si>
  <si>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</si>
  <si>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</si>
  <si>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</si>
  <si>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</si>
  <si>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</si>
  <si>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</si>
  <si>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</si>
  <si>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</si>
  <si>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</si>
  <si>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</si>
  <si>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</si>
  <si>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</si>
  <si>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</si>
  <si>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</si>
  <si>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</si>
  <si>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</si>
  <si>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</si>
  <si>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</si>
  <si>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</si>
  <si>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Одеської області</t>
  </si>
  <si>
    <t>Одеська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</si>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</sst>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2" fillId="0" borderId="0" xfId="12" applyFont="1" applyFill="1" applyAlignment="1">
      <alignment vertical="top"/>
    </xf>
    <xf numFmtId="166" fontId="24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4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25" fillId="3" borderId="0" xfId="0" applyFont="1" applyFill="1"/>
    <xf numFmtId="0" fontId="26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7" fillId="0" borderId="0" xfId="1" applyNumberFormat="1" applyFont="1" applyFill="1" applyAlignment="1">
      <alignment horizontal="left"/>
    </xf>
    <xf numFmtId="166" fontId="28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9" fillId="0" borderId="0" xfId="1" applyNumberFormat="1" applyFont="1" applyFill="1" applyAlignment="1" applyProtection="1">
      <alignment horizontal="center"/>
      <protection hidden="1"/>
    </xf>
    <xf numFmtId="166" fontId="27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0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9" fontId="3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9" fillId="0" borderId="0" xfId="2" applyNumberFormat="1" applyFont="1" applyFill="1" applyBorder="1" applyAlignment="1" applyProtection="1">
      <alignment vertical="top"/>
      <protection hidden="1"/>
    </xf>
    <xf numFmtId="169" fontId="29" fillId="0" borderId="0" xfId="2" applyNumberFormat="1" applyFont="1" applyFill="1" applyBorder="1" applyAlignment="1" applyProtection="1">
      <alignment vertical="top"/>
      <protection hidden="1"/>
    </xf>
    <xf numFmtId="164" fontId="26" fillId="0" borderId="0" xfId="2" applyNumberFormat="1" applyFont="1" applyAlignment="1" applyProtection="1">
      <protection hidden="1"/>
    </xf>
    <xf numFmtId="164" fontId="26" fillId="0" borderId="0" xfId="2" applyNumberFormat="1" applyFont="1"/>
    <xf numFmtId="164" fontId="25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1" fillId="0" borderId="0" xfId="1" applyNumberFormat="1" applyFont="1" applyBorder="1" applyAlignment="1" applyProtection="1">
      <alignment horizontal="right"/>
      <protection hidden="1"/>
    </xf>
    <xf numFmtId="169" fontId="31" fillId="0" borderId="0" xfId="1" applyNumberFormat="1" applyFont="1" applyBorder="1" applyAlignment="1" applyProtection="1">
      <alignment horizontal="right" indent="3"/>
      <protection hidden="1"/>
    </xf>
    <xf numFmtId="169" fontId="3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6" fillId="0" borderId="0" xfId="2" applyNumberFormat="1" applyFont="1" applyFill="1" applyAlignment="1" applyProtection="1">
      <alignment horizontal="left" indent="6"/>
      <protection hidden="1"/>
    </xf>
    <xf numFmtId="164" fontId="26" fillId="0" borderId="0" xfId="2" applyNumberFormat="1" applyFont="1" applyFill="1" applyBorder="1" applyAlignment="1" applyProtection="1">
      <alignment horizontal="left" indent="6"/>
      <protection hidden="1"/>
    </xf>
    <xf numFmtId="164" fontId="26" fillId="0" borderId="13" xfId="2" applyNumberFormat="1" applyFont="1" applyFill="1" applyBorder="1" applyAlignment="1" applyProtection="1">
      <alignment horizontal="left" indent="6"/>
      <protection hidden="1"/>
    </xf>
    <xf numFmtId="164" fontId="31" fillId="0" borderId="13" xfId="1" applyNumberFormat="1" applyFont="1" applyBorder="1" applyAlignment="1" applyProtection="1">
      <alignment horizontal="right"/>
      <protection hidden="1"/>
    </xf>
    <xf numFmtId="169" fontId="31" fillId="0" borderId="13" xfId="1" applyNumberFormat="1" applyFont="1" applyBorder="1" applyAlignment="1" applyProtection="1">
      <alignment horizontal="right" indent="3"/>
      <protection hidden="1"/>
    </xf>
    <xf numFmtId="169" fontId="3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9" fillId="0" borderId="0" xfId="2" applyNumberFormat="1" applyFont="1" applyFill="1" applyBorder="1" applyAlignment="1" applyProtection="1">
      <alignment horizontal="right" vertical="top"/>
      <protection hidden="1"/>
    </xf>
    <xf numFmtId="169" fontId="29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6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0" fillId="3" borderId="0" xfId="0" applyFont="1" applyFill="1"/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6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2" fillId="0" borderId="0" xfId="12" applyNumberFormat="1" applyFont="1" applyFill="1" applyBorder="1" applyAlignment="1" applyProtection="1">
      <alignment horizontal="left" wrapText="1"/>
      <protection hidden="1"/>
    </xf>
    <xf numFmtId="164" fontId="29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6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6" fillId="0" borderId="0" xfId="0" applyFont="1"/>
    <xf numFmtId="0" fontId="33" fillId="0" borderId="0" xfId="12" applyFont="1" applyFill="1"/>
    <xf numFmtId="0" fontId="35" fillId="0" borderId="0" xfId="0" applyFont="1" applyFill="1"/>
    <xf numFmtId="0" fontId="36" fillId="0" borderId="0" xfId="12" quotePrefix="1" applyFont="1" applyFill="1"/>
    <xf numFmtId="0" fontId="3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7" fillId="0" borderId="0" xfId="12" quotePrefix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22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0" fontId="40" fillId="0" borderId="0" xfId="0" applyFont="1" applyFill="1" applyBorder="1" applyAlignment="1">
      <alignment horizontal="right" vertical="top" wrapText="1"/>
    </xf>
    <xf numFmtId="0" fontId="38" fillId="0" borderId="0" xfId="0" applyFont="1" applyBorder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42" fillId="0" borderId="0" xfId="0" applyFont="1" applyFill="1" applyBorder="1" applyAlignment="1">
      <alignment horizontal="right" vertical="top"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3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22" fillId="0" borderId="0" xfId="12" applyFont="1" applyFill="1" applyAlignment="1">
      <alignment vertical="top" wrapText="1"/>
    </xf>
    <xf numFmtId="0" fontId="22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22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22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6" t="s">
        <v>179</v>
      </c>
    </row>
    <row r="2" spans="1:2" ht="19.5" customHeight="1">
      <c r="A2" s="3" t="s">
        <v>180</v>
      </c>
    </row>
    <row r="3" spans="1:2" ht="19.5" customHeight="1">
      <c r="A3" s="107" t="s">
        <v>91</v>
      </c>
      <c r="B3" s="108" t="s">
        <v>71</v>
      </c>
    </row>
    <row r="4" spans="1:2" ht="19.5" customHeight="1">
      <c r="A4" s="107" t="s">
        <v>92</v>
      </c>
      <c r="B4" s="108" t="s">
        <v>81</v>
      </c>
    </row>
    <row r="5" spans="1:2" ht="19.5" customHeight="1">
      <c r="A5" s="107" t="s">
        <v>93</v>
      </c>
      <c r="B5" s="108" t="s">
        <v>80</v>
      </c>
    </row>
    <row r="6" spans="1:2" ht="19.5" customHeight="1">
      <c r="A6" s="107" t="s">
        <v>94</v>
      </c>
      <c r="B6" s="108" t="s">
        <v>72</v>
      </c>
    </row>
    <row r="7" spans="1:2" ht="19.5" customHeight="1">
      <c r="A7" s="107" t="s">
        <v>95</v>
      </c>
      <c r="B7" s="108" t="s">
        <v>73</v>
      </c>
    </row>
    <row r="8" spans="1:2" ht="19.5" customHeight="1">
      <c r="A8" s="107" t="s">
        <v>96</v>
      </c>
      <c r="B8" s="108" t="s">
        <v>75</v>
      </c>
    </row>
    <row r="9" spans="1:2" ht="19.5" customHeight="1">
      <c r="A9" s="3" t="s">
        <v>181</v>
      </c>
      <c r="B9" s="108"/>
    </row>
    <row r="10" spans="1:2" ht="19.5" customHeight="1">
      <c r="A10" s="107" t="s">
        <v>97</v>
      </c>
      <c r="B10" s="108" t="s">
        <v>76</v>
      </c>
    </row>
    <row r="11" spans="1:2" ht="19.5" customHeight="1">
      <c r="A11" s="107" t="s">
        <v>98</v>
      </c>
      <c r="B11" s="108" t="s">
        <v>84</v>
      </c>
    </row>
    <row r="12" spans="1:2" ht="19.5" customHeight="1">
      <c r="A12" s="107" t="s">
        <v>99</v>
      </c>
      <c r="B12" s="109" t="s">
        <v>85</v>
      </c>
    </row>
    <row r="13" spans="1:2" ht="19.5" customHeight="1">
      <c r="A13" s="107" t="s">
        <v>100</v>
      </c>
      <c r="B13" s="108" t="s">
        <v>77</v>
      </c>
    </row>
    <row r="14" spans="1:2" ht="19.5" customHeight="1">
      <c r="A14" s="3" t="s">
        <v>182</v>
      </c>
      <c r="B14" s="108"/>
    </row>
    <row r="15" spans="1:2" ht="19.5" customHeight="1">
      <c r="A15" s="110" t="s">
        <v>86</v>
      </c>
      <c r="B15" s="108"/>
    </row>
    <row r="16" spans="1:2" ht="19.5" customHeight="1">
      <c r="A16" s="107" t="s">
        <v>101</v>
      </c>
      <c r="B16" s="108" t="s">
        <v>88</v>
      </c>
    </row>
    <row r="17" spans="1:6" ht="19.5" customHeight="1">
      <c r="A17" s="107" t="s">
        <v>102</v>
      </c>
      <c r="B17" s="108" t="s">
        <v>85</v>
      </c>
    </row>
    <row r="18" spans="1:6" ht="19.5" customHeight="1">
      <c r="A18" s="107" t="s">
        <v>103</v>
      </c>
      <c r="B18" s="108" t="s">
        <v>89</v>
      </c>
    </row>
    <row r="19" spans="1:6" ht="19.5" customHeight="1">
      <c r="A19" s="107" t="s">
        <v>104</v>
      </c>
      <c r="B19" s="108" t="s">
        <v>90</v>
      </c>
    </row>
    <row r="20" spans="1:6" ht="19.5" customHeight="1">
      <c r="A20" s="110" t="s">
        <v>87</v>
      </c>
      <c r="B20" s="108"/>
    </row>
    <row r="21" spans="1:6" ht="19.5" customHeight="1">
      <c r="A21" s="107" t="s">
        <v>105</v>
      </c>
      <c r="B21" s="108" t="s">
        <v>88</v>
      </c>
    </row>
    <row r="22" spans="1:6" ht="19.5" customHeight="1">
      <c r="A22" s="107" t="s">
        <v>106</v>
      </c>
      <c r="B22" s="108" t="s">
        <v>85</v>
      </c>
    </row>
    <row r="23" spans="1:6" ht="19.5" customHeight="1">
      <c r="A23" s="111" t="s">
        <v>127</v>
      </c>
      <c r="E23" s="108"/>
    </row>
    <row r="24" spans="1:6">
      <c r="A24" s="150" t="s">
        <v>190</v>
      </c>
    </row>
    <row r="26" spans="1:6">
      <c r="F26" s="10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  <c r="C1" s="27"/>
    </row>
    <row r="2" spans="1:24" ht="5.25" customHeight="1"/>
    <row r="3" spans="1:24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6" t="s">
        <v>131</v>
      </c>
      <c r="B4" s="227"/>
      <c r="C4" s="227"/>
      <c r="D4" s="227"/>
      <c r="E4" s="227"/>
      <c r="F4" s="227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1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4327.9079453899994</v>
      </c>
      <c r="C11" s="43">
        <f>I11+O11</f>
        <v>2875.4919563599997</v>
      </c>
      <c r="D11" s="43">
        <f>J11+P11</f>
        <v>1452.41598903</v>
      </c>
      <c r="E11" s="43">
        <f>K11+Q11</f>
        <v>432.00560390999999</v>
      </c>
      <c r="F11" s="43">
        <f>L11+R11</f>
        <v>663.79376969999998</v>
      </c>
      <c r="G11" s="43">
        <f>M11+S11</f>
        <v>356.61661542000002</v>
      </c>
      <c r="H11" s="43">
        <f>SUM(I11:J11)</f>
        <v>2654.91596321</v>
      </c>
      <c r="I11" s="43">
        <v>2026.2134672699999</v>
      </c>
      <c r="J11" s="43">
        <f>SUM(K11:M11)</f>
        <v>628.70249594000006</v>
      </c>
      <c r="K11" s="43">
        <v>220.25847327999998</v>
      </c>
      <c r="L11" s="43">
        <v>307.76040476000003</v>
      </c>
      <c r="M11" s="43">
        <v>100.6836179</v>
      </c>
      <c r="N11" s="43">
        <f>SUM(O11:P11)</f>
        <v>1672.9919821799999</v>
      </c>
      <c r="O11" s="43">
        <v>849.27848908999999</v>
      </c>
      <c r="P11" s="43">
        <f>SUM(Q11:S11)</f>
        <v>823.71349308999993</v>
      </c>
      <c r="Q11" s="43">
        <v>211.74713062999999</v>
      </c>
      <c r="R11" s="43">
        <v>356.03336493999996</v>
      </c>
      <c r="S11" s="43">
        <v>255.93299751999999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4208.5282860400002</v>
      </c>
      <c r="C12" s="43">
        <f t="shared" ref="C12:C67" si="0">I12+O12</f>
        <v>2851.6556135000001</v>
      </c>
      <c r="D12" s="43">
        <f t="shared" ref="D12:D67" si="1">J12+P12</f>
        <v>1356.8726725399999</v>
      </c>
      <c r="E12" s="43">
        <f t="shared" ref="E12:E67" si="2">K12+Q12</f>
        <v>354.17053520000002</v>
      </c>
      <c r="F12" s="43">
        <f t="shared" ref="F12:F67" si="3">L12+R12</f>
        <v>668.27204284999993</v>
      </c>
      <c r="G12" s="43">
        <f t="shared" ref="G12:G67" si="4">M12+S12</f>
        <v>334.43009448999999</v>
      </c>
      <c r="H12" s="43">
        <f t="shared" ref="H12:H67" si="5">SUM(I12:J12)</f>
        <v>2625.6260303099998</v>
      </c>
      <c r="I12" s="43">
        <v>1987.3703828399998</v>
      </c>
      <c r="J12" s="43">
        <f t="shared" ref="J12:J67" si="6">SUM(K12:M12)</f>
        <v>638.25564746999999</v>
      </c>
      <c r="K12" s="43">
        <v>215.70529488999998</v>
      </c>
      <c r="L12" s="43">
        <v>326.33335223</v>
      </c>
      <c r="M12" s="43">
        <v>96.217000349999992</v>
      </c>
      <c r="N12" s="43">
        <f t="shared" ref="N12:N67" si="7">SUM(O12:P12)</f>
        <v>1582.90225573</v>
      </c>
      <c r="O12" s="43">
        <v>864.28523066000002</v>
      </c>
      <c r="P12" s="43">
        <f t="shared" ref="P12:P67" si="8">SUM(Q12:S12)</f>
        <v>718.61702506999995</v>
      </c>
      <c r="Q12" s="43">
        <v>138.46524031000001</v>
      </c>
      <c r="R12" s="43">
        <v>341.93869061999999</v>
      </c>
      <c r="S12" s="43">
        <v>238.21309414000001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4486.9033070899995</v>
      </c>
      <c r="C13" s="43">
        <f t="shared" si="0"/>
        <v>3098.6060107599997</v>
      </c>
      <c r="D13" s="43">
        <f t="shared" si="1"/>
        <v>1388.2972963300001</v>
      </c>
      <c r="E13" s="43">
        <f t="shared" si="2"/>
        <v>402.96079499000001</v>
      </c>
      <c r="F13" s="43">
        <f t="shared" si="3"/>
        <v>660.39319270999999</v>
      </c>
      <c r="G13" s="43">
        <f t="shared" si="4"/>
        <v>324.94330862999999</v>
      </c>
      <c r="H13" s="43">
        <f t="shared" si="5"/>
        <v>2799.54152411</v>
      </c>
      <c r="I13" s="43">
        <v>2181.9610849599999</v>
      </c>
      <c r="J13" s="43">
        <f t="shared" si="6"/>
        <v>617.58043915000007</v>
      </c>
      <c r="K13" s="43">
        <v>253.73792939000001</v>
      </c>
      <c r="L13" s="43">
        <v>282.82991473999999</v>
      </c>
      <c r="M13" s="43">
        <v>81.012595020000006</v>
      </c>
      <c r="N13" s="43">
        <f t="shared" si="7"/>
        <v>1687.36178298</v>
      </c>
      <c r="O13" s="43">
        <v>916.64492580000001</v>
      </c>
      <c r="P13" s="43">
        <f t="shared" si="8"/>
        <v>770.71685718000003</v>
      </c>
      <c r="Q13" s="43">
        <v>149.22286560000001</v>
      </c>
      <c r="R13" s="43">
        <v>377.56327797</v>
      </c>
      <c r="S13" s="43">
        <v>243.93071361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4560.3201357099997</v>
      </c>
      <c r="C14" s="43">
        <f t="shared" si="0"/>
        <v>3243.3650898899996</v>
      </c>
      <c r="D14" s="43">
        <f t="shared" si="1"/>
        <v>1316.9550458200001</v>
      </c>
      <c r="E14" s="43">
        <f t="shared" si="2"/>
        <v>419.09972615999999</v>
      </c>
      <c r="F14" s="43">
        <f t="shared" si="3"/>
        <v>638.78937614000006</v>
      </c>
      <c r="G14" s="43">
        <f t="shared" si="4"/>
        <v>259.06594352000002</v>
      </c>
      <c r="H14" s="43">
        <f t="shared" si="5"/>
        <v>2912.8102539399997</v>
      </c>
      <c r="I14" s="43">
        <v>2322.7083388599999</v>
      </c>
      <c r="J14" s="43">
        <f t="shared" si="6"/>
        <v>590.10191508000003</v>
      </c>
      <c r="K14" s="43">
        <v>261.06452997999997</v>
      </c>
      <c r="L14" s="43">
        <v>284.75021698</v>
      </c>
      <c r="M14" s="43">
        <v>44.287168119999997</v>
      </c>
      <c r="N14" s="43">
        <f t="shared" si="7"/>
        <v>1647.50988177</v>
      </c>
      <c r="O14" s="43">
        <v>920.6567510299999</v>
      </c>
      <c r="P14" s="43">
        <f t="shared" si="8"/>
        <v>726.85313073999998</v>
      </c>
      <c r="Q14" s="43">
        <v>158.03519618000001</v>
      </c>
      <c r="R14" s="43">
        <v>354.03915916</v>
      </c>
      <c r="S14" s="43">
        <v>214.7787754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4795.29604354</v>
      </c>
      <c r="C15" s="43">
        <f t="shared" si="0"/>
        <v>3366.1965483399999</v>
      </c>
      <c r="D15" s="43">
        <f t="shared" si="1"/>
        <v>1429.0994952000001</v>
      </c>
      <c r="E15" s="43">
        <f t="shared" si="2"/>
        <v>470.78127174999997</v>
      </c>
      <c r="F15" s="43">
        <f t="shared" si="3"/>
        <v>655.30463069999996</v>
      </c>
      <c r="G15" s="43">
        <f t="shared" si="4"/>
        <v>303.01359274999999</v>
      </c>
      <c r="H15" s="43">
        <f t="shared" si="5"/>
        <v>3094.7114157699998</v>
      </c>
      <c r="I15" s="43">
        <v>2457.72617532</v>
      </c>
      <c r="J15" s="43">
        <f t="shared" si="6"/>
        <v>636.98524044999999</v>
      </c>
      <c r="K15" s="43">
        <v>311.45603856999998</v>
      </c>
      <c r="L15" s="43">
        <v>284.97659426999996</v>
      </c>
      <c r="M15" s="43">
        <v>40.552607610000003</v>
      </c>
      <c r="N15" s="43">
        <f t="shared" si="7"/>
        <v>1700.5846277700002</v>
      </c>
      <c r="O15" s="43">
        <v>908.47037302000001</v>
      </c>
      <c r="P15" s="43">
        <f t="shared" si="8"/>
        <v>792.1142547500001</v>
      </c>
      <c r="Q15" s="43">
        <v>159.32523318</v>
      </c>
      <c r="R15" s="43">
        <v>370.32803643</v>
      </c>
      <c r="S15" s="43">
        <v>262.46098513999999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5517.6063672999999</v>
      </c>
      <c r="C16" s="43">
        <f t="shared" si="0"/>
        <v>4019.69904653</v>
      </c>
      <c r="D16" s="43">
        <f t="shared" si="1"/>
        <v>1497.9073207700001</v>
      </c>
      <c r="E16" s="43">
        <f t="shared" si="2"/>
        <v>479.87901801000004</v>
      </c>
      <c r="F16" s="43">
        <f t="shared" si="3"/>
        <v>718.95475839999995</v>
      </c>
      <c r="G16" s="43">
        <f t="shared" si="4"/>
        <v>299.07354435999997</v>
      </c>
      <c r="H16" s="43">
        <f t="shared" si="5"/>
        <v>3544.48753545</v>
      </c>
      <c r="I16" s="43">
        <v>2908.8429619600001</v>
      </c>
      <c r="J16" s="43">
        <f t="shared" si="6"/>
        <v>635.64457349000008</v>
      </c>
      <c r="K16" s="43">
        <v>322.80950241000005</v>
      </c>
      <c r="L16" s="43">
        <v>275.12265857</v>
      </c>
      <c r="M16" s="43">
        <v>37.71241251</v>
      </c>
      <c r="N16" s="43">
        <f t="shared" si="7"/>
        <v>1973.1188318499999</v>
      </c>
      <c r="O16" s="43">
        <v>1110.8560845699999</v>
      </c>
      <c r="P16" s="43">
        <f t="shared" si="8"/>
        <v>862.26274727999999</v>
      </c>
      <c r="Q16" s="43">
        <v>157.06951559999999</v>
      </c>
      <c r="R16" s="43">
        <v>443.83209982999995</v>
      </c>
      <c r="S16" s="43">
        <v>261.36113184999999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5283.4206773999995</v>
      </c>
      <c r="C17" s="43">
        <f t="shared" si="0"/>
        <v>3818.9762720599997</v>
      </c>
      <c r="D17" s="43">
        <f t="shared" si="1"/>
        <v>1464.4444053399998</v>
      </c>
      <c r="E17" s="43">
        <f t="shared" si="2"/>
        <v>557.14413919999993</v>
      </c>
      <c r="F17" s="43">
        <f t="shared" si="3"/>
        <v>572.35274261999996</v>
      </c>
      <c r="G17" s="43">
        <f t="shared" si="4"/>
        <v>334.94752352</v>
      </c>
      <c r="H17" s="43">
        <f t="shared" si="5"/>
        <v>3537.0565013699998</v>
      </c>
      <c r="I17" s="43">
        <v>2846.3458227699998</v>
      </c>
      <c r="J17" s="43">
        <f t="shared" si="6"/>
        <v>690.71067859999994</v>
      </c>
      <c r="K17" s="43">
        <v>393.99569442999996</v>
      </c>
      <c r="L17" s="43">
        <v>244.13981079999999</v>
      </c>
      <c r="M17" s="43">
        <v>52.575173370000002</v>
      </c>
      <c r="N17" s="43">
        <f t="shared" si="7"/>
        <v>1746.36417603</v>
      </c>
      <c r="O17" s="43">
        <v>972.63044929</v>
      </c>
      <c r="P17" s="43">
        <f t="shared" si="8"/>
        <v>773.73372673999995</v>
      </c>
      <c r="Q17" s="43">
        <v>163.14844477</v>
      </c>
      <c r="R17" s="43">
        <v>328.21293181999999</v>
      </c>
      <c r="S17" s="43">
        <v>282.37235014999999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5182.8673015100003</v>
      </c>
      <c r="C18" s="43">
        <f t="shared" si="0"/>
        <v>3700.8610019600001</v>
      </c>
      <c r="D18" s="43">
        <f t="shared" si="1"/>
        <v>1482.00629955</v>
      </c>
      <c r="E18" s="43">
        <f t="shared" si="2"/>
        <v>570.75940592000006</v>
      </c>
      <c r="F18" s="43">
        <f t="shared" si="3"/>
        <v>567.01948390999996</v>
      </c>
      <c r="G18" s="43">
        <f t="shared" si="4"/>
        <v>344.22740971999997</v>
      </c>
      <c r="H18" s="43">
        <f t="shared" si="5"/>
        <v>3237.9995998499999</v>
      </c>
      <c r="I18" s="43">
        <v>2576.2726881799999</v>
      </c>
      <c r="J18" s="43">
        <f t="shared" si="6"/>
        <v>661.72691166999994</v>
      </c>
      <c r="K18" s="43">
        <v>415.74810443000001</v>
      </c>
      <c r="L18" s="43">
        <v>200.32602484</v>
      </c>
      <c r="M18" s="43">
        <v>45.6527824</v>
      </c>
      <c r="N18" s="43">
        <f t="shared" si="7"/>
        <v>1944.86770166</v>
      </c>
      <c r="O18" s="43">
        <v>1124.5883137799999</v>
      </c>
      <c r="P18" s="43">
        <f t="shared" si="8"/>
        <v>820.27938788000006</v>
      </c>
      <c r="Q18" s="43">
        <v>155.01130148999999</v>
      </c>
      <c r="R18" s="43">
        <v>366.69345907000002</v>
      </c>
      <c r="S18" s="43">
        <v>298.57462731999999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4970.1665427500002</v>
      </c>
      <c r="C19" s="43">
        <f t="shared" si="0"/>
        <v>3453.6865551000001</v>
      </c>
      <c r="D19" s="43">
        <f t="shared" si="1"/>
        <v>1516.4799876500001</v>
      </c>
      <c r="E19" s="43">
        <f t="shared" si="2"/>
        <v>668.07683963999989</v>
      </c>
      <c r="F19" s="43">
        <f t="shared" si="3"/>
        <v>377.35409451999999</v>
      </c>
      <c r="G19" s="43">
        <f t="shared" si="4"/>
        <v>471.04905349000001</v>
      </c>
      <c r="H19" s="43">
        <f t="shared" si="5"/>
        <v>3162.5007103799999</v>
      </c>
      <c r="I19" s="43">
        <v>2486.54344034</v>
      </c>
      <c r="J19" s="43">
        <f t="shared" si="6"/>
        <v>675.95727004000003</v>
      </c>
      <c r="K19" s="43">
        <v>451.50403374999996</v>
      </c>
      <c r="L19" s="43">
        <v>178.49354888000002</v>
      </c>
      <c r="M19" s="43">
        <v>45.959687410000001</v>
      </c>
      <c r="N19" s="43">
        <f t="shared" si="7"/>
        <v>1807.6658323699999</v>
      </c>
      <c r="O19" s="43">
        <v>967.14311476</v>
      </c>
      <c r="P19" s="43">
        <f t="shared" si="8"/>
        <v>840.52271760999997</v>
      </c>
      <c r="Q19" s="43">
        <v>216.57280588999998</v>
      </c>
      <c r="R19" s="43">
        <v>198.86054564</v>
      </c>
      <c r="S19" s="43">
        <v>425.08936607999999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5576.8835055199997</v>
      </c>
      <c r="C20" s="43">
        <f t="shared" si="0"/>
        <v>3852.4469308400003</v>
      </c>
      <c r="D20" s="43">
        <f t="shared" si="1"/>
        <v>1724.4365746799999</v>
      </c>
      <c r="E20" s="43">
        <f t="shared" si="2"/>
        <v>884.88643447000004</v>
      </c>
      <c r="F20" s="43">
        <f t="shared" si="3"/>
        <v>449.49791098999998</v>
      </c>
      <c r="G20" s="43">
        <f t="shared" si="4"/>
        <v>390.05222922000002</v>
      </c>
      <c r="H20" s="43">
        <f t="shared" si="5"/>
        <v>3503.3272439100001</v>
      </c>
      <c r="I20" s="43">
        <v>2624.9966123600002</v>
      </c>
      <c r="J20" s="43">
        <f t="shared" si="6"/>
        <v>878.33063155000002</v>
      </c>
      <c r="K20" s="43">
        <v>660.46483736000005</v>
      </c>
      <c r="L20" s="43">
        <v>172.13000930999999</v>
      </c>
      <c r="M20" s="43">
        <v>45.735784880000004</v>
      </c>
      <c r="N20" s="43">
        <f t="shared" si="7"/>
        <v>2073.5562616100001</v>
      </c>
      <c r="O20" s="43">
        <v>1227.4503184800001</v>
      </c>
      <c r="P20" s="43">
        <f t="shared" si="8"/>
        <v>846.10594313000001</v>
      </c>
      <c r="Q20" s="43">
        <v>224.42159710999999</v>
      </c>
      <c r="R20" s="43">
        <v>277.36790167999999</v>
      </c>
      <c r="S20" s="43">
        <v>344.31644434000003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5547.1347537000001</v>
      </c>
      <c r="C21" s="43">
        <f t="shared" si="0"/>
        <v>3353.5088902799998</v>
      </c>
      <c r="D21" s="43">
        <f t="shared" si="1"/>
        <v>2193.6258634199999</v>
      </c>
      <c r="E21" s="43">
        <f t="shared" si="2"/>
        <v>1020.50771601</v>
      </c>
      <c r="F21" s="43">
        <f t="shared" si="3"/>
        <v>712.83472760999996</v>
      </c>
      <c r="G21" s="43">
        <f t="shared" si="4"/>
        <v>460.28341980000005</v>
      </c>
      <c r="H21" s="43">
        <f t="shared" si="5"/>
        <v>3458.0638050099997</v>
      </c>
      <c r="I21" s="43">
        <v>2281.24991963</v>
      </c>
      <c r="J21" s="43">
        <f t="shared" si="6"/>
        <v>1176.8138853799999</v>
      </c>
      <c r="K21" s="43">
        <v>787.25906826000005</v>
      </c>
      <c r="L21" s="43">
        <v>345.77352881999997</v>
      </c>
      <c r="M21" s="43">
        <v>43.7812883</v>
      </c>
      <c r="N21" s="43">
        <f t="shared" si="7"/>
        <v>2089.0709486899996</v>
      </c>
      <c r="O21" s="43">
        <v>1072.2589706499998</v>
      </c>
      <c r="P21" s="43">
        <f t="shared" si="8"/>
        <v>1016.81197804</v>
      </c>
      <c r="Q21" s="43">
        <v>233.24864774999998</v>
      </c>
      <c r="R21" s="43">
        <v>367.06119878999999</v>
      </c>
      <c r="S21" s="43">
        <v>416.50213150000002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5598.5982591899992</v>
      </c>
      <c r="C22" s="43">
        <f t="shared" si="0"/>
        <v>3539.7343717499998</v>
      </c>
      <c r="D22" s="43">
        <f t="shared" si="1"/>
        <v>2058.8638874399999</v>
      </c>
      <c r="E22" s="43">
        <f t="shared" si="2"/>
        <v>1096.82975981</v>
      </c>
      <c r="F22" s="43">
        <f t="shared" si="3"/>
        <v>550.64544045000002</v>
      </c>
      <c r="G22" s="43">
        <f t="shared" si="4"/>
        <v>411.38868717999998</v>
      </c>
      <c r="H22" s="43">
        <f t="shared" si="5"/>
        <v>3644.0143099799998</v>
      </c>
      <c r="I22" s="43">
        <v>2391.1552119899998</v>
      </c>
      <c r="J22" s="43">
        <f t="shared" si="6"/>
        <v>1252.85909799</v>
      </c>
      <c r="K22" s="43">
        <v>829.81964475999996</v>
      </c>
      <c r="L22" s="43">
        <v>378.05838448000003</v>
      </c>
      <c r="M22" s="43">
        <v>44.981068750000006</v>
      </c>
      <c r="N22" s="43">
        <f t="shared" si="7"/>
        <v>1954.5839492099999</v>
      </c>
      <c r="O22" s="43">
        <v>1148.57915976</v>
      </c>
      <c r="P22" s="43">
        <f t="shared" si="8"/>
        <v>806.00478944999998</v>
      </c>
      <c r="Q22" s="43">
        <v>267.01011505000002</v>
      </c>
      <c r="R22" s="43">
        <v>172.58705596999999</v>
      </c>
      <c r="S22" s="43">
        <v>366.40761842999996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5567.3983308200004</v>
      </c>
      <c r="C23" s="43">
        <f t="shared" si="0"/>
        <v>3855.16878404</v>
      </c>
      <c r="D23" s="43">
        <f t="shared" si="1"/>
        <v>1712.22954678</v>
      </c>
      <c r="E23" s="43">
        <f t="shared" si="2"/>
        <v>928.28948263000007</v>
      </c>
      <c r="F23" s="43">
        <f t="shared" si="3"/>
        <v>538.47452122000004</v>
      </c>
      <c r="G23" s="43">
        <f t="shared" si="4"/>
        <v>245.46554292999997</v>
      </c>
      <c r="H23" s="43">
        <f t="shared" si="5"/>
        <v>3860.08083059</v>
      </c>
      <c r="I23" s="43">
        <v>2788.3092068599999</v>
      </c>
      <c r="J23" s="43">
        <f t="shared" si="6"/>
        <v>1071.7716237300001</v>
      </c>
      <c r="K23" s="43">
        <v>674.40556695999999</v>
      </c>
      <c r="L23" s="43">
        <v>361.20337208000001</v>
      </c>
      <c r="M23" s="43">
        <v>36.162684689999999</v>
      </c>
      <c r="N23" s="43">
        <f t="shared" si="7"/>
        <v>1707.31750023</v>
      </c>
      <c r="O23" s="43">
        <v>1066.8595771800001</v>
      </c>
      <c r="P23" s="43">
        <f t="shared" si="8"/>
        <v>640.45792304999998</v>
      </c>
      <c r="Q23" s="43">
        <v>253.88391567000002</v>
      </c>
      <c r="R23" s="43">
        <v>177.27114913999998</v>
      </c>
      <c r="S23" s="43">
        <v>209.30285823999998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5208.8348786900006</v>
      </c>
      <c r="C24" s="43">
        <f t="shared" si="0"/>
        <v>3594.7157324600003</v>
      </c>
      <c r="D24" s="43">
        <f t="shared" si="1"/>
        <v>1614.1191462299998</v>
      </c>
      <c r="E24" s="43">
        <f t="shared" si="2"/>
        <v>944.09533586000009</v>
      </c>
      <c r="F24" s="43">
        <f t="shared" si="3"/>
        <v>491.06081940000001</v>
      </c>
      <c r="G24" s="43">
        <f t="shared" si="4"/>
        <v>178.96299096999999</v>
      </c>
      <c r="H24" s="43">
        <f t="shared" si="5"/>
        <v>3535.3165173000002</v>
      </c>
      <c r="I24" s="43">
        <v>2503.9859715800003</v>
      </c>
      <c r="J24" s="43">
        <f t="shared" si="6"/>
        <v>1031.3305457199999</v>
      </c>
      <c r="K24" s="43">
        <v>687.97742147000008</v>
      </c>
      <c r="L24" s="43">
        <v>332.17929931999998</v>
      </c>
      <c r="M24" s="43">
        <v>11.17382493</v>
      </c>
      <c r="N24" s="43">
        <f t="shared" si="7"/>
        <v>1673.5183613899999</v>
      </c>
      <c r="O24" s="43">
        <v>1090.72976088</v>
      </c>
      <c r="P24" s="43">
        <f t="shared" si="8"/>
        <v>582.78860050999992</v>
      </c>
      <c r="Q24" s="43">
        <v>256.11791439000001</v>
      </c>
      <c r="R24" s="43">
        <v>158.88152008</v>
      </c>
      <c r="S24" s="43">
        <v>167.78916604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5344.7640183700005</v>
      </c>
      <c r="C25" s="43">
        <f t="shared" si="0"/>
        <v>3777.3005090100005</v>
      </c>
      <c r="D25" s="43">
        <f t="shared" si="1"/>
        <v>1567.46350936</v>
      </c>
      <c r="E25" s="43">
        <f t="shared" si="2"/>
        <v>898.79427657000008</v>
      </c>
      <c r="F25" s="43">
        <f t="shared" si="3"/>
        <v>488.25605736</v>
      </c>
      <c r="G25" s="43">
        <f t="shared" si="4"/>
        <v>180.41317543</v>
      </c>
      <c r="H25" s="43">
        <f t="shared" si="5"/>
        <v>3694.5433798800004</v>
      </c>
      <c r="I25" s="43">
        <v>2701.8577717500002</v>
      </c>
      <c r="J25" s="43">
        <f t="shared" si="6"/>
        <v>992.68560813000011</v>
      </c>
      <c r="K25" s="43">
        <v>663.65114076000009</v>
      </c>
      <c r="L25" s="43">
        <v>319.23662193999996</v>
      </c>
      <c r="M25" s="43">
        <v>9.7978454300000006</v>
      </c>
      <c r="N25" s="43">
        <f t="shared" si="7"/>
        <v>1650.2206384900001</v>
      </c>
      <c r="O25" s="43">
        <v>1075.4427372600001</v>
      </c>
      <c r="P25" s="43">
        <f t="shared" si="8"/>
        <v>574.77790123</v>
      </c>
      <c r="Q25" s="43">
        <v>235.14313580999999</v>
      </c>
      <c r="R25" s="43">
        <v>169.01943542000001</v>
      </c>
      <c r="S25" s="43">
        <v>170.61533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5605.2279814499998</v>
      </c>
      <c r="C26" s="43">
        <f t="shared" si="0"/>
        <v>3869.1035277999999</v>
      </c>
      <c r="D26" s="43">
        <f t="shared" si="1"/>
        <v>1736.1244536500001</v>
      </c>
      <c r="E26" s="43">
        <f t="shared" si="2"/>
        <v>1008.4136798699999</v>
      </c>
      <c r="F26" s="43">
        <f t="shared" si="3"/>
        <v>547.34986630000003</v>
      </c>
      <c r="G26" s="43">
        <f t="shared" si="4"/>
        <v>180.36090747999998</v>
      </c>
      <c r="H26" s="43">
        <f t="shared" si="5"/>
        <v>3916.1418459800002</v>
      </c>
      <c r="I26" s="43">
        <v>2751.1289447700001</v>
      </c>
      <c r="J26" s="43">
        <f t="shared" si="6"/>
        <v>1165.0129012100001</v>
      </c>
      <c r="K26" s="43">
        <v>782.78044281999996</v>
      </c>
      <c r="L26" s="43">
        <v>372.43413007000004</v>
      </c>
      <c r="M26" s="43">
        <v>9.7983283200000013</v>
      </c>
      <c r="N26" s="43">
        <f t="shared" si="7"/>
        <v>1689.0861354699998</v>
      </c>
      <c r="O26" s="43">
        <v>1117.9745830299998</v>
      </c>
      <c r="P26" s="43">
        <f t="shared" si="8"/>
        <v>571.11155243999997</v>
      </c>
      <c r="Q26" s="43">
        <v>225.63323704999999</v>
      </c>
      <c r="R26" s="43">
        <v>174.91573622999999</v>
      </c>
      <c r="S26" s="43">
        <v>170.56257915999998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5679.98123725</v>
      </c>
      <c r="C27" s="43">
        <f t="shared" si="0"/>
        <v>4006.7421870899998</v>
      </c>
      <c r="D27" s="43">
        <f t="shared" si="1"/>
        <v>1673.23905016</v>
      </c>
      <c r="E27" s="43">
        <f t="shared" si="2"/>
        <v>969.99723630999995</v>
      </c>
      <c r="F27" s="43">
        <f t="shared" si="3"/>
        <v>523.94974242000001</v>
      </c>
      <c r="G27" s="43">
        <f t="shared" si="4"/>
        <v>179.29207143000002</v>
      </c>
      <c r="H27" s="43">
        <f t="shared" si="5"/>
        <v>3895.8986456299999</v>
      </c>
      <c r="I27" s="43">
        <v>2821.0091419099999</v>
      </c>
      <c r="J27" s="43">
        <f t="shared" si="6"/>
        <v>1074.88950372</v>
      </c>
      <c r="K27" s="43">
        <v>759.54753964999998</v>
      </c>
      <c r="L27" s="43">
        <v>305.65560539000001</v>
      </c>
      <c r="M27" s="43">
        <v>9.6863586800000014</v>
      </c>
      <c r="N27" s="43">
        <f t="shared" si="7"/>
        <v>1784.0825916200001</v>
      </c>
      <c r="O27" s="43">
        <v>1185.7330451800001</v>
      </c>
      <c r="P27" s="43">
        <f t="shared" si="8"/>
        <v>598.34954644000004</v>
      </c>
      <c r="Q27" s="43">
        <v>210.44969665999997</v>
      </c>
      <c r="R27" s="43">
        <v>218.29413703</v>
      </c>
      <c r="S27" s="43">
        <v>169.60571275000001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5561.9439606699998</v>
      </c>
      <c r="C28" s="43">
        <f t="shared" si="0"/>
        <v>3650.18510741</v>
      </c>
      <c r="D28" s="43">
        <f t="shared" si="1"/>
        <v>1911.75885326</v>
      </c>
      <c r="E28" s="43">
        <f t="shared" si="2"/>
        <v>1118.16669884</v>
      </c>
      <c r="F28" s="43">
        <f t="shared" si="3"/>
        <v>613.10188459999995</v>
      </c>
      <c r="G28" s="43">
        <f t="shared" si="4"/>
        <v>180.49026982000001</v>
      </c>
      <c r="H28" s="43">
        <f t="shared" si="5"/>
        <v>3780.0991694599998</v>
      </c>
      <c r="I28" s="43">
        <v>2589.2809827599999</v>
      </c>
      <c r="J28" s="43">
        <f t="shared" si="6"/>
        <v>1190.8181867000001</v>
      </c>
      <c r="K28" s="43">
        <v>874.95475446</v>
      </c>
      <c r="L28" s="43">
        <v>306.17458626000001</v>
      </c>
      <c r="M28" s="43">
        <v>9.68884598</v>
      </c>
      <c r="N28" s="43">
        <f t="shared" si="7"/>
        <v>1781.84479121</v>
      </c>
      <c r="O28" s="43">
        <v>1060.9041246500001</v>
      </c>
      <c r="P28" s="43">
        <f t="shared" si="8"/>
        <v>720.94066655999995</v>
      </c>
      <c r="Q28" s="43">
        <v>243.21194437999998</v>
      </c>
      <c r="R28" s="43">
        <v>306.92729833999999</v>
      </c>
      <c r="S28" s="43">
        <v>170.80142384000001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5804.9312526500007</v>
      </c>
      <c r="C29" s="43">
        <f t="shared" si="0"/>
        <v>3876.9256020399998</v>
      </c>
      <c r="D29" s="43">
        <f t="shared" si="1"/>
        <v>1928.0056506099997</v>
      </c>
      <c r="E29" s="43">
        <f t="shared" si="2"/>
        <v>1117.9126680499999</v>
      </c>
      <c r="F29" s="43">
        <f t="shared" si="3"/>
        <v>634.57570471000008</v>
      </c>
      <c r="G29" s="43">
        <f t="shared" si="4"/>
        <v>175.51727785</v>
      </c>
      <c r="H29" s="43">
        <f t="shared" si="5"/>
        <v>4009.3384072700001</v>
      </c>
      <c r="I29" s="43">
        <v>2783.0834356</v>
      </c>
      <c r="J29" s="43">
        <f t="shared" si="6"/>
        <v>1226.2549716699998</v>
      </c>
      <c r="K29" s="43">
        <v>899.28445983999995</v>
      </c>
      <c r="L29" s="43">
        <v>323.30555227000002</v>
      </c>
      <c r="M29" s="43">
        <v>3.6649595600000002</v>
      </c>
      <c r="N29" s="43">
        <f t="shared" si="7"/>
        <v>1795.59284538</v>
      </c>
      <c r="O29" s="43">
        <v>1093.84216644</v>
      </c>
      <c r="P29" s="43">
        <f t="shared" si="8"/>
        <v>701.75067893999994</v>
      </c>
      <c r="Q29" s="43">
        <v>218.62820821</v>
      </c>
      <c r="R29" s="43">
        <v>311.27015244</v>
      </c>
      <c r="S29" s="43">
        <v>171.85231829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5706.7993878399993</v>
      </c>
      <c r="C30" s="43">
        <f t="shared" si="0"/>
        <v>3628.2082414699998</v>
      </c>
      <c r="D30" s="43">
        <f t="shared" si="1"/>
        <v>2078.5911463700004</v>
      </c>
      <c r="E30" s="43">
        <f t="shared" si="2"/>
        <v>1175.77734708</v>
      </c>
      <c r="F30" s="43">
        <f t="shared" si="3"/>
        <v>687.37830804999999</v>
      </c>
      <c r="G30" s="43">
        <f t="shared" si="4"/>
        <v>215.43549124</v>
      </c>
      <c r="H30" s="43">
        <f t="shared" si="5"/>
        <v>4026.1943763200002</v>
      </c>
      <c r="I30" s="43">
        <v>2623.5409291000001</v>
      </c>
      <c r="J30" s="43">
        <f t="shared" si="6"/>
        <v>1402.6534472200001</v>
      </c>
      <c r="K30" s="43">
        <v>1013.69628862</v>
      </c>
      <c r="L30" s="43">
        <v>358.23536419000004</v>
      </c>
      <c r="M30" s="43">
        <v>30.721794409999998</v>
      </c>
      <c r="N30" s="43">
        <f t="shared" si="7"/>
        <v>1680.6050115200001</v>
      </c>
      <c r="O30" s="43">
        <v>1004.66731237</v>
      </c>
      <c r="P30" s="43">
        <f t="shared" si="8"/>
        <v>675.93769915000007</v>
      </c>
      <c r="Q30" s="43">
        <v>162.08105846000001</v>
      </c>
      <c r="R30" s="43">
        <v>329.14294386</v>
      </c>
      <c r="S30" s="43">
        <v>184.71369683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6035.2450360299999</v>
      </c>
      <c r="C31" s="43">
        <f t="shared" si="0"/>
        <v>3421.41420879</v>
      </c>
      <c r="D31" s="43">
        <f t="shared" si="1"/>
        <v>2613.83082724</v>
      </c>
      <c r="E31" s="43">
        <f t="shared" si="2"/>
        <v>1456.3483878099998</v>
      </c>
      <c r="F31" s="43">
        <f t="shared" si="3"/>
        <v>935.30407175000005</v>
      </c>
      <c r="G31" s="43">
        <f t="shared" si="4"/>
        <v>222.17836768000001</v>
      </c>
      <c r="H31" s="43">
        <f t="shared" si="5"/>
        <v>4366.2404678099992</v>
      </c>
      <c r="I31" s="43">
        <v>2420.4379968899998</v>
      </c>
      <c r="J31" s="43">
        <f t="shared" si="6"/>
        <v>1945.8024709199999</v>
      </c>
      <c r="K31" s="43">
        <v>1310.6192908799999</v>
      </c>
      <c r="L31" s="43">
        <v>603.98953230000006</v>
      </c>
      <c r="M31" s="43">
        <v>31.193647739999999</v>
      </c>
      <c r="N31" s="43">
        <f t="shared" si="7"/>
        <v>1669.0045682199998</v>
      </c>
      <c r="O31" s="43">
        <v>1000.9762119</v>
      </c>
      <c r="P31" s="43">
        <f t="shared" si="8"/>
        <v>668.02835631999994</v>
      </c>
      <c r="Q31" s="43">
        <v>145.72909693</v>
      </c>
      <c r="R31" s="43">
        <v>331.31453944999998</v>
      </c>
      <c r="S31" s="43">
        <v>190.98471994000002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6414.5862711299997</v>
      </c>
      <c r="C32" s="43">
        <f t="shared" si="0"/>
        <v>3768.3717013599999</v>
      </c>
      <c r="D32" s="43">
        <f t="shared" si="1"/>
        <v>2646.2145697699998</v>
      </c>
      <c r="E32" s="43">
        <f t="shared" si="2"/>
        <v>1435.5054397500001</v>
      </c>
      <c r="F32" s="43">
        <f t="shared" si="3"/>
        <v>757.43827923999993</v>
      </c>
      <c r="G32" s="43">
        <f t="shared" si="4"/>
        <v>453.27085077999999</v>
      </c>
      <c r="H32" s="43">
        <f t="shared" si="5"/>
        <v>4502.5923939300001</v>
      </c>
      <c r="I32" s="43">
        <v>2521.27955453</v>
      </c>
      <c r="J32" s="43">
        <f t="shared" si="6"/>
        <v>1981.3128394</v>
      </c>
      <c r="K32" s="43">
        <v>1290.3725699500001</v>
      </c>
      <c r="L32" s="43">
        <v>433.31970523999996</v>
      </c>
      <c r="M32" s="43">
        <v>257.62056421</v>
      </c>
      <c r="N32" s="43">
        <f t="shared" si="7"/>
        <v>1911.9938772</v>
      </c>
      <c r="O32" s="43">
        <v>1247.09214683</v>
      </c>
      <c r="P32" s="43">
        <f t="shared" si="8"/>
        <v>664.90173037</v>
      </c>
      <c r="Q32" s="43">
        <v>145.13286980000001</v>
      </c>
      <c r="R32" s="43">
        <v>324.11857400000002</v>
      </c>
      <c r="S32" s="43">
        <v>195.65028656999999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6129.2978958399999</v>
      </c>
      <c r="C33" s="43">
        <f t="shared" si="0"/>
        <v>3431.6583488199999</v>
      </c>
      <c r="D33" s="43">
        <f t="shared" si="1"/>
        <v>2697.63954702</v>
      </c>
      <c r="E33" s="43">
        <f t="shared" si="2"/>
        <v>1486.9715453299998</v>
      </c>
      <c r="F33" s="43">
        <f t="shared" si="3"/>
        <v>741.01846059000002</v>
      </c>
      <c r="G33" s="43">
        <f t="shared" si="4"/>
        <v>469.64954110000002</v>
      </c>
      <c r="H33" s="43">
        <f t="shared" si="5"/>
        <v>4408.3875683999995</v>
      </c>
      <c r="I33" s="43">
        <v>2371.26204861</v>
      </c>
      <c r="J33" s="43">
        <f t="shared" si="6"/>
        <v>2037.12551979</v>
      </c>
      <c r="K33" s="43">
        <v>1332.9945677599999</v>
      </c>
      <c r="L33" s="43">
        <v>447.01163743000001</v>
      </c>
      <c r="M33" s="43">
        <v>257.1193146</v>
      </c>
      <c r="N33" s="43">
        <f t="shared" si="7"/>
        <v>1720.9103274399999</v>
      </c>
      <c r="O33" s="43">
        <v>1060.3963002099999</v>
      </c>
      <c r="P33" s="43">
        <f t="shared" si="8"/>
        <v>660.51402723000001</v>
      </c>
      <c r="Q33" s="43">
        <v>153.97697756999997</v>
      </c>
      <c r="R33" s="43">
        <v>294.00682316000001</v>
      </c>
      <c r="S33" s="43">
        <v>212.53022650000003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6114.9702914500003</v>
      </c>
      <c r="C34" s="43">
        <f t="shared" si="0"/>
        <v>3061.1871512899997</v>
      </c>
      <c r="D34" s="43">
        <f t="shared" si="1"/>
        <v>3053.7831401599997</v>
      </c>
      <c r="E34" s="43">
        <f t="shared" si="2"/>
        <v>1788.9237056900001</v>
      </c>
      <c r="F34" s="43">
        <f t="shared" si="3"/>
        <v>837.17318483000008</v>
      </c>
      <c r="G34" s="43">
        <f t="shared" si="4"/>
        <v>427.68624964000003</v>
      </c>
      <c r="H34" s="43">
        <f t="shared" si="5"/>
        <v>4583.39830506</v>
      </c>
      <c r="I34" s="43">
        <v>2350.5171928699997</v>
      </c>
      <c r="J34" s="43">
        <f t="shared" si="6"/>
        <v>2232.8811121899998</v>
      </c>
      <c r="K34" s="43">
        <v>1591.80007675</v>
      </c>
      <c r="L34" s="43">
        <v>416.54715713000002</v>
      </c>
      <c r="M34" s="43">
        <v>224.53387831000001</v>
      </c>
      <c r="N34" s="43">
        <f t="shared" si="7"/>
        <v>1531.5719863900001</v>
      </c>
      <c r="O34" s="43">
        <v>710.66995842000006</v>
      </c>
      <c r="P34" s="43">
        <f t="shared" si="8"/>
        <v>820.90202797000006</v>
      </c>
      <c r="Q34" s="43">
        <v>197.12362894</v>
      </c>
      <c r="R34" s="43">
        <v>420.62602770000001</v>
      </c>
      <c r="S34" s="43">
        <v>203.15237132999999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6117.1042158500004</v>
      </c>
      <c r="C35" s="43">
        <f t="shared" si="0"/>
        <v>3470.32191306</v>
      </c>
      <c r="D35" s="43">
        <f t="shared" si="1"/>
        <v>2646.7823027900004</v>
      </c>
      <c r="E35" s="43">
        <f t="shared" si="2"/>
        <v>1691.0974464700002</v>
      </c>
      <c r="F35" s="43">
        <f t="shared" si="3"/>
        <v>563.45793655</v>
      </c>
      <c r="G35" s="43">
        <f t="shared" si="4"/>
        <v>392.22691976999999</v>
      </c>
      <c r="H35" s="43">
        <f t="shared" si="5"/>
        <v>4524.5997805700008</v>
      </c>
      <c r="I35" s="43">
        <v>2679.7361601400003</v>
      </c>
      <c r="J35" s="43">
        <f t="shared" si="6"/>
        <v>1844.8636204300003</v>
      </c>
      <c r="K35" s="43">
        <v>1501.7029052900002</v>
      </c>
      <c r="L35" s="43">
        <v>147.81617541999998</v>
      </c>
      <c r="M35" s="43">
        <v>195.34453972</v>
      </c>
      <c r="N35" s="43">
        <f t="shared" si="7"/>
        <v>1592.5044352800001</v>
      </c>
      <c r="O35" s="43">
        <v>790.58575292</v>
      </c>
      <c r="P35" s="43">
        <f t="shared" si="8"/>
        <v>801.91868236000005</v>
      </c>
      <c r="Q35" s="43">
        <v>189.39454118</v>
      </c>
      <c r="R35" s="43">
        <v>415.64176113000002</v>
      </c>
      <c r="S35" s="43">
        <v>196.88238004999999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5662.9921475299998</v>
      </c>
      <c r="C36" s="43">
        <f t="shared" si="0"/>
        <v>3273.7249021099997</v>
      </c>
      <c r="D36" s="43">
        <f t="shared" si="1"/>
        <v>2389.2672454200001</v>
      </c>
      <c r="E36" s="43">
        <f t="shared" si="2"/>
        <v>1498.8745609800001</v>
      </c>
      <c r="F36" s="43">
        <f t="shared" si="3"/>
        <v>509.07852976999999</v>
      </c>
      <c r="G36" s="43">
        <f t="shared" si="4"/>
        <v>381.31415466999999</v>
      </c>
      <c r="H36" s="43">
        <f t="shared" si="5"/>
        <v>4335.7850201600004</v>
      </c>
      <c r="I36" s="43">
        <v>2659.02893748</v>
      </c>
      <c r="J36" s="43">
        <f t="shared" si="6"/>
        <v>1676.7560826800002</v>
      </c>
      <c r="K36" s="43">
        <v>1351.68435363</v>
      </c>
      <c r="L36" s="43">
        <v>138.10217781</v>
      </c>
      <c r="M36" s="43">
        <v>186.96955124000002</v>
      </c>
      <c r="N36" s="43">
        <f t="shared" si="7"/>
        <v>1327.2071273699999</v>
      </c>
      <c r="O36" s="43">
        <v>614.69596462999993</v>
      </c>
      <c r="P36" s="43">
        <f t="shared" si="8"/>
        <v>712.51116274000003</v>
      </c>
      <c r="Q36" s="43">
        <v>147.19020735000001</v>
      </c>
      <c r="R36" s="43">
        <v>370.97635195999999</v>
      </c>
      <c r="S36" s="43">
        <v>194.34460343000001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5667.3738621600005</v>
      </c>
      <c r="C37" s="43">
        <f t="shared" si="0"/>
        <v>3322.8366313700003</v>
      </c>
      <c r="D37" s="43">
        <f t="shared" si="1"/>
        <v>2344.5372307899997</v>
      </c>
      <c r="E37" s="43">
        <f t="shared" si="2"/>
        <v>1447.7727946</v>
      </c>
      <c r="F37" s="43">
        <f t="shared" si="3"/>
        <v>424.68143822000002</v>
      </c>
      <c r="G37" s="43">
        <f t="shared" si="4"/>
        <v>472.08299797000001</v>
      </c>
      <c r="H37" s="43">
        <f t="shared" si="5"/>
        <v>4372.6352758400008</v>
      </c>
      <c r="I37" s="43">
        <v>2733.9779708100004</v>
      </c>
      <c r="J37" s="43">
        <f t="shared" si="6"/>
        <v>1638.6573050299999</v>
      </c>
      <c r="K37" s="43">
        <v>1303.8226291199999</v>
      </c>
      <c r="L37" s="43">
        <v>143.5163024</v>
      </c>
      <c r="M37" s="43">
        <v>191.31837351000001</v>
      </c>
      <c r="N37" s="43">
        <f t="shared" si="7"/>
        <v>1294.73858632</v>
      </c>
      <c r="O37" s="43">
        <v>588.85866055999998</v>
      </c>
      <c r="P37" s="43">
        <f t="shared" si="8"/>
        <v>705.87992575999999</v>
      </c>
      <c r="Q37" s="43">
        <v>143.95016548000001</v>
      </c>
      <c r="R37" s="43">
        <v>281.16513581999999</v>
      </c>
      <c r="S37" s="43">
        <v>280.76462445999999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5635.8178455099996</v>
      </c>
      <c r="C38" s="43">
        <f t="shared" si="0"/>
        <v>3214.8543623700002</v>
      </c>
      <c r="D38" s="43">
        <f t="shared" si="1"/>
        <v>2420.9634831399999</v>
      </c>
      <c r="E38" s="43">
        <f t="shared" si="2"/>
        <v>1420.9960231699999</v>
      </c>
      <c r="F38" s="43">
        <f t="shared" si="3"/>
        <v>541.36214945999996</v>
      </c>
      <c r="G38" s="43">
        <f t="shared" si="4"/>
        <v>458.60531050999998</v>
      </c>
      <c r="H38" s="43">
        <f t="shared" si="5"/>
        <v>4316.6434442999998</v>
      </c>
      <c r="I38" s="43">
        <v>2580.9883121100002</v>
      </c>
      <c r="J38" s="43">
        <f t="shared" si="6"/>
        <v>1735.6551321899997</v>
      </c>
      <c r="K38" s="43">
        <v>1271.8532608599999</v>
      </c>
      <c r="L38" s="43">
        <v>278.85266890999998</v>
      </c>
      <c r="M38" s="43">
        <v>184.94920242000001</v>
      </c>
      <c r="N38" s="43">
        <f t="shared" si="7"/>
        <v>1319.17440121</v>
      </c>
      <c r="O38" s="43">
        <v>633.86605026000007</v>
      </c>
      <c r="P38" s="43">
        <f t="shared" si="8"/>
        <v>685.30835094999998</v>
      </c>
      <c r="Q38" s="43">
        <v>149.14276230999999</v>
      </c>
      <c r="R38" s="43">
        <v>262.50948054999998</v>
      </c>
      <c r="S38" s="43">
        <v>273.65610808999998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6396.3153636000006</v>
      </c>
      <c r="C39" s="43">
        <f t="shared" si="0"/>
        <v>3969.9559535400003</v>
      </c>
      <c r="D39" s="43">
        <f t="shared" si="1"/>
        <v>2426.3594100600003</v>
      </c>
      <c r="E39" s="43">
        <f t="shared" si="2"/>
        <v>1444.0577210599999</v>
      </c>
      <c r="F39" s="43">
        <f t="shared" si="3"/>
        <v>603.0509311400001</v>
      </c>
      <c r="G39" s="43">
        <f t="shared" si="4"/>
        <v>379.25075786000002</v>
      </c>
      <c r="H39" s="43">
        <f t="shared" si="5"/>
        <v>4876.5172837200007</v>
      </c>
      <c r="I39" s="43">
        <v>3095.8244085400001</v>
      </c>
      <c r="J39" s="43">
        <f t="shared" si="6"/>
        <v>1780.6928751800001</v>
      </c>
      <c r="K39" s="43">
        <v>1307.65559749</v>
      </c>
      <c r="L39" s="43">
        <v>286.72854789000002</v>
      </c>
      <c r="M39" s="43">
        <v>186.30872980000001</v>
      </c>
      <c r="N39" s="43">
        <f t="shared" si="7"/>
        <v>1519.7980798799999</v>
      </c>
      <c r="O39" s="43">
        <v>874.13154500000007</v>
      </c>
      <c r="P39" s="43">
        <f t="shared" si="8"/>
        <v>645.66653487999997</v>
      </c>
      <c r="Q39" s="43">
        <v>136.40212356999999</v>
      </c>
      <c r="R39" s="43">
        <v>316.32238325000003</v>
      </c>
      <c r="S39" s="43">
        <v>192.94202805999998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5568.3207209899992</v>
      </c>
      <c r="C40" s="43">
        <f t="shared" si="0"/>
        <v>3118.6382157199996</v>
      </c>
      <c r="D40" s="43">
        <f t="shared" si="1"/>
        <v>2449.6825052700001</v>
      </c>
      <c r="E40" s="43">
        <f t="shared" si="2"/>
        <v>1521.80243922</v>
      </c>
      <c r="F40" s="43">
        <f t="shared" si="3"/>
        <v>551.63845034999997</v>
      </c>
      <c r="G40" s="43">
        <f t="shared" si="4"/>
        <v>376.24161570000001</v>
      </c>
      <c r="H40" s="43">
        <f t="shared" si="5"/>
        <v>4219.3690100599997</v>
      </c>
      <c r="I40" s="43">
        <v>2384.2527934099999</v>
      </c>
      <c r="J40" s="43">
        <f t="shared" si="6"/>
        <v>1835.1162166500001</v>
      </c>
      <c r="K40" s="43">
        <v>1357.8884655100001</v>
      </c>
      <c r="L40" s="43">
        <v>286.68953984000001</v>
      </c>
      <c r="M40" s="43">
        <v>190.5382113</v>
      </c>
      <c r="N40" s="43">
        <f t="shared" si="7"/>
        <v>1348.95171093</v>
      </c>
      <c r="O40" s="43">
        <v>734.38542230999997</v>
      </c>
      <c r="P40" s="43">
        <f t="shared" si="8"/>
        <v>614.56628862000002</v>
      </c>
      <c r="Q40" s="43">
        <v>163.91397370999999</v>
      </c>
      <c r="R40" s="43">
        <v>264.94891050999996</v>
      </c>
      <c r="S40" s="43">
        <v>185.70340440000001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5628.4192897399998</v>
      </c>
      <c r="C41" s="43">
        <f t="shared" si="0"/>
        <v>3426.4216286300002</v>
      </c>
      <c r="D41" s="43">
        <f t="shared" si="1"/>
        <v>2201.9976611100001</v>
      </c>
      <c r="E41" s="43">
        <f t="shared" si="2"/>
        <v>1328.3341788299999</v>
      </c>
      <c r="F41" s="43">
        <f t="shared" si="3"/>
        <v>605.99913228000003</v>
      </c>
      <c r="G41" s="43">
        <f t="shared" si="4"/>
        <v>267.66435000000001</v>
      </c>
      <c r="H41" s="43">
        <f t="shared" si="5"/>
        <v>4322.5915703000001</v>
      </c>
      <c r="I41" s="43">
        <v>2752.6395729700002</v>
      </c>
      <c r="J41" s="43">
        <f t="shared" si="6"/>
        <v>1569.9519973299998</v>
      </c>
      <c r="K41" s="43">
        <v>1187.8182191199999</v>
      </c>
      <c r="L41" s="43">
        <v>303.70250589</v>
      </c>
      <c r="M41" s="43">
        <v>78.431272319999991</v>
      </c>
      <c r="N41" s="43">
        <f t="shared" si="7"/>
        <v>1305.8277194400002</v>
      </c>
      <c r="O41" s="43">
        <v>673.78205566000008</v>
      </c>
      <c r="P41" s="43">
        <f t="shared" si="8"/>
        <v>632.04566378000004</v>
      </c>
      <c r="Q41" s="43">
        <v>140.51595971</v>
      </c>
      <c r="R41" s="43">
        <v>302.29662639000003</v>
      </c>
      <c r="S41" s="43">
        <v>189.23307768000001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5501.8144777300004</v>
      </c>
      <c r="C42" s="43">
        <f t="shared" si="0"/>
        <v>3394.7621759399999</v>
      </c>
      <c r="D42" s="43">
        <f t="shared" si="1"/>
        <v>2107.05230179</v>
      </c>
      <c r="E42" s="43">
        <f t="shared" si="2"/>
        <v>1283.39701672</v>
      </c>
      <c r="F42" s="43">
        <f t="shared" si="3"/>
        <v>600.82364357000006</v>
      </c>
      <c r="G42" s="43">
        <f t="shared" si="4"/>
        <v>222.83164149999999</v>
      </c>
      <c r="H42" s="43">
        <f t="shared" si="5"/>
        <v>4276.7137108400002</v>
      </c>
      <c r="I42" s="43">
        <v>2746.3953155999998</v>
      </c>
      <c r="J42" s="43">
        <f t="shared" si="6"/>
        <v>1530.31839524</v>
      </c>
      <c r="K42" s="43">
        <v>1147.16631319</v>
      </c>
      <c r="L42" s="43">
        <v>348.03497483000001</v>
      </c>
      <c r="M42" s="43">
        <v>35.117107219999994</v>
      </c>
      <c r="N42" s="43">
        <f t="shared" si="7"/>
        <v>1225.1007668900002</v>
      </c>
      <c r="O42" s="43">
        <v>648.36686034000002</v>
      </c>
      <c r="P42" s="43">
        <f t="shared" si="8"/>
        <v>576.73390655000003</v>
      </c>
      <c r="Q42" s="43">
        <v>136.23070353</v>
      </c>
      <c r="R42" s="43">
        <v>252.78866873999999</v>
      </c>
      <c r="S42" s="43">
        <v>187.71453428000001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5717.6528468200004</v>
      </c>
      <c r="C43" s="43">
        <f t="shared" si="0"/>
        <v>3648.6574517200002</v>
      </c>
      <c r="D43" s="43">
        <f t="shared" si="1"/>
        <v>2068.9953950999998</v>
      </c>
      <c r="E43" s="43">
        <f t="shared" si="2"/>
        <v>1281.6028809300001</v>
      </c>
      <c r="F43" s="43">
        <f t="shared" si="3"/>
        <v>568.76859222999997</v>
      </c>
      <c r="G43" s="43">
        <f t="shared" si="4"/>
        <v>218.62392194</v>
      </c>
      <c r="H43" s="43">
        <f t="shared" si="5"/>
        <v>4443.3810676800003</v>
      </c>
      <c r="I43" s="43">
        <v>2928.9906140600001</v>
      </c>
      <c r="J43" s="43">
        <f t="shared" si="6"/>
        <v>1514.39045362</v>
      </c>
      <c r="K43" s="43">
        <v>1165.62498953</v>
      </c>
      <c r="L43" s="43">
        <v>316.77054378999998</v>
      </c>
      <c r="M43" s="43">
        <v>31.9949203</v>
      </c>
      <c r="N43" s="43">
        <f t="shared" si="7"/>
        <v>1274.27177914</v>
      </c>
      <c r="O43" s="43">
        <v>719.66683766000006</v>
      </c>
      <c r="P43" s="43">
        <f t="shared" si="8"/>
        <v>554.60494147999998</v>
      </c>
      <c r="Q43" s="43">
        <v>115.9778914</v>
      </c>
      <c r="R43" s="43">
        <v>251.99804843999999</v>
      </c>
      <c r="S43" s="43">
        <v>186.62900164000001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5746.5990931099996</v>
      </c>
      <c r="C44" s="43">
        <f t="shared" si="0"/>
        <v>3685.0784991499995</v>
      </c>
      <c r="D44" s="43">
        <f t="shared" si="1"/>
        <v>2061.52059396</v>
      </c>
      <c r="E44" s="43">
        <f t="shared" si="2"/>
        <v>1302.7842477699999</v>
      </c>
      <c r="F44" s="43">
        <f t="shared" si="3"/>
        <v>541.54378823999991</v>
      </c>
      <c r="G44" s="43">
        <f t="shared" si="4"/>
        <v>217.19255795000001</v>
      </c>
      <c r="H44" s="43">
        <f t="shared" si="5"/>
        <v>4342.5431211599998</v>
      </c>
      <c r="I44" s="43">
        <v>2831.4406959499997</v>
      </c>
      <c r="J44" s="43">
        <f t="shared" si="6"/>
        <v>1511.1024252099999</v>
      </c>
      <c r="K44" s="43">
        <v>1188.2997498499999</v>
      </c>
      <c r="L44" s="43">
        <v>288.98473854999997</v>
      </c>
      <c r="M44" s="43">
        <v>33.817936809999999</v>
      </c>
      <c r="N44" s="43">
        <f t="shared" si="7"/>
        <v>1404.0559719500002</v>
      </c>
      <c r="O44" s="43">
        <v>853.63780320000001</v>
      </c>
      <c r="P44" s="43">
        <f t="shared" si="8"/>
        <v>550.41816875000006</v>
      </c>
      <c r="Q44" s="43">
        <v>114.48449792</v>
      </c>
      <c r="R44" s="43">
        <v>252.55904968999999</v>
      </c>
      <c r="S44" s="43">
        <v>183.37462114000002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5775.8938150499998</v>
      </c>
      <c r="C45" s="43">
        <f t="shared" si="0"/>
        <v>3630.77229059</v>
      </c>
      <c r="D45" s="43">
        <f t="shared" si="1"/>
        <v>2145.1215244599998</v>
      </c>
      <c r="E45" s="43">
        <f t="shared" si="2"/>
        <v>1399.7333008200001</v>
      </c>
      <c r="F45" s="43">
        <f t="shared" si="3"/>
        <v>531.2552829199999</v>
      </c>
      <c r="G45" s="43">
        <f t="shared" si="4"/>
        <v>214.13294072000002</v>
      </c>
      <c r="H45" s="43">
        <f t="shared" si="5"/>
        <v>4212.1865005700001</v>
      </c>
      <c r="I45" s="43">
        <v>2654.5076539800002</v>
      </c>
      <c r="J45" s="43">
        <f t="shared" si="6"/>
        <v>1557.6788465899999</v>
      </c>
      <c r="K45" s="43">
        <v>1239.6430051500001</v>
      </c>
      <c r="L45" s="43">
        <v>284.31786268999997</v>
      </c>
      <c r="M45" s="43">
        <v>33.71797875</v>
      </c>
      <c r="N45" s="43">
        <f t="shared" si="7"/>
        <v>1563.7073144800002</v>
      </c>
      <c r="O45" s="43">
        <v>976.26463661000003</v>
      </c>
      <c r="P45" s="43">
        <f t="shared" si="8"/>
        <v>587.44267787000001</v>
      </c>
      <c r="Q45" s="43">
        <v>160.09029566999999</v>
      </c>
      <c r="R45" s="43">
        <v>246.93742022999999</v>
      </c>
      <c r="S45" s="43">
        <v>180.41496197000001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6819.2756831799998</v>
      </c>
      <c r="C46" s="43">
        <f t="shared" si="0"/>
        <v>4134.2553630299999</v>
      </c>
      <c r="D46" s="43">
        <f t="shared" si="1"/>
        <v>2685.0203201499999</v>
      </c>
      <c r="E46" s="43">
        <f t="shared" si="2"/>
        <v>1851.1608215899998</v>
      </c>
      <c r="F46" s="43">
        <f t="shared" si="3"/>
        <v>659.80198715999995</v>
      </c>
      <c r="G46" s="43">
        <f t="shared" si="4"/>
        <v>174.05751140000001</v>
      </c>
      <c r="H46" s="43">
        <f t="shared" si="5"/>
        <v>5230.6153763899993</v>
      </c>
      <c r="I46" s="43">
        <v>3237.4182215399996</v>
      </c>
      <c r="J46" s="43">
        <f t="shared" si="6"/>
        <v>1993.1971548499998</v>
      </c>
      <c r="K46" s="43">
        <v>1600.6151342999999</v>
      </c>
      <c r="L46" s="43">
        <v>359.81964349999998</v>
      </c>
      <c r="M46" s="43">
        <v>32.762377049999998</v>
      </c>
      <c r="N46" s="43">
        <f t="shared" si="7"/>
        <v>1588.66030679</v>
      </c>
      <c r="O46" s="43">
        <v>896.83714149000002</v>
      </c>
      <c r="P46" s="43">
        <f t="shared" si="8"/>
        <v>691.82316530000003</v>
      </c>
      <c r="Q46" s="43">
        <v>250.54568728999999</v>
      </c>
      <c r="R46" s="43">
        <v>299.98234366000003</v>
      </c>
      <c r="S46" s="43">
        <v>141.29513435000001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5980.0149126099996</v>
      </c>
      <c r="C47" s="43">
        <f t="shared" si="0"/>
        <v>3582.3991724500002</v>
      </c>
      <c r="D47" s="43">
        <f t="shared" si="1"/>
        <v>2397.6157401600003</v>
      </c>
      <c r="E47" s="43">
        <f t="shared" si="2"/>
        <v>1484.9313569600001</v>
      </c>
      <c r="F47" s="43">
        <f t="shared" si="3"/>
        <v>739.96678543999997</v>
      </c>
      <c r="G47" s="43">
        <f t="shared" si="4"/>
        <v>172.71759776000002</v>
      </c>
      <c r="H47" s="43">
        <f t="shared" si="5"/>
        <v>4523.8621718699997</v>
      </c>
      <c r="I47" s="43">
        <v>2709.99539602</v>
      </c>
      <c r="J47" s="43">
        <f t="shared" si="6"/>
        <v>1813.8667758500001</v>
      </c>
      <c r="K47" s="43">
        <v>1342.64258885</v>
      </c>
      <c r="L47" s="43">
        <v>438.46420241999999</v>
      </c>
      <c r="M47" s="43">
        <v>32.759984580000001</v>
      </c>
      <c r="N47" s="43">
        <f t="shared" si="7"/>
        <v>1456.1527407399999</v>
      </c>
      <c r="O47" s="43">
        <v>872.40377642999999</v>
      </c>
      <c r="P47" s="43">
        <f t="shared" si="8"/>
        <v>583.74896431000002</v>
      </c>
      <c r="Q47" s="43">
        <v>142.28876811000001</v>
      </c>
      <c r="R47" s="43">
        <v>301.50258301999997</v>
      </c>
      <c r="S47" s="43">
        <v>139.95761318000001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6403.0510517399998</v>
      </c>
      <c r="C48" s="43">
        <f t="shared" si="0"/>
        <v>3735.5626131599997</v>
      </c>
      <c r="D48" s="43">
        <f t="shared" si="1"/>
        <v>2667.4884385800001</v>
      </c>
      <c r="E48" s="43">
        <f t="shared" si="2"/>
        <v>1750.32184749</v>
      </c>
      <c r="F48" s="43">
        <f t="shared" si="3"/>
        <v>726.62068666999994</v>
      </c>
      <c r="G48" s="43">
        <f t="shared" si="4"/>
        <v>190.54590442</v>
      </c>
      <c r="H48" s="43">
        <f t="shared" si="5"/>
        <v>4673.3490531500001</v>
      </c>
      <c r="I48" s="43">
        <v>2732.0968054599998</v>
      </c>
      <c r="J48" s="43">
        <f t="shared" si="6"/>
        <v>1941.2522476900001</v>
      </c>
      <c r="K48" s="43">
        <v>1532.4443316100001</v>
      </c>
      <c r="L48" s="43">
        <v>385.32955548000001</v>
      </c>
      <c r="M48" s="43">
        <v>23.478360599999998</v>
      </c>
      <c r="N48" s="43">
        <f t="shared" si="7"/>
        <v>1729.7019985899997</v>
      </c>
      <c r="O48" s="43">
        <v>1003.4658076999999</v>
      </c>
      <c r="P48" s="43">
        <f t="shared" si="8"/>
        <v>726.23619088999988</v>
      </c>
      <c r="Q48" s="43">
        <v>217.87751587999998</v>
      </c>
      <c r="R48" s="43">
        <v>341.29113118999999</v>
      </c>
      <c r="S48" s="43">
        <v>167.06754382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6536.5333541100008</v>
      </c>
      <c r="C49" s="43">
        <f t="shared" si="0"/>
        <v>4015.6417631800005</v>
      </c>
      <c r="D49" s="43">
        <f t="shared" si="1"/>
        <v>2520.8915909299999</v>
      </c>
      <c r="E49" s="43">
        <f t="shared" si="2"/>
        <v>1643.90177647</v>
      </c>
      <c r="F49" s="43">
        <f t="shared" si="3"/>
        <v>692.23563156</v>
      </c>
      <c r="G49" s="43">
        <f t="shared" si="4"/>
        <v>184.75418290000002</v>
      </c>
      <c r="H49" s="43">
        <f t="shared" si="5"/>
        <v>4708.3909486400007</v>
      </c>
      <c r="I49" s="43">
        <v>2978.7821264900003</v>
      </c>
      <c r="J49" s="43">
        <f t="shared" si="6"/>
        <v>1729.6088221499999</v>
      </c>
      <c r="K49" s="43">
        <v>1419.14229632</v>
      </c>
      <c r="L49" s="43">
        <v>307.39309227999996</v>
      </c>
      <c r="M49" s="43">
        <v>3.0734335499999998</v>
      </c>
      <c r="N49" s="43">
        <f t="shared" si="7"/>
        <v>1828.1424054699999</v>
      </c>
      <c r="O49" s="43">
        <v>1036.8596366899999</v>
      </c>
      <c r="P49" s="43">
        <f t="shared" si="8"/>
        <v>791.28276877999997</v>
      </c>
      <c r="Q49" s="43">
        <v>224.75948015</v>
      </c>
      <c r="R49" s="43">
        <v>384.84253927999998</v>
      </c>
      <c r="S49" s="43">
        <v>181.68074935000001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7207.7844204900002</v>
      </c>
      <c r="C50" s="43">
        <f t="shared" si="0"/>
        <v>4336.1638702999999</v>
      </c>
      <c r="D50" s="43">
        <f t="shared" si="1"/>
        <v>2871.6205501900004</v>
      </c>
      <c r="E50" s="43">
        <f t="shared" si="2"/>
        <v>1843.3798252000001</v>
      </c>
      <c r="F50" s="43">
        <f t="shared" si="3"/>
        <v>832.62475027000005</v>
      </c>
      <c r="G50" s="43">
        <f t="shared" si="4"/>
        <v>195.61597472000003</v>
      </c>
      <c r="H50" s="43">
        <f t="shared" si="5"/>
        <v>5250.57942499</v>
      </c>
      <c r="I50" s="43">
        <v>3273.05417442</v>
      </c>
      <c r="J50" s="43">
        <f t="shared" si="6"/>
        <v>1977.52525057</v>
      </c>
      <c r="K50" s="43">
        <v>1573.4175936500001</v>
      </c>
      <c r="L50" s="43">
        <v>395.37066950999997</v>
      </c>
      <c r="M50" s="43">
        <v>8.7369874099999993</v>
      </c>
      <c r="N50" s="43">
        <f t="shared" si="7"/>
        <v>1957.2049955000002</v>
      </c>
      <c r="O50" s="43">
        <v>1063.1096958800001</v>
      </c>
      <c r="P50" s="43">
        <f t="shared" si="8"/>
        <v>894.09529962000011</v>
      </c>
      <c r="Q50" s="43">
        <v>269.96223155000001</v>
      </c>
      <c r="R50" s="43">
        <v>437.25408076000002</v>
      </c>
      <c r="S50" s="43">
        <v>186.87898731000001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7594.54895898</v>
      </c>
      <c r="C51" s="43">
        <f t="shared" si="0"/>
        <v>4606.7243927500003</v>
      </c>
      <c r="D51" s="43">
        <f t="shared" si="1"/>
        <v>2987.8245662300005</v>
      </c>
      <c r="E51" s="43">
        <f t="shared" si="2"/>
        <v>1814.4761944099998</v>
      </c>
      <c r="F51" s="43">
        <f t="shared" si="3"/>
        <v>973.2431945400001</v>
      </c>
      <c r="G51" s="43">
        <f t="shared" si="4"/>
        <v>200.10517727999999</v>
      </c>
      <c r="H51" s="43">
        <f t="shared" si="5"/>
        <v>5543.5783312800004</v>
      </c>
      <c r="I51" s="43">
        <v>3453.6648921400001</v>
      </c>
      <c r="J51" s="43">
        <f t="shared" si="6"/>
        <v>2089.9134391400003</v>
      </c>
      <c r="K51" s="43">
        <v>1546.1748702499999</v>
      </c>
      <c r="L51" s="43">
        <v>536.50866080000003</v>
      </c>
      <c r="M51" s="43">
        <v>7.2299080900000003</v>
      </c>
      <c r="N51" s="43">
        <f t="shared" si="7"/>
        <v>2050.9706277</v>
      </c>
      <c r="O51" s="43">
        <v>1153.05950061</v>
      </c>
      <c r="P51" s="43">
        <f t="shared" si="8"/>
        <v>897.91112709000004</v>
      </c>
      <c r="Q51" s="43">
        <v>268.30132415999998</v>
      </c>
      <c r="R51" s="43">
        <v>436.73453374000002</v>
      </c>
      <c r="S51" s="43">
        <v>192.87526918999998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7136.63339025</v>
      </c>
      <c r="C52" s="43">
        <f t="shared" si="0"/>
        <v>4296.2206521999997</v>
      </c>
      <c r="D52" s="43">
        <f t="shared" si="1"/>
        <v>2840.4127380500004</v>
      </c>
      <c r="E52" s="43">
        <f t="shared" si="2"/>
        <v>1640.25696367</v>
      </c>
      <c r="F52" s="43">
        <f t="shared" si="3"/>
        <v>817.9566221</v>
      </c>
      <c r="G52" s="43">
        <f t="shared" si="4"/>
        <v>382.19915228000002</v>
      </c>
      <c r="H52" s="43">
        <f t="shared" si="5"/>
        <v>5175.4962682699997</v>
      </c>
      <c r="I52" s="43">
        <v>3276.6336083199999</v>
      </c>
      <c r="J52" s="43">
        <f t="shared" si="6"/>
        <v>1898.8626599500001</v>
      </c>
      <c r="K52" s="43">
        <v>1369.79480777</v>
      </c>
      <c r="L52" s="43">
        <v>522.06579441999997</v>
      </c>
      <c r="M52" s="43">
        <v>7.0020577599999996</v>
      </c>
      <c r="N52" s="43">
        <f t="shared" si="7"/>
        <v>1961.1371219800001</v>
      </c>
      <c r="O52" s="43">
        <v>1019.58704388</v>
      </c>
      <c r="P52" s="43">
        <f t="shared" si="8"/>
        <v>941.55007810000006</v>
      </c>
      <c r="Q52" s="43">
        <v>270.46215590000003</v>
      </c>
      <c r="R52" s="43">
        <v>295.89082767999997</v>
      </c>
      <c r="S52" s="43">
        <v>375.19709452000001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7383.0864577699995</v>
      </c>
      <c r="C53" s="43">
        <f t="shared" si="0"/>
        <v>4752.6384644499994</v>
      </c>
      <c r="D53" s="43">
        <f t="shared" si="1"/>
        <v>2630.44799332</v>
      </c>
      <c r="E53" s="43">
        <f t="shared" si="2"/>
        <v>1449.1960522800002</v>
      </c>
      <c r="F53" s="43">
        <f t="shared" si="3"/>
        <v>802.71972294</v>
      </c>
      <c r="G53" s="43">
        <f t="shared" si="4"/>
        <v>378.53221809999997</v>
      </c>
      <c r="H53" s="43">
        <f t="shared" si="5"/>
        <v>5153.58719905</v>
      </c>
      <c r="I53" s="43">
        <v>3489.3976489099996</v>
      </c>
      <c r="J53" s="43">
        <f t="shared" si="6"/>
        <v>1664.1895501400002</v>
      </c>
      <c r="K53" s="43">
        <v>1151.3454858700002</v>
      </c>
      <c r="L53" s="43">
        <v>499.88537643000001</v>
      </c>
      <c r="M53" s="43">
        <v>12.95868784</v>
      </c>
      <c r="N53" s="43">
        <f t="shared" si="7"/>
        <v>2229.4992587199999</v>
      </c>
      <c r="O53" s="43">
        <v>1263.2408155400001</v>
      </c>
      <c r="P53" s="43">
        <f t="shared" si="8"/>
        <v>966.25844317999997</v>
      </c>
      <c r="Q53" s="43">
        <v>297.85056641</v>
      </c>
      <c r="R53" s="43">
        <v>302.83434650999999</v>
      </c>
      <c r="S53" s="43">
        <v>365.57353025999998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8120.5500631400009</v>
      </c>
      <c r="C54" s="43">
        <f t="shared" si="0"/>
        <v>5262.05352709</v>
      </c>
      <c r="D54" s="43">
        <f t="shared" si="1"/>
        <v>2858.49653605</v>
      </c>
      <c r="E54" s="43">
        <f t="shared" si="2"/>
        <v>1637.57872735</v>
      </c>
      <c r="F54" s="43">
        <f t="shared" si="3"/>
        <v>797.21469623999997</v>
      </c>
      <c r="G54" s="43">
        <f t="shared" si="4"/>
        <v>423.70311245999994</v>
      </c>
      <c r="H54" s="43">
        <f t="shared" si="5"/>
        <v>5877.3559620699998</v>
      </c>
      <c r="I54" s="43">
        <v>4088.5264745099998</v>
      </c>
      <c r="J54" s="43">
        <f t="shared" si="6"/>
        <v>1788.8294875600002</v>
      </c>
      <c r="K54" s="43">
        <v>1282.97286755</v>
      </c>
      <c r="L54" s="43">
        <v>493.70820533</v>
      </c>
      <c r="M54" s="43">
        <v>12.14841468</v>
      </c>
      <c r="N54" s="43">
        <f t="shared" si="7"/>
        <v>2243.1941010700002</v>
      </c>
      <c r="O54" s="43">
        <v>1173.5270525799999</v>
      </c>
      <c r="P54" s="43">
        <f t="shared" si="8"/>
        <v>1069.6670484900001</v>
      </c>
      <c r="Q54" s="43">
        <v>354.60585980000002</v>
      </c>
      <c r="R54" s="43">
        <v>303.50649091000002</v>
      </c>
      <c r="S54" s="43">
        <v>411.55469777999997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7328.8577538600002</v>
      </c>
      <c r="C55" s="43">
        <f t="shared" si="0"/>
        <v>4837.6762541799999</v>
      </c>
      <c r="D55" s="43">
        <f t="shared" si="1"/>
        <v>2491.1814996799999</v>
      </c>
      <c r="E55" s="43">
        <f t="shared" si="2"/>
        <v>1570.1123286999998</v>
      </c>
      <c r="F55" s="43">
        <f t="shared" si="3"/>
        <v>517.38702164000006</v>
      </c>
      <c r="G55" s="43">
        <f t="shared" si="4"/>
        <v>403.68214934000002</v>
      </c>
      <c r="H55" s="43">
        <f t="shared" si="5"/>
        <v>5537.9443318499998</v>
      </c>
      <c r="I55" s="43">
        <v>3861.6888455100002</v>
      </c>
      <c r="J55" s="43">
        <f t="shared" si="6"/>
        <v>1676.2554863399998</v>
      </c>
      <c r="K55" s="43">
        <v>1241.4319835199999</v>
      </c>
      <c r="L55" s="43">
        <v>422.66658431000002</v>
      </c>
      <c r="M55" s="43">
        <v>12.156918510000001</v>
      </c>
      <c r="N55" s="43">
        <f t="shared" si="7"/>
        <v>1790.91342201</v>
      </c>
      <c r="O55" s="43">
        <v>975.98740867000004</v>
      </c>
      <c r="P55" s="43">
        <f t="shared" si="8"/>
        <v>814.92601333999994</v>
      </c>
      <c r="Q55" s="43">
        <v>328.68034517999996</v>
      </c>
      <c r="R55" s="43">
        <v>94.720437329999996</v>
      </c>
      <c r="S55" s="43">
        <v>391.52523083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7742.6920563100002</v>
      </c>
      <c r="C56" s="43">
        <f t="shared" si="0"/>
        <v>5078.3769401300005</v>
      </c>
      <c r="D56" s="43">
        <f t="shared" si="1"/>
        <v>2664.3151161799997</v>
      </c>
      <c r="E56" s="43">
        <f t="shared" si="2"/>
        <v>1761.11688897</v>
      </c>
      <c r="F56" s="43">
        <f t="shared" si="3"/>
        <v>494.41663589000001</v>
      </c>
      <c r="G56" s="43">
        <f t="shared" si="4"/>
        <v>408.78159132000002</v>
      </c>
      <c r="H56" s="43">
        <f t="shared" si="5"/>
        <v>5872.4544959100003</v>
      </c>
      <c r="I56" s="43">
        <v>4039.9202391100002</v>
      </c>
      <c r="J56" s="43">
        <f t="shared" si="6"/>
        <v>1832.5342567999999</v>
      </c>
      <c r="K56" s="43">
        <v>1412.10154025</v>
      </c>
      <c r="L56" s="43">
        <v>403.28805471999999</v>
      </c>
      <c r="M56" s="43">
        <v>17.14466183</v>
      </c>
      <c r="N56" s="43">
        <f t="shared" si="7"/>
        <v>1870.2375604000001</v>
      </c>
      <c r="O56" s="43">
        <v>1038.4567010200001</v>
      </c>
      <c r="P56" s="43">
        <f t="shared" si="8"/>
        <v>831.78085938000004</v>
      </c>
      <c r="Q56" s="43">
        <v>349.01534872000002</v>
      </c>
      <c r="R56" s="43">
        <v>91.128581170000004</v>
      </c>
      <c r="S56" s="43">
        <v>391.63692949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7915.4895634800005</v>
      </c>
      <c r="C57" s="43">
        <f t="shared" si="0"/>
        <v>5279.7078307100001</v>
      </c>
      <c r="D57" s="43">
        <f t="shared" si="1"/>
        <v>2635.7817327699995</v>
      </c>
      <c r="E57" s="43">
        <f t="shared" si="2"/>
        <v>1707.59706936</v>
      </c>
      <c r="F57" s="43">
        <f t="shared" si="3"/>
        <v>480.76646840999996</v>
      </c>
      <c r="G57" s="43">
        <f t="shared" si="4"/>
        <v>447.41819499999997</v>
      </c>
      <c r="H57" s="43">
        <f t="shared" si="5"/>
        <v>5671.3549232699997</v>
      </c>
      <c r="I57" s="43">
        <v>3940.1856546600002</v>
      </c>
      <c r="J57" s="43">
        <f t="shared" si="6"/>
        <v>1731.1692686099998</v>
      </c>
      <c r="K57" s="43">
        <v>1338.60400046</v>
      </c>
      <c r="L57" s="43">
        <v>375.44931400999997</v>
      </c>
      <c r="M57" s="43">
        <v>17.115954140000003</v>
      </c>
      <c r="N57" s="43">
        <f t="shared" si="7"/>
        <v>2244.1346402099998</v>
      </c>
      <c r="O57" s="43">
        <v>1339.5221760500001</v>
      </c>
      <c r="P57" s="43">
        <f t="shared" si="8"/>
        <v>904.61246415999994</v>
      </c>
      <c r="Q57" s="43">
        <v>368.99306889999997</v>
      </c>
      <c r="R57" s="43">
        <v>105.31715440000001</v>
      </c>
      <c r="S57" s="43">
        <v>430.30224085999998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7943.7123596999991</v>
      </c>
      <c r="C58" s="43">
        <f t="shared" si="0"/>
        <v>5034.9421904600003</v>
      </c>
      <c r="D58" s="43">
        <f t="shared" si="1"/>
        <v>2908.7701692399996</v>
      </c>
      <c r="E58" s="43">
        <f t="shared" si="2"/>
        <v>1715.86347338</v>
      </c>
      <c r="F58" s="43">
        <f t="shared" si="3"/>
        <v>469.48686330000004</v>
      </c>
      <c r="G58" s="43">
        <f t="shared" si="4"/>
        <v>723.41983256000003</v>
      </c>
      <c r="H58" s="43">
        <f t="shared" si="5"/>
        <v>5511.4387404499994</v>
      </c>
      <c r="I58" s="43">
        <v>3495.8778373099999</v>
      </c>
      <c r="J58" s="43">
        <f t="shared" si="6"/>
        <v>2015.5609031399999</v>
      </c>
      <c r="K58" s="43">
        <v>1266.1883358699999</v>
      </c>
      <c r="L58" s="43">
        <v>339.86324309000003</v>
      </c>
      <c r="M58" s="43">
        <v>409.50932418000002</v>
      </c>
      <c r="N58" s="43">
        <f t="shared" si="7"/>
        <v>2432.2736192499997</v>
      </c>
      <c r="O58" s="43">
        <v>1539.06435315</v>
      </c>
      <c r="P58" s="43">
        <f t="shared" si="8"/>
        <v>893.20926609999992</v>
      </c>
      <c r="Q58" s="43">
        <v>449.67513751000001</v>
      </c>
      <c r="R58" s="43">
        <v>129.62362021000001</v>
      </c>
      <c r="S58" s="43">
        <v>313.91050837999995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8457.2414805900007</v>
      </c>
      <c r="C59" s="43">
        <f t="shared" si="0"/>
        <v>6175.3402282400002</v>
      </c>
      <c r="D59" s="43">
        <f t="shared" si="1"/>
        <v>2281.90125235</v>
      </c>
      <c r="E59" s="43">
        <f t="shared" si="2"/>
        <v>1453.99937486</v>
      </c>
      <c r="F59" s="43">
        <f t="shared" si="3"/>
        <v>358.68973585000003</v>
      </c>
      <c r="G59" s="43">
        <f t="shared" si="4"/>
        <v>469.21214164000003</v>
      </c>
      <c r="H59" s="43">
        <f t="shared" si="5"/>
        <v>6227.7946309300005</v>
      </c>
      <c r="I59" s="43">
        <v>4494.2899001900005</v>
      </c>
      <c r="J59" s="43">
        <f t="shared" si="6"/>
        <v>1733.50473074</v>
      </c>
      <c r="K59" s="43">
        <v>1107.4513843</v>
      </c>
      <c r="L59" s="43">
        <v>229.24312309000001</v>
      </c>
      <c r="M59" s="43">
        <v>396.81022335</v>
      </c>
      <c r="N59" s="43">
        <f t="shared" si="7"/>
        <v>2229.4468496600002</v>
      </c>
      <c r="O59" s="43">
        <v>1681.0503280500002</v>
      </c>
      <c r="P59" s="43">
        <f t="shared" si="8"/>
        <v>548.39652160999992</v>
      </c>
      <c r="Q59" s="43">
        <v>346.54799055999996</v>
      </c>
      <c r="R59" s="43">
        <v>129.44661275999999</v>
      </c>
      <c r="S59" s="43">
        <v>72.401918289999998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10340.160237060001</v>
      </c>
      <c r="C60" s="43">
        <f t="shared" si="0"/>
        <v>7698.9063348200007</v>
      </c>
      <c r="D60" s="43">
        <f t="shared" si="1"/>
        <v>2641.2539022400001</v>
      </c>
      <c r="E60" s="43">
        <f t="shared" si="2"/>
        <v>1570.8081653700001</v>
      </c>
      <c r="F60" s="43">
        <f t="shared" si="3"/>
        <v>316.46237510999998</v>
      </c>
      <c r="G60" s="43">
        <f t="shared" si="4"/>
        <v>753.98336175999998</v>
      </c>
      <c r="H60" s="43">
        <f t="shared" si="5"/>
        <v>6590.45189321</v>
      </c>
      <c r="I60" s="43">
        <v>4924.3603750800003</v>
      </c>
      <c r="J60" s="43">
        <f t="shared" si="6"/>
        <v>1666.0915181300002</v>
      </c>
      <c r="K60" s="43">
        <v>1027.16581997</v>
      </c>
      <c r="L60" s="43">
        <v>233.33181198</v>
      </c>
      <c r="M60" s="43">
        <v>405.59388617999997</v>
      </c>
      <c r="N60" s="43">
        <f t="shared" si="7"/>
        <v>3749.7083438500003</v>
      </c>
      <c r="O60" s="43">
        <v>2774.5459597400004</v>
      </c>
      <c r="P60" s="43">
        <f t="shared" si="8"/>
        <v>975.16238410999995</v>
      </c>
      <c r="Q60" s="43">
        <v>543.64234539999995</v>
      </c>
      <c r="R60" s="43">
        <v>83.130563129999999</v>
      </c>
      <c r="S60" s="43">
        <v>348.38947558000001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10586.22589209</v>
      </c>
      <c r="C61" s="43">
        <f t="shared" si="0"/>
        <v>7858.9793727799997</v>
      </c>
      <c r="D61" s="43">
        <f t="shared" si="1"/>
        <v>2727.2465193099997</v>
      </c>
      <c r="E61" s="43">
        <f t="shared" si="2"/>
        <v>1714.80787932</v>
      </c>
      <c r="F61" s="43">
        <f t="shared" si="3"/>
        <v>313.07527888999999</v>
      </c>
      <c r="G61" s="43">
        <f t="shared" si="4"/>
        <v>699.36336110000002</v>
      </c>
      <c r="H61" s="43">
        <f t="shared" si="5"/>
        <v>7266.8370827600002</v>
      </c>
      <c r="I61" s="43">
        <v>5383.1950996400001</v>
      </c>
      <c r="J61" s="43">
        <f t="shared" si="6"/>
        <v>1883.6419831199998</v>
      </c>
      <c r="K61" s="43">
        <v>1245.27871383</v>
      </c>
      <c r="L61" s="43">
        <v>232.75695408999999</v>
      </c>
      <c r="M61" s="43">
        <v>405.60631519999998</v>
      </c>
      <c r="N61" s="43">
        <f t="shared" si="7"/>
        <v>3319.3888093299997</v>
      </c>
      <c r="O61" s="43">
        <v>2475.7842731399996</v>
      </c>
      <c r="P61" s="43">
        <f t="shared" si="8"/>
        <v>843.60453619000009</v>
      </c>
      <c r="Q61" s="43">
        <v>469.52916548999997</v>
      </c>
      <c r="R61" s="43">
        <v>80.318324799999999</v>
      </c>
      <c r="S61" s="43">
        <v>293.75704590000004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11312.321996639999</v>
      </c>
      <c r="C62" s="43">
        <f t="shared" si="0"/>
        <v>7680.5995956400002</v>
      </c>
      <c r="D62" s="43">
        <f t="shared" si="1"/>
        <v>3631.722401</v>
      </c>
      <c r="E62" s="43">
        <f t="shared" si="2"/>
        <v>2675.9313099999999</v>
      </c>
      <c r="F62" s="43">
        <f t="shared" si="3"/>
        <v>284.75897157999998</v>
      </c>
      <c r="G62" s="43">
        <f t="shared" si="4"/>
        <v>671.03211942000007</v>
      </c>
      <c r="H62" s="43">
        <f t="shared" si="5"/>
        <v>8126.8103037000001</v>
      </c>
      <c r="I62" s="43">
        <v>5401.2177341200004</v>
      </c>
      <c r="J62" s="43">
        <f t="shared" si="6"/>
        <v>2725.5925695799997</v>
      </c>
      <c r="K62" s="43">
        <v>2105.2455659299999</v>
      </c>
      <c r="L62" s="43">
        <v>214.44655449999999</v>
      </c>
      <c r="M62" s="43">
        <v>405.90044914999999</v>
      </c>
      <c r="N62" s="43">
        <f t="shared" si="7"/>
        <v>3185.5116929400001</v>
      </c>
      <c r="O62" s="43">
        <v>2279.3818615199998</v>
      </c>
      <c r="P62" s="43">
        <f t="shared" si="8"/>
        <v>906.12983142000007</v>
      </c>
      <c r="Q62" s="43">
        <v>570.68574406999994</v>
      </c>
      <c r="R62" s="43">
        <v>70.312417080000003</v>
      </c>
      <c r="S62" s="43">
        <v>265.13167027000003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11901.92573198</v>
      </c>
      <c r="C63" s="43">
        <f t="shared" si="0"/>
        <v>8504.0647636499998</v>
      </c>
      <c r="D63" s="43">
        <f t="shared" si="1"/>
        <v>3397.8609683299997</v>
      </c>
      <c r="E63" s="43">
        <f t="shared" si="2"/>
        <v>2710.7449470499996</v>
      </c>
      <c r="F63" s="43">
        <f t="shared" si="3"/>
        <v>109.40693887</v>
      </c>
      <c r="G63" s="43">
        <f t="shared" si="4"/>
        <v>577.70908240999995</v>
      </c>
      <c r="H63" s="43">
        <f t="shared" si="5"/>
        <v>8231.2721149999998</v>
      </c>
      <c r="I63" s="43">
        <v>5659.8178394099996</v>
      </c>
      <c r="J63" s="43">
        <f t="shared" si="6"/>
        <v>2571.4542755899997</v>
      </c>
      <c r="K63" s="43">
        <v>2134.2915101099998</v>
      </c>
      <c r="L63" s="43">
        <v>40.494141890000002</v>
      </c>
      <c r="M63" s="43">
        <v>396.66862358999998</v>
      </c>
      <c r="N63" s="43">
        <f t="shared" si="7"/>
        <v>3670.6536169800002</v>
      </c>
      <c r="O63" s="43">
        <v>2844.2469242400002</v>
      </c>
      <c r="P63" s="43">
        <f t="shared" si="8"/>
        <v>826.40669274000004</v>
      </c>
      <c r="Q63" s="43">
        <v>576.45343693999996</v>
      </c>
      <c r="R63" s="43">
        <v>68.912796979999996</v>
      </c>
      <c r="S63" s="43">
        <v>181.04045882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12143.509873960002</v>
      </c>
      <c r="C64" s="43">
        <f t="shared" si="0"/>
        <v>8061.6344187300001</v>
      </c>
      <c r="D64" s="43">
        <f t="shared" si="1"/>
        <v>4081.8754552299997</v>
      </c>
      <c r="E64" s="43">
        <f t="shared" si="2"/>
        <v>3329.0614905100001</v>
      </c>
      <c r="F64" s="43">
        <f t="shared" si="3"/>
        <v>175.65273843</v>
      </c>
      <c r="G64" s="43">
        <f t="shared" si="4"/>
        <v>577.16122629000006</v>
      </c>
      <c r="H64" s="43">
        <f t="shared" si="5"/>
        <v>8973.7768275899998</v>
      </c>
      <c r="I64" s="43">
        <v>5731.5407835300002</v>
      </c>
      <c r="J64" s="43">
        <f t="shared" si="6"/>
        <v>3242.2360440599996</v>
      </c>
      <c r="K64" s="43">
        <v>2739.4370521599999</v>
      </c>
      <c r="L64" s="43">
        <v>106.1101467</v>
      </c>
      <c r="M64" s="43">
        <v>396.6888452</v>
      </c>
      <c r="N64" s="43">
        <f t="shared" si="7"/>
        <v>3169.73304637</v>
      </c>
      <c r="O64" s="43">
        <v>2330.0936351999999</v>
      </c>
      <c r="P64" s="43">
        <f t="shared" si="8"/>
        <v>839.63941117000002</v>
      </c>
      <c r="Q64" s="43">
        <v>589.62443834999999</v>
      </c>
      <c r="R64" s="43">
        <v>69.542591729999998</v>
      </c>
      <c r="S64" s="43">
        <v>180.47238109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12563.611042160001</v>
      </c>
      <c r="C65" s="43">
        <f t="shared" si="0"/>
        <v>8119.3422409600007</v>
      </c>
      <c r="D65" s="43">
        <f t="shared" si="1"/>
        <v>4444.2688011999999</v>
      </c>
      <c r="E65" s="43">
        <f t="shared" si="2"/>
        <v>3696.61864483</v>
      </c>
      <c r="F65" s="43">
        <f t="shared" si="3"/>
        <v>179.22861541999998</v>
      </c>
      <c r="G65" s="43">
        <f t="shared" si="4"/>
        <v>568.42154095000001</v>
      </c>
      <c r="H65" s="43">
        <f t="shared" si="5"/>
        <v>9031.8766694400001</v>
      </c>
      <c r="I65" s="43">
        <v>5474.7454216300002</v>
      </c>
      <c r="J65" s="43">
        <f t="shared" si="6"/>
        <v>3557.1312478099999</v>
      </c>
      <c r="K65" s="43">
        <v>3068.00825566</v>
      </c>
      <c r="L65" s="43">
        <v>106.37672076</v>
      </c>
      <c r="M65" s="43">
        <v>382.74627139</v>
      </c>
      <c r="N65" s="43">
        <f t="shared" si="7"/>
        <v>3531.73437272</v>
      </c>
      <c r="O65" s="43">
        <v>2644.59681933</v>
      </c>
      <c r="P65" s="43">
        <f t="shared" si="8"/>
        <v>887.13755338999999</v>
      </c>
      <c r="Q65" s="43">
        <v>628.61038916999996</v>
      </c>
      <c r="R65" s="43">
        <v>72.851894659999999</v>
      </c>
      <c r="S65" s="43">
        <v>185.67526956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12564.175001299998</v>
      </c>
      <c r="C66" s="43">
        <f t="shared" si="0"/>
        <v>8492.0072236899996</v>
      </c>
      <c r="D66" s="43">
        <f t="shared" si="1"/>
        <v>4072.1677776099996</v>
      </c>
      <c r="E66" s="43">
        <f t="shared" si="2"/>
        <v>3321.6340916599997</v>
      </c>
      <c r="F66" s="43">
        <f t="shared" si="3"/>
        <v>197.50982314999999</v>
      </c>
      <c r="G66" s="43">
        <f t="shared" si="4"/>
        <v>553.02386279999996</v>
      </c>
      <c r="H66" s="43">
        <f t="shared" si="5"/>
        <v>9131.5790849099994</v>
      </c>
      <c r="I66" s="43">
        <v>5932.5215240899997</v>
      </c>
      <c r="J66" s="43">
        <f t="shared" si="6"/>
        <v>3199.0575608199997</v>
      </c>
      <c r="K66" s="43">
        <v>2689.5375601599999</v>
      </c>
      <c r="L66" s="43">
        <v>127.38163998</v>
      </c>
      <c r="M66" s="43">
        <v>382.13836068000001</v>
      </c>
      <c r="N66" s="43">
        <f t="shared" si="7"/>
        <v>3432.5959163899997</v>
      </c>
      <c r="O66" s="43">
        <v>2559.4856995999999</v>
      </c>
      <c r="P66" s="43">
        <f t="shared" si="8"/>
        <v>873.11021678999987</v>
      </c>
      <c r="Q66" s="43">
        <v>632.09653149999997</v>
      </c>
      <c r="R66" s="43">
        <v>70.12818317</v>
      </c>
      <c r="S66" s="43">
        <v>170.88550211999998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13772.474726</v>
      </c>
      <c r="C67" s="43">
        <f t="shared" si="0"/>
        <v>9482.8106988700001</v>
      </c>
      <c r="D67" s="43">
        <f t="shared" si="1"/>
        <v>4289.6640271300002</v>
      </c>
      <c r="E67" s="43">
        <f t="shared" si="2"/>
        <v>3501.3048029900001</v>
      </c>
      <c r="F67" s="43">
        <f t="shared" si="3"/>
        <v>233.49018103999998</v>
      </c>
      <c r="G67" s="43">
        <f t="shared" si="4"/>
        <v>554.8690431</v>
      </c>
      <c r="H67" s="43">
        <f t="shared" si="5"/>
        <v>10022.2256992</v>
      </c>
      <c r="I67" s="43">
        <v>6694.0550119399995</v>
      </c>
      <c r="J67" s="43">
        <f t="shared" si="6"/>
        <v>3328.1706872600002</v>
      </c>
      <c r="K67" s="43">
        <v>2784.3144289900001</v>
      </c>
      <c r="L67" s="43">
        <v>162.53962679</v>
      </c>
      <c r="M67" s="43">
        <v>381.31663148000001</v>
      </c>
      <c r="N67" s="43">
        <f t="shared" si="7"/>
        <v>3750.2490268000001</v>
      </c>
      <c r="O67" s="43">
        <v>2788.7556869300001</v>
      </c>
      <c r="P67" s="43">
        <f t="shared" si="8"/>
        <v>961.49333987</v>
      </c>
      <c r="Q67" s="43">
        <v>716.99037399999997</v>
      </c>
      <c r="R67" s="43">
        <v>70.950554249999996</v>
      </c>
      <c r="S67" s="43">
        <v>173.55241161999999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14318.875676380001</v>
      </c>
      <c r="C68" s="43">
        <f t="shared" ref="C68" si="9">I68+O68</f>
        <v>9878.8599901099988</v>
      </c>
      <c r="D68" s="43">
        <f t="shared" ref="D68" si="10">J68+P68</f>
        <v>4440.0156862700005</v>
      </c>
      <c r="E68" s="43">
        <f t="shared" ref="E68" si="11">K68+Q68</f>
        <v>3788.34353242</v>
      </c>
      <c r="F68" s="43">
        <f t="shared" ref="F68" si="12">L68+R68</f>
        <v>132.42132132</v>
      </c>
      <c r="G68" s="43">
        <f t="shared" ref="G68" si="13">M68+S68</f>
        <v>519.25083253000003</v>
      </c>
      <c r="H68" s="43">
        <f t="shared" ref="H68" si="14">SUM(I68:J68)</f>
        <v>9911.2508152099999</v>
      </c>
      <c r="I68" s="43">
        <v>6480.4715502199997</v>
      </c>
      <c r="J68" s="43">
        <f t="shared" ref="J68" si="15">SUM(K68:M68)</f>
        <v>3430.7792649900002</v>
      </c>
      <c r="K68" s="43">
        <v>2996.5420200200001</v>
      </c>
      <c r="L68" s="43">
        <v>53.533631869999994</v>
      </c>
      <c r="M68" s="43">
        <v>380.70361309999998</v>
      </c>
      <c r="N68" s="43">
        <f t="shared" ref="N68" si="16">SUM(O68:P68)</f>
        <v>4407.6248611700003</v>
      </c>
      <c r="O68" s="43">
        <v>3398.38843989</v>
      </c>
      <c r="P68" s="43">
        <f t="shared" ref="P68" si="17">SUM(Q68:S68)</f>
        <v>1009.2364212800001</v>
      </c>
      <c r="Q68" s="43">
        <v>791.80151239999998</v>
      </c>
      <c r="R68" s="43">
        <v>78.887689449999996</v>
      </c>
      <c r="S68" s="43">
        <v>138.54721942999998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14462.686835349999</v>
      </c>
      <c r="C69" s="43">
        <f t="shared" ref="C69" si="18">I69+O69</f>
        <v>10009.693245819999</v>
      </c>
      <c r="D69" s="43">
        <f t="shared" ref="D69" si="19">J69+P69</f>
        <v>4452.9935895300005</v>
      </c>
      <c r="E69" s="43">
        <f t="shared" ref="E69" si="20">K69+Q69</f>
        <v>3944.9212373699997</v>
      </c>
      <c r="F69" s="43">
        <f t="shared" ref="F69" si="21">L69+R69</f>
        <v>103.96684757</v>
      </c>
      <c r="G69" s="43">
        <f t="shared" ref="G69" si="22">M69+S69</f>
        <v>404.10550459000001</v>
      </c>
      <c r="H69" s="43">
        <f t="shared" ref="H69" si="23">SUM(I69:J69)</f>
        <v>9810.3115997999994</v>
      </c>
      <c r="I69" s="43">
        <v>6279.0982986799991</v>
      </c>
      <c r="J69" s="43">
        <f t="shared" ref="J69" si="24">SUM(K69:M69)</f>
        <v>3531.2133011199999</v>
      </c>
      <c r="K69" s="43">
        <v>3105.7719999299998</v>
      </c>
      <c r="L69" s="43">
        <v>45.349097279999995</v>
      </c>
      <c r="M69" s="43">
        <v>380.09220391000002</v>
      </c>
      <c r="N69" s="43">
        <f t="shared" ref="N69" si="25">SUM(O69:P69)</f>
        <v>4652.3752355500001</v>
      </c>
      <c r="O69" s="43">
        <v>3730.5949471399999</v>
      </c>
      <c r="P69" s="43">
        <f t="shared" ref="P69" si="26">SUM(Q69:S69)</f>
        <v>921.78028841000014</v>
      </c>
      <c r="Q69" s="43">
        <v>839.14923744000009</v>
      </c>
      <c r="R69" s="43">
        <v>58.617750289999996</v>
      </c>
      <c r="S69" s="43">
        <v>24.01330068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14256.593337899998</v>
      </c>
      <c r="C70" s="43">
        <f t="shared" ref="C70" si="27">I70+O70</f>
        <v>8134.7544378000002</v>
      </c>
      <c r="D70" s="43">
        <f t="shared" ref="D70" si="28">J70+P70</f>
        <v>6121.8389001000005</v>
      </c>
      <c r="E70" s="43">
        <f t="shared" ref="E70" si="29">K70+Q70</f>
        <v>5627.1554362500001</v>
      </c>
      <c r="F70" s="43">
        <f t="shared" ref="F70" si="30">L70+R70</f>
        <v>86.951960130000003</v>
      </c>
      <c r="G70" s="43">
        <f t="shared" ref="G70" si="31">M70+S70</f>
        <v>407.73150372000003</v>
      </c>
      <c r="H70" s="43">
        <f t="shared" ref="H70" si="32">SUM(I70:J70)</f>
        <v>9983.3417781400003</v>
      </c>
      <c r="I70" s="43">
        <v>5581.1226887299999</v>
      </c>
      <c r="J70" s="43">
        <f t="shared" ref="J70" si="33">SUM(K70:M70)</f>
        <v>4402.2190894100004</v>
      </c>
      <c r="K70" s="43">
        <v>3978.9936012200001</v>
      </c>
      <c r="L70" s="43">
        <v>39.770803139999998</v>
      </c>
      <c r="M70" s="43">
        <v>383.45468505000002</v>
      </c>
      <c r="N70" s="43">
        <f t="shared" ref="N70" si="34">SUM(O70:P70)</f>
        <v>4273.2515597600004</v>
      </c>
      <c r="O70" s="43">
        <v>2553.6317490700003</v>
      </c>
      <c r="P70" s="43">
        <f t="shared" ref="P70" si="35">SUM(Q70:S70)</f>
        <v>1719.6198106900001</v>
      </c>
      <c r="Q70" s="43">
        <v>1648.16183503</v>
      </c>
      <c r="R70" s="43">
        <v>47.181156989999998</v>
      </c>
      <c r="S70" s="43">
        <v>24.276818669999997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14667.015977659998</v>
      </c>
      <c r="C71" s="43">
        <f t="shared" ref="C71" si="36">I71+O71</f>
        <v>8853.3032946099993</v>
      </c>
      <c r="D71" s="43">
        <f t="shared" ref="D71" si="37">J71+P71</f>
        <v>5813.7126830500001</v>
      </c>
      <c r="E71" s="43">
        <f t="shared" ref="E71" si="38">K71+Q71</f>
        <v>5304.9408754699998</v>
      </c>
      <c r="F71" s="43">
        <f t="shared" ref="F71" si="39">L71+R71</f>
        <v>100.18546671999999</v>
      </c>
      <c r="G71" s="43">
        <f t="shared" ref="G71" si="40">M71+S71</f>
        <v>408.58634086000012</v>
      </c>
      <c r="H71" s="43">
        <f t="shared" ref="H71" si="41">SUM(I71:J71)</f>
        <v>9950.2559349100011</v>
      </c>
      <c r="I71" s="43">
        <v>5854.5383477400001</v>
      </c>
      <c r="J71" s="43">
        <f t="shared" ref="J71" si="42">SUM(K71:M71)</f>
        <v>4095.7175871700001</v>
      </c>
      <c r="K71" s="43">
        <v>3661.8708118499999</v>
      </c>
      <c r="L71" s="43">
        <v>50.405817419999998</v>
      </c>
      <c r="M71" s="43">
        <v>383.44095790000011</v>
      </c>
      <c r="N71" s="43">
        <f t="shared" ref="N71" si="43">SUM(O71:P71)</f>
        <v>4716.7600427500001</v>
      </c>
      <c r="O71" s="43">
        <v>2998.7649468700001</v>
      </c>
      <c r="P71" s="43">
        <f t="shared" ref="P71" si="44">SUM(Q71:S71)</f>
        <v>1717.9950958800002</v>
      </c>
      <c r="Q71" s="43">
        <v>1643.0700636200002</v>
      </c>
      <c r="R71" s="43">
        <v>49.779649300000003</v>
      </c>
      <c r="S71" s="43">
        <v>25.145382960000003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15673.39233941</v>
      </c>
      <c r="C72" s="43">
        <f t="shared" ref="C72" si="45">I72+O72</f>
        <v>9571.4233362699997</v>
      </c>
      <c r="D72" s="43">
        <f t="shared" ref="D72" si="46">J72+P72</f>
        <v>6101.9690031400005</v>
      </c>
      <c r="E72" s="43">
        <f t="shared" ref="E72" si="47">K72+Q72</f>
        <v>5590.5343600300002</v>
      </c>
      <c r="F72" s="43">
        <f t="shared" ref="F72" si="48">L72+R72</f>
        <v>101.01942953</v>
      </c>
      <c r="G72" s="43">
        <f t="shared" ref="G72" si="49">M72+S72</f>
        <v>410.41521358</v>
      </c>
      <c r="H72" s="43">
        <f t="shared" ref="H72" si="50">SUM(I72:J72)</f>
        <v>10496.07356592</v>
      </c>
      <c r="I72" s="43">
        <v>6356.1050008500006</v>
      </c>
      <c r="J72" s="43">
        <f t="shared" ref="J72" si="51">SUM(K72:M72)</f>
        <v>4139.9685650700003</v>
      </c>
      <c r="K72" s="43">
        <v>3708.60893764</v>
      </c>
      <c r="L72" s="43">
        <v>47.929574449999997</v>
      </c>
      <c r="M72" s="43">
        <v>383.43005298000003</v>
      </c>
      <c r="N72" s="43">
        <f t="shared" ref="N72" si="52">SUM(O72:P72)</f>
        <v>5177.3187734900002</v>
      </c>
      <c r="O72" s="43">
        <v>3215.31833542</v>
      </c>
      <c r="P72" s="43">
        <f t="shared" ref="P72" si="53">SUM(Q72:S72)</f>
        <v>1962.00043807</v>
      </c>
      <c r="Q72" s="43">
        <v>1881.92542239</v>
      </c>
      <c r="R72" s="43">
        <v>53.08985508</v>
      </c>
      <c r="S72" s="43">
        <v>26.9851606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15259.684331889999</v>
      </c>
      <c r="C73" s="43">
        <f t="shared" ref="C73" si="54">I73+O73</f>
        <v>7933.1165433300002</v>
      </c>
      <c r="D73" s="43">
        <f t="shared" ref="D73" si="55">J73+P73</f>
        <v>7326.5677885599998</v>
      </c>
      <c r="E73" s="43">
        <f t="shared" ref="E73" si="56">K73+Q73</f>
        <v>6808.6771831200003</v>
      </c>
      <c r="F73" s="43">
        <f t="shared" ref="F73" si="57">L73+R73</f>
        <v>108.32164999</v>
      </c>
      <c r="G73" s="43">
        <f t="shared" ref="G73" si="58">M73+S73</f>
        <v>409.56895544999998</v>
      </c>
      <c r="H73" s="43">
        <f t="shared" ref="H73" si="59">SUM(I73:J73)</f>
        <v>9836.4572879199986</v>
      </c>
      <c r="I73" s="43">
        <v>5106.6267499599999</v>
      </c>
      <c r="J73" s="43">
        <f t="shared" ref="J73" si="60">SUM(K73:M73)</f>
        <v>4729.8305379599997</v>
      </c>
      <c r="K73" s="43">
        <v>4289.9889281699998</v>
      </c>
      <c r="L73" s="43">
        <v>56.437649190000002</v>
      </c>
      <c r="M73" s="43">
        <v>383.4039606</v>
      </c>
      <c r="N73" s="43">
        <f t="shared" ref="N73" si="61">SUM(O73:P73)</f>
        <v>5423.2270439700005</v>
      </c>
      <c r="O73" s="43">
        <v>2826.4897933700004</v>
      </c>
      <c r="P73" s="43">
        <f t="shared" ref="P73" si="62">SUM(Q73:S73)</f>
        <v>2596.7372506000002</v>
      </c>
      <c r="Q73" s="43">
        <v>2518.6882549500001</v>
      </c>
      <c r="R73" s="43">
        <v>51.884000800000003</v>
      </c>
      <c r="S73" s="43">
        <v>26.164994849999999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14606.94812393</v>
      </c>
      <c r="C74" s="43">
        <f t="shared" ref="C74" si="63">I74+O74</f>
        <v>8055.9850933199996</v>
      </c>
      <c r="D74" s="43">
        <f t="shared" ref="D74" si="64">J74+P74</f>
        <v>6550.9630306099989</v>
      </c>
      <c r="E74" s="43">
        <f t="shared" ref="E74" si="65">K74+Q74</f>
        <v>6220.7053969599992</v>
      </c>
      <c r="F74" s="43">
        <f t="shared" ref="F74" si="66">L74+R74</f>
        <v>137.20824203999999</v>
      </c>
      <c r="G74" s="43">
        <f t="shared" ref="G74" si="67">M74+S74</f>
        <v>193.04939160999999</v>
      </c>
      <c r="H74" s="43">
        <f t="shared" ref="H74" si="68">SUM(I74:J74)</f>
        <v>9375.4458826899991</v>
      </c>
      <c r="I74" s="43">
        <v>5432.5641298199998</v>
      </c>
      <c r="J74" s="43">
        <f t="shared" ref="J74" si="69">SUM(K74:M74)</f>
        <v>3942.8817528699997</v>
      </c>
      <c r="K74" s="43">
        <v>3687.7177949999996</v>
      </c>
      <c r="L74" s="43">
        <v>87.254281329999998</v>
      </c>
      <c r="M74" s="43">
        <v>167.90967653999999</v>
      </c>
      <c r="N74" s="43">
        <f t="shared" ref="N74" si="70">SUM(O74:P74)</f>
        <v>5231.5022412399994</v>
      </c>
      <c r="O74" s="43">
        <v>2623.4209634999997</v>
      </c>
      <c r="P74" s="43">
        <f t="shared" ref="P74" si="71">SUM(Q74:S74)</f>
        <v>2608.0812777399997</v>
      </c>
      <c r="Q74" s="43">
        <v>2532.9876019599997</v>
      </c>
      <c r="R74" s="43">
        <v>49.953960709999997</v>
      </c>
      <c r="S74" s="43">
        <v>25.139715070000001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13455.94890044</v>
      </c>
      <c r="C75" s="43">
        <f t="shared" ref="C75" si="72">I75+O75</f>
        <v>7877.5562565300006</v>
      </c>
      <c r="D75" s="43">
        <f t="shared" ref="D75" si="73">J75+P75</f>
        <v>5578.3926439099996</v>
      </c>
      <c r="E75" s="43">
        <f t="shared" ref="E75" si="74">K75+Q75</f>
        <v>5240.7920809799998</v>
      </c>
      <c r="F75" s="43">
        <f t="shared" ref="F75" si="75">L75+R75</f>
        <v>144.56976215</v>
      </c>
      <c r="G75" s="43">
        <f t="shared" ref="G75" si="76">M75+S75</f>
        <v>193.03080077999999</v>
      </c>
      <c r="H75" s="43">
        <f t="shared" ref="H75" si="77">SUM(I75:J75)</f>
        <v>8957.6314121300002</v>
      </c>
      <c r="I75" s="43">
        <v>5505.3114748900007</v>
      </c>
      <c r="J75" s="43">
        <f t="shared" ref="J75" si="78">SUM(K75:M75)</f>
        <v>3452.3199372399999</v>
      </c>
      <c r="K75" s="43">
        <v>3188.84131032</v>
      </c>
      <c r="L75" s="43">
        <v>95.575052350000007</v>
      </c>
      <c r="M75" s="43">
        <v>167.90357456999999</v>
      </c>
      <c r="N75" s="43">
        <f t="shared" ref="N75" si="79">SUM(O75:P75)</f>
        <v>4498.31748831</v>
      </c>
      <c r="O75" s="43">
        <v>2372.2447816399999</v>
      </c>
      <c r="P75" s="43">
        <f t="shared" ref="P75" si="80">SUM(Q75:S75)</f>
        <v>2126.0727066699997</v>
      </c>
      <c r="Q75" s="43">
        <v>2051.9507706599998</v>
      </c>
      <c r="R75" s="43">
        <v>48.994709800000003</v>
      </c>
      <c r="S75" s="43">
        <v>25.12722621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13479.531758779998</v>
      </c>
      <c r="C76" s="43">
        <f t="shared" ref="C76" si="81">I76+O76</f>
        <v>8219.9731308699993</v>
      </c>
      <c r="D76" s="43">
        <f t="shared" ref="D76" si="82">J76+P76</f>
        <v>5259.5586279099998</v>
      </c>
      <c r="E76" s="43">
        <f t="shared" ref="E76" si="83">K76+Q76</f>
        <v>4934.4140859500003</v>
      </c>
      <c r="F76" s="43">
        <f t="shared" ref="F76" si="84">L76+R76</f>
        <v>132.45113100999998</v>
      </c>
      <c r="G76" s="43">
        <f t="shared" ref="G76" si="85">M76+S76</f>
        <v>192.69341094999999</v>
      </c>
      <c r="H76" s="43">
        <f t="shared" ref="H76" si="86">SUM(I76:J76)</f>
        <v>9012.6673309500002</v>
      </c>
      <c r="I76" s="43">
        <v>5746.7015419399995</v>
      </c>
      <c r="J76" s="43">
        <f t="shared" ref="J76" si="87">SUM(K76:M76)</f>
        <v>3265.9657890099998</v>
      </c>
      <c r="K76" s="43">
        <v>3013.9755079699999</v>
      </c>
      <c r="L76" s="43">
        <v>84.116653409999998</v>
      </c>
      <c r="M76" s="43">
        <v>167.87362762999999</v>
      </c>
      <c r="N76" s="43">
        <f t="shared" ref="N76" si="88">SUM(O76:P76)</f>
        <v>4466.8644278299998</v>
      </c>
      <c r="O76" s="43">
        <v>2473.2715889299998</v>
      </c>
      <c r="P76" s="43">
        <f t="shared" ref="P76" si="89">SUM(Q76:S76)</f>
        <v>1993.5928388999998</v>
      </c>
      <c r="Q76" s="43">
        <v>1920.43857798</v>
      </c>
      <c r="R76" s="43">
        <v>48.3344776</v>
      </c>
      <c r="S76" s="43">
        <v>24.819783319999999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13707.116822380001</v>
      </c>
      <c r="C77" s="43">
        <f t="shared" ref="C77" si="90">I77+O77</f>
        <v>7734.65303124</v>
      </c>
      <c r="D77" s="43">
        <f t="shared" ref="D77" si="91">J77+P77</f>
        <v>5972.4637911400005</v>
      </c>
      <c r="E77" s="43">
        <f t="shared" ref="E77" si="92">K77+Q77</f>
        <v>5656.9655590100001</v>
      </c>
      <c r="F77" s="43">
        <f t="shared" ref="F77" si="93">L77+R77</f>
        <v>120.10328132000001</v>
      </c>
      <c r="G77" s="43">
        <f t="shared" ref="G77" si="94">M77+S77</f>
        <v>195.39495081000001</v>
      </c>
      <c r="H77" s="43">
        <f t="shared" ref="H77" si="95">SUM(I77:J77)</f>
        <v>9007.35763219</v>
      </c>
      <c r="I77" s="43">
        <v>5161.7928422599998</v>
      </c>
      <c r="J77" s="43">
        <f t="shared" ref="J77" si="96">SUM(K77:M77)</f>
        <v>3845.5647899300002</v>
      </c>
      <c r="K77" s="43">
        <v>3586.60513674</v>
      </c>
      <c r="L77" s="43">
        <v>88.337394979999999</v>
      </c>
      <c r="M77" s="43">
        <v>170.62225821000001</v>
      </c>
      <c r="N77" s="43">
        <f t="shared" ref="N77" si="97">SUM(O77:P77)</f>
        <v>4699.7591901900005</v>
      </c>
      <c r="O77" s="43">
        <v>2572.8601889800002</v>
      </c>
      <c r="P77" s="43">
        <f t="shared" ref="P77" si="98">SUM(Q77:S77)</f>
        <v>2126.8990012100003</v>
      </c>
      <c r="Q77" s="43">
        <v>2070.3604222700001</v>
      </c>
      <c r="R77" s="43">
        <v>31.765886340000002</v>
      </c>
      <c r="S77" s="43">
        <v>24.772692599999999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13106.96775102</v>
      </c>
      <c r="C78" s="43">
        <f t="shared" ref="C78" si="99">I78+O78</f>
        <v>8485.4740499200016</v>
      </c>
      <c r="D78" s="43">
        <f t="shared" ref="D78" si="100">J78+P78</f>
        <v>4621.4937011000002</v>
      </c>
      <c r="E78" s="43">
        <f t="shared" ref="E78" si="101">K78+Q78</f>
        <v>4252.7027343999998</v>
      </c>
      <c r="F78" s="43">
        <f t="shared" ref="F78" si="102">L78+R78</f>
        <v>115.39852988999999</v>
      </c>
      <c r="G78" s="43">
        <f t="shared" ref="G78" si="103">M78+S78</f>
        <v>253.39243680999999</v>
      </c>
      <c r="H78" s="43">
        <f t="shared" ref="H78" si="104">SUM(I78:J78)</f>
        <v>8038.12862451</v>
      </c>
      <c r="I78" s="43">
        <v>5609.3878937600002</v>
      </c>
      <c r="J78" s="43">
        <f t="shared" ref="J78" si="105">SUM(K78:M78)</f>
        <v>2428.7407307499998</v>
      </c>
      <c r="K78" s="43">
        <v>2169.4016465499999</v>
      </c>
      <c r="L78" s="43">
        <v>82.459921989999998</v>
      </c>
      <c r="M78" s="43">
        <v>176.87916221</v>
      </c>
      <c r="N78" s="43">
        <f t="shared" ref="N78" si="106">SUM(O78:P78)</f>
        <v>5068.8391265099999</v>
      </c>
      <c r="O78" s="43">
        <v>2876.0861561600004</v>
      </c>
      <c r="P78" s="43">
        <f t="shared" ref="P78" si="107">SUM(Q78:S78)</f>
        <v>2192.7529703499999</v>
      </c>
      <c r="Q78" s="43">
        <v>2083.3010878499999</v>
      </c>
      <c r="R78" s="43">
        <v>32.938607900000001</v>
      </c>
      <c r="S78" s="43">
        <v>76.513274600000003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14228.953904599997</v>
      </c>
      <c r="C79" s="43">
        <f t="shared" ref="C79" si="108">I79+O79</f>
        <v>9008.2523654999986</v>
      </c>
      <c r="D79" s="43">
        <f t="shared" ref="D79" si="109">J79+P79</f>
        <v>5220.7015391000004</v>
      </c>
      <c r="E79" s="43">
        <f t="shared" ref="E79" si="110">K79+Q79</f>
        <v>4830.4062813599994</v>
      </c>
      <c r="F79" s="43">
        <f t="shared" ref="F79" si="111">L79+R79</f>
        <v>134.80069187000001</v>
      </c>
      <c r="G79" s="43">
        <f t="shared" ref="G79" si="112">M79+S79</f>
        <v>255.49456586999997</v>
      </c>
      <c r="H79" s="43">
        <f t="shared" ref="H79" si="113">SUM(I79:J79)</f>
        <v>8800.9305311999997</v>
      </c>
      <c r="I79" s="43">
        <v>6186.7426635699985</v>
      </c>
      <c r="J79" s="43">
        <f t="shared" ref="J79" si="114">SUM(K79:M79)</f>
        <v>2614.1878676300003</v>
      </c>
      <c r="K79" s="43">
        <v>2332.4177058300002</v>
      </c>
      <c r="L79" s="43">
        <v>104.17574065000001</v>
      </c>
      <c r="M79" s="43">
        <v>177.59442114999999</v>
      </c>
      <c r="N79" s="43">
        <f t="shared" ref="N79" si="115">SUM(O79:P79)</f>
        <v>5428.0233733999994</v>
      </c>
      <c r="O79" s="43">
        <v>2821.5097019300001</v>
      </c>
      <c r="P79" s="43">
        <f t="shared" ref="P79" si="116">SUM(Q79:S79)</f>
        <v>2606.5136714699997</v>
      </c>
      <c r="Q79" s="43">
        <v>2497.9885755299997</v>
      </c>
      <c r="R79" s="43">
        <v>30.62495122</v>
      </c>
      <c r="S79" s="43">
        <v>77.90014472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13768.703923419998</v>
      </c>
      <c r="C80" s="43">
        <f t="shared" ref="C80" si="117">I80+O80</f>
        <v>9629.2878648100013</v>
      </c>
      <c r="D80" s="43">
        <f t="shared" ref="D80" si="118">J80+P80</f>
        <v>4139.4160586100006</v>
      </c>
      <c r="E80" s="43">
        <f t="shared" ref="E80" si="119">K80+Q80</f>
        <v>3734.6330857200001</v>
      </c>
      <c r="F80" s="43">
        <f t="shared" ref="F80" si="120">L80+R80</f>
        <v>125.00876612</v>
      </c>
      <c r="G80" s="43">
        <f t="shared" ref="G80" si="121">M80+S80</f>
        <v>279.77420676999998</v>
      </c>
      <c r="H80" s="43">
        <f t="shared" ref="H80" si="122">SUM(I80:J80)</f>
        <v>8322.6084603200015</v>
      </c>
      <c r="I80" s="43">
        <v>5642.5413523700008</v>
      </c>
      <c r="J80" s="43">
        <f t="shared" ref="J80" si="123">SUM(K80:M80)</f>
        <v>2680.0671079500003</v>
      </c>
      <c r="K80" s="43">
        <v>2380.7407244800002</v>
      </c>
      <c r="L80" s="43">
        <v>94.847994960000008</v>
      </c>
      <c r="M80" s="43">
        <v>204.47838851</v>
      </c>
      <c r="N80" s="43">
        <f t="shared" ref="N80" si="124">SUM(O80:P80)</f>
        <v>5446.0954630999995</v>
      </c>
      <c r="O80" s="43">
        <v>3986.7465124399996</v>
      </c>
      <c r="P80" s="43">
        <f t="shared" ref="P80" si="125">SUM(Q80:S80)</f>
        <v>1459.3489506600001</v>
      </c>
      <c r="Q80" s="43">
        <v>1353.8923612400001</v>
      </c>
      <c r="R80" s="43">
        <v>30.160771159999999</v>
      </c>
      <c r="S80" s="43">
        <v>75.295818260000004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13584.39189536</v>
      </c>
      <c r="C81" s="43">
        <f t="shared" ref="C81" si="126">I81+O81</f>
        <v>8299.1105588399987</v>
      </c>
      <c r="D81" s="43">
        <f t="shared" ref="D81" si="127">J81+P81</f>
        <v>5285.28133652</v>
      </c>
      <c r="E81" s="43">
        <f t="shared" ref="E81" si="128">K81+Q81</f>
        <v>4884.5272739800002</v>
      </c>
      <c r="F81" s="43">
        <f t="shared" ref="F81" si="129">L81+R81</f>
        <v>121.95004483000001</v>
      </c>
      <c r="G81" s="43">
        <f t="shared" ref="G81" si="130">M81+S81</f>
        <v>278.80401771000004</v>
      </c>
      <c r="H81" s="43">
        <f t="shared" ref="H81" si="131">SUM(I81:J81)</f>
        <v>8204.4147874200007</v>
      </c>
      <c r="I81" s="43">
        <v>5341.4808145699999</v>
      </c>
      <c r="J81" s="43">
        <f t="shared" ref="J81" si="132">SUM(K81:M81)</f>
        <v>2862.9339728500004</v>
      </c>
      <c r="K81" s="43">
        <v>2566.4907307800004</v>
      </c>
      <c r="L81" s="43">
        <v>91.650734370000009</v>
      </c>
      <c r="M81" s="43">
        <v>204.79250770000002</v>
      </c>
      <c r="N81" s="43">
        <f t="shared" ref="N81" si="133">SUM(O81:P81)</f>
        <v>5379.9771079399998</v>
      </c>
      <c r="O81" s="43">
        <v>2957.6297442699997</v>
      </c>
      <c r="P81" s="43">
        <f t="shared" ref="P81" si="134">SUM(Q81:S81)</f>
        <v>2422.34736367</v>
      </c>
      <c r="Q81" s="43">
        <v>2318.0365431999999</v>
      </c>
      <c r="R81" s="43">
        <v>30.299310460000001</v>
      </c>
      <c r="S81" s="43">
        <v>74.011510010000009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15801.735568560001</v>
      </c>
      <c r="C82" s="43">
        <f t="shared" ref="C82" si="135">I82+O82</f>
        <v>9338.8593621600012</v>
      </c>
      <c r="D82" s="43">
        <f t="shared" ref="D82" si="136">J82+P82</f>
        <v>6462.8762064000002</v>
      </c>
      <c r="E82" s="43">
        <f t="shared" ref="E82" si="137">K82+Q82</f>
        <v>6200.2096447900003</v>
      </c>
      <c r="F82" s="43">
        <f t="shared" ref="F82" si="138">L82+R82</f>
        <v>146.77195583</v>
      </c>
      <c r="G82" s="43">
        <f t="shared" ref="G82" si="139">M82+S82</f>
        <v>115.89460578000001</v>
      </c>
      <c r="H82" s="43">
        <f t="shared" ref="H82" si="140">SUM(I82:J82)</f>
        <v>9530.3460312000007</v>
      </c>
      <c r="I82" s="43">
        <v>6238.1895810900005</v>
      </c>
      <c r="J82" s="43">
        <f t="shared" ref="J82" si="141">SUM(K82:M82)</f>
        <v>3292.1564501100002</v>
      </c>
      <c r="K82" s="43">
        <v>3147.78118804</v>
      </c>
      <c r="L82" s="43">
        <v>106.50900265</v>
      </c>
      <c r="M82" s="43">
        <v>37.866259420000006</v>
      </c>
      <c r="N82" s="43">
        <f t="shared" ref="N82" si="142">SUM(O82:P82)</f>
        <v>6271.3895373599989</v>
      </c>
      <c r="O82" s="43">
        <v>3100.6697810699998</v>
      </c>
      <c r="P82" s="43">
        <f t="shared" ref="P82" si="143">SUM(Q82:S82)</f>
        <v>3170.7197562899996</v>
      </c>
      <c r="Q82" s="43">
        <v>3052.4284567499999</v>
      </c>
      <c r="R82" s="43">
        <v>40.262953179999997</v>
      </c>
      <c r="S82" s="43">
        <v>78.02834636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15358.392788040002</v>
      </c>
      <c r="C83" s="43">
        <f t="shared" ref="C83" si="144">I83+O83</f>
        <v>9647.1195663899998</v>
      </c>
      <c r="D83" s="43">
        <f t="shared" ref="D83" si="145">J83+P83</f>
        <v>5711.2732216499999</v>
      </c>
      <c r="E83" s="43">
        <f t="shared" ref="E83" si="146">K83+Q83</f>
        <v>5433.7623848500007</v>
      </c>
      <c r="F83" s="43">
        <f t="shared" ref="F83" si="147">L83+R83</f>
        <v>154.68619116000002</v>
      </c>
      <c r="G83" s="43">
        <f t="shared" ref="G83" si="148">M83+S83</f>
        <v>122.82464564</v>
      </c>
      <c r="H83" s="43">
        <f t="shared" ref="H83" si="149">SUM(I83:J83)</f>
        <v>8572.5328619499996</v>
      </c>
      <c r="I83" s="43">
        <v>6019.43842984</v>
      </c>
      <c r="J83" s="43">
        <f t="shared" ref="J83" si="150">SUM(K83:M83)</f>
        <v>2553.0944321100001</v>
      </c>
      <c r="K83" s="43">
        <v>2394.5905144600001</v>
      </c>
      <c r="L83" s="43">
        <v>114.37394162000001</v>
      </c>
      <c r="M83" s="43">
        <v>44.129976030000002</v>
      </c>
      <c r="N83" s="43">
        <f t="shared" ref="N83" si="151">SUM(O83:P83)</f>
        <v>6785.8599260899991</v>
      </c>
      <c r="O83" s="43">
        <v>3627.6811365499998</v>
      </c>
      <c r="P83" s="43">
        <f t="shared" ref="P83" si="152">SUM(Q83:S83)</f>
        <v>3158.1787895399998</v>
      </c>
      <c r="Q83" s="43">
        <v>3039.1718703900001</v>
      </c>
      <c r="R83" s="43">
        <v>40.312249540000003</v>
      </c>
      <c r="S83" s="43">
        <v>78.694669610000005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14977.547645279999</v>
      </c>
      <c r="C84" s="43">
        <f t="shared" ref="C84" si="153">I84+O84</f>
        <v>9480.8439637400006</v>
      </c>
      <c r="D84" s="43">
        <f t="shared" ref="D84" si="154">J84+P84</f>
        <v>5496.7036815399988</v>
      </c>
      <c r="E84" s="43">
        <f t="shared" ref="E84" si="155">K84+Q84</f>
        <v>5211.5428188999995</v>
      </c>
      <c r="F84" s="43">
        <f t="shared" ref="F84" si="156">L84+R84</f>
        <v>158.07644864</v>
      </c>
      <c r="G84" s="43">
        <f t="shared" ref="G84" si="157">M84+S84</f>
        <v>127.08441400000001</v>
      </c>
      <c r="H84" s="43">
        <f t="shared" ref="H84" si="158">SUM(I84:J84)</f>
        <v>8393.5377150099994</v>
      </c>
      <c r="I84" s="43">
        <v>5989.9601134999994</v>
      </c>
      <c r="J84" s="43">
        <f t="shared" ref="J84" si="159">SUM(K84:M84)</f>
        <v>2403.5776015099996</v>
      </c>
      <c r="K84" s="43">
        <v>2240.1057926599997</v>
      </c>
      <c r="L84" s="43">
        <v>117.87616586999999</v>
      </c>
      <c r="M84" s="43">
        <v>45.595642980000001</v>
      </c>
      <c r="N84" s="43">
        <f t="shared" ref="N84" si="160">SUM(O84:P84)</f>
        <v>6584.00993027</v>
      </c>
      <c r="O84" s="43">
        <v>3490.8838502400004</v>
      </c>
      <c r="P84" s="43">
        <f t="shared" ref="P84" si="161">SUM(Q84:S84)</f>
        <v>3093.1260800299997</v>
      </c>
      <c r="Q84" s="43">
        <v>2971.4370262399998</v>
      </c>
      <c r="R84" s="43">
        <v>40.200282770000001</v>
      </c>
      <c r="S84" s="43">
        <v>81.488771020000001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14852.007193150001</v>
      </c>
      <c r="C85" s="43">
        <f t="shared" ref="C85" si="162">I85+O85</f>
        <v>9135.2293015699997</v>
      </c>
      <c r="D85" s="43">
        <f t="shared" ref="D85" si="163">J85+P85</f>
        <v>5716.7778915800009</v>
      </c>
      <c r="E85" s="43">
        <f t="shared" ref="E85" si="164">K85+Q85</f>
        <v>5444.2273348800009</v>
      </c>
      <c r="F85" s="43">
        <f t="shared" ref="F85" si="165">L85+R85</f>
        <v>149.45941827999999</v>
      </c>
      <c r="G85" s="43">
        <f t="shared" ref="G85" si="166">M85+S85</f>
        <v>123.09113841999999</v>
      </c>
      <c r="H85" s="43">
        <f t="shared" ref="H85" si="167">SUM(I85:J85)</f>
        <v>8277.0841918100014</v>
      </c>
      <c r="I85" s="43">
        <v>5897.7802950300002</v>
      </c>
      <c r="J85" s="43">
        <f t="shared" ref="J85" si="168">SUM(K85:M85)</f>
        <v>2379.3038967800003</v>
      </c>
      <c r="K85" s="43">
        <v>2229.2658940700003</v>
      </c>
      <c r="L85" s="43">
        <v>108.95983713</v>
      </c>
      <c r="M85" s="43">
        <v>41.078165579999997</v>
      </c>
      <c r="N85" s="43">
        <f t="shared" ref="N85" si="169">SUM(O85:P85)</f>
        <v>6574.9230013399992</v>
      </c>
      <c r="O85" s="43">
        <v>3237.4490065399996</v>
      </c>
      <c r="P85" s="43">
        <f t="shared" ref="P85" si="170">SUM(Q85:S85)</f>
        <v>3337.4739948000001</v>
      </c>
      <c r="Q85" s="43">
        <v>3214.9614408100001</v>
      </c>
      <c r="R85" s="43">
        <v>40.499581149999997</v>
      </c>
      <c r="S85" s="43">
        <v>82.012972840000003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14064.20337865</v>
      </c>
      <c r="C86" s="43">
        <f t="shared" ref="C86" si="171">I86+O86</f>
        <v>8822.3071154300014</v>
      </c>
      <c r="D86" s="43">
        <f t="shared" ref="D86" si="172">J86+P86</f>
        <v>5241.89626322</v>
      </c>
      <c r="E86" s="43">
        <f t="shared" ref="E86" si="173">K86+Q86</f>
        <v>4982.6402904699999</v>
      </c>
      <c r="F86" s="43">
        <f t="shared" ref="F86" si="174">L86+R86</f>
        <v>175.25240400999999</v>
      </c>
      <c r="G86" s="43">
        <f t="shared" ref="G86" si="175">M86+S86</f>
        <v>84.003568740000006</v>
      </c>
      <c r="H86" s="43">
        <f t="shared" ref="H86" si="176">SUM(I86:J86)</f>
        <v>7799.3196862599998</v>
      </c>
      <c r="I86" s="43">
        <v>5727.5664154300002</v>
      </c>
      <c r="J86" s="43">
        <f t="shared" ref="J86" si="177">SUM(K86:M86)</f>
        <v>2071.75327083</v>
      </c>
      <c r="K86" s="43">
        <v>1933.9030187000001</v>
      </c>
      <c r="L86" s="43">
        <v>135.25749737999999</v>
      </c>
      <c r="M86" s="43">
        <v>2.5927547500000001</v>
      </c>
      <c r="N86" s="43">
        <f t="shared" ref="N86" si="178">SUM(O86:P86)</f>
        <v>6264.8836923899999</v>
      </c>
      <c r="O86" s="43">
        <v>3094.7407000000003</v>
      </c>
      <c r="P86" s="43">
        <f t="shared" ref="P86" si="179">SUM(Q86:S86)</f>
        <v>3170.14299239</v>
      </c>
      <c r="Q86" s="43">
        <v>3048.73727177</v>
      </c>
      <c r="R86" s="43">
        <v>39.994906630000003</v>
      </c>
      <c r="S86" s="43">
        <v>81.410813990000008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13765.015351800001</v>
      </c>
      <c r="C87" s="43">
        <f t="shared" ref="C87" si="180">I87+O87</f>
        <v>9592.5797324699997</v>
      </c>
      <c r="D87" s="43">
        <f t="shared" ref="D87" si="181">J87+P87</f>
        <v>4172.43561933</v>
      </c>
      <c r="E87" s="43">
        <f t="shared" ref="E87" si="182">K87+Q87</f>
        <v>3824.1759497600001</v>
      </c>
      <c r="F87" s="43">
        <f t="shared" ref="F87" si="183">L87+R87</f>
        <v>252.92568826000002</v>
      </c>
      <c r="G87" s="43">
        <f t="shared" ref="G87" si="184">M87+S87</f>
        <v>95.333981309999999</v>
      </c>
      <c r="H87" s="43">
        <f t="shared" ref="H87" si="185">SUM(I87:J87)</f>
        <v>7842.8959011400002</v>
      </c>
      <c r="I87" s="43">
        <v>5731.7765724500005</v>
      </c>
      <c r="J87" s="43">
        <f t="shared" ref="J87" si="186">SUM(K87:M87)</f>
        <v>2111.1193286900002</v>
      </c>
      <c r="K87" s="43">
        <v>1956.9882734500002</v>
      </c>
      <c r="L87" s="43">
        <v>140.85651915</v>
      </c>
      <c r="M87" s="43">
        <v>13.27453609</v>
      </c>
      <c r="N87" s="43">
        <f t="shared" ref="N87" si="187">SUM(O87:P87)</f>
        <v>5922.1194506600004</v>
      </c>
      <c r="O87" s="43">
        <v>3860.8031600200002</v>
      </c>
      <c r="P87" s="43">
        <f t="shared" ref="P87" si="188">SUM(Q87:S87)</f>
        <v>2061.3162906399998</v>
      </c>
      <c r="Q87" s="43">
        <v>1867.1876763099999</v>
      </c>
      <c r="R87" s="43">
        <v>112.06916911</v>
      </c>
      <c r="S87" s="43">
        <v>82.059445220000001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14002.717848570001</v>
      </c>
      <c r="C88" s="43">
        <f t="shared" ref="C88" si="189">I88+O88</f>
        <v>8957.9843128299999</v>
      </c>
      <c r="D88" s="43">
        <f t="shared" ref="D88" si="190">J88+P88</f>
        <v>5044.7335357400007</v>
      </c>
      <c r="E88" s="43">
        <f t="shared" ref="E88" si="191">K88+Q88</f>
        <v>4668.9002173500003</v>
      </c>
      <c r="F88" s="43">
        <f t="shared" ref="F88" si="192">L88+R88</f>
        <v>280.01239274</v>
      </c>
      <c r="G88" s="43">
        <f t="shared" ref="G88" si="193">M88+S88</f>
        <v>95.820925649999992</v>
      </c>
      <c r="H88" s="43">
        <f t="shared" ref="H88" si="194">SUM(I88:J88)</f>
        <v>7880.81429862</v>
      </c>
      <c r="I88" s="43">
        <v>5714.5378442499996</v>
      </c>
      <c r="J88" s="43">
        <f t="shared" ref="J88" si="195">SUM(K88:M88)</f>
        <v>2166.27645437</v>
      </c>
      <c r="K88" s="43">
        <v>1985.56865926</v>
      </c>
      <c r="L88" s="43">
        <v>167.2853916</v>
      </c>
      <c r="M88" s="43">
        <v>13.422403510000001</v>
      </c>
      <c r="N88" s="43">
        <f t="shared" ref="N88" si="196">SUM(O88:P88)</f>
        <v>6121.9035499500005</v>
      </c>
      <c r="O88" s="43">
        <v>3243.4464685800003</v>
      </c>
      <c r="P88" s="43">
        <f t="shared" ref="P88" si="197">SUM(Q88:S88)</f>
        <v>2878.4570813700002</v>
      </c>
      <c r="Q88" s="43">
        <v>2683.3315580900003</v>
      </c>
      <c r="R88" s="43">
        <v>112.72700114</v>
      </c>
      <c r="S88" s="43">
        <v>82.398522139999997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14726.170264969998</v>
      </c>
      <c r="C89" s="43">
        <f t="shared" ref="C89" si="198">I89+O89</f>
        <v>10344.748409690001</v>
      </c>
      <c r="D89" s="43">
        <f t="shared" ref="D89" si="199">J89+P89</f>
        <v>4381.4218552800003</v>
      </c>
      <c r="E89" s="43">
        <f t="shared" ref="E89" si="200">K89+Q89</f>
        <v>3900.3314959500003</v>
      </c>
      <c r="F89" s="43">
        <f t="shared" ref="F89" si="201">L89+R89</f>
        <v>387.46127271</v>
      </c>
      <c r="G89" s="43">
        <f t="shared" ref="G89" si="202">M89+S89</f>
        <v>93.629086619999995</v>
      </c>
      <c r="H89" s="43">
        <f t="shared" ref="H89" si="203">SUM(I89:J89)</f>
        <v>8905.1965308599993</v>
      </c>
      <c r="I89" s="43">
        <v>7001.0532593799999</v>
      </c>
      <c r="J89" s="43">
        <f t="shared" ref="J89" si="204">SUM(K89:M89)</f>
        <v>1904.1432714800001</v>
      </c>
      <c r="K89" s="43">
        <v>1617.42987023</v>
      </c>
      <c r="L89" s="43">
        <v>273.27741651000002</v>
      </c>
      <c r="M89" s="43">
        <v>13.43598474</v>
      </c>
      <c r="N89" s="43">
        <f t="shared" ref="N89" si="205">SUM(O89:P89)</f>
        <v>5820.9737341099999</v>
      </c>
      <c r="O89" s="43">
        <v>3343.6951503099999</v>
      </c>
      <c r="P89" s="43">
        <f t="shared" ref="P89" si="206">SUM(Q89:S89)</f>
        <v>2477.2785838</v>
      </c>
      <c r="Q89" s="43">
        <v>2282.9016257200001</v>
      </c>
      <c r="R89" s="43">
        <v>114.18385619999999</v>
      </c>
      <c r="S89" s="43">
        <v>80.19310188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14502.338252740001</v>
      </c>
      <c r="C90" s="43">
        <f t="shared" ref="C90" si="207">I90+O90</f>
        <v>10003.897853369999</v>
      </c>
      <c r="D90" s="43">
        <f t="shared" ref="D90" si="208">J90+P90</f>
        <v>4498.4403993699998</v>
      </c>
      <c r="E90" s="43">
        <f t="shared" ref="E90" si="209">K90+Q90</f>
        <v>4132.9746781100002</v>
      </c>
      <c r="F90" s="43">
        <f t="shared" ref="F90" si="210">L90+R90</f>
        <v>275.01611064999997</v>
      </c>
      <c r="G90" s="43">
        <f t="shared" ref="G90" si="211">M90+S90</f>
        <v>90.449610610000008</v>
      </c>
      <c r="H90" s="43">
        <f t="shared" ref="H90" si="212">SUM(I90:J90)</f>
        <v>8338.0307589399999</v>
      </c>
      <c r="I90" s="43">
        <v>6338.4857803499999</v>
      </c>
      <c r="J90" s="43">
        <f t="shared" ref="J90" si="213">SUM(K90:M90)</f>
        <v>1999.54497859</v>
      </c>
      <c r="K90" s="43">
        <v>1816.5403828100002</v>
      </c>
      <c r="L90" s="43">
        <v>169.60449395999999</v>
      </c>
      <c r="M90" s="43">
        <v>13.40010182</v>
      </c>
      <c r="N90" s="43">
        <f t="shared" ref="N90" si="214">SUM(O90:P90)</f>
        <v>6164.3074938</v>
      </c>
      <c r="O90" s="43">
        <v>3665.4120730200002</v>
      </c>
      <c r="P90" s="43">
        <f t="shared" ref="P90" si="215">SUM(Q90:S90)</f>
        <v>2498.8954207799998</v>
      </c>
      <c r="Q90" s="43">
        <v>2316.4342953</v>
      </c>
      <c r="R90" s="43">
        <v>105.41161669</v>
      </c>
      <c r="S90" s="43">
        <v>77.049508790000004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15339.626749290001</v>
      </c>
      <c r="C91" s="43">
        <f t="shared" ref="C91" si="216">I91+O91</f>
        <v>10831.2162814</v>
      </c>
      <c r="D91" s="43">
        <f t="shared" ref="D91" si="217">J91+P91</f>
        <v>4508.4104678900003</v>
      </c>
      <c r="E91" s="43">
        <f t="shared" ref="E91" si="218">K91+Q91</f>
        <v>3848.1724335899999</v>
      </c>
      <c r="F91" s="43">
        <f t="shared" ref="F91" si="219">L91+R91</f>
        <v>587.03946882000002</v>
      </c>
      <c r="G91" s="43">
        <f t="shared" ref="G91" si="220">M91+S91</f>
        <v>73.198565479999999</v>
      </c>
      <c r="H91" s="43">
        <f t="shared" ref="H91" si="221">SUM(I91:J91)</f>
        <v>8830.7650050499997</v>
      </c>
      <c r="I91" s="43">
        <v>6898.6092214800001</v>
      </c>
      <c r="J91" s="43">
        <f t="shared" ref="J91" si="222">SUM(K91:M91)</f>
        <v>1932.15578357</v>
      </c>
      <c r="K91" s="43">
        <v>1454.55948945</v>
      </c>
      <c r="L91" s="43">
        <v>464.08926994000001</v>
      </c>
      <c r="M91" s="43">
        <v>13.50702418</v>
      </c>
      <c r="N91" s="43">
        <f t="shared" ref="N91" si="223">SUM(O91:P91)</f>
        <v>6508.86174424</v>
      </c>
      <c r="O91" s="43">
        <v>3932.6070599200002</v>
      </c>
      <c r="P91" s="43">
        <f t="shared" ref="P91" si="224">SUM(Q91:S91)</f>
        <v>2576.2546843199998</v>
      </c>
      <c r="Q91" s="43">
        <v>2393.6129441399999</v>
      </c>
      <c r="R91" s="43">
        <v>122.95019888</v>
      </c>
      <c r="S91" s="43">
        <v>59.691541299999997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15133.67416201</v>
      </c>
      <c r="C92" s="43">
        <f t="shared" ref="C92" si="225">I92+O92</f>
        <v>10244.70245665</v>
      </c>
      <c r="D92" s="43">
        <f t="shared" ref="D92" si="226">J92+P92</f>
        <v>4888.9717053599998</v>
      </c>
      <c r="E92" s="43">
        <f t="shared" ref="E92" si="227">K92+Q92</f>
        <v>4217.9825614700003</v>
      </c>
      <c r="F92" s="43">
        <f t="shared" ref="F92" si="228">L92+R92</f>
        <v>583.23292103000006</v>
      </c>
      <c r="G92" s="43">
        <f t="shared" ref="G92" si="229">M92+S92</f>
        <v>87.756222860000008</v>
      </c>
      <c r="H92" s="43">
        <f t="shared" ref="H92" si="230">SUM(I92:J92)</f>
        <v>8956.6983029399998</v>
      </c>
      <c r="I92" s="43">
        <v>6809.9761940500002</v>
      </c>
      <c r="J92" s="43">
        <f t="shared" ref="J92" si="231">SUM(K92:M92)</f>
        <v>2146.7221088900001</v>
      </c>
      <c r="K92" s="43">
        <v>1655.6555326399998</v>
      </c>
      <c r="L92" s="43">
        <v>462.95958438000002</v>
      </c>
      <c r="M92" s="43">
        <v>28.106991870000002</v>
      </c>
      <c r="N92" s="43">
        <f t="shared" ref="N92" si="232">SUM(O92:P92)</f>
        <v>6176.9758590700003</v>
      </c>
      <c r="O92" s="43">
        <v>3434.7262626000002</v>
      </c>
      <c r="P92" s="43">
        <f t="shared" ref="P92" si="233">SUM(Q92:S92)</f>
        <v>2742.2495964700001</v>
      </c>
      <c r="Q92" s="43">
        <v>2562.32702883</v>
      </c>
      <c r="R92" s="43">
        <v>120.27333665</v>
      </c>
      <c r="S92" s="43">
        <v>59.64923099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14379.42072124</v>
      </c>
      <c r="C93" s="43">
        <f t="shared" ref="C93" si="234">I93+O93</f>
        <v>9279.6773423499999</v>
      </c>
      <c r="D93" s="43">
        <f t="shared" ref="D93" si="235">J93+P93</f>
        <v>5099.7433788899998</v>
      </c>
      <c r="E93" s="43">
        <f t="shared" ref="E93" si="236">K93+Q93</f>
        <v>4404.0165593599995</v>
      </c>
      <c r="F93" s="43">
        <f t="shared" ref="F93" si="237">L93+R93</f>
        <v>608.24944938999988</v>
      </c>
      <c r="G93" s="43">
        <f t="shared" ref="G93" si="238">M93+S93</f>
        <v>87.477370140000005</v>
      </c>
      <c r="H93" s="43">
        <f t="shared" ref="H93" si="239">SUM(I93:J93)</f>
        <v>8492.7642479200003</v>
      </c>
      <c r="I93" s="43">
        <v>6220.2913209500002</v>
      </c>
      <c r="J93" s="43">
        <f t="shared" ref="J93" si="240">SUM(K93:M93)</f>
        <v>2272.4729269699997</v>
      </c>
      <c r="K93" s="43">
        <v>1766.7262582499998</v>
      </c>
      <c r="L93" s="43">
        <v>479.15544192999994</v>
      </c>
      <c r="M93" s="43">
        <v>26.59122679</v>
      </c>
      <c r="N93" s="43">
        <f t="shared" ref="N93" si="241">SUM(O93:P93)</f>
        <v>5886.6564733199993</v>
      </c>
      <c r="O93" s="43">
        <v>3059.3860214000001</v>
      </c>
      <c r="P93" s="43">
        <f t="shared" ref="P93" si="242">SUM(Q93:S93)</f>
        <v>2827.2704519199997</v>
      </c>
      <c r="Q93" s="43">
        <v>2637.2903011099997</v>
      </c>
      <c r="R93" s="43">
        <v>129.09400746</v>
      </c>
      <c r="S93" s="43">
        <v>60.886143349999998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16596.391801810001</v>
      </c>
      <c r="C94" s="43">
        <f t="shared" ref="C94" si="243">I94+O94</f>
        <v>10552.141365660002</v>
      </c>
      <c r="D94" s="43">
        <f t="shared" ref="D94" si="244">J94+P94</f>
        <v>6044.2504361499996</v>
      </c>
      <c r="E94" s="43">
        <f t="shared" ref="E94" si="245">K94+Q94</f>
        <v>5412.2138750799995</v>
      </c>
      <c r="F94" s="43">
        <f t="shared" ref="F94" si="246">L94+R94</f>
        <v>527.91476809999995</v>
      </c>
      <c r="G94" s="43">
        <f t="shared" ref="G94" si="247">M94+S94</f>
        <v>104.12179297</v>
      </c>
      <c r="H94" s="43">
        <f t="shared" ref="H94" si="248">SUM(I94:J94)</f>
        <v>10607.05091082</v>
      </c>
      <c r="I94" s="43">
        <v>7528.9578582000004</v>
      </c>
      <c r="J94" s="43">
        <f t="shared" ref="J94" si="249">SUM(K94:M94)</f>
        <v>3078.0930526199995</v>
      </c>
      <c r="K94" s="43">
        <v>2566.8220407099998</v>
      </c>
      <c r="L94" s="43">
        <v>470.96490542999999</v>
      </c>
      <c r="M94" s="43">
        <v>40.306106479999997</v>
      </c>
      <c r="N94" s="43">
        <f t="shared" ref="N94" si="250">SUM(O94:P94)</f>
        <v>5989.3408909900008</v>
      </c>
      <c r="O94" s="43">
        <v>3023.1835074600003</v>
      </c>
      <c r="P94" s="43">
        <f t="shared" ref="P94" si="251">SUM(Q94:S94)</f>
        <v>2966.1573835300001</v>
      </c>
      <c r="Q94" s="43">
        <v>2845.3918343699997</v>
      </c>
      <c r="R94" s="43">
        <v>56.949862670000002</v>
      </c>
      <c r="S94" s="43">
        <v>63.815686489999997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14689.814144560001</v>
      </c>
      <c r="C95" s="43">
        <f t="shared" ref="C95" si="252">I95+O95</f>
        <v>9635.7384980499992</v>
      </c>
      <c r="D95" s="43">
        <f t="shared" ref="D95" si="253">J95+P95</f>
        <v>5054.0756465100003</v>
      </c>
      <c r="E95" s="43">
        <f t="shared" ref="E95" si="254">K95+Q95</f>
        <v>4703.1861758699997</v>
      </c>
      <c r="F95" s="43">
        <f t="shared" ref="F95" si="255">L95+R95</f>
        <v>263.56951872000002</v>
      </c>
      <c r="G95" s="43">
        <f t="shared" ref="G95" si="256">M95+S95</f>
        <v>87.319951919999994</v>
      </c>
      <c r="H95" s="43">
        <f t="shared" ref="H95" si="257">SUM(I95:J95)</f>
        <v>8797.3694967400006</v>
      </c>
      <c r="I95" s="43">
        <v>6702.4834221000001</v>
      </c>
      <c r="J95" s="43">
        <f t="shared" ref="J95" si="258">SUM(K95:M95)</f>
        <v>2094.8860746400001</v>
      </c>
      <c r="K95" s="43">
        <v>1850.2767057199999</v>
      </c>
      <c r="L95" s="43">
        <v>205.47373591000002</v>
      </c>
      <c r="M95" s="43">
        <v>39.135633009999999</v>
      </c>
      <c r="N95" s="43">
        <f t="shared" ref="N95" si="259">SUM(O95:P95)</f>
        <v>5892.4446478200007</v>
      </c>
      <c r="O95" s="43">
        <v>2933.25507595</v>
      </c>
      <c r="P95" s="43">
        <f t="shared" ref="P95" si="260">SUM(Q95:S95)</f>
        <v>2959.1895718700002</v>
      </c>
      <c r="Q95" s="43">
        <v>2852.9094701500003</v>
      </c>
      <c r="R95" s="43">
        <v>58.095782810000003</v>
      </c>
      <c r="S95" s="43">
        <v>48.184318910000002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13302.30980182</v>
      </c>
      <c r="C96" s="43">
        <f t="shared" ref="C96" si="261">I96+O96</f>
        <v>9102.6046937499996</v>
      </c>
      <c r="D96" s="43">
        <f t="shared" ref="D96" si="262">J96+P96</f>
        <v>4199.7051080700003</v>
      </c>
      <c r="E96" s="43">
        <f t="shared" ref="E96" si="263">K96+Q96</f>
        <v>3864.79696165</v>
      </c>
      <c r="F96" s="43">
        <f t="shared" ref="F96" si="264">L96+R96</f>
        <v>253.69355042000001</v>
      </c>
      <c r="G96" s="43">
        <f t="shared" ref="G96" si="265">M96+S96</f>
        <v>81.214596</v>
      </c>
      <c r="H96" s="43">
        <f t="shared" ref="H96" si="266">SUM(I96:J96)</f>
        <v>7947.3278882400009</v>
      </c>
      <c r="I96" s="43">
        <v>5978.3197135400005</v>
      </c>
      <c r="J96" s="43">
        <f t="shared" ref="J96" si="267">SUM(K96:M96)</f>
        <v>1969.0081747000002</v>
      </c>
      <c r="K96" s="43">
        <v>1719.76053649</v>
      </c>
      <c r="L96" s="43">
        <v>219.59894499000001</v>
      </c>
      <c r="M96" s="43">
        <v>29.648693219999998</v>
      </c>
      <c r="N96" s="43">
        <f t="shared" ref="N96" si="268">SUM(O96:P96)</f>
        <v>5354.9819135799999</v>
      </c>
      <c r="O96" s="43">
        <v>3124.28498021</v>
      </c>
      <c r="P96" s="43">
        <f t="shared" ref="P96" si="269">SUM(Q96:S96)</f>
        <v>2230.6969333699999</v>
      </c>
      <c r="Q96" s="43">
        <v>2145.0364251599999</v>
      </c>
      <c r="R96" s="43">
        <v>34.094605430000001</v>
      </c>
      <c r="S96" s="43">
        <v>51.565902780000002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12721.516370639998</v>
      </c>
      <c r="C97" s="43">
        <f t="shared" ref="C97" si="270">I97+O97</f>
        <v>8890.2446263999991</v>
      </c>
      <c r="D97" s="43">
        <f t="shared" ref="D97" si="271">J97+P97</f>
        <v>3831.2717442399999</v>
      </c>
      <c r="E97" s="43">
        <f t="shared" ref="E97" si="272">K97+Q97</f>
        <v>3495.2762810199997</v>
      </c>
      <c r="F97" s="43">
        <f t="shared" ref="F97" si="273">L97+R97</f>
        <v>250.61456473999999</v>
      </c>
      <c r="G97" s="43">
        <f t="shared" ref="G97" si="274">M97+S97</f>
        <v>85.380898479999999</v>
      </c>
      <c r="H97" s="43">
        <f t="shared" ref="H97" si="275">SUM(I97:J97)</f>
        <v>7386.1760814699992</v>
      </c>
      <c r="I97" s="43">
        <v>5665.6349890399997</v>
      </c>
      <c r="J97" s="43">
        <f t="shared" ref="J97" si="276">SUM(K97:M97)</f>
        <v>1720.5410924299999</v>
      </c>
      <c r="K97" s="43">
        <v>1471.0214704999999</v>
      </c>
      <c r="L97" s="43">
        <v>215.09007191000001</v>
      </c>
      <c r="M97" s="43">
        <v>34.429550020000001</v>
      </c>
      <c r="N97" s="43">
        <f t="shared" ref="N97" si="277">SUM(O97:P97)</f>
        <v>5335.3402891700007</v>
      </c>
      <c r="O97" s="43">
        <v>3224.6096373600003</v>
      </c>
      <c r="P97" s="43">
        <f t="shared" ref="P97" si="278">SUM(Q97:S97)</f>
        <v>2110.7306518099999</v>
      </c>
      <c r="Q97" s="43">
        <v>2024.2548105199999</v>
      </c>
      <c r="R97" s="43">
        <v>35.52449283</v>
      </c>
      <c r="S97" s="43">
        <v>50.951348459999998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13054.175439340001</v>
      </c>
      <c r="C98" s="43">
        <f t="shared" ref="C98" si="279">I98+O98</f>
        <v>9150.1291376400004</v>
      </c>
      <c r="D98" s="43">
        <f t="shared" ref="D98" si="280">J98+P98</f>
        <v>3904.0463017000002</v>
      </c>
      <c r="E98" s="43">
        <f t="shared" ref="E98" si="281">K98+Q98</f>
        <v>3624.6005203099999</v>
      </c>
      <c r="F98" s="43">
        <f t="shared" ref="F98" si="282">L98+R98</f>
        <v>209.16712139000001</v>
      </c>
      <c r="G98" s="43">
        <f t="shared" ref="G98" si="283">M98+S98</f>
        <v>70.278660000000002</v>
      </c>
      <c r="H98" s="43">
        <f t="shared" ref="H98" si="284">SUM(I98:J98)</f>
        <v>7611.0259958699999</v>
      </c>
      <c r="I98" s="43">
        <v>5775.3645562900001</v>
      </c>
      <c r="J98" s="43">
        <f t="shared" ref="J98" si="285">SUM(K98:M98)</f>
        <v>1835.66143958</v>
      </c>
      <c r="K98" s="43">
        <v>1636.78870534</v>
      </c>
      <c r="L98" s="43">
        <v>171.17766563000001</v>
      </c>
      <c r="M98" s="43">
        <v>27.69506861</v>
      </c>
      <c r="N98" s="43">
        <f t="shared" ref="N98" si="286">SUM(O98:P98)</f>
        <v>5443.1494434699998</v>
      </c>
      <c r="O98" s="43">
        <v>3374.7645813499998</v>
      </c>
      <c r="P98" s="43">
        <f t="shared" ref="P98" si="287">SUM(Q98:S98)</f>
        <v>2068.38486212</v>
      </c>
      <c r="Q98" s="43">
        <v>1987.8118149699999</v>
      </c>
      <c r="R98" s="43">
        <v>37.989455759999998</v>
      </c>
      <c r="S98" s="43">
        <v>42.583591390000002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12685.729784700001</v>
      </c>
      <c r="C99" s="43">
        <f t="shared" ref="C99" si="288">I99+O99</f>
        <v>8689.8297988000013</v>
      </c>
      <c r="D99" s="43">
        <f t="shared" ref="D99" si="289">J99+P99</f>
        <v>3995.8999858999996</v>
      </c>
      <c r="E99" s="43">
        <f t="shared" ref="E99" si="290">K99+Q99</f>
        <v>3690.2689384199998</v>
      </c>
      <c r="F99" s="43">
        <f t="shared" ref="F99" si="291">L99+R99</f>
        <v>221.51476292000001</v>
      </c>
      <c r="G99" s="43">
        <f t="shared" ref="G99" si="292">M99+S99</f>
        <v>84.116284559999997</v>
      </c>
      <c r="H99" s="43">
        <f t="shared" ref="H99" si="293">SUM(I99:J99)</f>
        <v>7884.3468093299998</v>
      </c>
      <c r="I99" s="43">
        <v>6075.0379865300001</v>
      </c>
      <c r="J99" s="43">
        <f t="shared" ref="J99" si="294">SUM(K99:M99)</f>
        <v>1809.3088227999999</v>
      </c>
      <c r="K99" s="43">
        <v>1590.7617704899999</v>
      </c>
      <c r="L99" s="43">
        <v>184.26699044</v>
      </c>
      <c r="M99" s="43">
        <v>34.280061869999997</v>
      </c>
      <c r="N99" s="43">
        <f t="shared" ref="N99" si="295">SUM(O99:P99)</f>
        <v>4801.3829753700002</v>
      </c>
      <c r="O99" s="43">
        <v>2614.7918122700003</v>
      </c>
      <c r="P99" s="43">
        <f t="shared" ref="P99" si="296">SUM(Q99:S99)</f>
        <v>2186.5911630999999</v>
      </c>
      <c r="Q99" s="43">
        <v>2099.5071679299999</v>
      </c>
      <c r="R99" s="43">
        <v>37.247772480000002</v>
      </c>
      <c r="S99" s="43">
        <v>49.83622269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13088.500893389999</v>
      </c>
      <c r="C100" s="43">
        <f t="shared" ref="C100" si="297">I100+O100</f>
        <v>8850.56534895</v>
      </c>
      <c r="D100" s="43">
        <f t="shared" ref="D100" si="298">J100+P100</f>
        <v>4237.9355444399998</v>
      </c>
      <c r="E100" s="43">
        <f t="shared" ref="E100" si="299">K100+Q100</f>
        <v>3918.0246595199997</v>
      </c>
      <c r="F100" s="43">
        <f t="shared" ref="F100" si="300">L100+R100</f>
        <v>232.40052297</v>
      </c>
      <c r="G100" s="43">
        <f t="shared" ref="G100" si="301">M100+S100</f>
        <v>87.510361950000004</v>
      </c>
      <c r="H100" s="43">
        <f t="shared" ref="H100" si="302">SUM(I100:J100)</f>
        <v>8085.7427680800001</v>
      </c>
      <c r="I100" s="43">
        <v>6063.94179145</v>
      </c>
      <c r="J100" s="43">
        <f t="shared" ref="J100" si="303">SUM(K100:M100)</f>
        <v>2021.8009766299999</v>
      </c>
      <c r="K100" s="43">
        <v>1775.8731646299998</v>
      </c>
      <c r="L100" s="43">
        <v>199.67261275000001</v>
      </c>
      <c r="M100" s="43">
        <v>46.255199249999997</v>
      </c>
      <c r="N100" s="43">
        <f t="shared" ref="N100" si="304">SUM(O100:P100)</f>
        <v>5002.7581253099997</v>
      </c>
      <c r="O100" s="43">
        <v>2786.6235575000001</v>
      </c>
      <c r="P100" s="43">
        <f t="shared" ref="P100" si="305">SUM(Q100:S100)</f>
        <v>2216.1345678099997</v>
      </c>
      <c r="Q100" s="43">
        <v>2142.1514948899999</v>
      </c>
      <c r="R100" s="43">
        <v>32.727910219999998</v>
      </c>
      <c r="S100" s="43">
        <v>41.2551627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14125.505153900001</v>
      </c>
      <c r="C101" s="43">
        <f t="shared" ref="C101" si="306">I101+O101</f>
        <v>10342.82340281</v>
      </c>
      <c r="D101" s="43">
        <f t="shared" ref="D101" si="307">J101+P101</f>
        <v>3782.68175109</v>
      </c>
      <c r="E101" s="43">
        <f t="shared" ref="E101" si="308">K101+Q101</f>
        <v>3457.1255346299999</v>
      </c>
      <c r="F101" s="43">
        <f t="shared" ref="F101" si="309">L101+R101</f>
        <v>233.23035649000002</v>
      </c>
      <c r="G101" s="43">
        <f t="shared" ref="G101" si="310">M101+S101</f>
        <v>92.32585997000001</v>
      </c>
      <c r="H101" s="43">
        <f t="shared" ref="H101" si="311">SUM(I101:J101)</f>
        <v>9071.2195921899984</v>
      </c>
      <c r="I101" s="43">
        <v>7113.6287479799994</v>
      </c>
      <c r="J101" s="43">
        <f t="shared" ref="J101" si="312">SUM(K101:M101)</f>
        <v>1957.5908442099999</v>
      </c>
      <c r="K101" s="43">
        <v>1707.68525267</v>
      </c>
      <c r="L101" s="43">
        <v>199.79404830000001</v>
      </c>
      <c r="M101" s="43">
        <v>50.111543240000003</v>
      </c>
      <c r="N101" s="43">
        <f t="shared" ref="N101" si="313">SUM(O101:P101)</f>
        <v>5054.2855617100004</v>
      </c>
      <c r="O101" s="43">
        <v>3229.1946548300002</v>
      </c>
      <c r="P101" s="43">
        <f t="shared" ref="P101" si="314">SUM(Q101:S101)</f>
        <v>1825.0909068800001</v>
      </c>
      <c r="Q101" s="43">
        <v>1749.44028196</v>
      </c>
      <c r="R101" s="43">
        <v>33.436308189999998</v>
      </c>
      <c r="S101" s="43">
        <v>42.21431673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13820.87122176</v>
      </c>
      <c r="C102" s="43">
        <f t="shared" ref="C102" si="315">I102+O102</f>
        <v>9308.5523483399993</v>
      </c>
      <c r="D102" s="43">
        <f t="shared" ref="D102" si="316">J102+P102</f>
        <v>4512.3188734200003</v>
      </c>
      <c r="E102" s="43">
        <f t="shared" ref="E102" si="317">K102+Q102</f>
        <v>4074.5996163500004</v>
      </c>
      <c r="F102" s="43">
        <f t="shared" ref="F102" si="318">L102+R102</f>
        <v>210.03615400000001</v>
      </c>
      <c r="G102" s="43">
        <f t="shared" ref="G102" si="319">M102+S102</f>
        <v>227.68310307000002</v>
      </c>
      <c r="H102" s="43">
        <f t="shared" ref="H102" si="320">SUM(I102:J102)</f>
        <v>8476.0803957400003</v>
      </c>
      <c r="I102" s="43">
        <v>6315.7885104500001</v>
      </c>
      <c r="J102" s="43">
        <f t="shared" ref="J102" si="321">SUM(K102:M102)</f>
        <v>2160.2918852899998</v>
      </c>
      <c r="K102" s="43">
        <v>1799.15111783</v>
      </c>
      <c r="L102" s="43">
        <v>178.10122712</v>
      </c>
      <c r="M102" s="43">
        <v>183.03954034</v>
      </c>
      <c r="N102" s="43">
        <f t="shared" ref="N102" si="322">SUM(O102:P102)</f>
        <v>5344.7908260200002</v>
      </c>
      <c r="O102" s="43">
        <v>2992.7638378900001</v>
      </c>
      <c r="P102" s="43">
        <f t="shared" ref="P102" si="323">SUM(Q102:S102)</f>
        <v>2352.0269881300005</v>
      </c>
      <c r="Q102" s="43">
        <v>2275.4484985200002</v>
      </c>
      <c r="R102" s="43">
        <v>31.934926879999999</v>
      </c>
      <c r="S102" s="43">
        <v>44.643562729999999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14322.55645774</v>
      </c>
      <c r="C103" s="43">
        <f t="shared" ref="C103" si="324">I103+O103</f>
        <v>9552.8952489200001</v>
      </c>
      <c r="D103" s="43">
        <f t="shared" ref="D103" si="325">J103+P103</f>
        <v>4769.66120882</v>
      </c>
      <c r="E103" s="43">
        <f t="shared" ref="E103" si="326">K103+Q103</f>
        <v>4263.0881307899999</v>
      </c>
      <c r="F103" s="43">
        <f t="shared" ref="F103" si="327">L103+R103</f>
        <v>262.69989043999999</v>
      </c>
      <c r="G103" s="43">
        <f t="shared" ref="G103" si="328">M103+S103</f>
        <v>243.87318758999999</v>
      </c>
      <c r="H103" s="43">
        <f t="shared" ref="H103" si="329">SUM(I103:J103)</f>
        <v>8718.9414284899995</v>
      </c>
      <c r="I103" s="43">
        <v>6285.7383165299998</v>
      </c>
      <c r="J103" s="43">
        <f t="shared" ref="J103" si="330">SUM(K103:M103)</f>
        <v>2433.2031119600001</v>
      </c>
      <c r="K103" s="43">
        <v>2011.28365179</v>
      </c>
      <c r="L103" s="43">
        <v>230.00965479999999</v>
      </c>
      <c r="M103" s="43">
        <v>191.90980536999999</v>
      </c>
      <c r="N103" s="43">
        <f t="shared" ref="N103" si="331">SUM(O103:P103)</f>
        <v>5603.6150292499997</v>
      </c>
      <c r="O103" s="43">
        <v>3267.1569323899998</v>
      </c>
      <c r="P103" s="43">
        <f t="shared" ref="P103" si="332">SUM(Q103:S103)</f>
        <v>2336.4580968599998</v>
      </c>
      <c r="Q103" s="43">
        <v>2251.8044789999999</v>
      </c>
      <c r="R103" s="43">
        <v>32.690235640000004</v>
      </c>
      <c r="S103" s="43">
        <v>51.96338222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14671.471945930001</v>
      </c>
      <c r="C104" s="43">
        <f t="shared" ref="C104" si="333">I104+O104</f>
        <v>10130.91291039</v>
      </c>
      <c r="D104" s="43">
        <f t="shared" ref="D104" si="334">J104+P104</f>
        <v>4540.55903554</v>
      </c>
      <c r="E104" s="43">
        <f t="shared" ref="E104" si="335">K104+Q104</f>
        <v>4013.95658473</v>
      </c>
      <c r="F104" s="43">
        <f t="shared" ref="F104" si="336">L104+R104</f>
        <v>235.36963688</v>
      </c>
      <c r="G104" s="43">
        <f t="shared" ref="G104" si="337">M104+S104</f>
        <v>291.23281393000002</v>
      </c>
      <c r="H104" s="43">
        <f t="shared" ref="H104" si="338">SUM(I104:J104)</f>
        <v>8828.7101225400002</v>
      </c>
      <c r="I104" s="43">
        <v>6612.3244600399994</v>
      </c>
      <c r="J104" s="43">
        <f t="shared" ref="J104" si="339">SUM(K104:M104)</f>
        <v>2216.3856624999999</v>
      </c>
      <c r="K104" s="43">
        <v>1799.1972981099998</v>
      </c>
      <c r="L104" s="43">
        <v>198.36902932000001</v>
      </c>
      <c r="M104" s="43">
        <v>218.81933506999999</v>
      </c>
      <c r="N104" s="43">
        <f t="shared" ref="N104" si="340">SUM(O104:P104)</f>
        <v>5842.7618233900002</v>
      </c>
      <c r="O104" s="43">
        <v>3518.5884503500001</v>
      </c>
      <c r="P104" s="43">
        <f t="shared" ref="P104" si="341">SUM(Q104:S104)</f>
        <v>2324.1733730400001</v>
      </c>
      <c r="Q104" s="43">
        <v>2214.7592866200002</v>
      </c>
      <c r="R104" s="43">
        <v>37.000607559999999</v>
      </c>
      <c r="S104" s="43">
        <v>72.413478859999998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14100.65134592</v>
      </c>
      <c r="C105" s="43">
        <f t="shared" ref="C105" si="342">I105+O105</f>
        <v>8949.2627536799992</v>
      </c>
      <c r="D105" s="43">
        <f t="shared" ref="D105" si="343">J105+P105</f>
        <v>5151.3885922400004</v>
      </c>
      <c r="E105" s="43">
        <f t="shared" ref="E105" si="344">K105+Q105</f>
        <v>4401.2456297900007</v>
      </c>
      <c r="F105" s="43">
        <f t="shared" ref="F105" si="345">L105+R105</f>
        <v>444.25389854000002</v>
      </c>
      <c r="G105" s="43">
        <f t="shared" ref="G105" si="346">M105+S105</f>
        <v>305.88906391</v>
      </c>
      <c r="H105" s="43">
        <f t="shared" ref="H105" si="347">SUM(I105:J105)</f>
        <v>8187.3273677400002</v>
      </c>
      <c r="I105" s="43">
        <v>5627.5622117100002</v>
      </c>
      <c r="J105" s="43">
        <f t="shared" ref="J105" si="348">SUM(K105:M105)</f>
        <v>2559.7651560300001</v>
      </c>
      <c r="K105" s="43">
        <v>1935.4047075100002</v>
      </c>
      <c r="L105" s="43">
        <v>393.25119443</v>
      </c>
      <c r="M105" s="43">
        <v>231.10925409000001</v>
      </c>
      <c r="N105" s="43">
        <f t="shared" ref="N105" si="349">SUM(O105:P105)</f>
        <v>5913.3239781800003</v>
      </c>
      <c r="O105" s="43">
        <v>3321.7005419699999</v>
      </c>
      <c r="P105" s="43">
        <f t="shared" ref="P105" si="350">SUM(Q105:S105)</f>
        <v>2591.6234362100004</v>
      </c>
      <c r="Q105" s="43">
        <v>2465.8409222800001</v>
      </c>
      <c r="R105" s="43">
        <v>51.002704110000003</v>
      </c>
      <c r="S105" s="43">
        <v>74.779809819999997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15548.95449701</v>
      </c>
      <c r="C106" s="43">
        <f t="shared" ref="C106" si="351">I106+O106</f>
        <v>9937.3048939700002</v>
      </c>
      <c r="D106" s="43">
        <f t="shared" ref="D106" si="352">J106+P106</f>
        <v>5611.6496030400003</v>
      </c>
      <c r="E106" s="43">
        <f t="shared" ref="E106" si="353">K106+Q106</f>
        <v>4922.30721051</v>
      </c>
      <c r="F106" s="43">
        <f t="shared" ref="F106" si="354">L106+R106</f>
        <v>408.20437903999999</v>
      </c>
      <c r="G106" s="43">
        <f t="shared" ref="G106" si="355">M106+S106</f>
        <v>281.13801348999999</v>
      </c>
      <c r="H106" s="43">
        <f t="shared" ref="H106" si="356">SUM(I106:J106)</f>
        <v>9870.4288510100014</v>
      </c>
      <c r="I106" s="43">
        <v>7027.9405516900006</v>
      </c>
      <c r="J106" s="43">
        <f t="shared" ref="J106" si="357">SUM(K106:M106)</f>
        <v>2842.4882993199999</v>
      </c>
      <c r="K106" s="43">
        <v>2256.9151539700001</v>
      </c>
      <c r="L106" s="43">
        <v>358.36306273999998</v>
      </c>
      <c r="M106" s="43">
        <v>227.21008261</v>
      </c>
      <c r="N106" s="43">
        <f t="shared" ref="N106" si="358">SUM(O106:P106)</f>
        <v>5678.5256460000001</v>
      </c>
      <c r="O106" s="43">
        <v>2909.3643422800001</v>
      </c>
      <c r="P106" s="43">
        <f t="shared" ref="P106" si="359">SUM(Q106:S106)</f>
        <v>2769.1613037200004</v>
      </c>
      <c r="Q106" s="43">
        <v>2665.3920565400003</v>
      </c>
      <c r="R106" s="43">
        <v>49.841316300000003</v>
      </c>
      <c r="S106" s="43">
        <v>53.927930879999998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15328.830890109999</v>
      </c>
      <c r="C107" s="43">
        <f t="shared" ref="C107" si="360">I107+O107</f>
        <v>10573.519549819999</v>
      </c>
      <c r="D107" s="43">
        <f t="shared" ref="D107" si="361">J107+P107</f>
        <v>4755.3113402899999</v>
      </c>
      <c r="E107" s="43">
        <f t="shared" ref="E107" si="362">K107+Q107</f>
        <v>4296.5432526900004</v>
      </c>
      <c r="F107" s="43">
        <f t="shared" ref="F107" si="363">L107+R107</f>
        <v>176.07657294999998</v>
      </c>
      <c r="G107" s="43">
        <f t="shared" ref="G107" si="364">M107+S107</f>
        <v>282.69151464999999</v>
      </c>
      <c r="H107" s="43">
        <f t="shared" ref="H107" si="365">SUM(I107:J107)</f>
        <v>9503.9107715800001</v>
      </c>
      <c r="I107" s="43">
        <v>7140.8553308699993</v>
      </c>
      <c r="J107" s="43">
        <f t="shared" ref="J107" si="366">SUM(K107:M107)</f>
        <v>2363.0554407100003</v>
      </c>
      <c r="K107" s="43">
        <v>1990.0372908900001</v>
      </c>
      <c r="L107" s="43">
        <v>142.67550034999999</v>
      </c>
      <c r="M107" s="43">
        <v>230.34264947</v>
      </c>
      <c r="N107" s="43">
        <f t="shared" ref="N107" si="367">SUM(O107:P107)</f>
        <v>5824.9201185299999</v>
      </c>
      <c r="O107" s="43">
        <v>3432.6642189499998</v>
      </c>
      <c r="P107" s="43">
        <f t="shared" ref="P107" si="368">SUM(Q107:S107)</f>
        <v>2392.25589958</v>
      </c>
      <c r="Q107" s="43">
        <v>2306.5059618</v>
      </c>
      <c r="R107" s="43">
        <v>33.401072599999999</v>
      </c>
      <c r="S107" s="43">
        <v>52.348865179999997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14862.280088709998</v>
      </c>
      <c r="C108" s="43">
        <f t="shared" ref="C108" si="369">I108+O108</f>
        <v>9611.5902842799987</v>
      </c>
      <c r="D108" s="43">
        <f t="shared" ref="D108" si="370">J108+P108</f>
        <v>5250.6898044299996</v>
      </c>
      <c r="E108" s="43">
        <f t="shared" ref="E108" si="371">K108+Q108</f>
        <v>4501.6610241899998</v>
      </c>
      <c r="F108" s="43">
        <f t="shared" ref="F108" si="372">L108+R108</f>
        <v>352.09506213999998</v>
      </c>
      <c r="G108" s="43">
        <f t="shared" ref="G108" si="373">M108+S108</f>
        <v>396.93371810000002</v>
      </c>
      <c r="H108" s="43">
        <f t="shared" ref="H108" si="374">SUM(I108:J108)</f>
        <v>9309.46156926</v>
      </c>
      <c r="I108" s="43">
        <v>6669.1555467899998</v>
      </c>
      <c r="J108" s="43">
        <f t="shared" ref="J108" si="375">SUM(K108:M108)</f>
        <v>2640.3060224699998</v>
      </c>
      <c r="K108" s="43">
        <v>1976.2654467299999</v>
      </c>
      <c r="L108" s="43">
        <v>317.91001649999998</v>
      </c>
      <c r="M108" s="43">
        <v>346.13055924000003</v>
      </c>
      <c r="N108" s="43">
        <f t="shared" ref="N108" si="376">SUM(O108:P108)</f>
        <v>5552.8185194500002</v>
      </c>
      <c r="O108" s="43">
        <v>2942.4347374899999</v>
      </c>
      <c r="P108" s="43">
        <f t="shared" ref="P108" si="377">SUM(Q108:S108)</f>
        <v>2610.3837819599999</v>
      </c>
      <c r="Q108" s="43">
        <v>2525.3955774599999</v>
      </c>
      <c r="R108" s="43">
        <v>34.185045639999998</v>
      </c>
      <c r="S108" s="43">
        <v>50.803158860000003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13484.10094789</v>
      </c>
      <c r="C109" s="43">
        <f t="shared" ref="C109" si="378">I109+O109</f>
        <v>8530.2124908000005</v>
      </c>
      <c r="D109" s="43">
        <f t="shared" ref="D109" si="379">J109+P109</f>
        <v>4953.88845709</v>
      </c>
      <c r="E109" s="43">
        <f t="shared" ref="E109" si="380">K109+Q109</f>
        <v>4139.5259077700002</v>
      </c>
      <c r="F109" s="43">
        <f t="shared" ref="F109" si="381">L109+R109</f>
        <v>436.76319890000002</v>
      </c>
      <c r="G109" s="43">
        <f t="shared" ref="G109" si="382">M109+S109</f>
        <v>377.59935041999995</v>
      </c>
      <c r="H109" s="43">
        <f t="shared" ref="H109" si="383">SUM(I109:J109)</f>
        <v>8269.2535336000001</v>
      </c>
      <c r="I109" s="43">
        <v>5849.1957448500007</v>
      </c>
      <c r="J109" s="43">
        <f t="shared" ref="J109" si="384">SUM(K109:M109)</f>
        <v>2420.0577887499999</v>
      </c>
      <c r="K109" s="43">
        <v>1690.8254303599999</v>
      </c>
      <c r="L109" s="43">
        <v>391.93412045000002</v>
      </c>
      <c r="M109" s="43">
        <v>337.29823793999998</v>
      </c>
      <c r="N109" s="43">
        <f t="shared" ref="N109" si="385">SUM(O109:P109)</f>
        <v>5214.8474142899995</v>
      </c>
      <c r="O109" s="43">
        <v>2681.0167459499999</v>
      </c>
      <c r="P109" s="43">
        <f t="shared" ref="P109" si="386">SUM(Q109:S109)</f>
        <v>2533.8306683400001</v>
      </c>
      <c r="Q109" s="43">
        <v>2448.7004774100001</v>
      </c>
      <c r="R109" s="43">
        <v>44.829078450000004</v>
      </c>
      <c r="S109" s="43">
        <v>40.30111248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13667.79241423</v>
      </c>
      <c r="C110" s="43">
        <f t="shared" ref="C110" si="387">I110+O110</f>
        <v>8690.9370960300002</v>
      </c>
      <c r="D110" s="43">
        <f t="shared" ref="D110" si="388">J110+P110</f>
        <v>4976.8553181999996</v>
      </c>
      <c r="E110" s="43">
        <f t="shared" ref="E110" si="389">K110+Q110</f>
        <v>4148.4468859400004</v>
      </c>
      <c r="F110" s="43">
        <f t="shared" ref="F110" si="390">L110+R110</f>
        <v>419.78805258</v>
      </c>
      <c r="G110" s="43">
        <f t="shared" ref="G110" si="391">M110+S110</f>
        <v>408.62037967999999</v>
      </c>
      <c r="H110" s="43">
        <f t="shared" ref="H110" si="392">SUM(I110:J110)</f>
        <v>8379.9527129899998</v>
      </c>
      <c r="I110" s="43">
        <v>5877.4650652700002</v>
      </c>
      <c r="J110" s="43">
        <f t="shared" ref="J110" si="393">SUM(K110:M110)</f>
        <v>2502.48764772</v>
      </c>
      <c r="K110" s="43">
        <v>1763.1025827799999</v>
      </c>
      <c r="L110" s="43">
        <v>372.70701458999997</v>
      </c>
      <c r="M110" s="43">
        <v>366.67805034999998</v>
      </c>
      <c r="N110" s="43">
        <f t="shared" ref="N110" si="394">SUM(O110:P110)</f>
        <v>5287.8397012400001</v>
      </c>
      <c r="O110" s="43">
        <v>2813.4720307600001</v>
      </c>
      <c r="P110" s="43">
        <f t="shared" ref="P110" si="395">SUM(Q110:S110)</f>
        <v>2474.36767048</v>
      </c>
      <c r="Q110" s="43">
        <v>2385.34430316</v>
      </c>
      <c r="R110" s="43">
        <v>47.081037989999999</v>
      </c>
      <c r="S110" s="43">
        <v>41.94232933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13294.45896937</v>
      </c>
      <c r="C111" s="43">
        <f t="shared" ref="C111" si="396">I111+O111</f>
        <v>8829.2847759399992</v>
      </c>
      <c r="D111" s="43">
        <f t="shared" ref="D111" si="397">J111+P111</f>
        <v>4465.1741934299998</v>
      </c>
      <c r="E111" s="43">
        <f t="shared" ref="E111" si="398">K111+Q111</f>
        <v>3719.5305671099995</v>
      </c>
      <c r="F111" s="43">
        <f t="shared" ref="F111" si="399">L111+R111</f>
        <v>324.86492156999998</v>
      </c>
      <c r="G111" s="43">
        <f t="shared" ref="G111" si="400">M111+S111</f>
        <v>420.77870474999997</v>
      </c>
      <c r="H111" s="43">
        <f t="shared" ref="H111" si="401">SUM(I111:J111)</f>
        <v>8521.485377590001</v>
      </c>
      <c r="I111" s="43">
        <v>6193.4569984500004</v>
      </c>
      <c r="J111" s="43">
        <f t="shared" ref="J111" si="402">SUM(K111:M111)</f>
        <v>2328.0283791399997</v>
      </c>
      <c r="K111" s="43">
        <v>1658.9904037399999</v>
      </c>
      <c r="L111" s="43">
        <v>277.15739547999999</v>
      </c>
      <c r="M111" s="43">
        <v>391.88057992</v>
      </c>
      <c r="N111" s="43">
        <f t="shared" ref="N111" si="403">SUM(O111:P111)</f>
        <v>4772.9735917799999</v>
      </c>
      <c r="O111" s="43">
        <v>2635.8277774899998</v>
      </c>
      <c r="P111" s="43">
        <f t="shared" ref="P111" si="404">SUM(Q111:S111)</f>
        <v>2137.1458142900001</v>
      </c>
      <c r="Q111" s="43">
        <v>2060.5401633699998</v>
      </c>
      <c r="R111" s="43">
        <v>47.707526090000002</v>
      </c>
      <c r="S111" s="43">
        <v>28.89812483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14099.854198999998</v>
      </c>
      <c r="C112" s="43">
        <f t="shared" ref="C112" si="405">I112+O112</f>
        <v>9078.383758420001</v>
      </c>
      <c r="D112" s="43">
        <f t="shared" ref="D112" si="406">J112+P112</f>
        <v>5021.4704405800003</v>
      </c>
      <c r="E112" s="43">
        <f t="shared" ref="E112" si="407">K112+Q112</f>
        <v>4202.83600931</v>
      </c>
      <c r="F112" s="43">
        <f t="shared" ref="F112" si="408">L112+R112</f>
        <v>327.66817591</v>
      </c>
      <c r="G112" s="43">
        <f t="shared" ref="G112" si="409">M112+S112</f>
        <v>490.96625535999999</v>
      </c>
      <c r="H112" s="43">
        <f t="shared" ref="H112" si="410">SUM(I112:J112)</f>
        <v>9101.2287431299992</v>
      </c>
      <c r="I112" s="43">
        <v>6474.0759272300002</v>
      </c>
      <c r="J112" s="43">
        <f t="shared" ref="J112" si="411">SUM(K112:M112)</f>
        <v>2627.1528159</v>
      </c>
      <c r="K112" s="43">
        <v>1942.9117991600001</v>
      </c>
      <c r="L112" s="43">
        <v>281.02872415000002</v>
      </c>
      <c r="M112" s="43">
        <v>403.21229259</v>
      </c>
      <c r="N112" s="43">
        <f t="shared" ref="N112" si="412">SUM(O112:P112)</f>
        <v>4998.6254558700002</v>
      </c>
      <c r="O112" s="43">
        <v>2604.3078311899999</v>
      </c>
      <c r="P112" s="43">
        <f t="shared" ref="P112" si="413">SUM(Q112:S112)</f>
        <v>2394.3176246799999</v>
      </c>
      <c r="Q112" s="43">
        <v>2259.9242101499999</v>
      </c>
      <c r="R112" s="43">
        <v>46.63945176</v>
      </c>
      <c r="S112" s="43">
        <v>87.753962770000001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14960.914397770001</v>
      </c>
      <c r="C113" s="43">
        <f t="shared" ref="C113" si="414">I113+O113</f>
        <v>10400.381669169999</v>
      </c>
      <c r="D113" s="43">
        <f t="shared" ref="D113" si="415">J113+P113</f>
        <v>4560.5327286000002</v>
      </c>
      <c r="E113" s="43">
        <f t="shared" ref="E113" si="416">K113+Q113</f>
        <v>3859.7576054700003</v>
      </c>
      <c r="F113" s="43">
        <f t="shared" ref="F113" si="417">L113+R113</f>
        <v>351.81240459000003</v>
      </c>
      <c r="G113" s="43">
        <f t="shared" ref="G113" si="418">M113+S113</f>
        <v>348.96271853999997</v>
      </c>
      <c r="H113" s="43">
        <f t="shared" ref="H113" si="419">SUM(I113:J113)</f>
        <v>9635.9828426000004</v>
      </c>
      <c r="I113" s="43">
        <v>7440.9684686000001</v>
      </c>
      <c r="J113" s="43">
        <f t="shared" ref="J113" si="420">SUM(K113:M113)</f>
        <v>2195.0143740000003</v>
      </c>
      <c r="K113" s="43">
        <v>1642.01913648</v>
      </c>
      <c r="L113" s="43">
        <v>281.23335564000001</v>
      </c>
      <c r="M113" s="43">
        <v>271.76188187999998</v>
      </c>
      <c r="N113" s="43">
        <f t="shared" ref="N113" si="421">SUM(O113:P113)</f>
        <v>5324.9315551700001</v>
      </c>
      <c r="O113" s="43">
        <v>2959.4132005699998</v>
      </c>
      <c r="P113" s="43">
        <f t="shared" ref="P113" si="422">SUM(Q113:S113)</f>
        <v>2365.5183545999998</v>
      </c>
      <c r="Q113" s="43">
        <v>2217.73846899</v>
      </c>
      <c r="R113" s="43">
        <v>70.579048950000001</v>
      </c>
      <c r="S113" s="43">
        <v>77.200836659999993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14152.48009863</v>
      </c>
      <c r="C114" s="43">
        <f t="shared" ref="C114" si="423">I114+O114</f>
        <v>9743.1389219499997</v>
      </c>
      <c r="D114" s="43">
        <f t="shared" ref="D114" si="424">J114+P114</f>
        <v>4409.34117668</v>
      </c>
      <c r="E114" s="43">
        <f t="shared" ref="E114" si="425">K114+Q114</f>
        <v>3764.9647905700003</v>
      </c>
      <c r="F114" s="43">
        <f t="shared" ref="F114" si="426">L114+R114</f>
        <v>353.90029106000003</v>
      </c>
      <c r="G114" s="43">
        <f t="shared" ref="G114" si="427">M114+S114</f>
        <v>290.47609505000003</v>
      </c>
      <c r="H114" s="43">
        <f t="shared" ref="H114" si="428">SUM(I114:J114)</f>
        <v>8816.31694298</v>
      </c>
      <c r="I114" s="43">
        <v>6561.4746150999999</v>
      </c>
      <c r="J114" s="43">
        <f t="shared" ref="J114" si="429">SUM(K114:M114)</f>
        <v>2254.8423278800001</v>
      </c>
      <c r="K114" s="43">
        <v>1707.19331814</v>
      </c>
      <c r="L114" s="43">
        <v>277.88734049000004</v>
      </c>
      <c r="M114" s="43">
        <v>269.76166925000001</v>
      </c>
      <c r="N114" s="43">
        <f t="shared" ref="N114" si="430">SUM(O114:P114)</f>
        <v>5336.1631556500006</v>
      </c>
      <c r="O114" s="43">
        <v>3181.6643068500002</v>
      </c>
      <c r="P114" s="43">
        <f t="shared" ref="P114" si="431">SUM(Q114:S114)</f>
        <v>2154.4988488000004</v>
      </c>
      <c r="Q114" s="43">
        <v>2057.7714724300004</v>
      </c>
      <c r="R114" s="43">
        <v>76.012950570000001</v>
      </c>
      <c r="S114" s="43">
        <v>20.714425800000001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15079.551172969999</v>
      </c>
      <c r="C115" s="43">
        <f t="shared" ref="C115" si="432">I115+O115</f>
        <v>10427.408146180001</v>
      </c>
      <c r="D115" s="43">
        <f t="shared" ref="D115" si="433">J115+P115</f>
        <v>4652.1430267899996</v>
      </c>
      <c r="E115" s="43">
        <f t="shared" ref="E115" si="434">K115+Q115</f>
        <v>4041.1216482699997</v>
      </c>
      <c r="F115" s="43">
        <f t="shared" ref="F115" si="435">L115+R115</f>
        <v>377.13453233999996</v>
      </c>
      <c r="G115" s="43">
        <f t="shared" ref="G115" si="436">M115+S115</f>
        <v>233.88684617999999</v>
      </c>
      <c r="H115" s="43">
        <f t="shared" ref="H115" si="437">SUM(I115:J115)</f>
        <v>9903.1366075599999</v>
      </c>
      <c r="I115" s="43">
        <v>7546.6172904800005</v>
      </c>
      <c r="J115" s="43">
        <f t="shared" ref="J115" si="438">SUM(K115:M115)</f>
        <v>2356.5193170799998</v>
      </c>
      <c r="K115" s="43">
        <v>1862.3582124899999</v>
      </c>
      <c r="L115" s="43">
        <v>280.04429150999999</v>
      </c>
      <c r="M115" s="43">
        <v>214.11681307999999</v>
      </c>
      <c r="N115" s="43">
        <f t="shared" ref="N115" si="439">SUM(O115:P115)</f>
        <v>5176.4145654099993</v>
      </c>
      <c r="O115" s="43">
        <v>2880.7908557000001</v>
      </c>
      <c r="P115" s="43">
        <f t="shared" ref="P115" si="440">SUM(Q115:S115)</f>
        <v>2295.6237097099997</v>
      </c>
      <c r="Q115" s="43">
        <v>2178.7634357799998</v>
      </c>
      <c r="R115" s="43">
        <v>97.090240829999999</v>
      </c>
      <c r="S115" s="43">
        <v>19.770033099999999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15334.121117600003</v>
      </c>
      <c r="C116" s="43">
        <f t="shared" ref="C116" si="441">I116+O116</f>
        <v>10467.87071739</v>
      </c>
      <c r="D116" s="43">
        <f t="shared" ref="D116" si="442">J116+P116</f>
        <v>4866.2504002100004</v>
      </c>
      <c r="E116" s="43">
        <f t="shared" ref="E116" si="443">K116+Q116</f>
        <v>4152.6298776800004</v>
      </c>
      <c r="F116" s="43">
        <f t="shared" ref="F116" si="444">L116+R116</f>
        <v>363.48698138000003</v>
      </c>
      <c r="G116" s="43">
        <f t="shared" ref="G116" si="445">M116+S116</f>
        <v>350.13354114999999</v>
      </c>
      <c r="H116" s="43">
        <f t="shared" ref="H116" si="446">SUM(I116:J116)</f>
        <v>9278.7347938400017</v>
      </c>
      <c r="I116" s="43">
        <v>7003.9739642900004</v>
      </c>
      <c r="J116" s="43">
        <f t="shared" ref="J116" si="447">SUM(K116:M116)</f>
        <v>2274.7608295500004</v>
      </c>
      <c r="K116" s="43">
        <v>1751.8351250300002</v>
      </c>
      <c r="L116" s="43">
        <v>274.75802176000002</v>
      </c>
      <c r="M116" s="43">
        <v>248.16768275999999</v>
      </c>
      <c r="N116" s="43">
        <f t="shared" ref="N116" si="448">SUM(O116:P116)</f>
        <v>6055.3863237599999</v>
      </c>
      <c r="O116" s="43">
        <v>3463.8967531000003</v>
      </c>
      <c r="P116" s="43">
        <f t="shared" ref="P116" si="449">SUM(Q116:S116)</f>
        <v>2591.48957066</v>
      </c>
      <c r="Q116" s="43">
        <v>2400.7947526500002</v>
      </c>
      <c r="R116" s="43">
        <v>88.728959619999998</v>
      </c>
      <c r="S116" s="43">
        <v>101.96585838999999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14755.489909190001</v>
      </c>
      <c r="C117" s="43">
        <f t="shared" ref="C117" si="450">I117+O117</f>
        <v>9969.0860329899988</v>
      </c>
      <c r="D117" s="43">
        <f t="shared" ref="D117" si="451">J117+P117</f>
        <v>4786.4038762</v>
      </c>
      <c r="E117" s="43">
        <f t="shared" ref="E117" si="452">K117+Q117</f>
        <v>4069.0988349899999</v>
      </c>
      <c r="F117" s="43">
        <f t="shared" ref="F117" si="453">L117+R117</f>
        <v>324.83189075000001</v>
      </c>
      <c r="G117" s="43">
        <f t="shared" ref="G117" si="454">M117+S117</f>
        <v>392.47315046</v>
      </c>
      <c r="H117" s="43">
        <f t="shared" ref="H117" si="455">SUM(I117:J117)</f>
        <v>9106.0886112099997</v>
      </c>
      <c r="I117" s="43">
        <v>6789.6160199799997</v>
      </c>
      <c r="J117" s="43">
        <f t="shared" ref="J117" si="456">SUM(K117:M117)</f>
        <v>2316.47259123</v>
      </c>
      <c r="K117" s="43">
        <v>1810.5358788999999</v>
      </c>
      <c r="L117" s="43">
        <v>271.64397418999999</v>
      </c>
      <c r="M117" s="43">
        <v>234.29273814000001</v>
      </c>
      <c r="N117" s="43">
        <f t="shared" ref="N117" si="457">SUM(O117:P117)</f>
        <v>5649.4012979799991</v>
      </c>
      <c r="O117" s="43">
        <v>3179.47001301</v>
      </c>
      <c r="P117" s="43">
        <f t="shared" ref="P117" si="458">SUM(Q117:S117)</f>
        <v>2469.9312849699995</v>
      </c>
      <c r="Q117" s="43">
        <v>2258.5629560899997</v>
      </c>
      <c r="R117" s="43">
        <v>53.187916559999998</v>
      </c>
      <c r="S117" s="43">
        <v>158.18041231999999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17722.573462709999</v>
      </c>
      <c r="C118" s="43">
        <f t="shared" ref="C118" si="459">I118+O118</f>
        <v>12065.80164953</v>
      </c>
      <c r="D118" s="43">
        <f t="shared" ref="D118" si="460">J118+P118</f>
        <v>5656.7718131800011</v>
      </c>
      <c r="E118" s="43">
        <f t="shared" ref="E118" si="461">K118+Q118</f>
        <v>4968.9375556499999</v>
      </c>
      <c r="F118" s="43">
        <f t="shared" ref="F118" si="462">L118+R118</f>
        <v>399.92251442999998</v>
      </c>
      <c r="G118" s="43">
        <f t="shared" ref="G118" si="463">M118+S118</f>
        <v>287.91174309999997</v>
      </c>
      <c r="H118" s="43">
        <f t="shared" ref="H118" si="464">SUM(I118:J118)</f>
        <v>12179.460659910001</v>
      </c>
      <c r="I118" s="43">
        <v>8894.4882997900004</v>
      </c>
      <c r="J118" s="43">
        <f t="shared" ref="J118" si="465">SUM(K118:M118)</f>
        <v>3284.9723601200003</v>
      </c>
      <c r="K118" s="43">
        <v>2782.4341570000001</v>
      </c>
      <c r="L118" s="43">
        <v>367.18285001999999</v>
      </c>
      <c r="M118" s="43">
        <v>135.3553531</v>
      </c>
      <c r="N118" s="43">
        <f t="shared" ref="N118" si="466">SUM(O118:P118)</f>
        <v>5543.1128028000003</v>
      </c>
      <c r="O118" s="43">
        <v>3171.3133497399999</v>
      </c>
      <c r="P118" s="43">
        <f t="shared" ref="P118" si="467">SUM(Q118:S118)</f>
        <v>2371.7994530600004</v>
      </c>
      <c r="Q118" s="43">
        <v>2186.5033986500002</v>
      </c>
      <c r="R118" s="43">
        <v>32.739664410000003</v>
      </c>
      <c r="S118" s="43">
        <v>152.55638999999999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18494.833397540002</v>
      </c>
      <c r="C119" s="43">
        <f t="shared" ref="C119" si="468">I119+O119</f>
        <v>13447.621571380001</v>
      </c>
      <c r="D119" s="43">
        <f t="shared" ref="D119" si="469">J119+P119</f>
        <v>5047.2118261599999</v>
      </c>
      <c r="E119" s="43">
        <f t="shared" ref="E119" si="470">K119+Q119</f>
        <v>4428.4698300299997</v>
      </c>
      <c r="F119" s="43">
        <f t="shared" ref="F119" si="471">L119+R119</f>
        <v>317.50725876000001</v>
      </c>
      <c r="G119" s="43">
        <f t="shared" ref="G119" si="472">M119+S119</f>
        <v>301.23473737</v>
      </c>
      <c r="H119" s="43">
        <f t="shared" ref="H119" si="473">SUM(I119:J119)</f>
        <v>11788.62786108</v>
      </c>
      <c r="I119" s="43">
        <v>8519.2176432300002</v>
      </c>
      <c r="J119" s="43">
        <f t="shared" ref="J119" si="474">SUM(K119:M119)</f>
        <v>3269.4102178499998</v>
      </c>
      <c r="K119" s="43">
        <v>2847.3903899799998</v>
      </c>
      <c r="L119" s="43">
        <v>279.54444569000003</v>
      </c>
      <c r="M119" s="43">
        <v>142.47538218</v>
      </c>
      <c r="N119" s="43">
        <f t="shared" ref="N119" si="475">SUM(O119:P119)</f>
        <v>6706.2055364600001</v>
      </c>
      <c r="O119" s="43">
        <v>4928.40392815</v>
      </c>
      <c r="P119" s="43">
        <f t="shared" ref="P119" si="476">SUM(Q119:S119)</f>
        <v>1777.8016083099999</v>
      </c>
      <c r="Q119" s="43">
        <v>1581.0794400499999</v>
      </c>
      <c r="R119" s="43">
        <v>37.962813070000003</v>
      </c>
      <c r="S119" s="43">
        <v>158.75935519000001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18446.672772140002</v>
      </c>
      <c r="C120" s="43">
        <f t="shared" ref="C120" si="477">I120+O120</f>
        <v>11980.8846381</v>
      </c>
      <c r="D120" s="43">
        <f t="shared" ref="D120" si="478">J120+P120</f>
        <v>6465.7881340399999</v>
      </c>
      <c r="E120" s="43">
        <f t="shared" ref="E120" si="479">K120+Q120</f>
        <v>5815.3668573599998</v>
      </c>
      <c r="F120" s="43">
        <f t="shared" ref="F120" si="480">L120+R120</f>
        <v>339.93038885000004</v>
      </c>
      <c r="G120" s="43">
        <f t="shared" ref="G120" si="481">M120+S120</f>
        <v>310.49088783000002</v>
      </c>
      <c r="H120" s="43">
        <f t="shared" ref="H120" si="482">SUM(I120:J120)</f>
        <v>11765.707681740001</v>
      </c>
      <c r="I120" s="43">
        <v>8224.0024430100002</v>
      </c>
      <c r="J120" s="43">
        <f t="shared" ref="J120" si="483">SUM(K120:M120)</f>
        <v>3541.70523873</v>
      </c>
      <c r="K120" s="43">
        <v>3076.6815710199999</v>
      </c>
      <c r="L120" s="43">
        <v>310.23891108000004</v>
      </c>
      <c r="M120" s="43">
        <v>154.78475663</v>
      </c>
      <c r="N120" s="43">
        <f t="shared" ref="N120" si="484">SUM(O120:P120)</f>
        <v>6680.9650904</v>
      </c>
      <c r="O120" s="43">
        <v>3756.8821950900001</v>
      </c>
      <c r="P120" s="43">
        <f t="shared" ref="P120" si="485">SUM(Q120:S120)</f>
        <v>2924.0828953099999</v>
      </c>
      <c r="Q120" s="43">
        <v>2738.6852863399999</v>
      </c>
      <c r="R120" s="43">
        <v>29.691477769999999</v>
      </c>
      <c r="S120" s="43">
        <v>155.70613119999999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19178.681784870001</v>
      </c>
      <c r="C121" s="43">
        <f t="shared" ref="C121" si="486">I121+O121</f>
        <v>12145.416537280002</v>
      </c>
      <c r="D121" s="43">
        <f t="shared" ref="D121" si="487">J121+P121</f>
        <v>7033.2652475899995</v>
      </c>
      <c r="E121" s="43">
        <f t="shared" ref="E121" si="488">K121+Q121</f>
        <v>6207.5484668999998</v>
      </c>
      <c r="F121" s="43">
        <f t="shared" ref="F121" si="489">L121+R121</f>
        <v>492.59400503000001</v>
      </c>
      <c r="G121" s="43">
        <f t="shared" ref="G121" si="490">M121+S121</f>
        <v>333.12277566</v>
      </c>
      <c r="H121" s="43">
        <f t="shared" ref="H121" si="491">SUM(I121:J121)</f>
        <v>10894.75773546</v>
      </c>
      <c r="I121" s="43">
        <v>7722.3744849800005</v>
      </c>
      <c r="J121" s="43">
        <f t="shared" ref="J121" si="492">SUM(K121:M121)</f>
        <v>3172.3832504799998</v>
      </c>
      <c r="K121" s="43">
        <v>2683.28211487</v>
      </c>
      <c r="L121" s="43">
        <v>335.07470229</v>
      </c>
      <c r="M121" s="43">
        <v>154.02643332</v>
      </c>
      <c r="N121" s="43">
        <f t="shared" ref="N121" si="493">SUM(O121:P121)</f>
        <v>8283.9240494100013</v>
      </c>
      <c r="O121" s="43">
        <v>4423.0420523000003</v>
      </c>
      <c r="P121" s="43">
        <f t="shared" ref="P121" si="494">SUM(Q121:S121)</f>
        <v>3860.8819971100002</v>
      </c>
      <c r="Q121" s="43">
        <v>3524.2663520300002</v>
      </c>
      <c r="R121" s="43">
        <v>157.51930274</v>
      </c>
      <c r="S121" s="43">
        <v>179.09634234000001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18779.354892809999</v>
      </c>
      <c r="C122" s="43">
        <f t="shared" ref="C122" si="495">I122+O122</f>
        <v>12189.31714786</v>
      </c>
      <c r="D122" s="43">
        <f t="shared" ref="D122" si="496">J122+P122</f>
        <v>6590.0377449499993</v>
      </c>
      <c r="E122" s="43">
        <f t="shared" ref="E122" si="497">K122+Q122</f>
        <v>5737.3475058799995</v>
      </c>
      <c r="F122" s="43">
        <f t="shared" ref="F122" si="498">L122+R122</f>
        <v>539.43564896999999</v>
      </c>
      <c r="G122" s="43">
        <f t="shared" ref="G122" si="499">M122+S122</f>
        <v>313.25459009999997</v>
      </c>
      <c r="H122" s="43">
        <f t="shared" ref="H122" si="500">SUM(I122:J122)</f>
        <v>10466.36454258</v>
      </c>
      <c r="I122" s="43">
        <v>7725.9367416200002</v>
      </c>
      <c r="J122" s="43">
        <f t="shared" ref="J122" si="501">SUM(K122:M122)</f>
        <v>2740.4278009599998</v>
      </c>
      <c r="K122" s="43">
        <v>2249.2065758499998</v>
      </c>
      <c r="L122" s="43">
        <v>347.26443682000001</v>
      </c>
      <c r="M122" s="43">
        <v>143.95678828999999</v>
      </c>
      <c r="N122" s="43">
        <f t="shared" ref="N122" si="502">SUM(O122:P122)</f>
        <v>8312.9903502300003</v>
      </c>
      <c r="O122" s="43">
        <v>4463.3804062399995</v>
      </c>
      <c r="P122" s="43">
        <f t="shared" ref="P122" si="503">SUM(Q122:S122)</f>
        <v>3849.6099439899999</v>
      </c>
      <c r="Q122" s="43">
        <v>3488.1409300300002</v>
      </c>
      <c r="R122" s="43">
        <v>192.17121215</v>
      </c>
      <c r="S122" s="43">
        <v>169.29780181000001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18669.053115729999</v>
      </c>
      <c r="C123" s="43">
        <f t="shared" ref="C123" si="504">I123+O123</f>
        <v>11915.186960300001</v>
      </c>
      <c r="D123" s="43">
        <f t="shared" ref="D123" si="505">J123+P123</f>
        <v>6753.8661554299997</v>
      </c>
      <c r="E123" s="43">
        <f t="shared" ref="E123" si="506">K123+Q123</f>
        <v>5824.42858222</v>
      </c>
      <c r="F123" s="43">
        <f t="shared" ref="F123" si="507">L123+R123</f>
        <v>583.41137785000001</v>
      </c>
      <c r="G123" s="43">
        <f t="shared" ref="G123" si="508">M123+S123</f>
        <v>346.02619535999997</v>
      </c>
      <c r="H123" s="43">
        <f t="shared" ref="H123" si="509">SUM(I123:J123)</f>
        <v>10493.95330098</v>
      </c>
      <c r="I123" s="43">
        <v>7420.9709158800006</v>
      </c>
      <c r="J123" s="43">
        <f t="shared" ref="J123" si="510">SUM(K123:M123)</f>
        <v>3072.9823850999996</v>
      </c>
      <c r="K123" s="43">
        <v>2531.6847633799998</v>
      </c>
      <c r="L123" s="43">
        <v>393.72723937000001</v>
      </c>
      <c r="M123" s="43">
        <v>147.57038234999999</v>
      </c>
      <c r="N123" s="43">
        <f t="shared" ref="N123" si="511">SUM(O123:P123)</f>
        <v>8175.0998147499995</v>
      </c>
      <c r="O123" s="43">
        <v>4494.2160444199999</v>
      </c>
      <c r="P123" s="43">
        <f t="shared" ref="P123" si="512">SUM(Q123:S123)</f>
        <v>3680.8837703299996</v>
      </c>
      <c r="Q123" s="43">
        <v>3292.7438188399997</v>
      </c>
      <c r="R123" s="43">
        <v>189.68413848</v>
      </c>
      <c r="S123" s="43">
        <v>198.45581301000001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19563.952806929999</v>
      </c>
      <c r="C124" s="43">
        <f t="shared" ref="C124" si="513">I124+O124</f>
        <v>12402.417617750001</v>
      </c>
      <c r="D124" s="43">
        <f t="shared" ref="D124" si="514">J124+P124</f>
        <v>7161.5351891800001</v>
      </c>
      <c r="E124" s="43">
        <f t="shared" ref="E124" si="515">K124+Q124</f>
        <v>6210.07540427</v>
      </c>
      <c r="F124" s="43">
        <f t="shared" ref="F124" si="516">L124+R124</f>
        <v>620.51622793000001</v>
      </c>
      <c r="G124" s="43">
        <f t="shared" ref="G124" si="517">M124+S124</f>
        <v>330.94355697999998</v>
      </c>
      <c r="H124" s="43">
        <f t="shared" ref="H124" si="518">SUM(I124:J124)</f>
        <v>11048.24950459</v>
      </c>
      <c r="I124" s="43">
        <v>7708.7463687500003</v>
      </c>
      <c r="J124" s="43">
        <f t="shared" ref="J124" si="519">SUM(K124:M124)</f>
        <v>3339.5031358400001</v>
      </c>
      <c r="K124" s="43">
        <v>2767.6938227000001</v>
      </c>
      <c r="L124" s="43">
        <v>431.42309928999998</v>
      </c>
      <c r="M124" s="43">
        <v>140.38621384999999</v>
      </c>
      <c r="N124" s="43">
        <f t="shared" ref="N124" si="520">SUM(O124:P124)</f>
        <v>8515.7033023399999</v>
      </c>
      <c r="O124" s="43">
        <v>4693.671249</v>
      </c>
      <c r="P124" s="43">
        <f t="shared" ref="P124" si="521">SUM(Q124:S124)</f>
        <v>3822.0320533399999</v>
      </c>
      <c r="Q124" s="43">
        <v>3442.38158157</v>
      </c>
      <c r="R124" s="43">
        <v>189.09312864</v>
      </c>
      <c r="S124" s="43">
        <v>190.55734312999999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22036.679569059997</v>
      </c>
      <c r="C125" s="43">
        <f t="shared" ref="C125" si="522">I125+O125</f>
        <v>14525.474724479998</v>
      </c>
      <c r="D125" s="43">
        <f t="shared" ref="D125" si="523">J125+P125</f>
        <v>7511.2048445799992</v>
      </c>
      <c r="E125" s="43">
        <f t="shared" ref="E125" si="524">K125+Q125</f>
        <v>6534.4715000199994</v>
      </c>
      <c r="F125" s="43">
        <f t="shared" ref="F125" si="525">L125+R125</f>
        <v>645.98680147999994</v>
      </c>
      <c r="G125" s="43">
        <f t="shared" ref="G125" si="526">M125+S125</f>
        <v>330.74654308000004</v>
      </c>
      <c r="H125" s="43">
        <f t="shared" ref="H125" si="527">SUM(I125:J125)</f>
        <v>12131.47006711</v>
      </c>
      <c r="I125" s="43">
        <v>8623.9191574199995</v>
      </c>
      <c r="J125" s="43">
        <f t="shared" ref="J125" si="528">SUM(K125:M125)</f>
        <v>3507.5509096899996</v>
      </c>
      <c r="K125" s="43">
        <v>2933.8422826399997</v>
      </c>
      <c r="L125" s="43">
        <v>441.12449731999999</v>
      </c>
      <c r="M125" s="43">
        <v>132.58412973</v>
      </c>
      <c r="N125" s="43">
        <f t="shared" ref="N125" si="529">SUM(O125:P125)</f>
        <v>9905.2095019499993</v>
      </c>
      <c r="O125" s="43">
        <v>5901.5555670599997</v>
      </c>
      <c r="P125" s="43">
        <f t="shared" ref="P125" si="530">SUM(Q125:S125)</f>
        <v>4003.6539348900001</v>
      </c>
      <c r="Q125" s="43">
        <v>3600.6292173800002</v>
      </c>
      <c r="R125" s="43">
        <v>204.86230416000001</v>
      </c>
      <c r="S125" s="43">
        <v>198.16241335000001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21281.581810670003</v>
      </c>
      <c r="C126" s="43">
        <f t="shared" ref="C126" si="531">I126+O126</f>
        <v>15420.75352251</v>
      </c>
      <c r="D126" s="43">
        <f t="shared" ref="D126" si="532">J126+P126</f>
        <v>5860.8282881599998</v>
      </c>
      <c r="E126" s="43">
        <f t="shared" ref="E126" si="533">K126+Q126</f>
        <v>4850.2691912099999</v>
      </c>
      <c r="F126" s="43">
        <f t="shared" ref="F126" si="534">L126+R126</f>
        <v>643.10578064000003</v>
      </c>
      <c r="G126" s="43">
        <f t="shared" ref="G126" si="535">M126+S126</f>
        <v>367.45331630999999</v>
      </c>
      <c r="H126" s="43">
        <f t="shared" ref="H126" si="536">SUM(I126:J126)</f>
        <v>11684.556112390001</v>
      </c>
      <c r="I126" s="43">
        <v>8270.4390625300002</v>
      </c>
      <c r="J126" s="43">
        <f t="shared" ref="J126" si="537">SUM(K126:M126)</f>
        <v>3414.11704986</v>
      </c>
      <c r="K126" s="43">
        <v>2806.7453447899998</v>
      </c>
      <c r="L126" s="43">
        <v>439.16263973000002</v>
      </c>
      <c r="M126" s="43">
        <v>168.20906534</v>
      </c>
      <c r="N126" s="43">
        <f t="shared" ref="N126" si="538">SUM(O126:P126)</f>
        <v>9597.0256982800001</v>
      </c>
      <c r="O126" s="43">
        <v>7150.3144599799998</v>
      </c>
      <c r="P126" s="43">
        <f t="shared" ref="P126" si="539">SUM(Q126:S126)</f>
        <v>2446.7112382999999</v>
      </c>
      <c r="Q126" s="43">
        <v>2043.5238464200002</v>
      </c>
      <c r="R126" s="43">
        <v>203.94314091000001</v>
      </c>
      <c r="S126" s="43">
        <v>199.24425097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22318.226005269997</v>
      </c>
      <c r="C127" s="43">
        <f t="shared" ref="C127" si="540">I127+O127</f>
        <v>14362.835345799998</v>
      </c>
      <c r="D127" s="43">
        <f t="shared" ref="D127" si="541">J127+P127</f>
        <v>7955.3906594700002</v>
      </c>
      <c r="E127" s="43">
        <f t="shared" ref="E127" si="542">K127+Q127</f>
        <v>6892.8220017100002</v>
      </c>
      <c r="F127" s="43">
        <f t="shared" ref="F127" si="543">L127+R127</f>
        <v>719.06817887</v>
      </c>
      <c r="G127" s="43">
        <f t="shared" ref="G127" si="544">M127+S127</f>
        <v>343.50047889000001</v>
      </c>
      <c r="H127" s="43">
        <f t="shared" ref="H127" si="545">SUM(I127:J127)</f>
        <v>12258.136439710001</v>
      </c>
      <c r="I127" s="43">
        <v>8703.5343503799995</v>
      </c>
      <c r="J127" s="43">
        <f t="shared" ref="J127" si="546">SUM(K127:M127)</f>
        <v>3554.6020893300006</v>
      </c>
      <c r="K127" s="43">
        <v>2915.3294081100003</v>
      </c>
      <c r="L127" s="43">
        <v>499.93087976000004</v>
      </c>
      <c r="M127" s="43">
        <v>139.34180146</v>
      </c>
      <c r="N127" s="43">
        <f t="shared" ref="N127" si="547">SUM(O127:P127)</f>
        <v>10060.08956556</v>
      </c>
      <c r="O127" s="43">
        <v>5659.3009954199997</v>
      </c>
      <c r="P127" s="43">
        <f t="shared" ref="P127" si="548">SUM(Q127:S127)</f>
        <v>4400.78857014</v>
      </c>
      <c r="Q127" s="43">
        <v>3977.4925936</v>
      </c>
      <c r="R127" s="43">
        <v>219.13729910999999</v>
      </c>
      <c r="S127" s="43">
        <v>204.15867743000001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23620.711264290003</v>
      </c>
      <c r="C128" s="43">
        <f t="shared" ref="C128" si="549">I128+O128</f>
        <v>15701.909155769999</v>
      </c>
      <c r="D128" s="43">
        <f t="shared" ref="D128" si="550">J128+P128</f>
        <v>7918.8021085199998</v>
      </c>
      <c r="E128" s="43">
        <f t="shared" ref="E128" si="551">K128+Q128</f>
        <v>6929.2243611499998</v>
      </c>
      <c r="F128" s="43">
        <f t="shared" ref="F128" si="552">L128+R128</f>
        <v>651.97683255000004</v>
      </c>
      <c r="G128" s="43">
        <f t="shared" ref="G128" si="553">M128+S128</f>
        <v>337.60091482000001</v>
      </c>
      <c r="H128" s="43">
        <f t="shared" ref="H128" si="554">SUM(I128:J128)</f>
        <v>12957.666065339999</v>
      </c>
      <c r="I128" s="43">
        <v>9541.8527166099993</v>
      </c>
      <c r="J128" s="43">
        <f t="shared" ref="J128" si="555">SUM(K128:M128)</f>
        <v>3415.8133487299997</v>
      </c>
      <c r="K128" s="43">
        <v>2768.53455863</v>
      </c>
      <c r="L128" s="43">
        <v>514.99184484</v>
      </c>
      <c r="M128" s="43">
        <v>132.28694526000001</v>
      </c>
      <c r="N128" s="43">
        <f t="shared" ref="N128" si="556">SUM(O128:P128)</f>
        <v>10663.04519895</v>
      </c>
      <c r="O128" s="43">
        <v>6160.0564391600001</v>
      </c>
      <c r="P128" s="43">
        <f t="shared" ref="P128" si="557">SUM(Q128:S128)</f>
        <v>4502.9887597899997</v>
      </c>
      <c r="Q128" s="43">
        <v>4160.6898025199998</v>
      </c>
      <c r="R128" s="43">
        <v>136.98498771000001</v>
      </c>
      <c r="S128" s="43">
        <v>205.31396956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22495.792260129998</v>
      </c>
      <c r="C129" s="43">
        <f t="shared" ref="C129" si="558">I129+O129</f>
        <v>13727.99478777</v>
      </c>
      <c r="D129" s="43">
        <f t="shared" ref="D129" si="559">J129+P129</f>
        <v>8767.79747236</v>
      </c>
      <c r="E129" s="43">
        <f t="shared" ref="E129" si="560">K129+Q129</f>
        <v>7698.72880214</v>
      </c>
      <c r="F129" s="43">
        <f t="shared" ref="F129" si="561">L129+R129</f>
        <v>668.54964679</v>
      </c>
      <c r="G129" s="43">
        <f t="shared" ref="G129" si="562">M129+S129</f>
        <v>400.51902343</v>
      </c>
      <c r="H129" s="43">
        <f t="shared" ref="H129" si="563">SUM(I129:J129)</f>
        <v>11841.78389685</v>
      </c>
      <c r="I129" s="43">
        <v>7843.3265647500002</v>
      </c>
      <c r="J129" s="43">
        <f t="shared" ref="J129" si="564">SUM(K129:M129)</f>
        <v>3998.4573320999998</v>
      </c>
      <c r="K129" s="43">
        <v>3278.0961962699998</v>
      </c>
      <c r="L129" s="43">
        <v>527.81614619000004</v>
      </c>
      <c r="M129" s="43">
        <v>192.54498964000001</v>
      </c>
      <c r="N129" s="43">
        <f t="shared" ref="N129" si="565">SUM(O129:P129)</f>
        <v>10654.00836328</v>
      </c>
      <c r="O129" s="43">
        <v>5884.6682230199995</v>
      </c>
      <c r="P129" s="43">
        <f t="shared" ref="P129" si="566">SUM(Q129:S129)</f>
        <v>4769.3401402600002</v>
      </c>
      <c r="Q129" s="43">
        <v>4420.6326058699997</v>
      </c>
      <c r="R129" s="43">
        <v>140.73350060000001</v>
      </c>
      <c r="S129" s="43">
        <v>207.97403378999999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30856.021536929999</v>
      </c>
      <c r="C130" s="43">
        <f t="shared" ref="C130" si="567">I130+O130</f>
        <v>18570.982925920001</v>
      </c>
      <c r="D130" s="43">
        <f t="shared" ref="D130" si="568">J130+P130</f>
        <v>12285.038611010001</v>
      </c>
      <c r="E130" s="43">
        <f t="shared" ref="E130" si="569">K130+Q130</f>
        <v>10881.06878141</v>
      </c>
      <c r="F130" s="43">
        <f t="shared" ref="F130" si="570">L130+R130</f>
        <v>990.04455394000001</v>
      </c>
      <c r="G130" s="43">
        <f t="shared" ref="G130" si="571">M130+S130</f>
        <v>413.92527566000001</v>
      </c>
      <c r="H130" s="43">
        <f t="shared" ref="H130" si="572">SUM(I130:J130)</f>
        <v>19593.076376090001</v>
      </c>
      <c r="I130" s="43">
        <v>12579.78643738</v>
      </c>
      <c r="J130" s="43">
        <f t="shared" ref="J130" si="573">SUM(K130:M130)</f>
        <v>7013.2899387099997</v>
      </c>
      <c r="K130" s="43">
        <v>6053.21702774</v>
      </c>
      <c r="L130" s="43">
        <v>758.62762836000002</v>
      </c>
      <c r="M130" s="43">
        <v>201.44528260999999</v>
      </c>
      <c r="N130" s="43">
        <f t="shared" ref="N130" si="574">SUM(O130:P130)</f>
        <v>11262.945160840001</v>
      </c>
      <c r="O130" s="43">
        <v>5991.1964885400002</v>
      </c>
      <c r="P130" s="43">
        <f t="shared" ref="P130" si="575">SUM(Q130:S130)</f>
        <v>5271.7486723000002</v>
      </c>
      <c r="Q130" s="43">
        <v>4827.8517536700001</v>
      </c>
      <c r="R130" s="43">
        <v>231.41692558</v>
      </c>
      <c r="S130" s="43">
        <v>212.47999304999999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28426.262554989997</v>
      </c>
      <c r="C131" s="43">
        <f t="shared" ref="C131" si="576">I131+O131</f>
        <v>18919.44125181</v>
      </c>
      <c r="D131" s="43">
        <f t="shared" ref="D131" si="577">J131+P131</f>
        <v>9506.8213031800005</v>
      </c>
      <c r="E131" s="43">
        <f t="shared" ref="E131" si="578">K131+Q131</f>
        <v>8324.8793015299998</v>
      </c>
      <c r="F131" s="43">
        <f t="shared" ref="F131" si="579">L131+R131</f>
        <v>885.20898123000006</v>
      </c>
      <c r="G131" s="43">
        <f t="shared" ref="G131" si="580">M131+S131</f>
        <v>296.73302042</v>
      </c>
      <c r="H131" s="43">
        <f t="shared" ref="H131" si="581">SUM(I131:J131)</f>
        <v>17068.553949509998</v>
      </c>
      <c r="I131" s="43">
        <v>10815.862178699999</v>
      </c>
      <c r="J131" s="43">
        <f t="shared" ref="J131" si="582">SUM(K131:M131)</f>
        <v>6252.69177081</v>
      </c>
      <c r="K131" s="43">
        <v>5525.7708420500003</v>
      </c>
      <c r="L131" s="43">
        <v>639.10951640000008</v>
      </c>
      <c r="M131" s="43">
        <v>87.811412360000006</v>
      </c>
      <c r="N131" s="43">
        <f t="shared" ref="N131" si="583">SUM(O131:P131)</f>
        <v>11357.70860548</v>
      </c>
      <c r="O131" s="43">
        <v>8103.5790731100005</v>
      </c>
      <c r="P131" s="43">
        <f t="shared" ref="P131" si="584">SUM(Q131:S131)</f>
        <v>3254.1295323699997</v>
      </c>
      <c r="Q131" s="43">
        <v>2799.10845948</v>
      </c>
      <c r="R131" s="43">
        <v>246.09946482999999</v>
      </c>
      <c r="S131" s="43">
        <v>208.92160806000001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25505.636862209998</v>
      </c>
      <c r="C132" s="43">
        <f t="shared" ref="C132" si="585">I132+O132</f>
        <v>16929.945580560001</v>
      </c>
      <c r="D132" s="43">
        <f t="shared" ref="D132" si="586">J132+P132</f>
        <v>8575.6912816500007</v>
      </c>
      <c r="E132" s="43">
        <f t="shared" ref="E132" si="587">K132+Q132</f>
        <v>7432.0626904399996</v>
      </c>
      <c r="F132" s="43">
        <f t="shared" ref="F132" si="588">L132+R132</f>
        <v>842.31002677999993</v>
      </c>
      <c r="G132" s="43">
        <f t="shared" ref="G132" si="589">M132+S132</f>
        <v>301.31856443000004</v>
      </c>
      <c r="H132" s="43">
        <f t="shared" ref="H132" si="590">SUM(I132:J132)</f>
        <v>15704.09391947</v>
      </c>
      <c r="I132" s="43">
        <v>10101.42416201</v>
      </c>
      <c r="J132" s="43">
        <f t="shared" ref="J132" si="591">SUM(K132:M132)</f>
        <v>5602.6697574600003</v>
      </c>
      <c r="K132" s="43">
        <v>4891.98594607</v>
      </c>
      <c r="L132" s="43">
        <v>618.52039780999996</v>
      </c>
      <c r="M132" s="43">
        <v>92.163413579999997</v>
      </c>
      <c r="N132" s="43">
        <f t="shared" ref="N132" si="592">SUM(O132:P132)</f>
        <v>9801.5429427399995</v>
      </c>
      <c r="O132" s="43">
        <v>6828.5214185499999</v>
      </c>
      <c r="P132" s="43">
        <f t="shared" ref="P132" si="593">SUM(Q132:S132)</f>
        <v>2973.02152419</v>
      </c>
      <c r="Q132" s="43">
        <v>2540.0767443699997</v>
      </c>
      <c r="R132" s="43">
        <v>223.78962897</v>
      </c>
      <c r="S132" s="43">
        <v>209.15515085000001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23805.703159440003</v>
      </c>
      <c r="C133" s="43">
        <f t="shared" ref="C133" si="594">I133+O133</f>
        <v>15911.78697822</v>
      </c>
      <c r="D133" s="43">
        <f t="shared" ref="D133" si="595">J133+P133</f>
        <v>7893.9161812199991</v>
      </c>
      <c r="E133" s="43">
        <f t="shared" ref="E133" si="596">K133+Q133</f>
        <v>6756.3722965299994</v>
      </c>
      <c r="F133" s="43">
        <f t="shared" ref="F133" si="597">L133+R133</f>
        <v>838.83382558000005</v>
      </c>
      <c r="G133" s="43">
        <f t="shared" ref="G133" si="598">M133+S133</f>
        <v>298.71005910999997</v>
      </c>
      <c r="H133" s="43">
        <f t="shared" ref="H133" si="599">SUM(I133:J133)</f>
        <v>13850.594910349999</v>
      </c>
      <c r="I133" s="43">
        <v>9350.2870822799996</v>
      </c>
      <c r="J133" s="43">
        <f t="shared" ref="J133" si="600">SUM(K133:M133)</f>
        <v>4500.3078280699992</v>
      </c>
      <c r="K133" s="43">
        <v>3806.8895211299996</v>
      </c>
      <c r="L133" s="43">
        <v>595.80055044000005</v>
      </c>
      <c r="M133" s="43">
        <v>97.617756499999999</v>
      </c>
      <c r="N133" s="43">
        <f t="shared" ref="N133" si="601">SUM(O133:P133)</f>
        <v>9955.1082490900008</v>
      </c>
      <c r="O133" s="43">
        <v>6561.49989594</v>
      </c>
      <c r="P133" s="43">
        <f t="shared" ref="P133" si="602">SUM(Q133:S133)</f>
        <v>3393.6083531499999</v>
      </c>
      <c r="Q133" s="43">
        <v>2949.4827753999998</v>
      </c>
      <c r="R133" s="43">
        <v>243.03327514</v>
      </c>
      <c r="S133" s="43">
        <v>201.09230260999999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22066.630246979999</v>
      </c>
      <c r="C134" s="43">
        <f t="shared" ref="C134" si="603">I134+O134</f>
        <v>15811.23505153</v>
      </c>
      <c r="D134" s="43">
        <f t="shared" ref="D134" si="604">J134+P134</f>
        <v>6255.3951954499998</v>
      </c>
      <c r="E134" s="43">
        <f t="shared" ref="E134" si="605">K134+Q134</f>
        <v>5293.93179521</v>
      </c>
      <c r="F134" s="43">
        <f t="shared" ref="F134" si="606">L134+R134</f>
        <v>635.86266230000001</v>
      </c>
      <c r="G134" s="43">
        <f t="shared" ref="G134" si="607">M134+S134</f>
        <v>325.60073793999999</v>
      </c>
      <c r="H134" s="43">
        <f t="shared" ref="H134" si="608">SUM(I134:J134)</f>
        <v>12104.672787240001</v>
      </c>
      <c r="I134" s="43">
        <v>9091.1182363700009</v>
      </c>
      <c r="J134" s="43">
        <f t="shared" ref="J134" si="609">SUM(K134:M134)</f>
        <v>3013.5545508699997</v>
      </c>
      <c r="K134" s="43">
        <v>2415.1085654600001</v>
      </c>
      <c r="L134" s="43">
        <v>479.27381214000002</v>
      </c>
      <c r="M134" s="43">
        <v>119.17217327</v>
      </c>
      <c r="N134" s="43">
        <f t="shared" ref="N134" si="610">SUM(O134:P134)</f>
        <v>9961.9574597399987</v>
      </c>
      <c r="O134" s="43">
        <v>6720.1168151599995</v>
      </c>
      <c r="P134" s="43">
        <f t="shared" ref="P134" si="611">SUM(Q134:S134)</f>
        <v>3241.8406445800001</v>
      </c>
      <c r="Q134" s="43">
        <v>2878.8232297499999</v>
      </c>
      <c r="R134" s="43">
        <v>156.58885015999999</v>
      </c>
      <c r="S134" s="43">
        <v>206.42856466999999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21313.024075050002</v>
      </c>
      <c r="C135" s="43">
        <f t="shared" ref="C135" si="612">I135+O135</f>
        <v>15796.132134560001</v>
      </c>
      <c r="D135" s="43">
        <f t="shared" ref="D135" si="613">J135+P135</f>
        <v>5516.8919404900007</v>
      </c>
      <c r="E135" s="43">
        <f t="shared" ref="E135" si="614">K135+Q135</f>
        <v>4470.5634343000002</v>
      </c>
      <c r="F135" s="43">
        <f t="shared" ref="F135" si="615">L135+R135</f>
        <v>727.67009325000004</v>
      </c>
      <c r="G135" s="43">
        <f t="shared" ref="G135" si="616">M135+S135</f>
        <v>318.65841294000001</v>
      </c>
      <c r="H135" s="43">
        <f t="shared" ref="H135" si="617">SUM(I135:J135)</f>
        <v>12431.09139582</v>
      </c>
      <c r="I135" s="43">
        <v>9962.1091056400001</v>
      </c>
      <c r="J135" s="43">
        <f t="shared" ref="J135" si="618">SUM(K135:M135)</f>
        <v>2468.9822901800003</v>
      </c>
      <c r="K135" s="43">
        <v>1837.94963164</v>
      </c>
      <c r="L135" s="43">
        <v>507.56482923999999</v>
      </c>
      <c r="M135" s="43">
        <v>123.46782930000001</v>
      </c>
      <c r="N135" s="43">
        <f t="shared" ref="N135" si="619">SUM(O135:P135)</f>
        <v>8881.9326792299998</v>
      </c>
      <c r="O135" s="43">
        <v>5834.0230289199999</v>
      </c>
      <c r="P135" s="43">
        <f t="shared" ref="P135" si="620">SUM(Q135:S135)</f>
        <v>3047.9096503100004</v>
      </c>
      <c r="Q135" s="43">
        <v>2632.6138026600001</v>
      </c>
      <c r="R135" s="43">
        <v>220.10526401000001</v>
      </c>
      <c r="S135" s="43">
        <v>195.19058364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22500.774329060005</v>
      </c>
      <c r="C136" s="43">
        <f t="shared" ref="C136" si="621">I136+O136</f>
        <v>16909.51078348</v>
      </c>
      <c r="D136" s="43">
        <f t="shared" ref="D136" si="622">J136+P136</f>
        <v>5591.26354558</v>
      </c>
      <c r="E136" s="43">
        <f t="shared" ref="E136" si="623">K136+Q136</f>
        <v>4514.4889977399998</v>
      </c>
      <c r="F136" s="43">
        <f t="shared" ref="F136" si="624">L136+R136</f>
        <v>777.67870377000008</v>
      </c>
      <c r="G136" s="43">
        <f t="shared" ref="G136" si="625">M136+S136</f>
        <v>299.09584407</v>
      </c>
      <c r="H136" s="43">
        <f t="shared" ref="H136" si="626">SUM(I136:J136)</f>
        <v>13510.213387880001</v>
      </c>
      <c r="I136" s="43">
        <v>10959.345379030001</v>
      </c>
      <c r="J136" s="43">
        <f t="shared" ref="J136" si="627">SUM(K136:M136)</f>
        <v>2550.86800885</v>
      </c>
      <c r="K136" s="43">
        <v>1880.12970849</v>
      </c>
      <c r="L136" s="43">
        <v>560.64290935000008</v>
      </c>
      <c r="M136" s="43">
        <v>110.09539101</v>
      </c>
      <c r="N136" s="43">
        <f t="shared" ref="N136" si="628">SUM(O136:P136)</f>
        <v>8990.5609411799996</v>
      </c>
      <c r="O136" s="43">
        <v>5950.1654044500001</v>
      </c>
      <c r="P136" s="43">
        <f t="shared" ref="P136" si="629">SUM(Q136:S136)</f>
        <v>3040.39553673</v>
      </c>
      <c r="Q136" s="43">
        <v>2634.3592892500001</v>
      </c>
      <c r="R136" s="43">
        <v>217.03579442</v>
      </c>
      <c r="S136" s="43">
        <v>189.00045306000001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24018.220593709997</v>
      </c>
      <c r="C137" s="43">
        <f t="shared" ref="C137" si="630">I137+O137</f>
        <v>17971.639110700002</v>
      </c>
      <c r="D137" s="43">
        <f t="shared" ref="D137" si="631">J137+P137</f>
        <v>6046.5814830099998</v>
      </c>
      <c r="E137" s="43">
        <f t="shared" ref="E137" si="632">K137+Q137</f>
        <v>4912.5061941100003</v>
      </c>
      <c r="F137" s="43">
        <f t="shared" ref="F137" si="633">L137+R137</f>
        <v>831.30233535000002</v>
      </c>
      <c r="G137" s="43">
        <f t="shared" ref="G137" si="634">M137+S137</f>
        <v>302.77295355000001</v>
      </c>
      <c r="H137" s="43">
        <f t="shared" ref="H137" si="635">SUM(I137:J137)</f>
        <v>14964.799794569999</v>
      </c>
      <c r="I137" s="43">
        <v>11953.093433669999</v>
      </c>
      <c r="J137" s="43">
        <f t="shared" ref="J137" si="636">SUM(K137:M137)</f>
        <v>3011.7063608999997</v>
      </c>
      <c r="K137" s="43">
        <v>2307.7846615799999</v>
      </c>
      <c r="L137" s="43">
        <v>588.04491766000001</v>
      </c>
      <c r="M137" s="43">
        <v>115.87678166000001</v>
      </c>
      <c r="N137" s="43">
        <f t="shared" ref="N137" si="637">SUM(O137:P137)</f>
        <v>9053.4207991399999</v>
      </c>
      <c r="O137" s="43">
        <v>6018.5456770300007</v>
      </c>
      <c r="P137" s="43">
        <f t="shared" ref="P137" si="638">SUM(Q137:S137)</f>
        <v>3034.8751221100001</v>
      </c>
      <c r="Q137" s="43">
        <v>2604.7215325300003</v>
      </c>
      <c r="R137" s="43">
        <v>243.25741769000001</v>
      </c>
      <c r="S137" s="43">
        <v>186.89617189000001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23785.776625869999</v>
      </c>
      <c r="C138" s="43">
        <f t="shared" ref="C138" si="639">I138+O138</f>
        <v>17852.057351619998</v>
      </c>
      <c r="D138" s="43">
        <f t="shared" ref="D138" si="640">J138+P138</f>
        <v>5933.7192742500001</v>
      </c>
      <c r="E138" s="43">
        <f t="shared" ref="E138" si="641">K138+Q138</f>
        <v>4819.5395447299998</v>
      </c>
      <c r="F138" s="43">
        <f t="shared" ref="F138" si="642">L138+R138</f>
        <v>815.30459517999998</v>
      </c>
      <c r="G138" s="43">
        <f t="shared" ref="G138" si="643">M138+S138</f>
        <v>298.87513433999999</v>
      </c>
      <c r="H138" s="43">
        <f t="shared" ref="H138" si="644">SUM(I138:J138)</f>
        <v>14490.20796263</v>
      </c>
      <c r="I138" s="43">
        <v>11607.27740322</v>
      </c>
      <c r="J138" s="43">
        <f t="shared" ref="J138" si="645">SUM(K138:M138)</f>
        <v>2882.9305594100001</v>
      </c>
      <c r="K138" s="43">
        <v>2193.1661693800002</v>
      </c>
      <c r="L138" s="43">
        <v>576.57538190000002</v>
      </c>
      <c r="M138" s="43">
        <v>113.18900813</v>
      </c>
      <c r="N138" s="43">
        <f t="shared" ref="N138" si="646">SUM(O138:P138)</f>
        <v>9295.5686632399993</v>
      </c>
      <c r="O138" s="43">
        <v>6244.7799483999997</v>
      </c>
      <c r="P138" s="43">
        <f t="shared" ref="P138" si="647">SUM(Q138:S138)</f>
        <v>3050.78871484</v>
      </c>
      <c r="Q138" s="43">
        <v>2626.3733753500001</v>
      </c>
      <c r="R138" s="43">
        <v>238.72921328000001</v>
      </c>
      <c r="S138" s="43">
        <v>185.68612621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25868.901720079997</v>
      </c>
      <c r="C139" s="43">
        <f t="shared" ref="C139" si="648">I139+O139</f>
        <v>19683.833870120001</v>
      </c>
      <c r="D139" s="43">
        <f t="shared" ref="D139" si="649">J139+P139</f>
        <v>6185.0678499599999</v>
      </c>
      <c r="E139" s="43">
        <f t="shared" ref="E139" si="650">K139+Q139</f>
        <v>4799.13704435</v>
      </c>
      <c r="F139" s="43">
        <f t="shared" ref="F139" si="651">L139+R139</f>
        <v>1049.50539241</v>
      </c>
      <c r="G139" s="43">
        <f t="shared" ref="G139" si="652">M139+S139</f>
        <v>336.42541319999998</v>
      </c>
      <c r="H139" s="43">
        <f t="shared" ref="H139" si="653">SUM(I139:J139)</f>
        <v>15382.951574229999</v>
      </c>
      <c r="I139" s="43">
        <v>12253.61097315</v>
      </c>
      <c r="J139" s="43">
        <f t="shared" ref="J139" si="654">SUM(K139:M139)</f>
        <v>3129.3406010799999</v>
      </c>
      <c r="K139" s="43">
        <v>2155.8367439099998</v>
      </c>
      <c r="L139" s="43">
        <v>818.70969887000001</v>
      </c>
      <c r="M139" s="43">
        <v>154.79415829999999</v>
      </c>
      <c r="N139" s="43">
        <f t="shared" ref="N139" si="655">SUM(O139:P139)</f>
        <v>10485.95014585</v>
      </c>
      <c r="O139" s="43">
        <v>7430.22289697</v>
      </c>
      <c r="P139" s="43">
        <f t="shared" ref="P139" si="656">SUM(Q139:S139)</f>
        <v>3055.7272488799995</v>
      </c>
      <c r="Q139" s="43">
        <v>2643.3003004399998</v>
      </c>
      <c r="R139" s="43">
        <v>230.79569354</v>
      </c>
      <c r="S139" s="43">
        <v>181.63125489999999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25620.145542750004</v>
      </c>
      <c r="C140" s="43">
        <f t="shared" ref="C140" si="657">I140+O140</f>
        <v>19477.899616630002</v>
      </c>
      <c r="D140" s="43">
        <f t="shared" ref="D140" si="658">J140+P140</f>
        <v>6142.2459261200001</v>
      </c>
      <c r="E140" s="43">
        <f t="shared" ref="E140" si="659">K140+Q140</f>
        <v>4919.1194755500001</v>
      </c>
      <c r="F140" s="43">
        <f t="shared" ref="F140" si="660">L140+R140</f>
        <v>929.62873755999999</v>
      </c>
      <c r="G140" s="43">
        <f t="shared" ref="G140" si="661">M140+S140</f>
        <v>293.49771300999998</v>
      </c>
      <c r="H140" s="43">
        <f t="shared" ref="H140" si="662">SUM(I140:J140)</f>
        <v>14657.584952120002</v>
      </c>
      <c r="I140" s="43">
        <v>11587.478710980002</v>
      </c>
      <c r="J140" s="43">
        <f t="shared" ref="J140" si="663">SUM(K140:M140)</f>
        <v>3070.1062411399998</v>
      </c>
      <c r="K140" s="43">
        <v>2254.4806142900002</v>
      </c>
      <c r="L140" s="43">
        <v>701.07619141999999</v>
      </c>
      <c r="M140" s="43">
        <v>114.54943543</v>
      </c>
      <c r="N140" s="43">
        <f t="shared" ref="N140" si="664">SUM(O140:P140)</f>
        <v>10962.560590630001</v>
      </c>
      <c r="O140" s="43">
        <v>7890.4209056500003</v>
      </c>
      <c r="P140" s="43">
        <f t="shared" ref="P140" si="665">SUM(Q140:S140)</f>
        <v>3072.1396849800008</v>
      </c>
      <c r="Q140" s="43">
        <v>2664.6388612600003</v>
      </c>
      <c r="R140" s="43">
        <v>228.55254614</v>
      </c>
      <c r="S140" s="43">
        <v>178.94827758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28128.613378689995</v>
      </c>
      <c r="C141" s="43">
        <f t="shared" ref="C141" si="666">I141+O141</f>
        <v>21940.503985440002</v>
      </c>
      <c r="D141" s="43">
        <f t="shared" ref="D141" si="667">J141+P141</f>
        <v>6188.1093932499998</v>
      </c>
      <c r="E141" s="43">
        <f t="shared" ref="E141" si="668">K141+Q141</f>
        <v>4996.3016154300003</v>
      </c>
      <c r="F141" s="43">
        <f t="shared" ref="F141" si="669">L141+R141</f>
        <v>895.55241847000002</v>
      </c>
      <c r="G141" s="43">
        <f t="shared" ref="G141" si="670">M141+S141</f>
        <v>296.25535934999999</v>
      </c>
      <c r="H141" s="43">
        <f t="shared" ref="H141" si="671">SUM(I141:J141)</f>
        <v>16875.738677289999</v>
      </c>
      <c r="I141" s="43">
        <v>13935.393505190001</v>
      </c>
      <c r="J141" s="43">
        <f t="shared" ref="J141" si="672">SUM(K141:M141)</f>
        <v>2940.3451721000001</v>
      </c>
      <c r="K141" s="43">
        <v>2167.2254147200001</v>
      </c>
      <c r="L141" s="43">
        <v>655.67658850999999</v>
      </c>
      <c r="M141" s="43">
        <v>117.44316886999999</v>
      </c>
      <c r="N141" s="43">
        <f t="shared" ref="N141" si="673">SUM(O141:P141)</f>
        <v>11252.8747014</v>
      </c>
      <c r="O141" s="43">
        <v>8005.1104802500004</v>
      </c>
      <c r="P141" s="43">
        <f t="shared" ref="P141" si="674">SUM(Q141:S141)</f>
        <v>3247.7642211499997</v>
      </c>
      <c r="Q141" s="43">
        <v>2829.0762007099997</v>
      </c>
      <c r="R141" s="43">
        <v>239.87582996</v>
      </c>
      <c r="S141" s="43">
        <v>178.81219048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35262.384102660006</v>
      </c>
      <c r="C142" s="43">
        <f t="shared" ref="C142" si="675">I142+O142</f>
        <v>24287.2532895</v>
      </c>
      <c r="D142" s="43">
        <f t="shared" ref="D142" si="676">J142+P142</f>
        <v>10975.13081316</v>
      </c>
      <c r="E142" s="43">
        <f t="shared" ref="E142" si="677">K142+Q142</f>
        <v>9510.7800388100004</v>
      </c>
      <c r="F142" s="43">
        <f t="shared" ref="F142" si="678">L142+R142</f>
        <v>1023.2743094800001</v>
      </c>
      <c r="G142" s="43">
        <f t="shared" ref="G142" si="679">M142+S142</f>
        <v>441.07646487</v>
      </c>
      <c r="H142" s="43">
        <f t="shared" ref="H142" si="680">SUM(I142:J142)</f>
        <v>24813.115314640003</v>
      </c>
      <c r="I142" s="43">
        <v>17328.995283240001</v>
      </c>
      <c r="J142" s="43">
        <f t="shared" ref="J142" si="681">SUM(K142:M142)</f>
        <v>7484.1200313999998</v>
      </c>
      <c r="K142" s="43">
        <v>6426.6562720800002</v>
      </c>
      <c r="L142" s="43">
        <v>777.09356209000009</v>
      </c>
      <c r="M142" s="43">
        <v>280.37019722999997</v>
      </c>
      <c r="N142" s="43">
        <f t="shared" ref="N142" si="682">SUM(O142:P142)</f>
        <v>10449.268788019999</v>
      </c>
      <c r="O142" s="43">
        <v>6958.2580062599991</v>
      </c>
      <c r="P142" s="43">
        <f t="shared" ref="P142" si="683">SUM(Q142:S142)</f>
        <v>3491.0107817600001</v>
      </c>
      <c r="Q142" s="43">
        <v>3084.1237667300002</v>
      </c>
      <c r="R142" s="43">
        <v>246.18074738999999</v>
      </c>
      <c r="S142" s="43">
        <v>160.70626763999999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33387.746560009997</v>
      </c>
      <c r="C143" s="43">
        <f t="shared" ref="C143" si="684">I143+O143</f>
        <v>23919.055260630001</v>
      </c>
      <c r="D143" s="43">
        <f t="shared" ref="D143" si="685">J143+P143</f>
        <v>9468.6912993799997</v>
      </c>
      <c r="E143" s="43">
        <f t="shared" ref="E143" si="686">K143+Q143</f>
        <v>7887.2037130799999</v>
      </c>
      <c r="F143" s="43">
        <f t="shared" ref="F143" si="687">L143+R143</f>
        <v>1140.28733435</v>
      </c>
      <c r="G143" s="43">
        <f t="shared" ref="G143" si="688">M143+S143</f>
        <v>441.20025195000005</v>
      </c>
      <c r="H143" s="43">
        <f t="shared" ref="H143" si="689">SUM(I143:J143)</f>
        <v>21854.73259267</v>
      </c>
      <c r="I143" s="43">
        <v>16222.607834779999</v>
      </c>
      <c r="J143" s="43">
        <f t="shared" ref="J143" si="690">SUM(K143:M143)</f>
        <v>5632.1247578900002</v>
      </c>
      <c r="K143" s="43">
        <v>4476.5350667700004</v>
      </c>
      <c r="L143" s="43">
        <v>881.01318164999998</v>
      </c>
      <c r="M143" s="43">
        <v>274.57650947000002</v>
      </c>
      <c r="N143" s="43">
        <f t="shared" ref="N143" si="691">SUM(O143:P143)</f>
        <v>11533.013967340001</v>
      </c>
      <c r="O143" s="43">
        <v>7696.4474258500004</v>
      </c>
      <c r="P143" s="43">
        <f t="shared" ref="P143" si="692">SUM(Q143:S143)</f>
        <v>3836.56654149</v>
      </c>
      <c r="Q143" s="43">
        <v>3410.66864631</v>
      </c>
      <c r="R143" s="43">
        <v>259.2741527</v>
      </c>
      <c r="S143" s="43">
        <v>166.62374248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28538.946289480002</v>
      </c>
      <c r="C144" s="43">
        <f t="shared" ref="C144" si="693">I144+O144</f>
        <v>20857.51941357</v>
      </c>
      <c r="D144" s="43">
        <f t="shared" ref="D144" si="694">J144+P144</f>
        <v>7681.4268759099996</v>
      </c>
      <c r="E144" s="43">
        <f t="shared" ref="E144" si="695">K144+Q144</f>
        <v>6220.3091492999993</v>
      </c>
      <c r="F144" s="43">
        <f t="shared" ref="F144" si="696">L144+R144</f>
        <v>1151.42351416</v>
      </c>
      <c r="G144" s="43">
        <f t="shared" ref="G144" si="697">M144+S144</f>
        <v>309.69421245000001</v>
      </c>
      <c r="H144" s="43">
        <f t="shared" ref="H144" si="698">SUM(I144:J144)</f>
        <v>17082.331916930001</v>
      </c>
      <c r="I144" s="43">
        <v>13083.96718</v>
      </c>
      <c r="J144" s="43">
        <f t="shared" ref="J144" si="699">SUM(K144:M144)</f>
        <v>3998.3647369299997</v>
      </c>
      <c r="K144" s="43">
        <v>2958.0575687299997</v>
      </c>
      <c r="L144" s="43">
        <v>903.20538526999997</v>
      </c>
      <c r="M144" s="43">
        <v>137.10178292999998</v>
      </c>
      <c r="N144" s="43">
        <f t="shared" ref="N144" si="700">SUM(O144:P144)</f>
        <v>11456.614372550001</v>
      </c>
      <c r="O144" s="43">
        <v>7773.5522335699998</v>
      </c>
      <c r="P144" s="43">
        <f t="shared" ref="P144" si="701">SUM(Q144:S144)</f>
        <v>3683.0621389799999</v>
      </c>
      <c r="Q144" s="43">
        <v>3262.25158057</v>
      </c>
      <c r="R144" s="43">
        <v>248.21812889</v>
      </c>
      <c r="S144" s="43">
        <v>172.59242952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25510.315779829998</v>
      </c>
      <c r="C145" s="43">
        <f t="shared" ref="C145" si="702">I145+O145</f>
        <v>19966.61228266</v>
      </c>
      <c r="D145" s="43">
        <f t="shared" ref="D145" si="703">J145+P145</f>
        <v>5543.7034971699995</v>
      </c>
      <c r="E145" s="43">
        <f t="shared" ref="E145" si="704">K145+Q145</f>
        <v>4204.9518895000001</v>
      </c>
      <c r="F145" s="43">
        <f t="shared" ref="F145" si="705">L145+R145</f>
        <v>1050.64433717</v>
      </c>
      <c r="G145" s="43">
        <f t="shared" ref="G145" si="706">M145+S145</f>
        <v>288.10727050000003</v>
      </c>
      <c r="H145" s="43">
        <f t="shared" ref="H145" si="707">SUM(I145:J145)</f>
        <v>15327.262954829999</v>
      </c>
      <c r="I145" s="43">
        <v>12230.873610589999</v>
      </c>
      <c r="J145" s="43">
        <f t="shared" ref="J145" si="708">SUM(K145:M145)</f>
        <v>3096.3893442399999</v>
      </c>
      <c r="K145" s="43">
        <v>2060.0064564899999</v>
      </c>
      <c r="L145" s="43">
        <v>917.99034488999996</v>
      </c>
      <c r="M145" s="43">
        <v>118.39254286000001</v>
      </c>
      <c r="N145" s="43">
        <f t="shared" ref="N145" si="709">SUM(O145:P145)</f>
        <v>10183.052825000001</v>
      </c>
      <c r="O145" s="43">
        <v>7735.7386720700006</v>
      </c>
      <c r="P145" s="43">
        <f t="shared" ref="P145" si="710">SUM(Q145:S145)</f>
        <v>2447.3141529300001</v>
      </c>
      <c r="Q145" s="43">
        <v>2144.9454330099998</v>
      </c>
      <c r="R145" s="43">
        <v>132.65399228000001</v>
      </c>
      <c r="S145" s="43">
        <v>169.71472764000001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25939.00785016</v>
      </c>
      <c r="C146" s="43">
        <f t="shared" ref="C146" si="711">I146+O146</f>
        <v>21282.44731856</v>
      </c>
      <c r="D146" s="43">
        <f t="shared" ref="D146" si="712">J146+P146</f>
        <v>4656.5605316000001</v>
      </c>
      <c r="E146" s="43">
        <f t="shared" ref="E146" si="713">K146+Q146</f>
        <v>3636.7929799699996</v>
      </c>
      <c r="F146" s="43">
        <f t="shared" ref="F146" si="714">L146+R146</f>
        <v>747.39108724999994</v>
      </c>
      <c r="G146" s="43">
        <f t="shared" ref="G146" si="715">M146+S146</f>
        <v>272.37646438000002</v>
      </c>
      <c r="H146" s="43">
        <f t="shared" ref="H146" si="716">SUM(I146:J146)</f>
        <v>16002.03312849</v>
      </c>
      <c r="I146" s="43">
        <v>13598.103000770001</v>
      </c>
      <c r="J146" s="43">
        <f t="shared" ref="J146" si="717">SUM(K146:M146)</f>
        <v>2403.9301277199997</v>
      </c>
      <c r="K146" s="43">
        <v>1676.57900488</v>
      </c>
      <c r="L146" s="43">
        <v>615.09859989999995</v>
      </c>
      <c r="M146" s="43">
        <v>112.25252294000001</v>
      </c>
      <c r="N146" s="43">
        <f t="shared" ref="N146" si="718">SUM(O146:P146)</f>
        <v>9936.9747216700016</v>
      </c>
      <c r="O146" s="43">
        <v>7684.3443177900008</v>
      </c>
      <c r="P146" s="43">
        <f t="shared" ref="P146" si="719">SUM(Q146:S146)</f>
        <v>2252.6304038799999</v>
      </c>
      <c r="Q146" s="43">
        <v>1960.2139750899998</v>
      </c>
      <c r="R146" s="43">
        <v>132.29248734999999</v>
      </c>
      <c r="S146" s="43">
        <v>160.12394144000001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25855.225653490001</v>
      </c>
      <c r="C147" s="43">
        <f t="shared" ref="C147" si="720">I147+O147</f>
        <v>21249.010904160001</v>
      </c>
      <c r="D147" s="43">
        <f t="shared" ref="D147" si="721">J147+P147</f>
        <v>4606.2147493299999</v>
      </c>
      <c r="E147" s="43">
        <f t="shared" ref="E147" si="722">K147+Q147</f>
        <v>3639.3906937700003</v>
      </c>
      <c r="F147" s="43">
        <f t="shared" ref="F147" si="723">L147+R147</f>
        <v>698.45092498999998</v>
      </c>
      <c r="G147" s="43">
        <f t="shared" ref="G147" si="724">M147+S147</f>
        <v>268.37313057</v>
      </c>
      <c r="H147" s="43">
        <f t="shared" ref="H147" si="725">SUM(I147:J147)</f>
        <v>15673.030947069999</v>
      </c>
      <c r="I147" s="43">
        <v>13248.521821119999</v>
      </c>
      <c r="J147" s="43">
        <f t="shared" ref="J147" si="726">SUM(K147:M147)</f>
        <v>2424.50912595</v>
      </c>
      <c r="K147" s="43">
        <v>1744.48143121</v>
      </c>
      <c r="L147" s="43">
        <v>576.04723682999997</v>
      </c>
      <c r="M147" s="43">
        <v>103.98045791</v>
      </c>
      <c r="N147" s="43">
        <f t="shared" ref="N147" si="727">SUM(O147:P147)</f>
        <v>10182.194706419999</v>
      </c>
      <c r="O147" s="43">
        <v>8000.48908304</v>
      </c>
      <c r="P147" s="43">
        <f t="shared" ref="P147" si="728">SUM(Q147:S147)</f>
        <v>2181.7056233799999</v>
      </c>
      <c r="Q147" s="43">
        <v>1894.9092625600001</v>
      </c>
      <c r="R147" s="43">
        <v>122.40368816</v>
      </c>
      <c r="S147" s="43">
        <v>164.39267265999999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25683.212633350002</v>
      </c>
      <c r="C148" s="43">
        <f t="shared" ref="C148" si="729">I148+O148</f>
        <v>20832.979636759999</v>
      </c>
      <c r="D148" s="43">
        <f t="shared" ref="D148" si="730">J148+P148</f>
        <v>4850.2329965899999</v>
      </c>
      <c r="E148" s="43">
        <f t="shared" ref="E148" si="731">K148+Q148</f>
        <v>3580.6753657200002</v>
      </c>
      <c r="F148" s="43">
        <f t="shared" ref="F148" si="732">L148+R148</f>
        <v>1001.67206712</v>
      </c>
      <c r="G148" s="43">
        <f t="shared" ref="G148" si="733">M148+S148</f>
        <v>267.88556375000002</v>
      </c>
      <c r="H148" s="43">
        <f t="shared" ref="H148" si="734">SUM(I148:J148)</f>
        <v>15444.237092110001</v>
      </c>
      <c r="I148" s="43">
        <v>12518.645167070001</v>
      </c>
      <c r="J148" s="43">
        <f t="shared" ref="J148" si="735">SUM(K148:M148)</f>
        <v>2925.5919250399998</v>
      </c>
      <c r="K148" s="43">
        <v>1955.4746402000001</v>
      </c>
      <c r="L148" s="43">
        <v>876.07650312999999</v>
      </c>
      <c r="M148" s="43">
        <v>94.040781710000005</v>
      </c>
      <c r="N148" s="43">
        <f t="shared" ref="N148" si="736">SUM(O148:P148)</f>
        <v>10238.975541240001</v>
      </c>
      <c r="O148" s="43">
        <v>8314.3344696900003</v>
      </c>
      <c r="P148" s="43">
        <f t="shared" ref="P148" si="737">SUM(Q148:S148)</f>
        <v>1924.6410715500001</v>
      </c>
      <c r="Q148" s="43">
        <v>1625.2007255200001</v>
      </c>
      <c r="R148" s="43">
        <v>125.59556399</v>
      </c>
      <c r="S148" s="43">
        <v>173.84478204000001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27655.14919905</v>
      </c>
      <c r="C149" s="43">
        <f t="shared" ref="C149" si="738">I149+O149</f>
        <v>22170.900797640003</v>
      </c>
      <c r="D149" s="43">
        <f t="shared" ref="D149" si="739">J149+P149</f>
        <v>5484.24840141</v>
      </c>
      <c r="E149" s="43">
        <f t="shared" ref="E149" si="740">K149+Q149</f>
        <v>4201.6168834999999</v>
      </c>
      <c r="F149" s="43">
        <f t="shared" ref="F149" si="741">L149+R149</f>
        <v>977.95038296999996</v>
      </c>
      <c r="G149" s="43">
        <f t="shared" ref="G149" si="742">M149+S149</f>
        <v>304.68113493999999</v>
      </c>
      <c r="H149" s="43">
        <f t="shared" ref="H149" si="743">SUM(I149:J149)</f>
        <v>14884.958431340001</v>
      </c>
      <c r="I149" s="43">
        <v>11637.978011130001</v>
      </c>
      <c r="J149" s="43">
        <f t="shared" ref="J149" si="744">SUM(K149:M149)</f>
        <v>3246.9804202099999</v>
      </c>
      <c r="K149" s="43">
        <v>2333.6602523199999</v>
      </c>
      <c r="L149" s="43">
        <v>817.89676399999996</v>
      </c>
      <c r="M149" s="43">
        <v>95.423403890000003</v>
      </c>
      <c r="N149" s="43">
        <f t="shared" ref="N149" si="745">SUM(O149:P149)</f>
        <v>12770.190767710001</v>
      </c>
      <c r="O149" s="43">
        <v>10532.92278651</v>
      </c>
      <c r="P149" s="43">
        <f t="shared" ref="P149" si="746">SUM(Q149:S149)</f>
        <v>2237.2679812000001</v>
      </c>
      <c r="Q149" s="43">
        <v>1867.9566311799999</v>
      </c>
      <c r="R149" s="43">
        <v>160.05361897</v>
      </c>
      <c r="S149" s="43">
        <v>209.25773104999999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28323.63265765</v>
      </c>
      <c r="C150" s="43">
        <f t="shared" ref="C150" si="747">I150+O150</f>
        <v>22858.221105239998</v>
      </c>
      <c r="D150" s="43">
        <f t="shared" ref="D150" si="748">J150+P150</f>
        <v>5465.4115524099998</v>
      </c>
      <c r="E150" s="43">
        <f t="shared" ref="E150" si="749">K150+Q150</f>
        <v>4220.0384907200005</v>
      </c>
      <c r="F150" s="43">
        <f t="shared" ref="F150" si="750">L150+R150</f>
        <v>937.42979714000001</v>
      </c>
      <c r="G150" s="43">
        <f t="shared" ref="G150" si="751">M150+S150</f>
        <v>307.94326454999998</v>
      </c>
      <c r="H150" s="43">
        <f t="shared" ref="H150" si="752">SUM(I150:J150)</f>
        <v>15070.763381639999</v>
      </c>
      <c r="I150" s="43">
        <v>11816.249560169999</v>
      </c>
      <c r="J150" s="43">
        <f t="shared" ref="J150" si="753">SUM(K150:M150)</f>
        <v>3254.51382147</v>
      </c>
      <c r="K150" s="43">
        <v>2371.49659913</v>
      </c>
      <c r="L150" s="43">
        <v>782.56656964000001</v>
      </c>
      <c r="M150" s="43">
        <v>100.45065270000001</v>
      </c>
      <c r="N150" s="43">
        <f t="shared" ref="N150" si="754">SUM(O150:P150)</f>
        <v>13252.869276009998</v>
      </c>
      <c r="O150" s="43">
        <v>11041.971545069999</v>
      </c>
      <c r="P150" s="43">
        <f t="shared" ref="P150" si="755">SUM(Q150:S150)</f>
        <v>2210.8977309399997</v>
      </c>
      <c r="Q150" s="43">
        <v>1848.54189159</v>
      </c>
      <c r="R150" s="43">
        <v>154.86322749999999</v>
      </c>
      <c r="S150" s="43">
        <v>207.49261185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29935.124900300005</v>
      </c>
      <c r="C151" s="43">
        <f t="shared" ref="C151" si="756">I151+O151</f>
        <v>22987.023997660002</v>
      </c>
      <c r="D151" s="43">
        <f t="shared" ref="D151" si="757">J151+P151</f>
        <v>6948.1009026400006</v>
      </c>
      <c r="E151" s="43">
        <f t="shared" ref="E151" si="758">K151+Q151</f>
        <v>5675.7050353000004</v>
      </c>
      <c r="F151" s="43">
        <f t="shared" ref="F151" si="759">L151+R151</f>
        <v>969.77592228000003</v>
      </c>
      <c r="G151" s="43">
        <f t="shared" ref="G151" si="760">M151+S151</f>
        <v>302.61994506000002</v>
      </c>
      <c r="H151" s="43">
        <f t="shared" ref="H151" si="761">SUM(I151:J151)</f>
        <v>16342.261616000002</v>
      </c>
      <c r="I151" s="43">
        <v>12674.05445431</v>
      </c>
      <c r="J151" s="43">
        <f t="shared" ref="J151" si="762">SUM(K151:M151)</f>
        <v>3668.2071616900007</v>
      </c>
      <c r="K151" s="43">
        <v>2805.4824189700003</v>
      </c>
      <c r="L151" s="43">
        <v>761.63841372000002</v>
      </c>
      <c r="M151" s="43">
        <v>101.08632900000001</v>
      </c>
      <c r="N151" s="43">
        <f t="shared" ref="N151" si="763">SUM(O151:P151)</f>
        <v>13592.863284300001</v>
      </c>
      <c r="O151" s="43">
        <v>10312.969543350002</v>
      </c>
      <c r="P151" s="43">
        <f t="shared" ref="P151" si="764">SUM(Q151:S151)</f>
        <v>3279.8937409499999</v>
      </c>
      <c r="Q151" s="43">
        <v>2870.2226163300002</v>
      </c>
      <c r="R151" s="43">
        <v>208.13750855999999</v>
      </c>
      <c r="S151" s="43">
        <v>201.53361606000001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32059.913160470001</v>
      </c>
      <c r="C152" s="43">
        <f t="shared" ref="C152" si="765">I152+O152</f>
        <v>25551.963840789998</v>
      </c>
      <c r="D152" s="43">
        <f t="shared" ref="D152" si="766">J152+P152</f>
        <v>6507.9493196800004</v>
      </c>
      <c r="E152" s="43">
        <f t="shared" ref="E152" si="767">K152+Q152</f>
        <v>5324.2462381500009</v>
      </c>
      <c r="F152" s="43">
        <f t="shared" ref="F152" si="768">L152+R152</f>
        <v>886.32613646999994</v>
      </c>
      <c r="G152" s="43">
        <f t="shared" ref="G152" si="769">M152+S152</f>
        <v>297.37694505999997</v>
      </c>
      <c r="H152" s="43">
        <f t="shared" ref="H152" si="770">SUM(I152:J152)</f>
        <v>17385.95027542</v>
      </c>
      <c r="I152" s="43">
        <v>14153.34140574</v>
      </c>
      <c r="J152" s="43">
        <f t="shared" ref="J152" si="771">SUM(K152:M152)</f>
        <v>3232.6088696800002</v>
      </c>
      <c r="K152" s="43">
        <v>2450.0331753300002</v>
      </c>
      <c r="L152" s="43">
        <v>676.08094033999998</v>
      </c>
      <c r="M152" s="43">
        <v>106.49475400999999</v>
      </c>
      <c r="N152" s="43">
        <f t="shared" ref="N152" si="772">SUM(O152:P152)</f>
        <v>14673.962885049999</v>
      </c>
      <c r="O152" s="43">
        <v>11398.62243505</v>
      </c>
      <c r="P152" s="43">
        <f t="shared" ref="P152" si="773">SUM(Q152:S152)</f>
        <v>3275.3404500000001</v>
      </c>
      <c r="Q152" s="43">
        <v>2874.2130628200002</v>
      </c>
      <c r="R152" s="43">
        <v>210.24519613000001</v>
      </c>
      <c r="S152" s="43">
        <v>190.88219104999999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34959.164871540001</v>
      </c>
      <c r="C153" s="43">
        <f t="shared" ref="C153" si="774">I153+O153</f>
        <v>28244.47673894</v>
      </c>
      <c r="D153" s="43">
        <f t="shared" ref="D153" si="775">J153+P153</f>
        <v>6714.6881326000002</v>
      </c>
      <c r="E153" s="43">
        <f t="shared" ref="E153" si="776">K153+Q153</f>
        <v>5572.3106321499999</v>
      </c>
      <c r="F153" s="43">
        <f t="shared" ref="F153" si="777">L153+R153</f>
        <v>887.87533137000003</v>
      </c>
      <c r="G153" s="43">
        <f t="shared" ref="G153" si="778">M153+S153</f>
        <v>254.50216908000002</v>
      </c>
      <c r="H153" s="43">
        <f t="shared" ref="H153" si="779">SUM(I153:J153)</f>
        <v>19428.47467956</v>
      </c>
      <c r="I153" s="43">
        <v>16420.14531371</v>
      </c>
      <c r="J153" s="43">
        <f t="shared" ref="J153" si="780">SUM(K153:M153)</f>
        <v>3008.3293658500002</v>
      </c>
      <c r="K153" s="43">
        <v>2228.76479049</v>
      </c>
      <c r="L153" s="43">
        <v>722.43015934000005</v>
      </c>
      <c r="M153" s="43">
        <v>57.134416020000003</v>
      </c>
      <c r="N153" s="43">
        <f t="shared" ref="N153" si="781">SUM(O153:P153)</f>
        <v>15530.69019198</v>
      </c>
      <c r="O153" s="43">
        <v>11824.331425230001</v>
      </c>
      <c r="P153" s="43">
        <f t="shared" ref="P153" si="782">SUM(Q153:S153)</f>
        <v>3706.3587667499996</v>
      </c>
      <c r="Q153" s="43">
        <v>3343.54584166</v>
      </c>
      <c r="R153" s="43">
        <v>165.44517203000001</v>
      </c>
      <c r="S153" s="43">
        <v>197.36775306000001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39573.954278850004</v>
      </c>
      <c r="C154" s="43">
        <f t="shared" ref="C154" si="783">I154+O154</f>
        <v>29430.462948320001</v>
      </c>
      <c r="D154" s="43">
        <f t="shared" ref="D154" si="784">J154+P154</f>
        <v>10143.49133053</v>
      </c>
      <c r="E154" s="43">
        <f t="shared" ref="E154" si="785">K154+Q154</f>
        <v>8848.9521809800008</v>
      </c>
      <c r="F154" s="43">
        <f t="shared" ref="F154" si="786">L154+R154</f>
        <v>980.95448654999996</v>
      </c>
      <c r="G154" s="43">
        <f t="shared" ref="G154" si="787">M154+S154</f>
        <v>313.58466299999998</v>
      </c>
      <c r="H154" s="43">
        <f t="shared" ref="H154" si="788">SUM(I154:J154)</f>
        <v>22631.43301764</v>
      </c>
      <c r="I154" s="43">
        <v>16351.20998175</v>
      </c>
      <c r="J154" s="43">
        <f t="shared" ref="J154" si="789">SUM(K154:M154)</f>
        <v>6280.2230358899997</v>
      </c>
      <c r="K154" s="43">
        <v>5395.1557826500002</v>
      </c>
      <c r="L154" s="43">
        <v>803.73821120999992</v>
      </c>
      <c r="M154" s="43">
        <v>81.329042029999997</v>
      </c>
      <c r="N154" s="43">
        <f t="shared" ref="N154" si="790">SUM(O154:P154)</f>
        <v>16942.52126121</v>
      </c>
      <c r="O154" s="43">
        <v>13079.25296657</v>
      </c>
      <c r="P154" s="43">
        <f t="shared" ref="P154" si="791">SUM(Q154:S154)</f>
        <v>3863.26829464</v>
      </c>
      <c r="Q154" s="43">
        <v>3453.7963983300001</v>
      </c>
      <c r="R154" s="43">
        <v>177.21627534000001</v>
      </c>
      <c r="S154" s="43">
        <v>232.25562097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39303.692432659998</v>
      </c>
      <c r="C155" s="43">
        <f t="shared" ref="C155" si="792">I155+O155</f>
        <v>29611.110061489999</v>
      </c>
      <c r="D155" s="43">
        <f t="shared" ref="D155" si="793">J155+P155</f>
        <v>9692.5823711699995</v>
      </c>
      <c r="E155" s="43">
        <f t="shared" ref="E155" si="794">K155+Q155</f>
        <v>8159.9129338700004</v>
      </c>
      <c r="F155" s="43">
        <f t="shared" ref="F155" si="795">L155+R155</f>
        <v>1336.2731323400001</v>
      </c>
      <c r="G155" s="43">
        <f t="shared" ref="G155" si="796">M155+S155</f>
        <v>196.39630496000001</v>
      </c>
      <c r="H155" s="43">
        <f t="shared" ref="H155" si="797">SUM(I155:J155)</f>
        <v>22237.920594310002</v>
      </c>
      <c r="I155" s="43">
        <v>16538.587788770001</v>
      </c>
      <c r="J155" s="43">
        <f t="shared" ref="J155" si="798">SUM(K155:M155)</f>
        <v>5699.3328055400007</v>
      </c>
      <c r="K155" s="43">
        <v>4456.5469988800005</v>
      </c>
      <c r="L155" s="43">
        <v>1166.2876265</v>
      </c>
      <c r="M155" s="43">
        <v>76.498180160000004</v>
      </c>
      <c r="N155" s="43">
        <f t="shared" ref="N155" si="799">SUM(O155:P155)</f>
        <v>17065.77183835</v>
      </c>
      <c r="O155" s="43">
        <v>13072.52227272</v>
      </c>
      <c r="P155" s="43">
        <f t="shared" ref="P155" si="800">SUM(Q155:S155)</f>
        <v>3993.2495656299998</v>
      </c>
      <c r="Q155" s="43">
        <v>3703.3659349899999</v>
      </c>
      <c r="R155" s="43">
        <v>169.98550584</v>
      </c>
      <c r="S155" s="43">
        <v>119.89812480000001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38709.647261189995</v>
      </c>
      <c r="C156" s="43">
        <f t="shared" ref="C156" si="801">I156+O156</f>
        <v>26467.996069979999</v>
      </c>
      <c r="D156" s="43">
        <f t="shared" ref="D156" si="802">J156+P156</f>
        <v>12241.65119121</v>
      </c>
      <c r="E156" s="43">
        <f t="shared" ref="E156" si="803">K156+Q156</f>
        <v>10388.79424132</v>
      </c>
      <c r="F156" s="43">
        <f t="shared" ref="F156" si="804">L156+R156</f>
        <v>1660.0884893500001</v>
      </c>
      <c r="G156" s="43">
        <f t="shared" ref="G156" si="805">M156+S156</f>
        <v>192.76846053999998</v>
      </c>
      <c r="H156" s="43">
        <f t="shared" ref="H156" si="806">SUM(I156:J156)</f>
        <v>22153.923785059997</v>
      </c>
      <c r="I156" s="43">
        <v>17002.119520479999</v>
      </c>
      <c r="J156" s="43">
        <f t="shared" ref="J156" si="807">SUM(K156:M156)</f>
        <v>5151.8042645799997</v>
      </c>
      <c r="K156" s="43">
        <v>3610.5528130100001</v>
      </c>
      <c r="L156" s="43">
        <v>1465.6493077500002</v>
      </c>
      <c r="M156" s="43">
        <v>75.602143819999995</v>
      </c>
      <c r="N156" s="43">
        <f t="shared" ref="N156" si="808">SUM(O156:P156)</f>
        <v>16555.723476129999</v>
      </c>
      <c r="O156" s="43">
        <v>9465.8765494999989</v>
      </c>
      <c r="P156" s="43">
        <f t="shared" ref="P156" si="809">SUM(Q156:S156)</f>
        <v>7089.8469266300008</v>
      </c>
      <c r="Q156" s="43">
        <v>6778.2414283100006</v>
      </c>
      <c r="R156" s="43">
        <v>194.43918160000001</v>
      </c>
      <c r="S156" s="43">
        <v>117.16631672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40769.075178929997</v>
      </c>
      <c r="C157" s="43">
        <f t="shared" ref="C157" si="810">I157+O157</f>
        <v>23713.038051080002</v>
      </c>
      <c r="D157" s="43">
        <f t="shared" ref="D157" si="811">J157+P157</f>
        <v>17056.037127849999</v>
      </c>
      <c r="E157" s="43">
        <f t="shared" ref="E157" si="812">K157+Q157</f>
        <v>14934.305690179999</v>
      </c>
      <c r="F157" s="43">
        <f t="shared" ref="F157" si="813">L157+R157</f>
        <v>1935.3257579300002</v>
      </c>
      <c r="G157" s="43">
        <f t="shared" ref="G157" si="814">M157+S157</f>
        <v>186.40567973999998</v>
      </c>
      <c r="H157" s="43">
        <f t="shared" ref="H157" si="815">SUM(I157:J157)</f>
        <v>22692.81191203</v>
      </c>
      <c r="I157" s="43">
        <v>13423.47210058</v>
      </c>
      <c r="J157" s="43">
        <f t="shared" ref="J157" si="816">SUM(K157:M157)</f>
        <v>9269.3398114499996</v>
      </c>
      <c r="K157" s="43">
        <v>7450.6153675299993</v>
      </c>
      <c r="L157" s="43">
        <v>1752.0121195200002</v>
      </c>
      <c r="M157" s="43">
        <v>66.7123244</v>
      </c>
      <c r="N157" s="43">
        <f t="shared" ref="N157" si="817">SUM(O157:P157)</f>
        <v>18076.263266900001</v>
      </c>
      <c r="O157" s="43">
        <v>10289.5659505</v>
      </c>
      <c r="P157" s="43">
        <f t="shared" ref="P157" si="818">SUM(Q157:S157)</f>
        <v>7786.6973164000001</v>
      </c>
      <c r="Q157" s="43">
        <v>7483.6903226499999</v>
      </c>
      <c r="R157" s="43">
        <v>183.31363841000001</v>
      </c>
      <c r="S157" s="43">
        <v>119.69335534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41344.244156569999</v>
      </c>
      <c r="C158" s="43">
        <f t="shared" ref="C158" si="819">I158+O158</f>
        <v>23390.602133550001</v>
      </c>
      <c r="D158" s="43">
        <f t="shared" ref="D158" si="820">J158+P158</f>
        <v>17953.642023019998</v>
      </c>
      <c r="E158" s="43">
        <f t="shared" ref="E158" si="821">K158+Q158</f>
        <v>15428.89913233</v>
      </c>
      <c r="F158" s="43">
        <f t="shared" ref="F158" si="822">L158+R158</f>
        <v>2339.3924533599998</v>
      </c>
      <c r="G158" s="43">
        <f t="shared" ref="G158" si="823">M158+S158</f>
        <v>185.35043733000001</v>
      </c>
      <c r="H158" s="43">
        <f t="shared" ref="H158" si="824">SUM(I158:J158)</f>
        <v>23647.987194699999</v>
      </c>
      <c r="I158" s="43">
        <v>14384.675785630001</v>
      </c>
      <c r="J158" s="43">
        <f t="shared" ref="J158" si="825">SUM(K158:M158)</f>
        <v>9263.3114090699983</v>
      </c>
      <c r="K158" s="43">
        <v>7043.4462508899996</v>
      </c>
      <c r="L158" s="43">
        <v>2155.4240039199999</v>
      </c>
      <c r="M158" s="43">
        <v>64.441154260000005</v>
      </c>
      <c r="N158" s="43">
        <f t="shared" ref="N158" si="826">SUM(O158:P158)</f>
        <v>17696.25696187</v>
      </c>
      <c r="O158" s="43">
        <v>9005.9263479199999</v>
      </c>
      <c r="P158" s="43">
        <f t="shared" ref="P158" si="827">SUM(Q158:S158)</f>
        <v>8690.33061395</v>
      </c>
      <c r="Q158" s="43">
        <v>8385.4528814400001</v>
      </c>
      <c r="R158" s="43">
        <v>183.96844944</v>
      </c>
      <c r="S158" s="43">
        <v>120.90928307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39469.547030779999</v>
      </c>
      <c r="C159" s="43">
        <f t="shared" ref="C159" si="828">I159+O159</f>
        <v>22588.915077030004</v>
      </c>
      <c r="D159" s="43">
        <f t="shared" ref="D159" si="829">J159+P159</f>
        <v>16880.631953750002</v>
      </c>
      <c r="E159" s="43">
        <f t="shared" ref="E159" si="830">K159+Q159</f>
        <v>14384.77962555</v>
      </c>
      <c r="F159" s="43">
        <f t="shared" ref="F159" si="831">L159+R159</f>
        <v>2314.1964036899999</v>
      </c>
      <c r="G159" s="43">
        <f t="shared" ref="G159" si="832">M159+S159</f>
        <v>181.65592451000001</v>
      </c>
      <c r="H159" s="43">
        <f t="shared" ref="H159" si="833">SUM(I159:J159)</f>
        <v>22115.64765015</v>
      </c>
      <c r="I159" s="43">
        <v>13277.177125220001</v>
      </c>
      <c r="J159" s="43">
        <f t="shared" ref="J159" si="834">SUM(K159:M159)</f>
        <v>8838.4705249300005</v>
      </c>
      <c r="K159" s="43">
        <v>6686.8752980399995</v>
      </c>
      <c r="L159" s="43">
        <v>2088.55281754</v>
      </c>
      <c r="M159" s="43">
        <v>63.04240935</v>
      </c>
      <c r="N159" s="43">
        <f t="shared" ref="N159" si="835">SUM(O159:P159)</f>
        <v>17353.899380629999</v>
      </c>
      <c r="O159" s="43">
        <v>9311.7379518100006</v>
      </c>
      <c r="P159" s="43">
        <f t="shared" ref="P159" si="836">SUM(Q159:S159)</f>
        <v>8042.1614288199999</v>
      </c>
      <c r="Q159" s="43">
        <v>7697.9043275099993</v>
      </c>
      <c r="R159" s="43">
        <v>225.64358615</v>
      </c>
      <c r="S159" s="43">
        <v>118.61351516000001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38205.244595459997</v>
      </c>
      <c r="C160" s="43">
        <f t="shared" ref="C160" si="837">I160+O160</f>
        <v>21166.406726729998</v>
      </c>
      <c r="D160" s="43">
        <f t="shared" ref="D160" si="838">J160+P160</f>
        <v>17038.837868729999</v>
      </c>
      <c r="E160" s="43">
        <f t="shared" ref="E160" si="839">K160+Q160</f>
        <v>14557.03089328</v>
      </c>
      <c r="F160" s="43">
        <f t="shared" ref="F160" si="840">L160+R160</f>
        <v>2290.1302855899999</v>
      </c>
      <c r="G160" s="43">
        <f t="shared" ref="G160" si="841">M160+S160</f>
        <v>191.67668986000001</v>
      </c>
      <c r="H160" s="43">
        <f t="shared" ref="H160" si="842">SUM(I160:J160)</f>
        <v>21609.03017106</v>
      </c>
      <c r="I160" s="43">
        <v>11939.32729963</v>
      </c>
      <c r="J160" s="43">
        <f t="shared" ref="J160" si="843">SUM(K160:M160)</f>
        <v>9669.7028714299995</v>
      </c>
      <c r="K160" s="43">
        <v>7608.1003829299998</v>
      </c>
      <c r="L160" s="43">
        <v>1990.0903980099999</v>
      </c>
      <c r="M160" s="43">
        <v>71.512090490000006</v>
      </c>
      <c r="N160" s="43">
        <f t="shared" ref="N160" si="844">SUM(O160:P160)</f>
        <v>16596.214424400001</v>
      </c>
      <c r="O160" s="43">
        <v>9227.0794270999995</v>
      </c>
      <c r="P160" s="43">
        <f t="shared" ref="P160" si="845">SUM(Q160:S160)</f>
        <v>7369.1349973000006</v>
      </c>
      <c r="Q160" s="43">
        <v>6948.9305103500001</v>
      </c>
      <c r="R160" s="43">
        <v>300.03988758000003</v>
      </c>
      <c r="S160" s="43">
        <v>120.16459937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38690.976197299999</v>
      </c>
      <c r="C161" s="43">
        <f t="shared" ref="C161" si="846">I161+O161</f>
        <v>21756.723066450002</v>
      </c>
      <c r="D161" s="43">
        <f t="shared" ref="D161" si="847">J161+P161</f>
        <v>16934.25313085</v>
      </c>
      <c r="E161" s="43">
        <f t="shared" ref="E161" si="848">K161+Q161</f>
        <v>14253.71616847</v>
      </c>
      <c r="F161" s="43">
        <f t="shared" ref="F161" si="849">L161+R161</f>
        <v>2489.6089723300001</v>
      </c>
      <c r="G161" s="43">
        <f t="shared" ref="G161" si="850">M161+S161</f>
        <v>190.92799005000001</v>
      </c>
      <c r="H161" s="43">
        <f t="shared" ref="H161" si="851">SUM(I161:J161)</f>
        <v>22525.016735990001</v>
      </c>
      <c r="I161" s="43">
        <v>12640.731487610001</v>
      </c>
      <c r="J161" s="43">
        <f t="shared" ref="J161" si="852">SUM(K161:M161)</f>
        <v>9884.2852483799998</v>
      </c>
      <c r="K161" s="43">
        <v>7750.0588196600002</v>
      </c>
      <c r="L161" s="43">
        <v>2064.02030006</v>
      </c>
      <c r="M161" s="43">
        <v>70.206128660000005</v>
      </c>
      <c r="N161" s="43">
        <f t="shared" ref="N161" si="853">SUM(O161:P161)</f>
        <v>16165.95946131</v>
      </c>
      <c r="O161" s="43">
        <v>9115.9915788399994</v>
      </c>
      <c r="P161" s="43">
        <f t="shared" ref="P161" si="854">SUM(Q161:S161)</f>
        <v>7049.9678824700004</v>
      </c>
      <c r="Q161" s="43">
        <v>6503.6573488100003</v>
      </c>
      <c r="R161" s="43">
        <v>425.58867227000002</v>
      </c>
      <c r="S161" s="43">
        <v>120.72186139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37848.104050299997</v>
      </c>
      <c r="C162" s="43">
        <f t="shared" ref="C162" si="855">I162+O162</f>
        <v>22323.117807180002</v>
      </c>
      <c r="D162" s="43">
        <f t="shared" ref="D162" si="856">J162+P162</f>
        <v>15524.98624312</v>
      </c>
      <c r="E162" s="43">
        <f t="shared" ref="E162" si="857">K162+Q162</f>
        <v>13980.313331489999</v>
      </c>
      <c r="F162" s="43">
        <f t="shared" ref="F162" si="858">L162+R162</f>
        <v>1353.14012157</v>
      </c>
      <c r="G162" s="43">
        <f t="shared" ref="G162" si="859">M162+S162</f>
        <v>191.53279006</v>
      </c>
      <c r="H162" s="43">
        <f t="shared" ref="H162" si="860">SUM(I162:J162)</f>
        <v>22100.944736589998</v>
      </c>
      <c r="I162" s="43">
        <v>12789.416271149999</v>
      </c>
      <c r="J162" s="43">
        <f t="shared" ref="J162" si="861">SUM(K162:M162)</f>
        <v>9311.5284654400002</v>
      </c>
      <c r="K162" s="43">
        <v>8308.3614434899991</v>
      </c>
      <c r="L162" s="43">
        <v>931.34717015000001</v>
      </c>
      <c r="M162" s="43">
        <v>71.819851799999995</v>
      </c>
      <c r="N162" s="43">
        <f t="shared" ref="N162" si="862">SUM(O162:P162)</f>
        <v>15747.159313710001</v>
      </c>
      <c r="O162" s="43">
        <v>9533.7015360300011</v>
      </c>
      <c r="P162" s="43">
        <f t="shared" ref="P162" si="863">SUM(Q162:S162)</f>
        <v>6213.4577776799997</v>
      </c>
      <c r="Q162" s="43">
        <v>5671.9518879999996</v>
      </c>
      <c r="R162" s="43">
        <v>421.79295142000001</v>
      </c>
      <c r="S162" s="43">
        <v>119.71293826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37359.605044819997</v>
      </c>
      <c r="C163" s="43">
        <f t="shared" ref="C163" si="864">I163+O163</f>
        <v>26149.821362359999</v>
      </c>
      <c r="D163" s="43">
        <f t="shared" ref="D163" si="865">J163+P163</f>
        <v>11209.78368246</v>
      </c>
      <c r="E163" s="43">
        <f t="shared" ref="E163" si="866">K163+Q163</f>
        <v>9574.8997680499997</v>
      </c>
      <c r="F163" s="43">
        <f t="shared" ref="F163" si="867">L163+R163</f>
        <v>1417.46840453</v>
      </c>
      <c r="G163" s="43">
        <f t="shared" ref="G163" si="868">M163+S163</f>
        <v>217.41550988</v>
      </c>
      <c r="H163" s="43">
        <f t="shared" ref="H163" si="869">SUM(I163:J163)</f>
        <v>22345.06952786</v>
      </c>
      <c r="I163" s="43">
        <v>16451.488746719999</v>
      </c>
      <c r="J163" s="43">
        <f t="shared" ref="J163" si="870">SUM(K163:M163)</f>
        <v>5893.58078114</v>
      </c>
      <c r="K163" s="43">
        <v>4802.6850891499998</v>
      </c>
      <c r="L163" s="43">
        <v>1017.62988896</v>
      </c>
      <c r="M163" s="43">
        <v>73.265803030000001</v>
      </c>
      <c r="N163" s="43">
        <f t="shared" ref="N163" si="871">SUM(O163:P163)</f>
        <v>15014.535516960001</v>
      </c>
      <c r="O163" s="43">
        <v>9698.3326156399999</v>
      </c>
      <c r="P163" s="43">
        <f t="shared" ref="P163" si="872">SUM(Q163:S163)</f>
        <v>5316.2029013199999</v>
      </c>
      <c r="Q163" s="43">
        <v>4772.2146788999999</v>
      </c>
      <c r="R163" s="43">
        <v>399.83851557000003</v>
      </c>
      <c r="S163" s="43">
        <v>144.14970685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40821.379857029999</v>
      </c>
      <c r="C164" s="43">
        <f t="shared" ref="C164" si="873">I164+O164</f>
        <v>28261.041937610004</v>
      </c>
      <c r="D164" s="43">
        <f t="shared" ref="D164" si="874">J164+P164</f>
        <v>12560.337919419999</v>
      </c>
      <c r="E164" s="43">
        <f t="shared" ref="E164" si="875">K164+Q164</f>
        <v>10900.0835764</v>
      </c>
      <c r="F164" s="43">
        <f t="shared" ref="F164" si="876">L164+R164</f>
        <v>1442.2219163699999</v>
      </c>
      <c r="G164" s="43">
        <f t="shared" ref="G164" si="877">M164+S164</f>
        <v>218.03242664999999</v>
      </c>
      <c r="H164" s="43">
        <f t="shared" ref="H164" si="878">SUM(I164:J164)</f>
        <v>24802.15650465</v>
      </c>
      <c r="I164" s="43">
        <v>17957.940040500001</v>
      </c>
      <c r="J164" s="43">
        <f t="shared" ref="J164" si="879">SUM(K164:M164)</f>
        <v>6844.2164641499994</v>
      </c>
      <c r="K164" s="43">
        <v>5812.7522232699994</v>
      </c>
      <c r="L164" s="43">
        <v>956.96074625999995</v>
      </c>
      <c r="M164" s="43">
        <v>74.503494619999998</v>
      </c>
      <c r="N164" s="43">
        <f t="shared" ref="N164" si="880">SUM(O164:P164)</f>
        <v>16019.223352380001</v>
      </c>
      <c r="O164" s="43">
        <v>10303.10189711</v>
      </c>
      <c r="P164" s="43">
        <f t="shared" ref="P164" si="881">SUM(Q164:S164)</f>
        <v>5716.1214552700003</v>
      </c>
      <c r="Q164" s="43">
        <v>5087.33135313</v>
      </c>
      <c r="R164" s="43">
        <v>485.26117011000002</v>
      </c>
      <c r="S164" s="43">
        <v>143.52893202999999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40650.024453420003</v>
      </c>
      <c r="C165" s="43">
        <f t="shared" ref="C165" si="882">I165+O165</f>
        <v>28503.647270180001</v>
      </c>
      <c r="D165" s="43">
        <f t="shared" ref="D165" si="883">J165+P165</f>
        <v>12146.37718324</v>
      </c>
      <c r="E165" s="43">
        <f t="shared" ref="E165" si="884">K165+Q165</f>
        <v>10538.659317059999</v>
      </c>
      <c r="F165" s="43">
        <f t="shared" ref="F165" si="885">L165+R165</f>
        <v>1387.80646458</v>
      </c>
      <c r="G165" s="43">
        <f t="shared" ref="G165" si="886">M165+S165</f>
        <v>219.91140159999998</v>
      </c>
      <c r="H165" s="43">
        <f t="shared" ref="H165" si="887">SUM(I165:J165)</f>
        <v>24499.769866909999</v>
      </c>
      <c r="I165" s="43">
        <v>17936.307798829999</v>
      </c>
      <c r="J165" s="43">
        <f t="shared" ref="J165" si="888">SUM(K165:M165)</f>
        <v>6563.4620680799999</v>
      </c>
      <c r="K165" s="43">
        <v>5601.8930872999999</v>
      </c>
      <c r="L165" s="43">
        <v>888.21271965000005</v>
      </c>
      <c r="M165" s="43">
        <v>73.356261129999993</v>
      </c>
      <c r="N165" s="43">
        <f t="shared" ref="N165" si="889">SUM(O165:P165)</f>
        <v>16150.25458651</v>
      </c>
      <c r="O165" s="43">
        <v>10567.33947135</v>
      </c>
      <c r="P165" s="43">
        <f t="shared" ref="P165" si="890">SUM(Q165:S165)</f>
        <v>5582.9151151599999</v>
      </c>
      <c r="Q165" s="43">
        <v>4936.76622976</v>
      </c>
      <c r="R165" s="43">
        <v>499.59374493000001</v>
      </c>
      <c r="S165" s="43">
        <v>146.55514047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44728.485035139995</v>
      </c>
      <c r="C166" s="43">
        <f t="shared" ref="C166" si="891">I166+O166</f>
        <v>31819.36722344</v>
      </c>
      <c r="D166" s="43">
        <f t="shared" ref="D166" si="892">J166+P166</f>
        <v>12909.117811700002</v>
      </c>
      <c r="E166" s="43">
        <f t="shared" ref="E166" si="893">K166+Q166</f>
        <v>11053.66324781</v>
      </c>
      <c r="F166" s="43">
        <f t="shared" ref="F166" si="894">L166+R166</f>
        <v>1627.6390706299999</v>
      </c>
      <c r="G166" s="43">
        <f t="shared" ref="G166" si="895">M166+S166</f>
        <v>227.81549325999998</v>
      </c>
      <c r="H166" s="43">
        <f t="shared" ref="H166" si="896">SUM(I166:J166)</f>
        <v>27579.613892789999</v>
      </c>
      <c r="I166" s="43">
        <v>20917.02978764</v>
      </c>
      <c r="J166" s="43">
        <f t="shared" ref="J166" si="897">SUM(K166:M166)</f>
        <v>6662.5841051500001</v>
      </c>
      <c r="K166" s="43">
        <v>5703.67364034</v>
      </c>
      <c r="L166" s="43">
        <v>884.80033994999997</v>
      </c>
      <c r="M166" s="43">
        <v>74.110124859999999</v>
      </c>
      <c r="N166" s="43">
        <f t="shared" ref="N166" si="898">SUM(O166:P166)</f>
        <v>17148.871142349999</v>
      </c>
      <c r="O166" s="43">
        <v>10902.3374358</v>
      </c>
      <c r="P166" s="43">
        <f t="shared" ref="P166" si="899">SUM(Q166:S166)</f>
        <v>6246.5337065500007</v>
      </c>
      <c r="Q166" s="43">
        <v>5349.98960747</v>
      </c>
      <c r="R166" s="43">
        <v>742.83873068000003</v>
      </c>
      <c r="S166" s="43">
        <v>153.7053684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44165.703033430007</v>
      </c>
      <c r="C167" s="43">
        <f t="shared" ref="C167" si="900">I167+O167</f>
        <v>32141.862870929996</v>
      </c>
      <c r="D167" s="43">
        <f t="shared" ref="D167" si="901">J167+P167</f>
        <v>12023.840162499999</v>
      </c>
      <c r="E167" s="43">
        <f t="shared" ref="E167" si="902">K167+Q167</f>
        <v>10040.384838869999</v>
      </c>
      <c r="F167" s="43">
        <f t="shared" ref="F167" si="903">L167+R167</f>
        <v>1747.2091974</v>
      </c>
      <c r="G167" s="43">
        <f t="shared" ref="G167" si="904">M167+S167</f>
        <v>236.24612623000002</v>
      </c>
      <c r="H167" s="43">
        <f t="shared" ref="H167" si="905">SUM(I167:J167)</f>
        <v>26268.493831869997</v>
      </c>
      <c r="I167" s="43">
        <v>20409.063959969997</v>
      </c>
      <c r="J167" s="43">
        <f t="shared" ref="J167" si="906">SUM(K167:M167)</f>
        <v>5859.4298718999989</v>
      </c>
      <c r="K167" s="43">
        <v>4861.2108431899997</v>
      </c>
      <c r="L167" s="43">
        <v>911.51507815000002</v>
      </c>
      <c r="M167" s="43">
        <v>86.703950559999996</v>
      </c>
      <c r="N167" s="43">
        <f t="shared" ref="N167" si="907">SUM(O167:P167)</f>
        <v>17897.209201559999</v>
      </c>
      <c r="O167" s="43">
        <v>11732.79891096</v>
      </c>
      <c r="P167" s="43">
        <f t="shared" ref="P167" si="908">SUM(Q167:S167)</f>
        <v>6164.4102905999998</v>
      </c>
      <c r="Q167" s="43">
        <v>5179.1739956800002</v>
      </c>
      <c r="R167" s="43">
        <v>835.69411924999997</v>
      </c>
      <c r="S167" s="43">
        <v>149.54217567000001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45602.899555020005</v>
      </c>
      <c r="C168" s="43">
        <f t="shared" ref="C168" si="909">I168+O168</f>
        <v>33295.810338330004</v>
      </c>
      <c r="D168" s="43">
        <f t="shared" ref="D168" si="910">J168+P168</f>
        <v>12307.089216690001</v>
      </c>
      <c r="E168" s="43">
        <f t="shared" ref="E168" si="911">K168+Q168</f>
        <v>10400.44622733</v>
      </c>
      <c r="F168" s="43">
        <f t="shared" ref="F168" si="912">L168+R168</f>
        <v>1686.3262389000001</v>
      </c>
      <c r="G168" s="43">
        <f t="shared" ref="G168" si="913">M168+S168</f>
        <v>220.31675045999998</v>
      </c>
      <c r="H168" s="43">
        <f t="shared" ref="H168" si="914">SUM(I168:J168)</f>
        <v>26179.99841393</v>
      </c>
      <c r="I168" s="43">
        <v>20200.56127962</v>
      </c>
      <c r="J168" s="43">
        <f t="shared" ref="J168" si="915">SUM(K168:M168)</f>
        <v>5979.4371343100001</v>
      </c>
      <c r="K168" s="43">
        <v>5033.7059617899995</v>
      </c>
      <c r="L168" s="43">
        <v>874.86734864000005</v>
      </c>
      <c r="M168" s="43">
        <v>70.863823879999998</v>
      </c>
      <c r="N168" s="43">
        <f t="shared" ref="N168" si="916">SUM(O168:P168)</f>
        <v>19422.901141089998</v>
      </c>
      <c r="O168" s="43">
        <v>13095.24905871</v>
      </c>
      <c r="P168" s="43">
        <f t="shared" ref="P168" si="917">SUM(Q168:S168)</f>
        <v>6327.6520823800001</v>
      </c>
      <c r="Q168" s="43">
        <v>5366.7402655400001</v>
      </c>
      <c r="R168" s="43">
        <v>811.45889025999998</v>
      </c>
      <c r="S168" s="43">
        <v>149.45292658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46006.592891289998</v>
      </c>
      <c r="C169" s="43">
        <f t="shared" ref="C169" si="918">I169+O169</f>
        <v>32179.545046859996</v>
      </c>
      <c r="D169" s="43">
        <f t="shared" ref="D169" si="919">J169+P169</f>
        <v>13827.047844429999</v>
      </c>
      <c r="E169" s="43">
        <f t="shared" ref="E169" si="920">K169+Q169</f>
        <v>11873.61869001</v>
      </c>
      <c r="F169" s="43">
        <f t="shared" ref="F169" si="921">L169+R169</f>
        <v>1735.81120106</v>
      </c>
      <c r="G169" s="43">
        <f t="shared" ref="G169" si="922">M169+S169</f>
        <v>217.61795336</v>
      </c>
      <c r="H169" s="43">
        <f t="shared" ref="H169" si="923">SUM(I169:J169)</f>
        <v>25090.099353199999</v>
      </c>
      <c r="I169" s="43">
        <v>19371.030933859998</v>
      </c>
      <c r="J169" s="43">
        <f t="shared" ref="J169" si="924">SUM(K169:M169)</f>
        <v>5719.0684193399993</v>
      </c>
      <c r="K169" s="43">
        <v>4750.7203199099995</v>
      </c>
      <c r="L169" s="43">
        <v>903.14161014000001</v>
      </c>
      <c r="M169" s="43">
        <v>65.206489289999993</v>
      </c>
      <c r="N169" s="43">
        <f t="shared" ref="N169" si="925">SUM(O169:P169)</f>
        <v>20916.493538089999</v>
      </c>
      <c r="O169" s="43">
        <v>12808.514112999999</v>
      </c>
      <c r="P169" s="43">
        <f t="shared" ref="P169" si="926">SUM(Q169:S169)</f>
        <v>8107.9794250899995</v>
      </c>
      <c r="Q169" s="43">
        <v>7122.8983700999997</v>
      </c>
      <c r="R169" s="43">
        <v>832.66959092000002</v>
      </c>
      <c r="S169" s="43">
        <v>152.41146406999999</v>
      </c>
      <c r="T169" s="43"/>
      <c r="U169" s="43"/>
      <c r="V169" s="43"/>
      <c r="W169" s="43"/>
      <c r="X169" s="43"/>
    </row>
    <row r="170" spans="1:24" collapsed="1">
      <c r="A170" s="8">
        <v>45383</v>
      </c>
      <c r="B170" s="43">
        <v>45853.323269529996</v>
      </c>
      <c r="C170" s="43">
        <f t="shared" ref="C170" si="927">I170+O170</f>
        <v>34212.779051910002</v>
      </c>
      <c r="D170" s="43">
        <f t="shared" ref="D170" si="928">J170+P170</f>
        <v>11640.544217619999</v>
      </c>
      <c r="E170" s="43">
        <f t="shared" ref="E170" si="929">K170+Q170</f>
        <v>10364.231971509998</v>
      </c>
      <c r="F170" s="43">
        <f t="shared" ref="F170" si="930">L170+R170</f>
        <v>809.23768368000003</v>
      </c>
      <c r="G170" s="43">
        <f t="shared" ref="G170" si="931">M170+S170</f>
        <v>467.07456243000001</v>
      </c>
      <c r="H170" s="43">
        <f t="shared" ref="H170" si="932">SUM(I170:J170)</f>
        <v>25086.557945320001</v>
      </c>
      <c r="I170" s="43">
        <v>20581.2845677</v>
      </c>
      <c r="J170" s="43">
        <f t="shared" ref="J170" si="933">SUM(K170:M170)</f>
        <v>4505.2733776200002</v>
      </c>
      <c r="K170" s="43">
        <v>4012.8710989000001</v>
      </c>
      <c r="L170" s="43">
        <v>429.26435464000002</v>
      </c>
      <c r="M170" s="43">
        <v>63.137924079999998</v>
      </c>
      <c r="N170" s="43">
        <f t="shared" ref="N170" si="934">SUM(O170:P170)</f>
        <v>20766.765324209999</v>
      </c>
      <c r="O170" s="43">
        <v>13631.494484210001</v>
      </c>
      <c r="P170" s="43">
        <f t="shared" ref="P170" si="935">SUM(Q170:S170)</f>
        <v>7135.2708399999992</v>
      </c>
      <c r="Q170" s="43">
        <v>6351.3608726099992</v>
      </c>
      <c r="R170" s="43">
        <v>379.97332904000001</v>
      </c>
      <c r="S170" s="43">
        <v>403.93663835000001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47230.041105719996</v>
      </c>
      <c r="C171" s="43">
        <f t="shared" ref="C171" si="936">I171+O171</f>
        <v>34900.293139479996</v>
      </c>
      <c r="D171" s="43">
        <f t="shared" ref="D171" si="937">J171+P171</f>
        <v>12329.74796624</v>
      </c>
      <c r="E171" s="43">
        <f t="shared" ref="E171" si="938">K171+Q171</f>
        <v>10909.70868688</v>
      </c>
      <c r="F171" s="43">
        <f t="shared" ref="F171" si="939">L171+R171</f>
        <v>869.11916865000001</v>
      </c>
      <c r="G171" s="43">
        <f t="shared" ref="G171" si="940">M171+S171</f>
        <v>550.92011071000002</v>
      </c>
      <c r="H171" s="43">
        <f t="shared" ref="H171" si="941">SUM(I171:J171)</f>
        <v>25913.96375766</v>
      </c>
      <c r="I171" s="43">
        <v>21031.952043549998</v>
      </c>
      <c r="J171" s="43">
        <f t="shared" ref="J171" si="942">SUM(K171:M171)</f>
        <v>4882.01171411</v>
      </c>
      <c r="K171" s="43">
        <v>4366.54372797</v>
      </c>
      <c r="L171" s="43">
        <v>462.21789093000001</v>
      </c>
      <c r="M171" s="43">
        <v>53.250095209999998</v>
      </c>
      <c r="N171" s="43">
        <f t="shared" ref="N171" si="943">SUM(O171:P171)</f>
        <v>21316.07734806</v>
      </c>
      <c r="O171" s="43">
        <v>13868.34109593</v>
      </c>
      <c r="P171" s="43">
        <f t="shared" ref="P171" si="944">SUM(Q171:S171)</f>
        <v>7447.7362521299992</v>
      </c>
      <c r="Q171" s="43">
        <v>6543.1649589099998</v>
      </c>
      <c r="R171" s="43">
        <v>406.90127772</v>
      </c>
      <c r="S171" s="43">
        <v>497.67001549999998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46125.211924509997</v>
      </c>
      <c r="C172" s="43">
        <f t="shared" ref="C172" si="945">I172+O172</f>
        <v>34527.190812400004</v>
      </c>
      <c r="D172" s="43">
        <f t="shared" ref="D172" si="946">J172+P172</f>
        <v>11598.02111211</v>
      </c>
      <c r="E172" s="43">
        <f t="shared" ref="E172" si="947">K172+Q172</f>
        <v>10203.063138720001</v>
      </c>
      <c r="F172" s="43">
        <f t="shared" ref="F172" si="948">L172+R172</f>
        <v>813.21523490999994</v>
      </c>
      <c r="G172" s="43">
        <f t="shared" ref="G172" si="949">M172+S172</f>
        <v>581.74273847999996</v>
      </c>
      <c r="H172" s="43">
        <f t="shared" ref="H172" si="950">SUM(I172:J172)</f>
        <v>25315.059585169998</v>
      </c>
      <c r="I172" s="43">
        <v>20992.25522983</v>
      </c>
      <c r="J172" s="43">
        <f t="shared" ref="J172" si="951">SUM(K172:M172)</f>
        <v>4322.8043553399993</v>
      </c>
      <c r="K172" s="43">
        <v>3776.23708773</v>
      </c>
      <c r="L172" s="43">
        <v>489.24277017999998</v>
      </c>
      <c r="M172" s="43">
        <v>57.324497430000001</v>
      </c>
      <c r="N172" s="43">
        <f t="shared" ref="N172" si="952">SUM(O172:P172)</f>
        <v>20810.152339339998</v>
      </c>
      <c r="O172" s="43">
        <v>13534.93558257</v>
      </c>
      <c r="P172" s="43">
        <f t="shared" ref="P172" si="953">SUM(Q172:S172)</f>
        <v>7275.2167567699998</v>
      </c>
      <c r="Q172" s="43">
        <v>6426.8260509900001</v>
      </c>
      <c r="R172" s="43">
        <v>323.97246473000001</v>
      </c>
      <c r="S172" s="43">
        <v>524.41824105000001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47999.087312250005</v>
      </c>
      <c r="C173" s="43">
        <f t="shared" ref="C173" si="954">I173+O173</f>
        <v>35857.351866010002</v>
      </c>
      <c r="D173" s="43">
        <f t="shared" ref="D173" si="955">J173+P173</f>
        <v>12141.73544624</v>
      </c>
      <c r="E173" s="43">
        <f t="shared" ref="E173" si="956">K173+Q173</f>
        <v>10703.534989840002</v>
      </c>
      <c r="F173" s="43">
        <f t="shared" ref="F173" si="957">L173+R173</f>
        <v>841.82698113999993</v>
      </c>
      <c r="G173" s="43">
        <f t="shared" ref="G173" si="958">M173+S173</f>
        <v>596.37347526000008</v>
      </c>
      <c r="H173" s="43">
        <f t="shared" ref="H173" si="959">SUM(I173:J173)</f>
        <v>26369.00337812</v>
      </c>
      <c r="I173" s="43">
        <v>22095.624817579999</v>
      </c>
      <c r="J173" s="43">
        <f t="shared" ref="J173" si="960">SUM(K173:M173)</f>
        <v>4273.3785605399999</v>
      </c>
      <c r="K173" s="43">
        <v>3701.1479241400002</v>
      </c>
      <c r="L173" s="43">
        <v>512.00658854999995</v>
      </c>
      <c r="M173" s="43">
        <v>60.224047849999998</v>
      </c>
      <c r="N173" s="43">
        <f t="shared" ref="N173" si="961">SUM(O173:P173)</f>
        <v>21630.083934130002</v>
      </c>
      <c r="O173" s="43">
        <v>13761.727048430001</v>
      </c>
      <c r="P173" s="43">
        <f t="shared" ref="P173" si="962">SUM(Q173:S173)</f>
        <v>7868.3568857000009</v>
      </c>
      <c r="Q173" s="43">
        <v>7002.3870657000007</v>
      </c>
      <c r="R173" s="43">
        <v>329.82039258999998</v>
      </c>
      <c r="S173" s="43">
        <v>536.14942741000004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45269.579191829995</v>
      </c>
      <c r="C174" s="43">
        <f t="shared" ref="C174" si="963">I174+O174</f>
        <v>32798.964066299995</v>
      </c>
      <c r="D174" s="43">
        <f t="shared" ref="D174" si="964">J174+P174</f>
        <v>12470.615125529999</v>
      </c>
      <c r="E174" s="43">
        <f t="shared" ref="E174" si="965">K174+Q174</f>
        <v>10794.57893568</v>
      </c>
      <c r="F174" s="43">
        <f t="shared" ref="F174" si="966">L174+R174</f>
        <v>1052.6838714099999</v>
      </c>
      <c r="G174" s="43">
        <f t="shared" ref="G174" si="967">M174+S174</f>
        <v>623.35231843999998</v>
      </c>
      <c r="H174" s="43">
        <f t="shared" ref="H174" si="968">SUM(I174:J174)</f>
        <v>24943.062035579998</v>
      </c>
      <c r="I174" s="43">
        <v>20688.786652349998</v>
      </c>
      <c r="J174" s="43">
        <f t="shared" ref="J174" si="969">SUM(K174:M174)</f>
        <v>4254.2753832299995</v>
      </c>
      <c r="K174" s="43">
        <v>3687.2671320599998</v>
      </c>
      <c r="L174" s="43">
        <v>489.85517277000002</v>
      </c>
      <c r="M174" s="43">
        <v>77.153078399999998</v>
      </c>
      <c r="N174" s="43">
        <f t="shared" ref="N174" si="970">SUM(O174:P174)</f>
        <v>20326.517156249996</v>
      </c>
      <c r="O174" s="43">
        <v>12110.177413949999</v>
      </c>
      <c r="P174" s="43">
        <f t="shared" ref="P174" si="971">SUM(Q174:S174)</f>
        <v>8216.3397422999988</v>
      </c>
      <c r="Q174" s="43">
        <v>7107.3118036199994</v>
      </c>
      <c r="R174" s="43">
        <v>562.82869863999997</v>
      </c>
      <c r="S174" s="43">
        <v>546.19924003999995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45149.700086409997</v>
      </c>
      <c r="C175" s="43">
        <f t="shared" ref="C175" si="972">I175+O175</f>
        <v>32775.552829189997</v>
      </c>
      <c r="D175" s="43">
        <f t="shared" ref="D175" si="973">J175+P175</f>
        <v>12374.14725722</v>
      </c>
      <c r="E175" s="43">
        <f t="shared" ref="E175" si="974">K175+Q175</f>
        <v>10575.159835639999</v>
      </c>
      <c r="F175" s="43">
        <f t="shared" ref="F175" si="975">L175+R175</f>
        <v>1067.4655087000001</v>
      </c>
      <c r="G175" s="43">
        <f t="shared" ref="G175" si="976">M175+S175</f>
        <v>731.52191287999995</v>
      </c>
      <c r="H175" s="43">
        <f t="shared" ref="H175" si="977">SUM(I175:J175)</f>
        <v>24929.214334379998</v>
      </c>
      <c r="I175" s="43">
        <v>20841.79491769</v>
      </c>
      <c r="J175" s="43">
        <f t="shared" ref="J175" si="978">SUM(K175:M175)</f>
        <v>4087.4194166899997</v>
      </c>
      <c r="K175" s="43">
        <v>3415.7216799099997</v>
      </c>
      <c r="L175" s="43">
        <v>598.25229503000003</v>
      </c>
      <c r="M175" s="43">
        <v>73.445441750000001</v>
      </c>
      <c r="N175" s="43">
        <f t="shared" ref="N175" si="979">SUM(O175:P175)</f>
        <v>20220.485752029999</v>
      </c>
      <c r="O175" s="43">
        <v>11933.757911500001</v>
      </c>
      <c r="P175" s="43">
        <f t="shared" ref="P175" si="980">SUM(Q175:S175)</f>
        <v>8286.7278405300003</v>
      </c>
      <c r="Q175" s="43">
        <v>7159.4381557300003</v>
      </c>
      <c r="R175" s="43">
        <v>469.21321367000002</v>
      </c>
      <c r="S175" s="43">
        <v>658.07647112999996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46860.13066914001</v>
      </c>
      <c r="C176" s="43">
        <f t="shared" ref="C176" si="981">I176+O176</f>
        <v>36155.92543517</v>
      </c>
      <c r="D176" s="43">
        <f t="shared" ref="D176" si="982">J176+P176</f>
        <v>10704.20523397</v>
      </c>
      <c r="E176" s="43">
        <f t="shared" ref="E176" si="983">K176+Q176</f>
        <v>8952.4268566999999</v>
      </c>
      <c r="F176" s="43">
        <f t="shared" ref="F176" si="984">L176+R176</f>
        <v>1034.9302229800001</v>
      </c>
      <c r="G176" s="43">
        <f t="shared" ref="G176" si="985">M176+S176</f>
        <v>716.84815428999991</v>
      </c>
      <c r="H176" s="43">
        <f t="shared" ref="H176" si="986">SUM(I176:J176)</f>
        <v>26709.534057910001</v>
      </c>
      <c r="I176" s="43">
        <v>22645.461419160001</v>
      </c>
      <c r="J176" s="43">
        <f t="shared" ref="J176" si="987">SUM(K176:M176)</f>
        <v>4064.0726387499999</v>
      </c>
      <c r="K176" s="43">
        <v>3419.8316521900001</v>
      </c>
      <c r="L176" s="43">
        <v>566.76413490999994</v>
      </c>
      <c r="M176" s="43">
        <v>77.47685165</v>
      </c>
      <c r="N176" s="43">
        <f t="shared" ref="N176" si="988">SUM(O176:P176)</f>
        <v>20150.596611230001</v>
      </c>
      <c r="O176" s="43">
        <v>13510.464016010001</v>
      </c>
      <c r="P176" s="43">
        <f t="shared" ref="P176" si="989">SUM(Q176:S176)</f>
        <v>6640.1325952200004</v>
      </c>
      <c r="Q176" s="43">
        <v>5532.5952045100003</v>
      </c>
      <c r="R176" s="43">
        <v>468.16608807</v>
      </c>
      <c r="S176" s="43">
        <v>639.37130263999995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46098.2318266</v>
      </c>
      <c r="C177" s="43">
        <f t="shared" ref="C177" si="990">I177+O177</f>
        <v>35147.867582339997</v>
      </c>
      <c r="D177" s="43">
        <f t="shared" ref="D177" si="991">J177+P177</f>
        <v>10950.364244259999</v>
      </c>
      <c r="E177" s="43">
        <f t="shared" ref="E177" si="992">K177+Q177</f>
        <v>9441.3438340299999</v>
      </c>
      <c r="F177" s="43">
        <f t="shared" ref="F177" si="993">L177+R177</f>
        <v>819.18547948000003</v>
      </c>
      <c r="G177" s="43">
        <f t="shared" ref="G177" si="994">M177+S177</f>
        <v>689.8349307499999</v>
      </c>
      <c r="H177" s="43">
        <f t="shared" ref="H177" si="995">SUM(I177:J177)</f>
        <v>26392.3581786</v>
      </c>
      <c r="I177" s="43">
        <v>22220.576951409999</v>
      </c>
      <c r="J177" s="43">
        <f t="shared" ref="J177" si="996">SUM(K177:M177)</f>
        <v>4171.7812271900002</v>
      </c>
      <c r="K177" s="43">
        <v>3628.1064280999999</v>
      </c>
      <c r="L177" s="43">
        <v>482.27287788000001</v>
      </c>
      <c r="M177" s="43">
        <v>61.401921209999998</v>
      </c>
      <c r="N177" s="43">
        <f t="shared" ref="N177" si="997">SUM(O177:P177)</f>
        <v>19705.873648000001</v>
      </c>
      <c r="O177" s="43">
        <v>12927.29063093</v>
      </c>
      <c r="P177" s="43">
        <f t="shared" ref="P177" si="998">SUM(Q177:S177)</f>
        <v>6778.5830170700001</v>
      </c>
      <c r="Q177" s="43">
        <v>5813.23740593</v>
      </c>
      <c r="R177" s="43">
        <v>336.91260160000002</v>
      </c>
      <c r="S177" s="43">
        <v>628.43300953999994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51611.919616200001</v>
      </c>
      <c r="C178" s="43">
        <f t="shared" ref="C178" si="999">I178+O178</f>
        <v>40920.190033239996</v>
      </c>
      <c r="D178" s="43">
        <f t="shared" ref="D178" si="1000">J178+P178</f>
        <v>10691.729582959999</v>
      </c>
      <c r="E178" s="43">
        <f t="shared" ref="E178" si="1001">K178+Q178</f>
        <v>9160.9098398999995</v>
      </c>
      <c r="F178" s="43">
        <f t="shared" ref="F178" si="1002">L178+R178</f>
        <v>837.60082512999998</v>
      </c>
      <c r="G178" s="43">
        <f t="shared" ref="G178" si="1003">M178+S178</f>
        <v>693.21891793000009</v>
      </c>
      <c r="H178" s="43">
        <f t="shared" ref="H178" si="1004">SUM(I178:J178)</f>
        <v>31992.609983859998</v>
      </c>
      <c r="I178" s="43">
        <v>27668.06055631</v>
      </c>
      <c r="J178" s="43">
        <f t="shared" ref="J178" si="1005">SUM(K178:M178)</f>
        <v>4324.5494275499996</v>
      </c>
      <c r="K178" s="43">
        <v>3727.8091870099997</v>
      </c>
      <c r="L178" s="43">
        <v>532.57615779000002</v>
      </c>
      <c r="M178" s="43">
        <v>64.164082750000006</v>
      </c>
      <c r="N178" s="43">
        <f t="shared" ref="N178" si="1006">SUM(O178:P178)</f>
        <v>19619.309632339999</v>
      </c>
      <c r="O178" s="43">
        <v>13252.12947693</v>
      </c>
      <c r="P178" s="43">
        <f t="shared" ref="P178" si="1007">SUM(Q178:S178)</f>
        <v>6367.1801554099993</v>
      </c>
      <c r="Q178" s="43">
        <v>5433.1006528899998</v>
      </c>
      <c r="R178" s="43">
        <v>305.02466734000001</v>
      </c>
      <c r="S178" s="43">
        <v>629.05483518000005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46981.333598969999</v>
      </c>
      <c r="C179" s="43">
        <f t="shared" ref="C179" si="1008">I179+O179</f>
        <v>36485.976700220002</v>
      </c>
      <c r="D179" s="43">
        <f t="shared" ref="D179" si="1009">J179+P179</f>
        <v>10495.35689875</v>
      </c>
      <c r="E179" s="43">
        <f t="shared" ref="E179" si="1010">K179+Q179</f>
        <v>8845.0062865100008</v>
      </c>
      <c r="F179" s="43">
        <f t="shared" ref="F179" si="1011">L179+R179</f>
        <v>677.96825091000005</v>
      </c>
      <c r="G179" s="43">
        <f t="shared" ref="G179" si="1012">M179+S179</f>
        <v>972.38236132999998</v>
      </c>
      <c r="H179" s="43">
        <f t="shared" ref="H179" si="1013">SUM(I179:J179)</f>
        <v>26659.64116562</v>
      </c>
      <c r="I179" s="43">
        <v>22791.255826370001</v>
      </c>
      <c r="J179" s="43">
        <f t="shared" ref="J179" si="1014">SUM(K179:M179)</f>
        <v>3868.38533925</v>
      </c>
      <c r="K179" s="43">
        <v>3385.4931680899999</v>
      </c>
      <c r="L179" s="43">
        <v>409.18909575999999</v>
      </c>
      <c r="M179" s="43">
        <v>73.703075400000003</v>
      </c>
      <c r="N179" s="43">
        <f t="shared" ref="N179" si="1015">SUM(O179:P179)</f>
        <v>20321.692433349999</v>
      </c>
      <c r="O179" s="43">
        <v>13694.720873849999</v>
      </c>
      <c r="P179" s="43">
        <f t="shared" ref="P179" si="1016">SUM(Q179:S179)</f>
        <v>6626.9715595000007</v>
      </c>
      <c r="Q179" s="43">
        <v>5459.51311842</v>
      </c>
      <c r="R179" s="43">
        <v>268.77915515000001</v>
      </c>
      <c r="S179" s="43">
        <v>898.67928592999999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45593.859085820004</v>
      </c>
      <c r="C180" s="43">
        <f t="shared" ref="C180" si="1017">I180+O180</f>
        <v>32925.407055130003</v>
      </c>
      <c r="D180" s="43">
        <f t="shared" ref="D180" si="1018">J180+P180</f>
        <v>12668.452030690001</v>
      </c>
      <c r="E180" s="43">
        <f t="shared" ref="E180" si="1019">K180+Q180</f>
        <v>10894.340957280001</v>
      </c>
      <c r="F180" s="43">
        <f t="shared" ref="F180" si="1020">L180+R180</f>
        <v>808.51450909000005</v>
      </c>
      <c r="G180" s="43">
        <f t="shared" ref="G180" si="1021">M180+S180</f>
        <v>965.59656431999997</v>
      </c>
      <c r="H180" s="43">
        <f t="shared" ref="H180" si="1022">SUM(I180:J180)</f>
        <v>25280.417609810003</v>
      </c>
      <c r="I180" s="43">
        <v>21532.630616460003</v>
      </c>
      <c r="J180" s="43">
        <f t="shared" ref="J180" si="1023">SUM(K180:M180)</f>
        <v>3747.7869933500001</v>
      </c>
      <c r="K180" s="43">
        <v>3143.2953971699999</v>
      </c>
      <c r="L180" s="43">
        <v>534.73221645000001</v>
      </c>
      <c r="M180" s="43">
        <v>69.759379729999992</v>
      </c>
      <c r="N180" s="43">
        <f t="shared" ref="N180" si="1024">SUM(O180:P180)</f>
        <v>20313.441476010001</v>
      </c>
      <c r="O180" s="43">
        <v>11392.77643867</v>
      </c>
      <c r="P180" s="43">
        <f t="shared" ref="P180" si="1025">SUM(Q180:S180)</f>
        <v>8920.6650373400007</v>
      </c>
      <c r="Q180" s="43">
        <v>7751.0455601100002</v>
      </c>
      <c r="R180" s="43">
        <v>273.78229263999998</v>
      </c>
      <c r="S180" s="43">
        <v>895.83718458999999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47475.271642489999</v>
      </c>
      <c r="C181" s="43">
        <f t="shared" ref="C181" si="1026">I181+O181</f>
        <v>34513.417415670003</v>
      </c>
      <c r="D181" s="43">
        <f t="shared" ref="D181" si="1027">J181+P181</f>
        <v>12961.85422682</v>
      </c>
      <c r="E181" s="43">
        <f t="shared" ref="E181" si="1028">K181+Q181</f>
        <v>11195.09307327</v>
      </c>
      <c r="F181" s="43">
        <f t="shared" ref="F181" si="1029">L181+R181</f>
        <v>784.83163596000009</v>
      </c>
      <c r="G181" s="43">
        <f t="shared" ref="G181" si="1030">M181+S181</f>
        <v>981.92951759000005</v>
      </c>
      <c r="H181" s="43">
        <f t="shared" ref="H181" si="1031">SUM(I181:J181)</f>
        <v>26457.960036500001</v>
      </c>
      <c r="I181" s="43">
        <v>22799.17852641</v>
      </c>
      <c r="J181" s="43">
        <f t="shared" ref="J181" si="1032">SUM(K181:M181)</f>
        <v>3658.7815100900002</v>
      </c>
      <c r="K181" s="43">
        <v>3080.6385887500001</v>
      </c>
      <c r="L181" s="43">
        <v>510.2574601</v>
      </c>
      <c r="M181" s="43">
        <v>67.885461240000012</v>
      </c>
      <c r="N181" s="43">
        <f t="shared" ref="N181" si="1033">SUM(O181:P181)</f>
        <v>21017.311605989998</v>
      </c>
      <c r="O181" s="43">
        <v>11714.238889259999</v>
      </c>
      <c r="P181" s="43">
        <f t="shared" ref="P181" si="1034">SUM(Q181:S181)</f>
        <v>9303.0727167299992</v>
      </c>
      <c r="Q181" s="43">
        <v>8114.4544845199998</v>
      </c>
      <c r="R181" s="43">
        <v>274.57417586000003</v>
      </c>
      <c r="S181" s="43">
        <v>914.04405635000001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46765.981550500001</v>
      </c>
      <c r="C182" s="43">
        <f t="shared" ref="C182" si="1035">I182+O182</f>
        <v>33858.93327827</v>
      </c>
      <c r="D182" s="43">
        <f t="shared" ref="D182" si="1036">J182+P182</f>
        <v>12907.04827223</v>
      </c>
      <c r="E182" s="43">
        <f t="shared" ref="E182" si="1037">K182+Q182</f>
        <v>11091.235575180001</v>
      </c>
      <c r="F182" s="43">
        <f t="shared" ref="F182" si="1038">L182+R182</f>
        <v>801.75180251999996</v>
      </c>
      <c r="G182" s="43">
        <f t="shared" ref="G182" si="1039">M182+S182</f>
        <v>1014.06089453</v>
      </c>
      <c r="H182" s="43">
        <f t="shared" ref="H182" si="1040">SUM(I182:J182)</f>
        <v>25382.00596282</v>
      </c>
      <c r="I182" s="43">
        <v>21505.842807659999</v>
      </c>
      <c r="J182" s="43">
        <f t="shared" ref="J182" si="1041">SUM(K182:M182)</f>
        <v>3876.1631551599999</v>
      </c>
      <c r="K182" s="43">
        <v>3286.58139841</v>
      </c>
      <c r="L182" s="43">
        <v>525.41305280999995</v>
      </c>
      <c r="M182" s="43">
        <v>64.16870394</v>
      </c>
      <c r="N182" s="43">
        <f t="shared" ref="N182" si="1042">SUM(O182:P182)</f>
        <v>21383.975587680001</v>
      </c>
      <c r="O182" s="43">
        <v>12353.090470610001</v>
      </c>
      <c r="P182" s="43">
        <f t="shared" ref="P182" si="1043">SUM(Q182:S182)</f>
        <v>9030.88511707</v>
      </c>
      <c r="Q182" s="43">
        <v>7804.65417677</v>
      </c>
      <c r="R182" s="43">
        <v>276.33874971</v>
      </c>
      <c r="S182" s="43">
        <v>949.89219059000004</v>
      </c>
      <c r="T182" s="43"/>
      <c r="U182" s="43"/>
      <c r="V182" s="43"/>
      <c r="W182" s="43"/>
      <c r="X182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9" t="s">
        <v>83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6" t="s">
        <v>131</v>
      </c>
      <c r="B4" s="227"/>
      <c r="C4" s="227"/>
      <c r="D4" s="227"/>
      <c r="E4" s="227"/>
      <c r="F4" s="227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0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0" customFormat="1" ht="88.5" customHeight="1">
      <c r="A8" s="201"/>
      <c r="B8" s="18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15729.627186899999</v>
      </c>
      <c r="C11" s="43">
        <f>I11+O11</f>
        <v>4503.5786994699993</v>
      </c>
      <c r="D11" s="43">
        <f>J11+P11</f>
        <v>11226.04848743</v>
      </c>
      <c r="E11" s="43">
        <f>K11+Q11</f>
        <v>4975.5126609199997</v>
      </c>
      <c r="F11" s="43">
        <f>L11+R11</f>
        <v>4976.9404907600001</v>
      </c>
      <c r="G11" s="43">
        <f>M11+S11</f>
        <v>1273.59533575</v>
      </c>
      <c r="H11" s="43">
        <f>SUM(I11:J11)</f>
        <v>5922.9339892299995</v>
      </c>
      <c r="I11" s="43">
        <v>2075.4489597699999</v>
      </c>
      <c r="J11" s="43">
        <f>SUM(K11:M11)</f>
        <v>3847.4850294600001</v>
      </c>
      <c r="K11" s="43">
        <v>1468.4315295900001</v>
      </c>
      <c r="L11" s="43">
        <v>1891.86735959</v>
      </c>
      <c r="M11" s="43">
        <v>487.18614028000002</v>
      </c>
      <c r="N11" s="43">
        <f>SUM(O11:P11)</f>
        <v>9806.6931976699998</v>
      </c>
      <c r="O11" s="43">
        <v>2428.1297396999998</v>
      </c>
      <c r="P11" s="43">
        <f>SUM(Q11:S11)</f>
        <v>7378.5634579699999</v>
      </c>
      <c r="Q11" s="43">
        <v>3507.0811313300001</v>
      </c>
      <c r="R11" s="43">
        <v>3085.0731311700001</v>
      </c>
      <c r="S11" s="43">
        <v>786.40919546999999</v>
      </c>
    </row>
    <row r="12" spans="1:25" ht="12.75" hidden="1" customHeight="1" outlineLevel="1">
      <c r="A12" s="8">
        <v>40575</v>
      </c>
      <c r="B12" s="43">
        <v>15992.350677939998</v>
      </c>
      <c r="C12" s="43">
        <f t="shared" ref="C12:C67" si="0">I12+O12</f>
        <v>4587.6331838599999</v>
      </c>
      <c r="D12" s="43">
        <f t="shared" ref="D12:D67" si="1">J12+P12</f>
        <v>11404.71749408</v>
      </c>
      <c r="E12" s="43">
        <f t="shared" ref="E12:E67" si="2">K12+Q12</f>
        <v>4912.1984306000004</v>
      </c>
      <c r="F12" s="43">
        <f t="shared" ref="F12:F67" si="3">L12+R12</f>
        <v>5094.8689938899997</v>
      </c>
      <c r="G12" s="43">
        <f t="shared" ref="G12:G67" si="4">M12+S12</f>
        <v>1397.6500695899999</v>
      </c>
      <c r="H12" s="43">
        <f t="shared" ref="H12:H67" si="5">SUM(I12:J12)</f>
        <v>6074.6625062500007</v>
      </c>
      <c r="I12" s="43">
        <v>2164.0741188400002</v>
      </c>
      <c r="J12" s="43">
        <f t="shared" ref="J12:J67" si="6">SUM(K12:M12)</f>
        <v>3910.58838741</v>
      </c>
      <c r="K12" s="43">
        <v>1416.31001223</v>
      </c>
      <c r="L12" s="43">
        <v>1948.6899049399999</v>
      </c>
      <c r="M12" s="43">
        <v>545.58847023999999</v>
      </c>
      <c r="N12" s="43">
        <f t="shared" ref="N12:N67" si="7">SUM(O12:P12)</f>
        <v>9917.6881716899989</v>
      </c>
      <c r="O12" s="43">
        <v>2423.5590650200002</v>
      </c>
      <c r="P12" s="43">
        <f t="shared" ref="P12:P67" si="8">SUM(Q12:S12)</f>
        <v>7494.1291066699996</v>
      </c>
      <c r="Q12" s="43">
        <v>3495.8884183700002</v>
      </c>
      <c r="R12" s="43">
        <v>3146.1790889499998</v>
      </c>
      <c r="S12" s="43">
        <v>852.06159935000005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16097.055746820002</v>
      </c>
      <c r="C13" s="43">
        <f t="shared" si="0"/>
        <v>4528.5203865000003</v>
      </c>
      <c r="D13" s="43">
        <f t="shared" si="1"/>
        <v>11568.53536032</v>
      </c>
      <c r="E13" s="43">
        <f t="shared" si="2"/>
        <v>4845.0480925700003</v>
      </c>
      <c r="F13" s="43">
        <f t="shared" si="3"/>
        <v>5293.6946996400002</v>
      </c>
      <c r="G13" s="43">
        <f t="shared" si="4"/>
        <v>1429.79256811</v>
      </c>
      <c r="H13" s="43">
        <f t="shared" si="5"/>
        <v>6147.5981798599987</v>
      </c>
      <c r="I13" s="43">
        <v>2137.0138996699998</v>
      </c>
      <c r="J13" s="43">
        <f t="shared" si="6"/>
        <v>4010.5842801899994</v>
      </c>
      <c r="K13" s="43">
        <v>1391.5004904499999</v>
      </c>
      <c r="L13" s="43">
        <v>2062.8375586799998</v>
      </c>
      <c r="M13" s="43">
        <v>556.24623106000001</v>
      </c>
      <c r="N13" s="43">
        <f t="shared" si="7"/>
        <v>9949.4575669599999</v>
      </c>
      <c r="O13" s="43">
        <v>2391.5064868300001</v>
      </c>
      <c r="P13" s="43">
        <f t="shared" si="8"/>
        <v>7557.9510801300003</v>
      </c>
      <c r="Q13" s="43">
        <v>3453.5476021200002</v>
      </c>
      <c r="R13" s="43">
        <v>3230.8571409599999</v>
      </c>
      <c r="S13" s="43">
        <v>873.54633705000003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16600.62383538</v>
      </c>
      <c r="C14" s="43">
        <f t="shared" si="0"/>
        <v>4680.3343174299998</v>
      </c>
      <c r="D14" s="43">
        <f t="shared" si="1"/>
        <v>11920.289517950001</v>
      </c>
      <c r="E14" s="43">
        <f t="shared" si="2"/>
        <v>4824.2918384099994</v>
      </c>
      <c r="F14" s="43">
        <f t="shared" si="3"/>
        <v>5589.8596633399993</v>
      </c>
      <c r="G14" s="43">
        <f t="shared" si="4"/>
        <v>1506.1380162</v>
      </c>
      <c r="H14" s="43">
        <f t="shared" si="5"/>
        <v>6587.6195624000002</v>
      </c>
      <c r="I14" s="43">
        <v>2259.8497424699999</v>
      </c>
      <c r="J14" s="43">
        <f t="shared" si="6"/>
        <v>4327.7698199300003</v>
      </c>
      <c r="K14" s="43">
        <v>1487.91078014</v>
      </c>
      <c r="L14" s="43">
        <v>2280.4266720199998</v>
      </c>
      <c r="M14" s="43">
        <v>559.43236777000004</v>
      </c>
      <c r="N14" s="43">
        <f t="shared" si="7"/>
        <v>10013.004272980001</v>
      </c>
      <c r="O14" s="43">
        <v>2420.4845749599999</v>
      </c>
      <c r="P14" s="43">
        <f t="shared" si="8"/>
        <v>7592.5196980199999</v>
      </c>
      <c r="Q14" s="43">
        <v>3336.3810582699998</v>
      </c>
      <c r="R14" s="43">
        <v>3309.4329913199999</v>
      </c>
      <c r="S14" s="43">
        <v>946.70564843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16186.52352395</v>
      </c>
      <c r="C15" s="43">
        <f t="shared" si="0"/>
        <v>4524.8065897500001</v>
      </c>
      <c r="D15" s="43">
        <f t="shared" si="1"/>
        <v>11661.7169342</v>
      </c>
      <c r="E15" s="43">
        <f t="shared" si="2"/>
        <v>4646.9905365300001</v>
      </c>
      <c r="F15" s="43">
        <f t="shared" si="3"/>
        <v>5524.4030101799999</v>
      </c>
      <c r="G15" s="43">
        <f t="shared" si="4"/>
        <v>1490.3233874900002</v>
      </c>
      <c r="H15" s="43">
        <f t="shared" si="5"/>
        <v>6177.9712357000008</v>
      </c>
      <c r="I15" s="43">
        <v>2102.3525951299998</v>
      </c>
      <c r="J15" s="43">
        <f t="shared" si="6"/>
        <v>4075.6186405700005</v>
      </c>
      <c r="K15" s="43">
        <v>1395.3168846000001</v>
      </c>
      <c r="L15" s="43">
        <v>2140.4846671</v>
      </c>
      <c r="M15" s="43">
        <v>539.81708887000002</v>
      </c>
      <c r="N15" s="43">
        <f t="shared" si="7"/>
        <v>10008.552288249999</v>
      </c>
      <c r="O15" s="43">
        <v>2422.4539946199998</v>
      </c>
      <c r="P15" s="43">
        <f t="shared" si="8"/>
        <v>7586.0982936299997</v>
      </c>
      <c r="Q15" s="43">
        <v>3251.6736519299998</v>
      </c>
      <c r="R15" s="43">
        <v>3383.9183430799999</v>
      </c>
      <c r="S15" s="43">
        <v>950.50629862000005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16680.164213430002</v>
      </c>
      <c r="C16" s="43">
        <f t="shared" si="0"/>
        <v>4770.44187031</v>
      </c>
      <c r="D16" s="43">
        <f t="shared" si="1"/>
        <v>11909.72234312</v>
      </c>
      <c r="E16" s="43">
        <f t="shared" si="2"/>
        <v>4608.4878856599998</v>
      </c>
      <c r="F16" s="43">
        <f t="shared" si="3"/>
        <v>5738.3709692299999</v>
      </c>
      <c r="G16" s="43">
        <f t="shared" si="4"/>
        <v>1562.86348823</v>
      </c>
      <c r="H16" s="43">
        <f t="shared" si="5"/>
        <v>6320.8178272700006</v>
      </c>
      <c r="I16" s="43">
        <v>2214.0628545700001</v>
      </c>
      <c r="J16" s="43">
        <f t="shared" si="6"/>
        <v>4106.7549727000005</v>
      </c>
      <c r="K16" s="43">
        <v>1354.5544957</v>
      </c>
      <c r="L16" s="43">
        <v>2166.51050055</v>
      </c>
      <c r="M16" s="43">
        <v>585.68997645000002</v>
      </c>
      <c r="N16" s="43">
        <f t="shared" si="7"/>
        <v>10359.346386159999</v>
      </c>
      <c r="O16" s="43">
        <v>2556.3790157399999</v>
      </c>
      <c r="P16" s="43">
        <f t="shared" si="8"/>
        <v>7802.9673704199995</v>
      </c>
      <c r="Q16" s="43">
        <v>3253.9333899600001</v>
      </c>
      <c r="R16" s="43">
        <v>3571.8604686799999</v>
      </c>
      <c r="S16" s="43">
        <v>977.17351178000001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16708.46647965</v>
      </c>
      <c r="C17" s="43">
        <f t="shared" si="0"/>
        <v>4671.5966139699995</v>
      </c>
      <c r="D17" s="43">
        <f t="shared" si="1"/>
        <v>12036.869865680001</v>
      </c>
      <c r="E17" s="43">
        <f t="shared" si="2"/>
        <v>4646.56138526</v>
      </c>
      <c r="F17" s="43">
        <f t="shared" si="3"/>
        <v>5794.8955066799999</v>
      </c>
      <c r="G17" s="43">
        <f t="shared" si="4"/>
        <v>1595.4129737399999</v>
      </c>
      <c r="H17" s="43">
        <f t="shared" si="5"/>
        <v>6333.0040127100001</v>
      </c>
      <c r="I17" s="43">
        <v>2223.48806939</v>
      </c>
      <c r="J17" s="43">
        <f t="shared" si="6"/>
        <v>4109.5159433199997</v>
      </c>
      <c r="K17" s="43">
        <v>1362.3414003400001</v>
      </c>
      <c r="L17" s="43">
        <v>2177.4827755199999</v>
      </c>
      <c r="M17" s="43">
        <v>569.69176746000005</v>
      </c>
      <c r="N17" s="43">
        <f t="shared" si="7"/>
        <v>10375.46246694</v>
      </c>
      <c r="O17" s="43">
        <v>2448.1085445799999</v>
      </c>
      <c r="P17" s="43">
        <f t="shared" si="8"/>
        <v>7927.3539223600001</v>
      </c>
      <c r="Q17" s="43">
        <v>3284.2199849200001</v>
      </c>
      <c r="R17" s="43">
        <v>3617.41273116</v>
      </c>
      <c r="S17" s="43">
        <v>1025.7212062799999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16752.878646379999</v>
      </c>
      <c r="C18" s="43">
        <f t="shared" si="0"/>
        <v>4779.7706781699999</v>
      </c>
      <c r="D18" s="43">
        <f t="shared" si="1"/>
        <v>11973.107968210001</v>
      </c>
      <c r="E18" s="43">
        <f t="shared" si="2"/>
        <v>4548.3034248499998</v>
      </c>
      <c r="F18" s="43">
        <f t="shared" si="3"/>
        <v>5923.5306816699995</v>
      </c>
      <c r="G18" s="43">
        <f t="shared" si="4"/>
        <v>1501.2738616900001</v>
      </c>
      <c r="H18" s="43">
        <f t="shared" si="5"/>
        <v>6278.8534361299999</v>
      </c>
      <c r="I18" s="43">
        <v>2206.0953306599999</v>
      </c>
      <c r="J18" s="43">
        <f t="shared" si="6"/>
        <v>4072.7581054699999</v>
      </c>
      <c r="K18" s="43">
        <v>1325.5792562300001</v>
      </c>
      <c r="L18" s="43">
        <v>2182.4563169600001</v>
      </c>
      <c r="M18" s="43">
        <v>564.72253228</v>
      </c>
      <c r="N18" s="43">
        <f t="shared" si="7"/>
        <v>10474.02521025</v>
      </c>
      <c r="O18" s="43">
        <v>2573.6753475099999</v>
      </c>
      <c r="P18" s="43">
        <f t="shared" si="8"/>
        <v>7900.3498627400004</v>
      </c>
      <c r="Q18" s="43">
        <v>3222.72416862</v>
      </c>
      <c r="R18" s="43">
        <v>3741.0743647099998</v>
      </c>
      <c r="S18" s="43">
        <v>936.55132940999999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16519.48540605</v>
      </c>
      <c r="C19" s="43">
        <f t="shared" si="0"/>
        <v>4614.4878223599999</v>
      </c>
      <c r="D19" s="43">
        <f t="shared" si="1"/>
        <v>11904.997583689999</v>
      </c>
      <c r="E19" s="43">
        <f t="shared" si="2"/>
        <v>4468.0210093900005</v>
      </c>
      <c r="F19" s="43">
        <f t="shared" si="3"/>
        <v>5944.6514655299998</v>
      </c>
      <c r="G19" s="43">
        <f t="shared" si="4"/>
        <v>1492.32510877</v>
      </c>
      <c r="H19" s="43">
        <f t="shared" si="5"/>
        <v>6132.1528552899999</v>
      </c>
      <c r="I19" s="43">
        <v>2112.7253888800001</v>
      </c>
      <c r="J19" s="43">
        <f t="shared" si="6"/>
        <v>4019.4274664099999</v>
      </c>
      <c r="K19" s="43">
        <v>1283.2451662799999</v>
      </c>
      <c r="L19" s="43">
        <v>2188.1566748099999</v>
      </c>
      <c r="M19" s="43">
        <v>548.02562532000002</v>
      </c>
      <c r="N19" s="43">
        <f t="shared" si="7"/>
        <v>10387.33255076</v>
      </c>
      <c r="O19" s="43">
        <v>2501.7624334799998</v>
      </c>
      <c r="P19" s="43">
        <f t="shared" si="8"/>
        <v>7885.57011728</v>
      </c>
      <c r="Q19" s="43">
        <v>3184.7758431100001</v>
      </c>
      <c r="R19" s="43">
        <v>3756.4947907199999</v>
      </c>
      <c r="S19" s="43">
        <v>944.29948345000003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16172.918743150001</v>
      </c>
      <c r="C20" s="43">
        <f t="shared" si="0"/>
        <v>4624.2383132800005</v>
      </c>
      <c r="D20" s="43">
        <f t="shared" si="1"/>
        <v>11548.680429870001</v>
      </c>
      <c r="E20" s="43">
        <f t="shared" si="2"/>
        <v>4449.4919799999998</v>
      </c>
      <c r="F20" s="43">
        <f t="shared" si="3"/>
        <v>5697.2759477199997</v>
      </c>
      <c r="G20" s="43">
        <f t="shared" si="4"/>
        <v>1401.9125021499999</v>
      </c>
      <c r="H20" s="43">
        <f t="shared" si="5"/>
        <v>5988.9098442100003</v>
      </c>
      <c r="I20" s="43">
        <v>2096.4551286400001</v>
      </c>
      <c r="J20" s="43">
        <f t="shared" si="6"/>
        <v>3892.4547155699997</v>
      </c>
      <c r="K20" s="43">
        <v>1228.85392845</v>
      </c>
      <c r="L20" s="43">
        <v>2121.6477372300001</v>
      </c>
      <c r="M20" s="43">
        <v>541.95304988999999</v>
      </c>
      <c r="N20" s="43">
        <f t="shared" si="7"/>
        <v>10184.008898940001</v>
      </c>
      <c r="O20" s="43">
        <v>2527.7831846399999</v>
      </c>
      <c r="P20" s="43">
        <f t="shared" si="8"/>
        <v>7656.2257143000006</v>
      </c>
      <c r="Q20" s="43">
        <v>3220.63805155</v>
      </c>
      <c r="R20" s="43">
        <v>3575.6282104900001</v>
      </c>
      <c r="S20" s="43">
        <v>859.95945226000003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16147.331951459999</v>
      </c>
      <c r="C21" s="43">
        <f t="shared" si="0"/>
        <v>4521.3734152400002</v>
      </c>
      <c r="D21" s="43">
        <f t="shared" si="1"/>
        <v>11625.958536220001</v>
      </c>
      <c r="E21" s="43">
        <f t="shared" si="2"/>
        <v>4667.5973619899996</v>
      </c>
      <c r="F21" s="43">
        <f t="shared" si="3"/>
        <v>5579.0579195200007</v>
      </c>
      <c r="G21" s="43">
        <f t="shared" si="4"/>
        <v>1379.3032547100001</v>
      </c>
      <c r="H21" s="43">
        <f t="shared" si="5"/>
        <v>6053.8190302599996</v>
      </c>
      <c r="I21" s="43">
        <v>2077.7980654600001</v>
      </c>
      <c r="J21" s="43">
        <f t="shared" si="6"/>
        <v>3976.0209648</v>
      </c>
      <c r="K21" s="43">
        <v>1336.47872452</v>
      </c>
      <c r="L21" s="43">
        <v>2097.7660724900002</v>
      </c>
      <c r="M21" s="43">
        <v>541.77616779000004</v>
      </c>
      <c r="N21" s="43">
        <f t="shared" si="7"/>
        <v>10093.512921200001</v>
      </c>
      <c r="O21" s="43">
        <v>2443.5753497800001</v>
      </c>
      <c r="P21" s="43">
        <f t="shared" si="8"/>
        <v>7649.9375714200005</v>
      </c>
      <c r="Q21" s="43">
        <v>3331.1186374700001</v>
      </c>
      <c r="R21" s="43">
        <v>3481.2918470300001</v>
      </c>
      <c r="S21" s="43">
        <v>837.52708691999999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16457.439331729998</v>
      </c>
      <c r="C22" s="43">
        <f t="shared" si="0"/>
        <v>4470.8832704799997</v>
      </c>
      <c r="D22" s="43">
        <f t="shared" si="1"/>
        <v>11986.556061249999</v>
      </c>
      <c r="E22" s="43">
        <f t="shared" si="2"/>
        <v>5125.49442963</v>
      </c>
      <c r="F22" s="43">
        <f t="shared" si="3"/>
        <v>5515.78281032</v>
      </c>
      <c r="G22" s="43">
        <f t="shared" si="4"/>
        <v>1345.2788212999999</v>
      </c>
      <c r="H22" s="43">
        <f t="shared" si="5"/>
        <v>6366.6106693499987</v>
      </c>
      <c r="I22" s="43">
        <v>2086.4702787199999</v>
      </c>
      <c r="J22" s="43">
        <f t="shared" si="6"/>
        <v>4280.1403906299993</v>
      </c>
      <c r="K22" s="43">
        <v>1663.4084130799999</v>
      </c>
      <c r="L22" s="43">
        <v>2082.4230683199999</v>
      </c>
      <c r="M22" s="43">
        <v>534.30890923000004</v>
      </c>
      <c r="N22" s="43">
        <f t="shared" si="7"/>
        <v>10090.82866238</v>
      </c>
      <c r="O22" s="43">
        <v>2384.4129917599998</v>
      </c>
      <c r="P22" s="43">
        <f t="shared" si="8"/>
        <v>7706.4156706200001</v>
      </c>
      <c r="Q22" s="43">
        <v>3462.0860165499998</v>
      </c>
      <c r="R22" s="43">
        <v>3433.3597420000001</v>
      </c>
      <c r="S22" s="43">
        <v>810.96991206999996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16759.601992029999</v>
      </c>
      <c r="C23" s="43">
        <f t="shared" si="0"/>
        <v>4597.2072593899993</v>
      </c>
      <c r="D23" s="43">
        <f t="shared" si="1"/>
        <v>12162.394732640001</v>
      </c>
      <c r="E23" s="43">
        <f t="shared" si="2"/>
        <v>5238.5815211600002</v>
      </c>
      <c r="F23" s="43">
        <f t="shared" si="3"/>
        <v>5582.5519709999999</v>
      </c>
      <c r="G23" s="43">
        <f t="shared" si="4"/>
        <v>1341.26124048</v>
      </c>
      <c r="H23" s="43">
        <f t="shared" si="5"/>
        <v>6537.7760840800001</v>
      </c>
      <c r="I23" s="43">
        <v>2165.4875770499998</v>
      </c>
      <c r="J23" s="43">
        <f t="shared" si="6"/>
        <v>4372.2885070299999</v>
      </c>
      <c r="K23" s="43">
        <v>1810.0731820999999</v>
      </c>
      <c r="L23" s="43">
        <v>2040.8339311</v>
      </c>
      <c r="M23" s="43">
        <v>521.38139382999998</v>
      </c>
      <c r="N23" s="43">
        <f t="shared" si="7"/>
        <v>10221.82590795</v>
      </c>
      <c r="O23" s="43">
        <v>2431.71968234</v>
      </c>
      <c r="P23" s="43">
        <f t="shared" si="8"/>
        <v>7790.1062256100004</v>
      </c>
      <c r="Q23" s="43">
        <v>3428.5083390599998</v>
      </c>
      <c r="R23" s="43">
        <v>3541.7180398999999</v>
      </c>
      <c r="S23" s="43">
        <v>819.87984664999999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17095.943924889998</v>
      </c>
      <c r="C24" s="43">
        <f t="shared" si="0"/>
        <v>4743.5240029800007</v>
      </c>
      <c r="D24" s="43">
        <f t="shared" si="1"/>
        <v>12352.419921909999</v>
      </c>
      <c r="E24" s="43">
        <f t="shared" si="2"/>
        <v>5446.11746098</v>
      </c>
      <c r="F24" s="43">
        <f t="shared" si="3"/>
        <v>5662.5325130799993</v>
      </c>
      <c r="G24" s="43">
        <f t="shared" si="4"/>
        <v>1243.7699478500001</v>
      </c>
      <c r="H24" s="43">
        <f t="shared" si="5"/>
        <v>6743.2185638399997</v>
      </c>
      <c r="I24" s="43">
        <v>2224.55247908</v>
      </c>
      <c r="J24" s="43">
        <f t="shared" si="6"/>
        <v>4518.6660847599996</v>
      </c>
      <c r="K24" s="43">
        <v>1961.8648745999999</v>
      </c>
      <c r="L24" s="43">
        <v>2069.7447470799998</v>
      </c>
      <c r="M24" s="43">
        <v>487.05646308000001</v>
      </c>
      <c r="N24" s="43">
        <f t="shared" si="7"/>
        <v>10352.725361049999</v>
      </c>
      <c r="O24" s="43">
        <v>2518.9715239000002</v>
      </c>
      <c r="P24" s="43">
        <f t="shared" si="8"/>
        <v>7833.7538371499995</v>
      </c>
      <c r="Q24" s="43">
        <v>3484.2525863800001</v>
      </c>
      <c r="R24" s="43">
        <v>3592.7877659999999</v>
      </c>
      <c r="S24" s="43">
        <v>756.71348477000004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17349.835556229998</v>
      </c>
      <c r="C25" s="43">
        <f t="shared" si="0"/>
        <v>4855.11678966</v>
      </c>
      <c r="D25" s="43">
        <f t="shared" si="1"/>
        <v>12494.71876657</v>
      </c>
      <c r="E25" s="43">
        <f t="shared" si="2"/>
        <v>5655.7249557300001</v>
      </c>
      <c r="F25" s="43">
        <f t="shared" si="3"/>
        <v>5566.2051626499997</v>
      </c>
      <c r="G25" s="43">
        <f t="shared" si="4"/>
        <v>1272.78864819</v>
      </c>
      <c r="H25" s="43">
        <f t="shared" si="5"/>
        <v>6988.28298412</v>
      </c>
      <c r="I25" s="43">
        <v>2292.91655601</v>
      </c>
      <c r="J25" s="43">
        <f t="shared" si="6"/>
        <v>4695.36642811</v>
      </c>
      <c r="K25" s="43">
        <v>2143.9924641500002</v>
      </c>
      <c r="L25" s="43">
        <v>2055.1178911400002</v>
      </c>
      <c r="M25" s="43">
        <v>496.25607281999999</v>
      </c>
      <c r="N25" s="43">
        <f t="shared" si="7"/>
        <v>10361.552572109998</v>
      </c>
      <c r="O25" s="43">
        <v>2562.20023365</v>
      </c>
      <c r="P25" s="43">
        <f t="shared" si="8"/>
        <v>7799.3523384599994</v>
      </c>
      <c r="Q25" s="43">
        <v>3511.73249158</v>
      </c>
      <c r="R25" s="43">
        <v>3511.0872715099999</v>
      </c>
      <c r="S25" s="43">
        <v>776.53257537000002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17851.076695420001</v>
      </c>
      <c r="C26" s="43">
        <f t="shared" si="0"/>
        <v>5014.4963457199992</v>
      </c>
      <c r="D26" s="43">
        <f t="shared" si="1"/>
        <v>12836.5803497</v>
      </c>
      <c r="E26" s="43">
        <f t="shared" si="2"/>
        <v>5944.3362567099994</v>
      </c>
      <c r="F26" s="43">
        <f t="shared" si="3"/>
        <v>5646.5580886200005</v>
      </c>
      <c r="G26" s="43">
        <f t="shared" si="4"/>
        <v>1245.6860043699999</v>
      </c>
      <c r="H26" s="43">
        <f t="shared" si="5"/>
        <v>7280.4308585299996</v>
      </c>
      <c r="I26" s="43">
        <v>2389.7337080799998</v>
      </c>
      <c r="J26" s="43">
        <f t="shared" si="6"/>
        <v>4890.6971504499998</v>
      </c>
      <c r="K26" s="43">
        <v>2344.8936031899998</v>
      </c>
      <c r="L26" s="43">
        <v>2050.9252043500001</v>
      </c>
      <c r="M26" s="43">
        <v>494.87834291000001</v>
      </c>
      <c r="N26" s="43">
        <f t="shared" si="7"/>
        <v>10570.64583689</v>
      </c>
      <c r="O26" s="43">
        <v>2624.7626376399999</v>
      </c>
      <c r="P26" s="43">
        <f t="shared" si="8"/>
        <v>7945.88319925</v>
      </c>
      <c r="Q26" s="43">
        <v>3599.44265352</v>
      </c>
      <c r="R26" s="43">
        <v>3595.63288427</v>
      </c>
      <c r="S26" s="43">
        <v>750.80766145999996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17865.026447100001</v>
      </c>
      <c r="C27" s="43">
        <f t="shared" si="0"/>
        <v>5043.10526106</v>
      </c>
      <c r="D27" s="43">
        <f t="shared" si="1"/>
        <v>12821.921186039999</v>
      </c>
      <c r="E27" s="43">
        <f t="shared" si="2"/>
        <v>5884.4293133199999</v>
      </c>
      <c r="F27" s="43">
        <f t="shared" si="3"/>
        <v>5687.9775069000007</v>
      </c>
      <c r="G27" s="43">
        <f t="shared" si="4"/>
        <v>1249.51436582</v>
      </c>
      <c r="H27" s="43">
        <f t="shared" si="5"/>
        <v>7367.6941944299997</v>
      </c>
      <c r="I27" s="43">
        <v>2437.7919587599999</v>
      </c>
      <c r="J27" s="43">
        <f t="shared" si="6"/>
        <v>4929.9022356699998</v>
      </c>
      <c r="K27" s="43">
        <v>2361.4581670299999</v>
      </c>
      <c r="L27" s="43">
        <v>2065.9909462300002</v>
      </c>
      <c r="M27" s="43">
        <v>502.45312240999999</v>
      </c>
      <c r="N27" s="43">
        <f t="shared" si="7"/>
        <v>10497.332252669999</v>
      </c>
      <c r="O27" s="43">
        <v>2605.3133023</v>
      </c>
      <c r="P27" s="43">
        <f t="shared" si="8"/>
        <v>7892.0189503700003</v>
      </c>
      <c r="Q27" s="43">
        <v>3522.97114629</v>
      </c>
      <c r="R27" s="43">
        <v>3621.98656067</v>
      </c>
      <c r="S27" s="43">
        <v>747.06124340999997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18083.716836300002</v>
      </c>
      <c r="C28" s="43">
        <f t="shared" si="0"/>
        <v>5188.3527693800006</v>
      </c>
      <c r="D28" s="43">
        <f t="shared" si="1"/>
        <v>12895.364066919999</v>
      </c>
      <c r="E28" s="43">
        <f t="shared" si="2"/>
        <v>5979.6374805300002</v>
      </c>
      <c r="F28" s="43">
        <f t="shared" si="3"/>
        <v>5695.55109154</v>
      </c>
      <c r="G28" s="43">
        <f t="shared" si="4"/>
        <v>1220.17549485</v>
      </c>
      <c r="H28" s="43">
        <f t="shared" si="5"/>
        <v>7522.3469804600009</v>
      </c>
      <c r="I28" s="43">
        <v>2621.0136827900001</v>
      </c>
      <c r="J28" s="43">
        <f t="shared" si="6"/>
        <v>4901.3332976700003</v>
      </c>
      <c r="K28" s="43">
        <v>2371.4898170699998</v>
      </c>
      <c r="L28" s="43">
        <v>2045.9181289400001</v>
      </c>
      <c r="M28" s="43">
        <v>483.92535165999999</v>
      </c>
      <c r="N28" s="43">
        <f t="shared" si="7"/>
        <v>10561.369855839999</v>
      </c>
      <c r="O28" s="43">
        <v>2567.3390865900001</v>
      </c>
      <c r="P28" s="43">
        <f t="shared" si="8"/>
        <v>7994.03076925</v>
      </c>
      <c r="Q28" s="43">
        <v>3608.1476634599999</v>
      </c>
      <c r="R28" s="43">
        <v>3649.6329626000002</v>
      </c>
      <c r="S28" s="43">
        <v>736.25014319000002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18430.771412150003</v>
      </c>
      <c r="C29" s="43">
        <f t="shared" si="0"/>
        <v>5111.9566015099999</v>
      </c>
      <c r="D29" s="43">
        <f t="shared" si="1"/>
        <v>13318.81481064</v>
      </c>
      <c r="E29" s="43">
        <f t="shared" si="2"/>
        <v>6011.9307985600008</v>
      </c>
      <c r="F29" s="43">
        <f t="shared" si="3"/>
        <v>5964.10674165</v>
      </c>
      <c r="G29" s="43">
        <f t="shared" si="4"/>
        <v>1342.77727043</v>
      </c>
      <c r="H29" s="43">
        <f t="shared" si="5"/>
        <v>7465.2772283499999</v>
      </c>
      <c r="I29" s="43">
        <v>2507.5720373899999</v>
      </c>
      <c r="J29" s="43">
        <f t="shared" si="6"/>
        <v>4957.7051909600004</v>
      </c>
      <c r="K29" s="43">
        <v>2425.2196268900002</v>
      </c>
      <c r="L29" s="43">
        <v>2015.46768327</v>
      </c>
      <c r="M29" s="43">
        <v>517.01788079999994</v>
      </c>
      <c r="N29" s="43">
        <f t="shared" si="7"/>
        <v>10965.494183800001</v>
      </c>
      <c r="O29" s="43">
        <v>2604.3845641200001</v>
      </c>
      <c r="P29" s="43">
        <f t="shared" si="8"/>
        <v>8361.1096196800008</v>
      </c>
      <c r="Q29" s="43">
        <v>3586.7111716700001</v>
      </c>
      <c r="R29" s="43">
        <v>3948.6390583799998</v>
      </c>
      <c r="S29" s="43">
        <v>825.75938962999999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18749.239756679999</v>
      </c>
      <c r="C30" s="43">
        <f t="shared" si="0"/>
        <v>5100.8259181100002</v>
      </c>
      <c r="D30" s="43">
        <f t="shared" si="1"/>
        <v>13648.413838570003</v>
      </c>
      <c r="E30" s="43">
        <f t="shared" si="2"/>
        <v>6127.2765530500001</v>
      </c>
      <c r="F30" s="43">
        <f t="shared" si="3"/>
        <v>6101.6832152799998</v>
      </c>
      <c r="G30" s="43">
        <f t="shared" si="4"/>
        <v>1419.45407024</v>
      </c>
      <c r="H30" s="43">
        <f t="shared" si="5"/>
        <v>7530.9420576500006</v>
      </c>
      <c r="I30" s="43">
        <v>2481.3422451400002</v>
      </c>
      <c r="J30" s="43">
        <f t="shared" si="6"/>
        <v>5049.5998125100004</v>
      </c>
      <c r="K30" s="43">
        <v>2499.8633536000002</v>
      </c>
      <c r="L30" s="43">
        <v>2017.0088339500001</v>
      </c>
      <c r="M30" s="43">
        <v>532.72762495999996</v>
      </c>
      <c r="N30" s="43">
        <f t="shared" si="7"/>
        <v>11218.297699030001</v>
      </c>
      <c r="O30" s="43">
        <v>2619.48367297</v>
      </c>
      <c r="P30" s="43">
        <f t="shared" si="8"/>
        <v>8598.8140260600012</v>
      </c>
      <c r="Q30" s="43">
        <v>3627.4131994499999</v>
      </c>
      <c r="R30" s="43">
        <v>4084.67438133</v>
      </c>
      <c r="S30" s="43">
        <v>886.72644528000001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19011.707051209996</v>
      </c>
      <c r="C31" s="43">
        <f t="shared" si="0"/>
        <v>5163.3546718500002</v>
      </c>
      <c r="D31" s="43">
        <f t="shared" si="1"/>
        <v>13848.35237936</v>
      </c>
      <c r="E31" s="43">
        <f t="shared" si="2"/>
        <v>6127.9331339099999</v>
      </c>
      <c r="F31" s="43">
        <f t="shared" si="3"/>
        <v>5916.6113991000002</v>
      </c>
      <c r="G31" s="43">
        <f t="shared" si="4"/>
        <v>1803.8078463500001</v>
      </c>
      <c r="H31" s="43">
        <f t="shared" si="5"/>
        <v>7511.0039501299998</v>
      </c>
      <c r="I31" s="43">
        <v>2515.8372632700002</v>
      </c>
      <c r="J31" s="43">
        <f t="shared" si="6"/>
        <v>4995.1666868599996</v>
      </c>
      <c r="K31" s="43">
        <v>2494.7370763099998</v>
      </c>
      <c r="L31" s="43">
        <v>1830.2679825299999</v>
      </c>
      <c r="M31" s="43">
        <v>670.16162801999997</v>
      </c>
      <c r="N31" s="43">
        <f t="shared" si="7"/>
        <v>11500.703101079998</v>
      </c>
      <c r="O31" s="43">
        <v>2647.5174085799999</v>
      </c>
      <c r="P31" s="43">
        <f t="shared" si="8"/>
        <v>8853.1856924999993</v>
      </c>
      <c r="Q31" s="43">
        <v>3633.1960576000001</v>
      </c>
      <c r="R31" s="43">
        <v>4086.34341657</v>
      </c>
      <c r="S31" s="43">
        <v>1133.64621833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19199.493623629998</v>
      </c>
      <c r="C32" s="43">
        <f t="shared" si="0"/>
        <v>5081.3136526399994</v>
      </c>
      <c r="D32" s="43">
        <f t="shared" si="1"/>
        <v>14118.179970990001</v>
      </c>
      <c r="E32" s="43">
        <f t="shared" si="2"/>
        <v>6196.3382537300004</v>
      </c>
      <c r="F32" s="43">
        <f t="shared" si="3"/>
        <v>6099.7197530100002</v>
      </c>
      <c r="G32" s="43">
        <f t="shared" si="4"/>
        <v>1822.12196425</v>
      </c>
      <c r="H32" s="43">
        <f t="shared" si="5"/>
        <v>7454.3902748299988</v>
      </c>
      <c r="I32" s="43">
        <v>2438.5707515899999</v>
      </c>
      <c r="J32" s="43">
        <f t="shared" si="6"/>
        <v>5015.8195232399994</v>
      </c>
      <c r="K32" s="43">
        <v>2598.8337723599998</v>
      </c>
      <c r="L32" s="43">
        <v>1779.95930615</v>
      </c>
      <c r="M32" s="43">
        <v>637.02644472999998</v>
      </c>
      <c r="N32" s="43">
        <f t="shared" si="7"/>
        <v>11745.103348800001</v>
      </c>
      <c r="O32" s="43">
        <v>2642.74290105</v>
      </c>
      <c r="P32" s="43">
        <f t="shared" si="8"/>
        <v>9102.3604477500012</v>
      </c>
      <c r="Q32" s="43">
        <v>3597.5044813700001</v>
      </c>
      <c r="R32" s="43">
        <v>4319.7604468600002</v>
      </c>
      <c r="S32" s="43">
        <v>1185.0955195199999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19548.589783240001</v>
      </c>
      <c r="C33" s="43">
        <f t="shared" si="0"/>
        <v>5073.9486020500008</v>
      </c>
      <c r="D33" s="43">
        <f t="shared" si="1"/>
        <v>14474.64118119</v>
      </c>
      <c r="E33" s="43">
        <f t="shared" si="2"/>
        <v>6471.40138871</v>
      </c>
      <c r="F33" s="43">
        <f t="shared" si="3"/>
        <v>6091.4327024200002</v>
      </c>
      <c r="G33" s="43">
        <f t="shared" si="4"/>
        <v>1911.8070900600001</v>
      </c>
      <c r="H33" s="43">
        <f t="shared" si="5"/>
        <v>7483.4436954100001</v>
      </c>
      <c r="I33" s="43">
        <v>2367.6182906200002</v>
      </c>
      <c r="J33" s="43">
        <f t="shared" si="6"/>
        <v>5115.82540479</v>
      </c>
      <c r="K33" s="43">
        <v>2780.39303367</v>
      </c>
      <c r="L33" s="43">
        <v>1701.12374264</v>
      </c>
      <c r="M33" s="43">
        <v>634.30862848000004</v>
      </c>
      <c r="N33" s="43">
        <f t="shared" si="7"/>
        <v>12065.14608783</v>
      </c>
      <c r="O33" s="43">
        <v>2706.3303114300002</v>
      </c>
      <c r="P33" s="43">
        <f t="shared" si="8"/>
        <v>9358.8157764000007</v>
      </c>
      <c r="Q33" s="43">
        <v>3691.00835504</v>
      </c>
      <c r="R33" s="43">
        <v>4390.3089597799999</v>
      </c>
      <c r="S33" s="43">
        <v>1277.4984615799999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19885.764949329998</v>
      </c>
      <c r="C34" s="132" t="s">
        <v>132</v>
      </c>
      <c r="D34" s="43">
        <f t="shared" si="1"/>
        <v>14929.30104923</v>
      </c>
      <c r="E34" s="43">
        <f t="shared" si="2"/>
        <v>6707.86161369</v>
      </c>
      <c r="F34" s="43">
        <f t="shared" si="3"/>
        <v>6221.1395312899995</v>
      </c>
      <c r="G34" s="43">
        <f t="shared" si="4"/>
        <v>2000.2999042500001</v>
      </c>
      <c r="H34" s="43">
        <f t="shared" si="5"/>
        <v>7692.61849755</v>
      </c>
      <c r="I34" s="43">
        <v>2381.1356137600001</v>
      </c>
      <c r="J34" s="43">
        <f t="shared" si="6"/>
        <v>5311.4828837900004</v>
      </c>
      <c r="K34" s="43">
        <v>2982.5878067799999</v>
      </c>
      <c r="L34" s="43">
        <v>1684.94151394</v>
      </c>
      <c r="M34" s="43">
        <v>643.95356306999997</v>
      </c>
      <c r="N34" s="43">
        <f t="shared" si="7"/>
        <v>12193.14645178</v>
      </c>
      <c r="O34" s="43">
        <v>2575.32828634</v>
      </c>
      <c r="P34" s="43">
        <f t="shared" si="8"/>
        <v>9617.8181654399996</v>
      </c>
      <c r="Q34" s="43">
        <v>3725.2738069100001</v>
      </c>
      <c r="R34" s="43">
        <v>4536.1980173499996</v>
      </c>
      <c r="S34" s="43">
        <v>1356.3463411800001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20490.4986517</v>
      </c>
      <c r="C35" s="43">
        <f t="shared" si="0"/>
        <v>5072.6452126000004</v>
      </c>
      <c r="D35" s="43">
        <f t="shared" si="1"/>
        <v>15417.853439099999</v>
      </c>
      <c r="E35" s="43">
        <f t="shared" si="2"/>
        <v>7054.49514705</v>
      </c>
      <c r="F35" s="43">
        <f t="shared" si="3"/>
        <v>6327.29138788</v>
      </c>
      <c r="G35" s="43">
        <f t="shared" si="4"/>
        <v>2036.0669041699998</v>
      </c>
      <c r="H35" s="43">
        <f t="shared" si="5"/>
        <v>8109.8390920100001</v>
      </c>
      <c r="I35" s="43">
        <v>2456.4298721300001</v>
      </c>
      <c r="J35" s="43">
        <f t="shared" si="6"/>
        <v>5653.4092198799999</v>
      </c>
      <c r="K35" s="43">
        <v>3306.9208810099999</v>
      </c>
      <c r="L35" s="43">
        <v>1680.9534600699999</v>
      </c>
      <c r="M35" s="43">
        <v>665.5348788</v>
      </c>
      <c r="N35" s="43">
        <f t="shared" si="7"/>
        <v>12380.659559689999</v>
      </c>
      <c r="O35" s="43">
        <v>2616.2153404699998</v>
      </c>
      <c r="P35" s="43">
        <f t="shared" si="8"/>
        <v>9764.4442192199986</v>
      </c>
      <c r="Q35" s="43">
        <v>3747.5742660400001</v>
      </c>
      <c r="R35" s="43">
        <v>4646.3379278100001</v>
      </c>
      <c r="S35" s="43">
        <v>1370.5320253699999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20788.17225897</v>
      </c>
      <c r="C36" s="43">
        <f t="shared" si="0"/>
        <v>5146.8188763400003</v>
      </c>
      <c r="D36" s="43">
        <f t="shared" si="1"/>
        <v>15641.353382629999</v>
      </c>
      <c r="E36" s="43">
        <f t="shared" si="2"/>
        <v>7153.6233469399995</v>
      </c>
      <c r="F36" s="43">
        <f t="shared" si="3"/>
        <v>7516.4777008999999</v>
      </c>
      <c r="G36" s="43">
        <f t="shared" si="4"/>
        <v>971.25233478999996</v>
      </c>
      <c r="H36" s="43">
        <f t="shared" si="5"/>
        <v>8378.4648847700009</v>
      </c>
      <c r="I36" s="43">
        <v>2575.3890919300002</v>
      </c>
      <c r="J36" s="43">
        <f t="shared" si="6"/>
        <v>5803.0757928399998</v>
      </c>
      <c r="K36" s="43">
        <v>3391.49670315</v>
      </c>
      <c r="L36" s="43">
        <v>2027.3752046</v>
      </c>
      <c r="M36" s="43">
        <v>384.20388508999997</v>
      </c>
      <c r="N36" s="43">
        <f t="shared" si="7"/>
        <v>12409.707374199999</v>
      </c>
      <c r="O36" s="43">
        <v>2571.4297844100001</v>
      </c>
      <c r="P36" s="43">
        <f t="shared" si="8"/>
        <v>9838.2775897899992</v>
      </c>
      <c r="Q36" s="43">
        <v>3762.1266437899999</v>
      </c>
      <c r="R36" s="43">
        <v>5489.1024963</v>
      </c>
      <c r="S36" s="43">
        <v>587.04844969999999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20967.777615909999</v>
      </c>
      <c r="C37" s="43">
        <f t="shared" si="0"/>
        <v>5185.8602359100005</v>
      </c>
      <c r="D37" s="43">
        <f t="shared" si="1"/>
        <v>15781.917379999999</v>
      </c>
      <c r="E37" s="43">
        <f t="shared" si="2"/>
        <v>7086.6606296800001</v>
      </c>
      <c r="F37" s="43">
        <f t="shared" si="3"/>
        <v>7613.482506280001</v>
      </c>
      <c r="G37" s="43">
        <f t="shared" si="4"/>
        <v>1081.77424404</v>
      </c>
      <c r="H37" s="43">
        <f t="shared" si="5"/>
        <v>8645.2199670099999</v>
      </c>
      <c r="I37" s="43">
        <v>2620.23336668</v>
      </c>
      <c r="J37" s="43">
        <f t="shared" si="6"/>
        <v>6024.9866003300003</v>
      </c>
      <c r="K37" s="43">
        <v>3472.7784297399999</v>
      </c>
      <c r="L37" s="43">
        <v>2078.2728926200002</v>
      </c>
      <c r="M37" s="43">
        <v>473.93527797000002</v>
      </c>
      <c r="N37" s="43">
        <f t="shared" si="7"/>
        <v>12322.5576489</v>
      </c>
      <c r="O37" s="43">
        <v>2565.62686923</v>
      </c>
      <c r="P37" s="43">
        <f t="shared" si="8"/>
        <v>9756.9307796699995</v>
      </c>
      <c r="Q37" s="43">
        <v>3613.8821999400002</v>
      </c>
      <c r="R37" s="43">
        <v>5535.2096136600003</v>
      </c>
      <c r="S37" s="43">
        <v>607.83896606999997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21259.339586850001</v>
      </c>
      <c r="C38" s="43">
        <f t="shared" si="0"/>
        <v>5419.7453824699996</v>
      </c>
      <c r="D38" s="43">
        <f t="shared" si="1"/>
        <v>15839.594204380001</v>
      </c>
      <c r="E38" s="43">
        <f t="shared" si="2"/>
        <v>6937.8552129700001</v>
      </c>
      <c r="F38" s="43">
        <f t="shared" si="3"/>
        <v>7996.6606658600003</v>
      </c>
      <c r="G38" s="43">
        <f t="shared" si="4"/>
        <v>905.07832555000005</v>
      </c>
      <c r="H38" s="43">
        <f t="shared" si="5"/>
        <v>8990.5377892799988</v>
      </c>
      <c r="I38" s="43">
        <v>2751.0232181699998</v>
      </c>
      <c r="J38" s="43">
        <f t="shared" si="6"/>
        <v>6239.5145711099995</v>
      </c>
      <c r="K38" s="43">
        <v>3457.7049071299998</v>
      </c>
      <c r="L38" s="43">
        <v>2388.49029797</v>
      </c>
      <c r="M38" s="43">
        <v>393.31936601000001</v>
      </c>
      <c r="N38" s="43">
        <f t="shared" si="7"/>
        <v>12268.80179757</v>
      </c>
      <c r="O38" s="43">
        <v>2668.7221642999998</v>
      </c>
      <c r="P38" s="43">
        <f t="shared" si="8"/>
        <v>9600.0796332700011</v>
      </c>
      <c r="Q38" s="43">
        <v>3480.1503058399999</v>
      </c>
      <c r="R38" s="43">
        <v>5608.1703678900003</v>
      </c>
      <c r="S38" s="43">
        <v>511.75895953999998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21473.759916659998</v>
      </c>
      <c r="C39" s="43">
        <f t="shared" si="0"/>
        <v>5463.3608037699996</v>
      </c>
      <c r="D39" s="43">
        <f t="shared" si="1"/>
        <v>16010.39911289</v>
      </c>
      <c r="E39" s="43">
        <f t="shared" si="2"/>
        <v>6824.8378591700002</v>
      </c>
      <c r="F39" s="43">
        <f t="shared" si="3"/>
        <v>8280.4521477899998</v>
      </c>
      <c r="G39" s="43">
        <f t="shared" si="4"/>
        <v>905.10910592999994</v>
      </c>
      <c r="H39" s="43">
        <f t="shared" si="5"/>
        <v>9164.6057836300006</v>
      </c>
      <c r="I39" s="43">
        <v>2757.96221001</v>
      </c>
      <c r="J39" s="43">
        <f t="shared" si="6"/>
        <v>6406.6435736200001</v>
      </c>
      <c r="K39" s="43">
        <v>3402.58592598</v>
      </c>
      <c r="L39" s="43">
        <v>2594.6814746199998</v>
      </c>
      <c r="M39" s="43">
        <v>409.37617302000001</v>
      </c>
      <c r="N39" s="43">
        <f t="shared" si="7"/>
        <v>12309.154133029999</v>
      </c>
      <c r="O39" s="43">
        <v>2705.39859376</v>
      </c>
      <c r="P39" s="43">
        <f t="shared" si="8"/>
        <v>9603.7555392699996</v>
      </c>
      <c r="Q39" s="43">
        <v>3422.2519331899998</v>
      </c>
      <c r="R39" s="43">
        <v>5685.77067317</v>
      </c>
      <c r="S39" s="43">
        <v>495.73293290999999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21848.28854388</v>
      </c>
      <c r="C40" s="43">
        <f t="shared" si="0"/>
        <v>5697.3111577899999</v>
      </c>
      <c r="D40" s="43">
        <f t="shared" si="1"/>
        <v>16150.97738609</v>
      </c>
      <c r="E40" s="43">
        <f t="shared" si="2"/>
        <v>6621.6932515900007</v>
      </c>
      <c r="F40" s="43">
        <f t="shared" si="3"/>
        <v>8554.5237702000013</v>
      </c>
      <c r="G40" s="43">
        <f t="shared" si="4"/>
        <v>974.76036429999999</v>
      </c>
      <c r="H40" s="43">
        <f t="shared" si="5"/>
        <v>9521.5302322499992</v>
      </c>
      <c r="I40" s="43">
        <v>3011.0641870600002</v>
      </c>
      <c r="J40" s="43">
        <f t="shared" si="6"/>
        <v>6510.4660451899999</v>
      </c>
      <c r="K40" s="43">
        <v>3282.5942404500001</v>
      </c>
      <c r="L40" s="43">
        <v>2798.0015335600001</v>
      </c>
      <c r="M40" s="43">
        <v>429.87027117999997</v>
      </c>
      <c r="N40" s="43">
        <f t="shared" si="7"/>
        <v>12326.758311630001</v>
      </c>
      <c r="O40" s="43">
        <v>2686.2469707300002</v>
      </c>
      <c r="P40" s="43">
        <f t="shared" si="8"/>
        <v>9640.5113409000005</v>
      </c>
      <c r="Q40" s="43">
        <v>3339.0990111400001</v>
      </c>
      <c r="R40" s="43">
        <v>5756.5222366400003</v>
      </c>
      <c r="S40" s="43">
        <v>544.89009311999996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22308.17332319</v>
      </c>
      <c r="C41" s="43">
        <f t="shared" si="0"/>
        <v>5750.9087826200002</v>
      </c>
      <c r="D41" s="43">
        <f t="shared" si="1"/>
        <v>16557.264540569999</v>
      </c>
      <c r="E41" s="43">
        <f t="shared" si="2"/>
        <v>6374.54596829</v>
      </c>
      <c r="F41" s="43">
        <f t="shared" si="3"/>
        <v>9188.2237042100005</v>
      </c>
      <c r="G41" s="43">
        <f t="shared" si="4"/>
        <v>994.49486806999994</v>
      </c>
      <c r="H41" s="43">
        <f t="shared" si="5"/>
        <v>9771.9319662300004</v>
      </c>
      <c r="I41" s="43">
        <v>2911.5829854100002</v>
      </c>
      <c r="J41" s="43">
        <f t="shared" si="6"/>
        <v>6860.3489808200002</v>
      </c>
      <c r="K41" s="43">
        <v>3349.7265058100002</v>
      </c>
      <c r="L41" s="43">
        <v>3062.0133269200001</v>
      </c>
      <c r="M41" s="43">
        <v>448.60914809000002</v>
      </c>
      <c r="N41" s="43">
        <f t="shared" si="7"/>
        <v>12536.241356959999</v>
      </c>
      <c r="O41" s="43">
        <v>2839.32579721</v>
      </c>
      <c r="P41" s="43">
        <f t="shared" si="8"/>
        <v>9696.9155597499994</v>
      </c>
      <c r="Q41" s="43">
        <v>3024.8194624799999</v>
      </c>
      <c r="R41" s="43">
        <v>6126.21037729</v>
      </c>
      <c r="S41" s="43">
        <v>545.88571997999998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22579.409537059997</v>
      </c>
      <c r="C42" s="43">
        <f t="shared" si="0"/>
        <v>5723.6175389399996</v>
      </c>
      <c r="D42" s="43">
        <f t="shared" si="1"/>
        <v>16855.791998119999</v>
      </c>
      <c r="E42" s="43">
        <f t="shared" si="2"/>
        <v>6184.4925172999992</v>
      </c>
      <c r="F42" s="43">
        <f t="shared" si="3"/>
        <v>9630.0447183600008</v>
      </c>
      <c r="G42" s="43">
        <f t="shared" si="4"/>
        <v>1041.2547624599999</v>
      </c>
      <c r="H42" s="43">
        <f t="shared" si="5"/>
        <v>10016.646662290001</v>
      </c>
      <c r="I42" s="43">
        <v>2954.9466860699999</v>
      </c>
      <c r="J42" s="43">
        <f t="shared" si="6"/>
        <v>7061.6999762200003</v>
      </c>
      <c r="K42" s="43">
        <v>3241.6011661299999</v>
      </c>
      <c r="L42" s="43">
        <v>3330.9572945</v>
      </c>
      <c r="M42" s="43">
        <v>489.14151558999998</v>
      </c>
      <c r="N42" s="43">
        <f t="shared" si="7"/>
        <v>12562.76287477</v>
      </c>
      <c r="O42" s="43">
        <v>2768.6708528700001</v>
      </c>
      <c r="P42" s="43">
        <f t="shared" si="8"/>
        <v>9794.0920219</v>
      </c>
      <c r="Q42" s="43">
        <v>2942.8913511699998</v>
      </c>
      <c r="R42" s="43">
        <v>6299.0874238599999</v>
      </c>
      <c r="S42" s="43">
        <v>552.11324687000001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23049.938831240001</v>
      </c>
      <c r="C43" s="43">
        <f t="shared" si="0"/>
        <v>5685.6943007899999</v>
      </c>
      <c r="D43" s="43">
        <f t="shared" si="1"/>
        <v>17364.24453045</v>
      </c>
      <c r="E43" s="43">
        <f t="shared" si="2"/>
        <v>6087.5972843100008</v>
      </c>
      <c r="F43" s="43">
        <f t="shared" si="3"/>
        <v>10162.130694810001</v>
      </c>
      <c r="G43" s="43">
        <f t="shared" si="4"/>
        <v>1114.5165513299999</v>
      </c>
      <c r="H43" s="43">
        <f t="shared" si="5"/>
        <v>10361.10888604</v>
      </c>
      <c r="I43" s="43">
        <v>3012.38262141</v>
      </c>
      <c r="J43" s="43">
        <f t="shared" si="6"/>
        <v>7348.7262646299996</v>
      </c>
      <c r="K43" s="43">
        <v>3236.2387373000001</v>
      </c>
      <c r="L43" s="43">
        <v>3575.3084017400001</v>
      </c>
      <c r="M43" s="43">
        <v>537.17912559000001</v>
      </c>
      <c r="N43" s="43">
        <f t="shared" si="7"/>
        <v>12688.829945199999</v>
      </c>
      <c r="O43" s="43">
        <v>2673.31167938</v>
      </c>
      <c r="P43" s="43">
        <f t="shared" si="8"/>
        <v>10015.518265819999</v>
      </c>
      <c r="Q43" s="43">
        <v>2851.3585470100002</v>
      </c>
      <c r="R43" s="43">
        <v>6586.8222930700003</v>
      </c>
      <c r="S43" s="43">
        <v>577.33742573999996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23261.481595100002</v>
      </c>
      <c r="C44" s="43">
        <f t="shared" si="0"/>
        <v>5596.4860737500003</v>
      </c>
      <c r="D44" s="43">
        <f t="shared" si="1"/>
        <v>17664.99552135</v>
      </c>
      <c r="E44" s="43">
        <f t="shared" si="2"/>
        <v>6181.6886724899996</v>
      </c>
      <c r="F44" s="43">
        <f t="shared" si="3"/>
        <v>10850.64716122</v>
      </c>
      <c r="G44" s="43">
        <f t="shared" si="4"/>
        <v>632.65968764000002</v>
      </c>
      <c r="H44" s="43">
        <f t="shared" si="5"/>
        <v>10625.009901680001</v>
      </c>
      <c r="I44" s="43">
        <v>2923.2812861000002</v>
      </c>
      <c r="J44" s="43">
        <f t="shared" si="6"/>
        <v>7701.7286155800002</v>
      </c>
      <c r="K44" s="43">
        <v>3306.3298507600002</v>
      </c>
      <c r="L44" s="43">
        <v>4103.01531643</v>
      </c>
      <c r="M44" s="43">
        <v>292.38344839000001</v>
      </c>
      <c r="N44" s="43">
        <f t="shared" si="7"/>
        <v>12636.471693420001</v>
      </c>
      <c r="O44" s="43">
        <v>2673.2047876500001</v>
      </c>
      <c r="P44" s="43">
        <f t="shared" si="8"/>
        <v>9963.2669057700004</v>
      </c>
      <c r="Q44" s="43">
        <v>2875.3588217299998</v>
      </c>
      <c r="R44" s="43">
        <v>6747.6318447900003</v>
      </c>
      <c r="S44" s="43">
        <v>340.27623925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23608.085259829997</v>
      </c>
      <c r="C45" s="43">
        <f t="shared" si="0"/>
        <v>5678.3913077399993</v>
      </c>
      <c r="D45" s="43">
        <f t="shared" si="1"/>
        <v>17929.693952089998</v>
      </c>
      <c r="E45" s="43">
        <f t="shared" si="2"/>
        <v>6145.7122067399996</v>
      </c>
      <c r="F45" s="43">
        <f t="shared" si="3"/>
        <v>11111.1201535</v>
      </c>
      <c r="G45" s="43">
        <f t="shared" si="4"/>
        <v>672.86159184999997</v>
      </c>
      <c r="H45" s="43">
        <f t="shared" si="5"/>
        <v>10932.898611770001</v>
      </c>
      <c r="I45" s="43">
        <v>3013.0506001099998</v>
      </c>
      <c r="J45" s="43">
        <f t="shared" si="6"/>
        <v>7919.8480116600003</v>
      </c>
      <c r="K45" s="43">
        <v>3304.2607811399998</v>
      </c>
      <c r="L45" s="43">
        <v>4295.5510127400003</v>
      </c>
      <c r="M45" s="43">
        <v>320.03621778000002</v>
      </c>
      <c r="N45" s="43">
        <f t="shared" si="7"/>
        <v>12675.18664806</v>
      </c>
      <c r="O45" s="43">
        <v>2665.34070763</v>
      </c>
      <c r="P45" s="43">
        <f t="shared" si="8"/>
        <v>10009.845940429999</v>
      </c>
      <c r="Q45" s="43">
        <v>2841.4514256000002</v>
      </c>
      <c r="R45" s="43">
        <v>6815.5691407599998</v>
      </c>
      <c r="S45" s="43">
        <v>352.82537407000001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23486.045302779996</v>
      </c>
      <c r="C46" s="43">
        <f t="shared" si="0"/>
        <v>5418.6956228700001</v>
      </c>
      <c r="D46" s="43">
        <f t="shared" si="1"/>
        <v>18067.349679909999</v>
      </c>
      <c r="E46" s="43">
        <f t="shared" si="2"/>
        <v>5992.2999393600003</v>
      </c>
      <c r="F46" s="43">
        <f t="shared" si="3"/>
        <v>11384.62201089</v>
      </c>
      <c r="G46" s="43">
        <f t="shared" si="4"/>
        <v>690.42772966000007</v>
      </c>
      <c r="H46" s="43">
        <f t="shared" si="5"/>
        <v>10917.016670479999</v>
      </c>
      <c r="I46" s="43">
        <v>2930.9867384099998</v>
      </c>
      <c r="J46" s="43">
        <f t="shared" si="6"/>
        <v>7986.0299320700005</v>
      </c>
      <c r="K46" s="43">
        <v>3199.2854843999999</v>
      </c>
      <c r="L46" s="43">
        <v>4426.96076954</v>
      </c>
      <c r="M46" s="43">
        <v>359.78367813</v>
      </c>
      <c r="N46" s="43">
        <f t="shared" si="7"/>
        <v>12569.0286323</v>
      </c>
      <c r="O46" s="43">
        <v>2487.7088844599998</v>
      </c>
      <c r="P46" s="43">
        <f t="shared" si="8"/>
        <v>10081.31974784</v>
      </c>
      <c r="Q46" s="43">
        <v>2793.01445496</v>
      </c>
      <c r="R46" s="43">
        <v>6957.6612413499997</v>
      </c>
      <c r="S46" s="43">
        <v>330.64405153000001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23714.450989270001</v>
      </c>
      <c r="C47" s="43">
        <f t="shared" si="0"/>
        <v>5487.57250183</v>
      </c>
      <c r="D47" s="43">
        <f t="shared" si="1"/>
        <v>18226.878487440001</v>
      </c>
      <c r="E47" s="43">
        <f t="shared" si="2"/>
        <v>5974.7767201099996</v>
      </c>
      <c r="F47" s="43">
        <f t="shared" si="3"/>
        <v>11533.15620757</v>
      </c>
      <c r="G47" s="43">
        <f t="shared" si="4"/>
        <v>718.94555976000004</v>
      </c>
      <c r="H47" s="43">
        <f t="shared" si="5"/>
        <v>11121.663581480001</v>
      </c>
      <c r="I47" s="43">
        <v>2940.3121652300001</v>
      </c>
      <c r="J47" s="43">
        <f t="shared" si="6"/>
        <v>8181.3514162500005</v>
      </c>
      <c r="K47" s="43">
        <v>3263.8116222899998</v>
      </c>
      <c r="L47" s="43">
        <v>4531.0117763400003</v>
      </c>
      <c r="M47" s="43">
        <v>386.52801762000001</v>
      </c>
      <c r="N47" s="43">
        <f t="shared" si="7"/>
        <v>12592.78740779</v>
      </c>
      <c r="O47" s="43">
        <v>2547.2603365999998</v>
      </c>
      <c r="P47" s="43">
        <f t="shared" si="8"/>
        <v>10045.527071189999</v>
      </c>
      <c r="Q47" s="43">
        <v>2710.9650978200002</v>
      </c>
      <c r="R47" s="43">
        <v>7002.14443123</v>
      </c>
      <c r="S47" s="43">
        <v>332.41754214000002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24741.621378010001</v>
      </c>
      <c r="C48" s="43">
        <f t="shared" si="0"/>
        <v>5318.4988548300007</v>
      </c>
      <c r="D48" s="43">
        <f t="shared" si="1"/>
        <v>19423.122523180002</v>
      </c>
      <c r="E48" s="43">
        <f t="shared" si="2"/>
        <v>6123.57991494</v>
      </c>
      <c r="F48" s="43">
        <f t="shared" si="3"/>
        <v>12481.7614325</v>
      </c>
      <c r="G48" s="43">
        <f t="shared" si="4"/>
        <v>817.78117573999998</v>
      </c>
      <c r="H48" s="43">
        <f t="shared" si="5"/>
        <v>10236.088485549999</v>
      </c>
      <c r="I48" s="43">
        <v>2469.2105420900002</v>
      </c>
      <c r="J48" s="43">
        <f t="shared" si="6"/>
        <v>7766.8779434599992</v>
      </c>
      <c r="K48" s="43">
        <v>2977.28288767</v>
      </c>
      <c r="L48" s="43">
        <v>4352.03879693</v>
      </c>
      <c r="M48" s="43">
        <v>437.55625886000001</v>
      </c>
      <c r="N48" s="43">
        <f t="shared" si="7"/>
        <v>14505.532892460002</v>
      </c>
      <c r="O48" s="43">
        <v>2849.28831274</v>
      </c>
      <c r="P48" s="43">
        <f t="shared" si="8"/>
        <v>11656.244579720002</v>
      </c>
      <c r="Q48" s="43">
        <v>3146.2970272699999</v>
      </c>
      <c r="R48" s="43">
        <v>8129.7226355700004</v>
      </c>
      <c r="S48" s="43">
        <v>380.22491688000002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24685.140532099998</v>
      </c>
      <c r="C49" s="43">
        <f t="shared" si="0"/>
        <v>5606.7711865700003</v>
      </c>
      <c r="D49" s="43">
        <f t="shared" si="1"/>
        <v>19078.369345530002</v>
      </c>
      <c r="E49" s="43">
        <f t="shared" si="2"/>
        <v>6072.0198290099997</v>
      </c>
      <c r="F49" s="43">
        <f t="shared" si="3"/>
        <v>12161.1627744</v>
      </c>
      <c r="G49" s="43">
        <f t="shared" si="4"/>
        <v>845.18674211999996</v>
      </c>
      <c r="H49" s="43">
        <f t="shared" si="5"/>
        <v>9785.3366120899991</v>
      </c>
      <c r="I49" s="43">
        <v>2381.6028301699998</v>
      </c>
      <c r="J49" s="43">
        <f t="shared" si="6"/>
        <v>7403.7337819200002</v>
      </c>
      <c r="K49" s="43">
        <v>2869.6048808800001</v>
      </c>
      <c r="L49" s="43">
        <v>4099.4754427999997</v>
      </c>
      <c r="M49" s="43">
        <v>434.65345824000002</v>
      </c>
      <c r="N49" s="43">
        <f t="shared" si="7"/>
        <v>14899.803920009999</v>
      </c>
      <c r="O49" s="43">
        <v>3225.1683564</v>
      </c>
      <c r="P49" s="43">
        <f t="shared" si="8"/>
        <v>11674.63556361</v>
      </c>
      <c r="Q49" s="43">
        <v>3202.4149481300001</v>
      </c>
      <c r="R49" s="43">
        <v>8061.6873316000001</v>
      </c>
      <c r="S49" s="43">
        <v>410.53328388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24756.074858290001</v>
      </c>
      <c r="C50" s="43">
        <f t="shared" si="0"/>
        <v>5749.7702154999997</v>
      </c>
      <c r="D50" s="43">
        <f t="shared" si="1"/>
        <v>19006.304642790001</v>
      </c>
      <c r="E50" s="43">
        <f t="shared" si="2"/>
        <v>6347.3791976800003</v>
      </c>
      <c r="F50" s="43">
        <f t="shared" si="3"/>
        <v>11782.56339696</v>
      </c>
      <c r="G50" s="43">
        <f t="shared" si="4"/>
        <v>876.36204814999996</v>
      </c>
      <c r="H50" s="43">
        <f t="shared" si="5"/>
        <v>9823.9099851800001</v>
      </c>
      <c r="I50" s="43">
        <v>2493.7100980999999</v>
      </c>
      <c r="J50" s="43">
        <f t="shared" si="6"/>
        <v>7330.1998870799998</v>
      </c>
      <c r="K50" s="43">
        <v>3002.5894485200001</v>
      </c>
      <c r="L50" s="43">
        <v>3837.8374696000001</v>
      </c>
      <c r="M50" s="43">
        <v>489.77296896000001</v>
      </c>
      <c r="N50" s="43">
        <f t="shared" si="7"/>
        <v>14932.164873110001</v>
      </c>
      <c r="O50" s="43">
        <v>3256.0601173999999</v>
      </c>
      <c r="P50" s="43">
        <f t="shared" si="8"/>
        <v>11676.104755710001</v>
      </c>
      <c r="Q50" s="43">
        <v>3344.7897491600002</v>
      </c>
      <c r="R50" s="43">
        <v>7944.7259273600002</v>
      </c>
      <c r="S50" s="43">
        <v>386.58907919000001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24433.380676119999</v>
      </c>
      <c r="C51" s="43">
        <f t="shared" si="0"/>
        <v>5702.4187320999999</v>
      </c>
      <c r="D51" s="43">
        <f t="shared" si="1"/>
        <v>18730.96194402</v>
      </c>
      <c r="E51" s="43">
        <f t="shared" si="2"/>
        <v>6547.5147657399993</v>
      </c>
      <c r="F51" s="43">
        <f t="shared" si="3"/>
        <v>11329.503340200001</v>
      </c>
      <c r="G51" s="43">
        <f t="shared" si="4"/>
        <v>853.94383807999998</v>
      </c>
      <c r="H51" s="43">
        <f t="shared" si="5"/>
        <v>9701.8383676499998</v>
      </c>
      <c r="I51" s="43">
        <v>2519.3139949599999</v>
      </c>
      <c r="J51" s="43">
        <f t="shared" si="6"/>
        <v>7182.5243726899998</v>
      </c>
      <c r="K51" s="43">
        <v>3079.8946802099999</v>
      </c>
      <c r="L51" s="43">
        <v>3635.3718622900001</v>
      </c>
      <c r="M51" s="43">
        <v>467.25783018999999</v>
      </c>
      <c r="N51" s="43">
        <f t="shared" si="7"/>
        <v>14731.542308470001</v>
      </c>
      <c r="O51" s="43">
        <v>3183.10473714</v>
      </c>
      <c r="P51" s="43">
        <f t="shared" si="8"/>
        <v>11548.437571330001</v>
      </c>
      <c r="Q51" s="43">
        <v>3467.6200855299999</v>
      </c>
      <c r="R51" s="43">
        <v>7694.1314779100003</v>
      </c>
      <c r="S51" s="43">
        <v>386.68600788999998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24628.938146159999</v>
      </c>
      <c r="C52" s="43">
        <f t="shared" si="0"/>
        <v>6255.9765201800001</v>
      </c>
      <c r="D52" s="43">
        <f t="shared" si="1"/>
        <v>18372.961625979999</v>
      </c>
      <c r="E52" s="43">
        <f t="shared" si="2"/>
        <v>6497.74506853</v>
      </c>
      <c r="F52" s="43">
        <f t="shared" si="3"/>
        <v>11073.57831854</v>
      </c>
      <c r="G52" s="43">
        <f t="shared" si="4"/>
        <v>801.63823890999993</v>
      </c>
      <c r="H52" s="43">
        <f t="shared" si="5"/>
        <v>10314.4695044</v>
      </c>
      <c r="I52" s="43">
        <v>3077.4962297699999</v>
      </c>
      <c r="J52" s="43">
        <f t="shared" si="6"/>
        <v>7236.9732746299997</v>
      </c>
      <c r="K52" s="43">
        <v>3165.0330795700002</v>
      </c>
      <c r="L52" s="43">
        <v>3617.9455127199999</v>
      </c>
      <c r="M52" s="43">
        <v>453.99468234</v>
      </c>
      <c r="N52" s="43">
        <f t="shared" si="7"/>
        <v>14314.468641759999</v>
      </c>
      <c r="O52" s="43">
        <v>3178.4802904100002</v>
      </c>
      <c r="P52" s="43">
        <f t="shared" si="8"/>
        <v>11135.988351349999</v>
      </c>
      <c r="Q52" s="43">
        <v>3332.7119889599999</v>
      </c>
      <c r="R52" s="43">
        <v>7455.6328058199997</v>
      </c>
      <c r="S52" s="43">
        <v>347.64355656999999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24499.446315909998</v>
      </c>
      <c r="C53" s="43">
        <f t="shared" si="0"/>
        <v>6436.0478848700004</v>
      </c>
      <c r="D53" s="43">
        <f t="shared" si="1"/>
        <v>18063.398431040001</v>
      </c>
      <c r="E53" s="43">
        <f t="shared" si="2"/>
        <v>6625.8185322299996</v>
      </c>
      <c r="F53" s="43">
        <f t="shared" si="3"/>
        <v>10691.867694030001</v>
      </c>
      <c r="G53" s="43">
        <f t="shared" si="4"/>
        <v>745.71220478000009</v>
      </c>
      <c r="H53" s="43">
        <f t="shared" si="5"/>
        <v>10144.639146789999</v>
      </c>
      <c r="I53" s="43">
        <v>2915.5698159899998</v>
      </c>
      <c r="J53" s="43">
        <f t="shared" si="6"/>
        <v>7229.0693308</v>
      </c>
      <c r="K53" s="43">
        <v>3183.7709438799998</v>
      </c>
      <c r="L53" s="43">
        <v>3590.2903839300002</v>
      </c>
      <c r="M53" s="43">
        <v>455.00800299000002</v>
      </c>
      <c r="N53" s="43">
        <f t="shared" si="7"/>
        <v>14354.80716912</v>
      </c>
      <c r="O53" s="43">
        <v>3520.4780688800001</v>
      </c>
      <c r="P53" s="43">
        <f t="shared" si="8"/>
        <v>10834.32910024</v>
      </c>
      <c r="Q53" s="43">
        <v>3442.0475883499998</v>
      </c>
      <c r="R53" s="43">
        <v>7101.5773101000004</v>
      </c>
      <c r="S53" s="43">
        <v>290.70420179000001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25993.44351723</v>
      </c>
      <c r="C54" s="43">
        <f t="shared" si="0"/>
        <v>7089.0696044599999</v>
      </c>
      <c r="D54" s="43">
        <f t="shared" si="1"/>
        <v>18904.373912769999</v>
      </c>
      <c r="E54" s="43">
        <f t="shared" si="2"/>
        <v>7093.40770978</v>
      </c>
      <c r="F54" s="43">
        <f t="shared" si="3"/>
        <v>10980.529673540001</v>
      </c>
      <c r="G54" s="43">
        <f t="shared" si="4"/>
        <v>830.43652944999997</v>
      </c>
      <c r="H54" s="43">
        <f t="shared" si="5"/>
        <v>10134.559512849999</v>
      </c>
      <c r="I54" s="43">
        <v>2948.3542240500001</v>
      </c>
      <c r="J54" s="43">
        <f t="shared" si="6"/>
        <v>7186.2052887999998</v>
      </c>
      <c r="K54" s="43">
        <v>3201.4296848600002</v>
      </c>
      <c r="L54" s="43">
        <v>3514.1869736200001</v>
      </c>
      <c r="M54" s="43">
        <v>470.58863031999999</v>
      </c>
      <c r="N54" s="43">
        <f t="shared" si="7"/>
        <v>15858.884004379999</v>
      </c>
      <c r="O54" s="43">
        <v>4140.7153804099999</v>
      </c>
      <c r="P54" s="43">
        <f t="shared" si="8"/>
        <v>11718.168623969999</v>
      </c>
      <c r="Q54" s="43">
        <v>3891.9780249199998</v>
      </c>
      <c r="R54" s="43">
        <v>7466.3426999200001</v>
      </c>
      <c r="S54" s="43">
        <v>359.84789912999997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24391.350402139997</v>
      </c>
      <c r="C55" s="43">
        <f t="shared" si="0"/>
        <v>6903.1190445299999</v>
      </c>
      <c r="D55" s="43">
        <f t="shared" si="1"/>
        <v>17488.231357609999</v>
      </c>
      <c r="E55" s="43">
        <f t="shared" si="2"/>
        <v>6824.3830980499997</v>
      </c>
      <c r="F55" s="43">
        <f t="shared" si="3"/>
        <v>9885.2240964499997</v>
      </c>
      <c r="G55" s="43">
        <f t="shared" si="4"/>
        <v>778.62416311000004</v>
      </c>
      <c r="H55" s="43">
        <f t="shared" si="5"/>
        <v>9847.8503432399993</v>
      </c>
      <c r="I55" s="43">
        <v>2928.8432208600002</v>
      </c>
      <c r="J55" s="43">
        <f t="shared" si="6"/>
        <v>6919.0071223799996</v>
      </c>
      <c r="K55" s="43">
        <v>3134.7934546299998</v>
      </c>
      <c r="L55" s="43">
        <v>3329.7251990300001</v>
      </c>
      <c r="M55" s="43">
        <v>454.48846872000001</v>
      </c>
      <c r="N55" s="43">
        <f t="shared" si="7"/>
        <v>14543.500058899997</v>
      </c>
      <c r="O55" s="43">
        <v>3974.2758236700001</v>
      </c>
      <c r="P55" s="43">
        <f t="shared" si="8"/>
        <v>10569.224235229998</v>
      </c>
      <c r="Q55" s="43">
        <v>3689.5896434199999</v>
      </c>
      <c r="R55" s="43">
        <v>6555.4988974199996</v>
      </c>
      <c r="S55" s="43">
        <v>324.13569439000003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23315.739361959997</v>
      </c>
      <c r="C56" s="43">
        <f t="shared" si="0"/>
        <v>6798.8654728000001</v>
      </c>
      <c r="D56" s="43">
        <f t="shared" si="1"/>
        <v>16516.873889160001</v>
      </c>
      <c r="E56" s="43">
        <f t="shared" si="2"/>
        <v>6701.3868660500002</v>
      </c>
      <c r="F56" s="43">
        <f t="shared" si="3"/>
        <v>9131.46250444</v>
      </c>
      <c r="G56" s="43">
        <f t="shared" si="4"/>
        <v>684.02451867000002</v>
      </c>
      <c r="H56" s="43">
        <f t="shared" si="5"/>
        <v>9523.7853778499993</v>
      </c>
      <c r="I56" s="43">
        <v>2972.69763878</v>
      </c>
      <c r="J56" s="43">
        <f t="shared" si="6"/>
        <v>6551.0877390699998</v>
      </c>
      <c r="K56" s="43">
        <v>3045.46581801</v>
      </c>
      <c r="L56" s="43">
        <v>3067.0231213299999</v>
      </c>
      <c r="M56" s="43">
        <v>438.59879973</v>
      </c>
      <c r="N56" s="43">
        <f t="shared" si="7"/>
        <v>13791.95398411</v>
      </c>
      <c r="O56" s="43">
        <v>3826.1678340200001</v>
      </c>
      <c r="P56" s="43">
        <f t="shared" si="8"/>
        <v>9965.7861500899999</v>
      </c>
      <c r="Q56" s="43">
        <v>3655.9210480400002</v>
      </c>
      <c r="R56" s="43">
        <v>6064.4393831099997</v>
      </c>
      <c r="S56" s="43">
        <v>245.42571894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24588.662978469998</v>
      </c>
      <c r="C57" s="43">
        <f t="shared" si="0"/>
        <v>7155.67273527</v>
      </c>
      <c r="D57" s="43">
        <f t="shared" si="1"/>
        <v>17432.990243200002</v>
      </c>
      <c r="E57" s="43">
        <f t="shared" si="2"/>
        <v>7340.91654045</v>
      </c>
      <c r="F57" s="43">
        <f t="shared" si="3"/>
        <v>9379.1476723300002</v>
      </c>
      <c r="G57" s="43">
        <f t="shared" si="4"/>
        <v>712.92603041999996</v>
      </c>
      <c r="H57" s="43">
        <f t="shared" si="5"/>
        <v>9348.0871525699986</v>
      </c>
      <c r="I57" s="43">
        <v>2956.3539300399998</v>
      </c>
      <c r="J57" s="43">
        <f t="shared" si="6"/>
        <v>6391.7332225299997</v>
      </c>
      <c r="K57" s="43">
        <v>3029.7338920399998</v>
      </c>
      <c r="L57" s="43">
        <v>2913.4844182400002</v>
      </c>
      <c r="M57" s="43">
        <v>448.51491225000001</v>
      </c>
      <c r="N57" s="43">
        <f t="shared" si="7"/>
        <v>15240.575825899999</v>
      </c>
      <c r="O57" s="43">
        <v>4199.3188052300002</v>
      </c>
      <c r="P57" s="43">
        <f t="shared" si="8"/>
        <v>11041.25702067</v>
      </c>
      <c r="Q57" s="43">
        <v>4311.1826484100002</v>
      </c>
      <c r="R57" s="43">
        <v>6465.66325409</v>
      </c>
      <c r="S57" s="43">
        <v>264.41111817000001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24492.078256000001</v>
      </c>
      <c r="C58" s="43">
        <f t="shared" si="0"/>
        <v>7207.4625642299998</v>
      </c>
      <c r="D58" s="43">
        <f t="shared" si="1"/>
        <v>17284.615691769999</v>
      </c>
      <c r="E58" s="43">
        <f t="shared" si="2"/>
        <v>7734.6756362000006</v>
      </c>
      <c r="F58" s="43">
        <f t="shared" si="3"/>
        <v>8895.5338397699998</v>
      </c>
      <c r="G58" s="43">
        <f t="shared" si="4"/>
        <v>654.40621580000004</v>
      </c>
      <c r="H58" s="43">
        <f t="shared" si="5"/>
        <v>9006.5697098300006</v>
      </c>
      <c r="I58" s="43">
        <v>2923.1208815099999</v>
      </c>
      <c r="J58" s="43">
        <f t="shared" si="6"/>
        <v>6083.4488283199998</v>
      </c>
      <c r="K58" s="43">
        <v>2934.3180675100002</v>
      </c>
      <c r="L58" s="43">
        <v>2736.8857284000001</v>
      </c>
      <c r="M58" s="43">
        <v>412.24503241000002</v>
      </c>
      <c r="N58" s="43">
        <f t="shared" si="7"/>
        <v>15485.50854617</v>
      </c>
      <c r="O58" s="43">
        <v>4284.3416827199999</v>
      </c>
      <c r="P58" s="43">
        <f t="shared" si="8"/>
        <v>11201.16686345</v>
      </c>
      <c r="Q58" s="43">
        <v>4800.3575686900003</v>
      </c>
      <c r="R58" s="43">
        <v>6158.6481113700002</v>
      </c>
      <c r="S58" s="43">
        <v>242.16118338999999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23625.36003362</v>
      </c>
      <c r="C59" s="43">
        <f t="shared" si="0"/>
        <v>7109.6546673400007</v>
      </c>
      <c r="D59" s="43">
        <f t="shared" si="1"/>
        <v>16515.705366279999</v>
      </c>
      <c r="E59" s="43">
        <f t="shared" si="2"/>
        <v>7741.5662784100005</v>
      </c>
      <c r="F59" s="43">
        <f t="shared" si="3"/>
        <v>8287.7196655500011</v>
      </c>
      <c r="G59" s="43">
        <f t="shared" si="4"/>
        <v>486.41942232000002</v>
      </c>
      <c r="H59" s="43">
        <f t="shared" si="5"/>
        <v>8865.3490067000002</v>
      </c>
      <c r="I59" s="43">
        <v>2966.2855028700001</v>
      </c>
      <c r="J59" s="43">
        <f t="shared" si="6"/>
        <v>5899.0635038300006</v>
      </c>
      <c r="K59" s="43">
        <v>2966.2262350400001</v>
      </c>
      <c r="L59" s="43">
        <v>2571.47906255</v>
      </c>
      <c r="M59" s="43">
        <v>361.35820624000002</v>
      </c>
      <c r="N59" s="43">
        <f t="shared" si="7"/>
        <v>14760.011026919998</v>
      </c>
      <c r="O59" s="43">
        <v>4143.3691644700002</v>
      </c>
      <c r="P59" s="43">
        <f t="shared" si="8"/>
        <v>10616.641862449998</v>
      </c>
      <c r="Q59" s="43">
        <v>4775.3400433699999</v>
      </c>
      <c r="R59" s="43">
        <v>5716.2406030000002</v>
      </c>
      <c r="S59" s="43">
        <v>125.06121607999999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32282.177107379997</v>
      </c>
      <c r="C60" s="43">
        <f t="shared" si="0"/>
        <v>9920.3149466400009</v>
      </c>
      <c r="D60" s="43">
        <f t="shared" si="1"/>
        <v>22361.862160739998</v>
      </c>
      <c r="E60" s="43">
        <f t="shared" si="2"/>
        <v>10601.093806769999</v>
      </c>
      <c r="F60" s="43">
        <f t="shared" si="3"/>
        <v>11124.792789409999</v>
      </c>
      <c r="G60" s="43">
        <f t="shared" si="4"/>
        <v>635.97556456000007</v>
      </c>
      <c r="H60" s="43">
        <f t="shared" si="5"/>
        <v>8606.6309113099996</v>
      </c>
      <c r="I60" s="43">
        <v>2905.5732568600001</v>
      </c>
      <c r="J60" s="43">
        <f t="shared" si="6"/>
        <v>5701.05765445</v>
      </c>
      <c r="K60" s="43">
        <v>2921.1218374599998</v>
      </c>
      <c r="L60" s="43">
        <v>2379.6171358800002</v>
      </c>
      <c r="M60" s="43">
        <v>400.31868111</v>
      </c>
      <c r="N60" s="43">
        <f t="shared" si="7"/>
        <v>23675.546196069998</v>
      </c>
      <c r="O60" s="43">
        <v>7014.7416897800003</v>
      </c>
      <c r="P60" s="43">
        <f t="shared" si="8"/>
        <v>16660.804506289998</v>
      </c>
      <c r="Q60" s="43">
        <v>7679.9719693099996</v>
      </c>
      <c r="R60" s="43">
        <v>8745.1756535299992</v>
      </c>
      <c r="S60" s="43">
        <v>235.65688345000001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26926.802475579996</v>
      </c>
      <c r="C61" s="43">
        <f t="shared" si="0"/>
        <v>8488.4760190800007</v>
      </c>
      <c r="D61" s="43">
        <f t="shared" si="1"/>
        <v>18438.326456499999</v>
      </c>
      <c r="E61" s="43">
        <f t="shared" si="2"/>
        <v>8965.9421274999986</v>
      </c>
      <c r="F61" s="43">
        <f t="shared" si="3"/>
        <v>8877.1004966700002</v>
      </c>
      <c r="G61" s="43">
        <f t="shared" si="4"/>
        <v>595.28383233</v>
      </c>
      <c r="H61" s="43">
        <f t="shared" si="5"/>
        <v>8289.7386611900001</v>
      </c>
      <c r="I61" s="43">
        <v>2825.6544349199999</v>
      </c>
      <c r="J61" s="43">
        <f t="shared" si="6"/>
        <v>5464.0842262699998</v>
      </c>
      <c r="K61" s="43">
        <v>2837.2919575599999</v>
      </c>
      <c r="L61" s="43">
        <v>2225.6767710700001</v>
      </c>
      <c r="M61" s="43">
        <v>401.11549764</v>
      </c>
      <c r="N61" s="43">
        <f t="shared" si="7"/>
        <v>18637.06381439</v>
      </c>
      <c r="O61" s="43">
        <v>5662.8215841600004</v>
      </c>
      <c r="P61" s="43">
        <f t="shared" si="8"/>
        <v>12974.24223023</v>
      </c>
      <c r="Q61" s="43">
        <v>6128.6501699399996</v>
      </c>
      <c r="R61" s="43">
        <v>6651.4237255999997</v>
      </c>
      <c r="S61" s="43">
        <v>194.16833468999999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24416.415719460001</v>
      </c>
      <c r="C62" s="43">
        <f t="shared" si="0"/>
        <v>7711.6934039900007</v>
      </c>
      <c r="D62" s="43">
        <f t="shared" si="1"/>
        <v>16704.72231547</v>
      </c>
      <c r="E62" s="43">
        <f t="shared" si="2"/>
        <v>8280.7489445700012</v>
      </c>
      <c r="F62" s="43">
        <f t="shared" si="3"/>
        <v>7815.9231615799999</v>
      </c>
      <c r="G62" s="43">
        <f t="shared" si="4"/>
        <v>608.05020932000002</v>
      </c>
      <c r="H62" s="43">
        <f t="shared" si="5"/>
        <v>8288.17315753</v>
      </c>
      <c r="I62" s="43">
        <v>2920.08589514</v>
      </c>
      <c r="J62" s="43">
        <f t="shared" si="6"/>
        <v>5368.0872623899995</v>
      </c>
      <c r="K62" s="43">
        <v>2909.1574388700001</v>
      </c>
      <c r="L62" s="43">
        <v>2024.0720470700001</v>
      </c>
      <c r="M62" s="43">
        <v>434.85777645000002</v>
      </c>
      <c r="N62" s="43">
        <f t="shared" si="7"/>
        <v>16128.242561930001</v>
      </c>
      <c r="O62" s="43">
        <v>4791.6075088500002</v>
      </c>
      <c r="P62" s="43">
        <f t="shared" si="8"/>
        <v>11336.635053080001</v>
      </c>
      <c r="Q62" s="43">
        <v>5371.5915057000002</v>
      </c>
      <c r="R62" s="43">
        <v>5791.8511145100001</v>
      </c>
      <c r="S62" s="43">
        <v>173.19243287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21973.607677790002</v>
      </c>
      <c r="C63" s="43">
        <f t="shared" si="0"/>
        <v>7451.0429619799997</v>
      </c>
      <c r="D63" s="43">
        <f t="shared" si="1"/>
        <v>14522.56471581</v>
      </c>
      <c r="E63" s="43">
        <f t="shared" si="2"/>
        <v>7106.9612829300004</v>
      </c>
      <c r="F63" s="43">
        <f t="shared" si="3"/>
        <v>6891.6646524600001</v>
      </c>
      <c r="G63" s="43">
        <f t="shared" si="4"/>
        <v>523.93878042000006</v>
      </c>
      <c r="H63" s="43">
        <f t="shared" si="5"/>
        <v>7159.4475358999998</v>
      </c>
      <c r="I63" s="43">
        <v>2676.9298754900001</v>
      </c>
      <c r="J63" s="43">
        <f t="shared" si="6"/>
        <v>4482.5176604099997</v>
      </c>
      <c r="K63" s="43">
        <v>2609.0310427999998</v>
      </c>
      <c r="L63" s="43">
        <v>1521.10925705</v>
      </c>
      <c r="M63" s="43">
        <v>352.37736056</v>
      </c>
      <c r="N63" s="43">
        <f t="shared" si="7"/>
        <v>14814.160141889999</v>
      </c>
      <c r="O63" s="43">
        <v>4774.1130864899997</v>
      </c>
      <c r="P63" s="43">
        <f t="shared" si="8"/>
        <v>10040.0470554</v>
      </c>
      <c r="Q63" s="43">
        <v>4497.9302401300001</v>
      </c>
      <c r="R63" s="43">
        <v>5370.5553954099996</v>
      </c>
      <c r="S63" s="43">
        <v>171.56141986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22114.94759697</v>
      </c>
      <c r="C64" s="43">
        <f t="shared" si="0"/>
        <v>7656.3976063699993</v>
      </c>
      <c r="D64" s="43">
        <f t="shared" si="1"/>
        <v>14458.549990600002</v>
      </c>
      <c r="E64" s="43">
        <f t="shared" si="2"/>
        <v>7253.1597821899995</v>
      </c>
      <c r="F64" s="43">
        <f t="shared" si="3"/>
        <v>6658.9799202100003</v>
      </c>
      <c r="G64" s="43">
        <f t="shared" si="4"/>
        <v>546.41028819999997</v>
      </c>
      <c r="H64" s="43">
        <f t="shared" si="5"/>
        <v>7529.5553283900008</v>
      </c>
      <c r="I64" s="43">
        <v>2813.03476912</v>
      </c>
      <c r="J64" s="43">
        <f t="shared" si="6"/>
        <v>4716.5205592700004</v>
      </c>
      <c r="K64" s="43">
        <v>2838.33387189</v>
      </c>
      <c r="L64" s="43">
        <v>1507.13130525</v>
      </c>
      <c r="M64" s="43">
        <v>371.05538213</v>
      </c>
      <c r="N64" s="43">
        <f t="shared" si="7"/>
        <v>14585.392268580003</v>
      </c>
      <c r="O64" s="43">
        <v>4843.3628372499998</v>
      </c>
      <c r="P64" s="43">
        <f t="shared" si="8"/>
        <v>9742.0294313300019</v>
      </c>
      <c r="Q64" s="43">
        <v>4414.8259103</v>
      </c>
      <c r="R64" s="43">
        <v>5151.8486149600003</v>
      </c>
      <c r="S64" s="43">
        <v>175.35490607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21987.963408850002</v>
      </c>
      <c r="C65" s="43">
        <f t="shared" si="0"/>
        <v>7452.3012102399998</v>
      </c>
      <c r="D65" s="43">
        <f t="shared" si="1"/>
        <v>14535.66219861</v>
      </c>
      <c r="E65" s="43">
        <f t="shared" si="2"/>
        <v>7445.2076563600003</v>
      </c>
      <c r="F65" s="43">
        <f t="shared" si="3"/>
        <v>6542.2338768099999</v>
      </c>
      <c r="G65" s="43">
        <f t="shared" si="4"/>
        <v>548.22066543999995</v>
      </c>
      <c r="H65" s="43">
        <f t="shared" si="5"/>
        <v>7368.8077404300002</v>
      </c>
      <c r="I65" s="43">
        <v>2683.6260671999999</v>
      </c>
      <c r="J65" s="43">
        <f t="shared" si="6"/>
        <v>4685.1816732300003</v>
      </c>
      <c r="K65" s="43">
        <v>2846.8982657800002</v>
      </c>
      <c r="L65" s="43">
        <v>1462.73201855</v>
      </c>
      <c r="M65" s="43">
        <v>375.55138890000001</v>
      </c>
      <c r="N65" s="43">
        <f t="shared" si="7"/>
        <v>14619.15566842</v>
      </c>
      <c r="O65" s="43">
        <v>4768.67514304</v>
      </c>
      <c r="P65" s="43">
        <f t="shared" si="8"/>
        <v>9850.4805253800005</v>
      </c>
      <c r="Q65" s="43">
        <v>4598.3093905799997</v>
      </c>
      <c r="R65" s="43">
        <v>5079.5018582599996</v>
      </c>
      <c r="S65" s="43">
        <v>172.66927654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21763.723937520001</v>
      </c>
      <c r="C66" s="43">
        <f t="shared" si="0"/>
        <v>7376.6664481799999</v>
      </c>
      <c r="D66" s="43">
        <f t="shared" si="1"/>
        <v>14387.057489339999</v>
      </c>
      <c r="E66" s="43">
        <f t="shared" si="2"/>
        <v>8488.655489929999</v>
      </c>
      <c r="F66" s="43">
        <f t="shared" si="3"/>
        <v>5330.8656634500003</v>
      </c>
      <c r="G66" s="43">
        <f t="shared" si="4"/>
        <v>567.53633595999997</v>
      </c>
      <c r="H66" s="43">
        <f t="shared" si="5"/>
        <v>7424.0534940400003</v>
      </c>
      <c r="I66" s="43">
        <v>2738.46309595</v>
      </c>
      <c r="J66" s="43">
        <f t="shared" si="6"/>
        <v>4685.5903980900002</v>
      </c>
      <c r="K66" s="43">
        <v>2870.9320874999999</v>
      </c>
      <c r="L66" s="43">
        <v>1433.53404662</v>
      </c>
      <c r="M66" s="43">
        <v>381.12426397000002</v>
      </c>
      <c r="N66" s="43">
        <f t="shared" si="7"/>
        <v>14339.670443479998</v>
      </c>
      <c r="O66" s="43">
        <v>4638.2033522299998</v>
      </c>
      <c r="P66" s="43">
        <f t="shared" si="8"/>
        <v>9701.4670912499987</v>
      </c>
      <c r="Q66" s="43">
        <v>5617.7234024299996</v>
      </c>
      <c r="R66" s="43">
        <v>3897.3316168299998</v>
      </c>
      <c r="S66" s="43">
        <v>186.41207198999999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21555.605662759997</v>
      </c>
      <c r="C67" s="43">
        <f t="shared" si="0"/>
        <v>7083.1480936799999</v>
      </c>
      <c r="D67" s="43">
        <f t="shared" si="1"/>
        <v>14472.457569079999</v>
      </c>
      <c r="E67" s="43">
        <f t="shared" si="2"/>
        <v>8597.5892845400012</v>
      </c>
      <c r="F67" s="43">
        <f t="shared" si="3"/>
        <v>5305.9292596100004</v>
      </c>
      <c r="G67" s="43">
        <f t="shared" si="4"/>
        <v>568.93902492999996</v>
      </c>
      <c r="H67" s="43">
        <f t="shared" si="5"/>
        <v>7468.1492271099996</v>
      </c>
      <c r="I67" s="43">
        <v>2838.8698236</v>
      </c>
      <c r="J67" s="43">
        <f t="shared" si="6"/>
        <v>4629.2794035099996</v>
      </c>
      <c r="K67" s="43">
        <v>2834.0147491600001</v>
      </c>
      <c r="L67" s="43">
        <v>1407.7287523499999</v>
      </c>
      <c r="M67" s="43">
        <v>387.53590200000002</v>
      </c>
      <c r="N67" s="43">
        <f t="shared" si="7"/>
        <v>14087.45643565</v>
      </c>
      <c r="O67" s="43">
        <v>4244.2782700799999</v>
      </c>
      <c r="P67" s="43">
        <f t="shared" si="8"/>
        <v>9843.1781655699997</v>
      </c>
      <c r="Q67" s="43">
        <v>5763.5745353800003</v>
      </c>
      <c r="R67" s="43">
        <v>3898.20050726</v>
      </c>
      <c r="S67" s="43">
        <v>181.40312292999999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22794.112510120001</v>
      </c>
      <c r="C68" s="43">
        <f t="shared" ref="C68" si="9">I68+O68</f>
        <v>7638.9859810199996</v>
      </c>
      <c r="D68" s="43">
        <f t="shared" ref="D68" si="10">J68+P68</f>
        <v>15155.1265291</v>
      </c>
      <c r="E68" s="43">
        <f t="shared" ref="E68" si="11">K68+Q68</f>
        <v>9110.9116642199988</v>
      </c>
      <c r="F68" s="43">
        <f t="shared" ref="F68" si="12">L68+R68</f>
        <v>5458.2605625400001</v>
      </c>
      <c r="G68" s="43">
        <f t="shared" ref="G68" si="13">M68+S68</f>
        <v>585.95430233999991</v>
      </c>
      <c r="H68" s="43">
        <f t="shared" ref="H68" si="14">SUM(I68:J68)</f>
        <v>7764.3133382099995</v>
      </c>
      <c r="I68" s="43">
        <v>3038.8369450199998</v>
      </c>
      <c r="J68" s="43">
        <f t="shared" ref="J68" si="15">SUM(K68:M68)</f>
        <v>4725.4763931899997</v>
      </c>
      <c r="K68" s="43">
        <v>2905.9154690599999</v>
      </c>
      <c r="L68" s="43">
        <v>1374.6990480100001</v>
      </c>
      <c r="M68" s="43">
        <v>444.86187611999998</v>
      </c>
      <c r="N68" s="43">
        <f t="shared" ref="N68" si="16">SUM(O68:P68)</f>
        <v>15029.799171909999</v>
      </c>
      <c r="O68" s="43">
        <v>4600.1490359999998</v>
      </c>
      <c r="P68" s="43">
        <f t="shared" ref="P68" si="17">SUM(Q68:S68)</f>
        <v>10429.65013591</v>
      </c>
      <c r="Q68" s="43">
        <v>6204.9961951599998</v>
      </c>
      <c r="R68" s="43">
        <v>4083.5615145299998</v>
      </c>
      <c r="S68" s="43">
        <v>141.09242621999999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23095.266487270004</v>
      </c>
      <c r="C69" s="43">
        <f t="shared" ref="C69" si="18">I69+O69</f>
        <v>7681.8506723700011</v>
      </c>
      <c r="D69" s="43">
        <f t="shared" ref="D69" si="19">J69+P69</f>
        <v>15413.415814900003</v>
      </c>
      <c r="E69" s="43">
        <f t="shared" ref="E69" si="20">K69+Q69</f>
        <v>9156.7001798800011</v>
      </c>
      <c r="F69" s="43">
        <f t="shared" ref="F69" si="21">L69+R69</f>
        <v>5671.6804071900015</v>
      </c>
      <c r="G69" s="43">
        <f t="shared" ref="G69" si="22">M69+S69</f>
        <v>585.03522782999994</v>
      </c>
      <c r="H69" s="43">
        <f t="shared" ref="H69" si="23">SUM(I69:J69)</f>
        <v>7760.4669555</v>
      </c>
      <c r="I69" s="43">
        <v>2975.5138895499999</v>
      </c>
      <c r="J69" s="43">
        <f t="shared" ref="J69" si="24">SUM(K69:M69)</f>
        <v>4784.9530659500006</v>
      </c>
      <c r="K69" s="43">
        <v>2986.66177152</v>
      </c>
      <c r="L69" s="43">
        <v>1382.26100802</v>
      </c>
      <c r="M69" s="43">
        <v>416.03028640999997</v>
      </c>
      <c r="N69" s="43">
        <f t="shared" ref="N69" si="25">SUM(O69:P69)</f>
        <v>15334.799531770002</v>
      </c>
      <c r="O69" s="43">
        <v>4706.3367828200007</v>
      </c>
      <c r="P69" s="43">
        <f t="shared" ref="P69" si="26">SUM(Q69:S69)</f>
        <v>10628.462748950002</v>
      </c>
      <c r="Q69" s="43">
        <v>6170.0384083600002</v>
      </c>
      <c r="R69" s="43">
        <v>4289.4193991700013</v>
      </c>
      <c r="S69" s="43">
        <v>169.00494141999999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23542.65014053</v>
      </c>
      <c r="C70" s="43">
        <f t="shared" ref="C70" si="27">I70+O70</f>
        <v>8489.2219555699994</v>
      </c>
      <c r="D70" s="43">
        <f t="shared" ref="D70" si="28">J70+P70</f>
        <v>15053.428184960001</v>
      </c>
      <c r="E70" s="43">
        <f t="shared" ref="E70" si="29">K70+Q70</f>
        <v>9230.3667242500014</v>
      </c>
      <c r="F70" s="43">
        <f t="shared" ref="F70" si="30">L70+R70</f>
        <v>5225.9220077699993</v>
      </c>
      <c r="G70" s="43">
        <f t="shared" ref="G70" si="31">M70+S70</f>
        <v>597.13945293999996</v>
      </c>
      <c r="H70" s="43">
        <f t="shared" ref="H70" si="32">SUM(I70:J70)</f>
        <v>8593.9182462799999</v>
      </c>
      <c r="I70" s="43">
        <v>3758.5026077100001</v>
      </c>
      <c r="J70" s="43">
        <f t="shared" ref="J70" si="33">SUM(K70:M70)</f>
        <v>4835.4156385699998</v>
      </c>
      <c r="K70" s="43">
        <v>3071.4441476100001</v>
      </c>
      <c r="L70" s="43">
        <v>1340.8134903099999</v>
      </c>
      <c r="M70" s="43">
        <v>423.15800065000002</v>
      </c>
      <c r="N70" s="43">
        <f t="shared" ref="N70" si="34">SUM(O70:P70)</f>
        <v>14948.731894249999</v>
      </c>
      <c r="O70" s="43">
        <v>4730.7193478599993</v>
      </c>
      <c r="P70" s="43">
        <f t="shared" ref="P70" si="35">SUM(Q70:S70)</f>
        <v>10218.01254639</v>
      </c>
      <c r="Q70" s="43">
        <v>6158.9225766400004</v>
      </c>
      <c r="R70" s="43">
        <v>3885.1085174599998</v>
      </c>
      <c r="S70" s="43">
        <v>173.98145228999999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24043.213473199998</v>
      </c>
      <c r="C71" s="43">
        <f t="shared" ref="C71" si="36">I71+O71</f>
        <v>8394.5303274500002</v>
      </c>
      <c r="D71" s="43">
        <f t="shared" ref="D71" si="37">J71+P71</f>
        <v>15648.683145749999</v>
      </c>
      <c r="E71" s="43">
        <f t="shared" ref="E71" si="38">K71+Q71</f>
        <v>9623.0372904199994</v>
      </c>
      <c r="F71" s="43">
        <f t="shared" ref="F71" si="39">L71+R71</f>
        <v>5431.7356001600001</v>
      </c>
      <c r="G71" s="43">
        <f t="shared" ref="G71" si="40">M71+S71</f>
        <v>593.91025517000003</v>
      </c>
      <c r="H71" s="43">
        <f t="shared" ref="H71" si="41">SUM(I71:J71)</f>
        <v>8175.0069034799999</v>
      </c>
      <c r="I71" s="43">
        <v>3265.7748607600001</v>
      </c>
      <c r="J71" s="43">
        <f t="shared" ref="J71" si="42">SUM(K71:M71)</f>
        <v>4909.2320427199993</v>
      </c>
      <c r="K71" s="43">
        <v>3138.5171588600001</v>
      </c>
      <c r="L71" s="43">
        <v>1337.5553661399999</v>
      </c>
      <c r="M71" s="43">
        <v>433.15951772</v>
      </c>
      <c r="N71" s="43">
        <f t="shared" ref="N71" si="43">SUM(O71:P71)</f>
        <v>15868.20656972</v>
      </c>
      <c r="O71" s="43">
        <v>5128.7554666899996</v>
      </c>
      <c r="P71" s="43">
        <f t="shared" ref="P71" si="44">SUM(Q71:S71)</f>
        <v>10739.45110303</v>
      </c>
      <c r="Q71" s="43">
        <v>6484.5201315599998</v>
      </c>
      <c r="R71" s="43">
        <v>4094.1802340200002</v>
      </c>
      <c r="S71" s="43">
        <v>160.75073745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25199.31805301</v>
      </c>
      <c r="C72" s="43">
        <f t="shared" ref="C72" si="45">I72+O72</f>
        <v>8595.9558734300008</v>
      </c>
      <c r="D72" s="43">
        <f t="shared" ref="D72" si="46">J72+P72</f>
        <v>16603.362179580003</v>
      </c>
      <c r="E72" s="43">
        <f t="shared" ref="E72" si="47">K72+Q72</f>
        <v>10119.2933495</v>
      </c>
      <c r="F72" s="43">
        <f t="shared" ref="F72" si="48">L72+R72</f>
        <v>5870.2059127500006</v>
      </c>
      <c r="G72" s="43">
        <f t="shared" ref="G72" si="49">M72+S72</f>
        <v>613.86291733000007</v>
      </c>
      <c r="H72" s="43">
        <f t="shared" ref="H72" si="50">SUM(I72:J72)</f>
        <v>8000.6390615</v>
      </c>
      <c r="I72" s="43">
        <v>3085.66313197</v>
      </c>
      <c r="J72" s="43">
        <f t="shared" ref="J72" si="51">SUM(K72:M72)</f>
        <v>4914.97592953</v>
      </c>
      <c r="K72" s="43">
        <v>3137.1694821900001</v>
      </c>
      <c r="L72" s="43">
        <v>1339.45985309</v>
      </c>
      <c r="M72" s="43">
        <v>438.34659425000001</v>
      </c>
      <c r="N72" s="43">
        <f t="shared" ref="N72" si="52">SUM(O72:P72)</f>
        <v>17198.678991510002</v>
      </c>
      <c r="O72" s="43">
        <v>5510.2927414599999</v>
      </c>
      <c r="P72" s="43">
        <f t="shared" ref="P72" si="53">SUM(Q72:S72)</f>
        <v>11688.386250050002</v>
      </c>
      <c r="Q72" s="43">
        <v>6982.1238673099997</v>
      </c>
      <c r="R72" s="43">
        <v>4530.7460596600004</v>
      </c>
      <c r="S72" s="43">
        <v>175.51632308000001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24567.512023879997</v>
      </c>
      <c r="C73" s="43">
        <f t="shared" ref="C73" si="54">I73+O73</f>
        <v>8244.6254479599993</v>
      </c>
      <c r="D73" s="43">
        <f t="shared" ref="D73" si="55">J73+P73</f>
        <v>16322.886575919998</v>
      </c>
      <c r="E73" s="43">
        <f t="shared" ref="E73" si="56">K73+Q73</f>
        <v>9971.1377120699981</v>
      </c>
      <c r="F73" s="43">
        <f t="shared" ref="F73" si="57">L73+R73</f>
        <v>5677.1234254499996</v>
      </c>
      <c r="G73" s="43">
        <f t="shared" ref="G73" si="58">M73+S73</f>
        <v>674.62543840000001</v>
      </c>
      <c r="H73" s="43">
        <f t="shared" ref="H73" si="59">SUM(I73:J73)</f>
        <v>8137.3907553499994</v>
      </c>
      <c r="I73" s="43">
        <v>3242.36396208</v>
      </c>
      <c r="J73" s="43">
        <f t="shared" ref="J73" si="60">SUM(K73:M73)</f>
        <v>4895.0267932699999</v>
      </c>
      <c r="K73" s="43">
        <v>3120.1001219599998</v>
      </c>
      <c r="L73" s="43">
        <v>1335.9000203600001</v>
      </c>
      <c r="M73" s="43">
        <v>439.02665094999998</v>
      </c>
      <c r="N73" s="43">
        <f t="shared" ref="N73" si="61">SUM(O73:P73)</f>
        <v>16430.121268529998</v>
      </c>
      <c r="O73" s="43">
        <v>5002.2614858799998</v>
      </c>
      <c r="P73" s="43">
        <f t="shared" ref="P73" si="62">SUM(Q73:S73)</f>
        <v>11427.859782649999</v>
      </c>
      <c r="Q73" s="43">
        <v>6851.0375901099987</v>
      </c>
      <c r="R73" s="43">
        <v>4341.2234050899997</v>
      </c>
      <c r="S73" s="43">
        <v>235.59878745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24419.118219590004</v>
      </c>
      <c r="C74" s="43">
        <f t="shared" ref="C74" si="63">I74+O74</f>
        <v>8519.3940675800004</v>
      </c>
      <c r="D74" s="43">
        <f t="shared" ref="D74" si="64">J74+P74</f>
        <v>15899.72415201</v>
      </c>
      <c r="E74" s="43">
        <f t="shared" ref="E74" si="65">K74+Q74</f>
        <v>9743.4689868700007</v>
      </c>
      <c r="F74" s="43">
        <f t="shared" ref="F74" si="66">L74+R74</f>
        <v>5684.2550263099993</v>
      </c>
      <c r="G74" s="43">
        <f t="shared" ref="G74" si="67">M74+S74</f>
        <v>472.00013882999997</v>
      </c>
      <c r="H74" s="43">
        <f t="shared" ref="H74" si="68">SUM(I74:J74)</f>
        <v>8342.9914099500002</v>
      </c>
      <c r="I74" s="43">
        <v>3457.88701515</v>
      </c>
      <c r="J74" s="43">
        <f t="shared" ref="J74" si="69">SUM(K74:M74)</f>
        <v>4885.1043947999997</v>
      </c>
      <c r="K74" s="43">
        <v>3118.3695207999999</v>
      </c>
      <c r="L74" s="43">
        <v>1497.7435614799999</v>
      </c>
      <c r="M74" s="43">
        <v>268.99131252000001</v>
      </c>
      <c r="N74" s="43">
        <f t="shared" ref="N74" si="70">SUM(O74:P74)</f>
        <v>16076.126809639998</v>
      </c>
      <c r="O74" s="43">
        <v>5061.5070524299999</v>
      </c>
      <c r="P74" s="43">
        <f t="shared" ref="P74" si="71">SUM(Q74:S74)</f>
        <v>11014.619757209999</v>
      </c>
      <c r="Q74" s="43">
        <v>6625.0994660699998</v>
      </c>
      <c r="R74" s="43">
        <v>4186.5114648299996</v>
      </c>
      <c r="S74" s="43">
        <v>203.00882630999999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24343.831072140001</v>
      </c>
      <c r="C75" s="43">
        <f t="shared" ref="C75" si="72">I75+O75</f>
        <v>8443.4139521199995</v>
      </c>
      <c r="D75" s="43">
        <f t="shared" ref="D75" si="73">J75+P75</f>
        <v>15900.417120020002</v>
      </c>
      <c r="E75" s="43">
        <f t="shared" ref="E75" si="74">K75+Q75</f>
        <v>9736.1379457700004</v>
      </c>
      <c r="F75" s="43">
        <f t="shared" ref="F75" si="75">L75+R75</f>
        <v>5674.5361766900005</v>
      </c>
      <c r="G75" s="43">
        <f t="shared" ref="G75" si="76">M75+S75</f>
        <v>489.74299756000005</v>
      </c>
      <c r="H75" s="43">
        <f t="shared" ref="H75" si="77">SUM(I75:J75)</f>
        <v>8360.4624000900003</v>
      </c>
      <c r="I75" s="43">
        <v>3484.1609839600001</v>
      </c>
      <c r="J75" s="43">
        <f t="shared" ref="J75" si="78">SUM(K75:M75)</f>
        <v>4876.3014161299998</v>
      </c>
      <c r="K75" s="43">
        <v>3148.6301472300001</v>
      </c>
      <c r="L75" s="43">
        <v>1468.39824155</v>
      </c>
      <c r="M75" s="43">
        <v>259.27302735000001</v>
      </c>
      <c r="N75" s="43">
        <f t="shared" ref="N75" si="79">SUM(O75:P75)</f>
        <v>15983.368672050001</v>
      </c>
      <c r="O75" s="43">
        <v>4959.2529681599999</v>
      </c>
      <c r="P75" s="43">
        <f t="shared" ref="P75" si="80">SUM(Q75:S75)</f>
        <v>11024.115703890002</v>
      </c>
      <c r="Q75" s="43">
        <v>6587.5077985400003</v>
      </c>
      <c r="R75" s="43">
        <v>4206.1379351400001</v>
      </c>
      <c r="S75" s="43">
        <v>230.46997021000001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24917.22620777</v>
      </c>
      <c r="C76" s="43">
        <f t="shared" ref="C76" si="81">I76+O76</f>
        <v>9005.3980375800002</v>
      </c>
      <c r="D76" s="43">
        <f t="shared" ref="D76" si="82">J76+P76</f>
        <v>15911.828170190001</v>
      </c>
      <c r="E76" s="43">
        <f t="shared" ref="E76" si="83">K76+Q76</f>
        <v>9588.7303046800007</v>
      </c>
      <c r="F76" s="43">
        <f t="shared" ref="F76" si="84">L76+R76</f>
        <v>5854.2350659799995</v>
      </c>
      <c r="G76" s="43">
        <f t="shared" ref="G76" si="85">M76+S76</f>
        <v>468.86279953000002</v>
      </c>
      <c r="H76" s="43">
        <f t="shared" ref="H76" si="86">SUM(I76:J76)</f>
        <v>8799.1381432999988</v>
      </c>
      <c r="I76" s="43">
        <v>3909.36736139</v>
      </c>
      <c r="J76" s="43">
        <f t="shared" ref="J76" si="87">SUM(K76:M76)</f>
        <v>4889.7707819099996</v>
      </c>
      <c r="K76" s="43">
        <v>3127.11736789</v>
      </c>
      <c r="L76" s="43">
        <v>1511.98842285</v>
      </c>
      <c r="M76" s="43">
        <v>250.66499117000001</v>
      </c>
      <c r="N76" s="43">
        <f t="shared" ref="N76" si="88">SUM(O76:P76)</f>
        <v>16118.088064470001</v>
      </c>
      <c r="O76" s="43">
        <v>5096.0306761900001</v>
      </c>
      <c r="P76" s="43">
        <f t="shared" ref="P76" si="89">SUM(Q76:S76)</f>
        <v>11022.057388280002</v>
      </c>
      <c r="Q76" s="43">
        <v>6461.6129367900003</v>
      </c>
      <c r="R76" s="43">
        <v>4342.2466431299999</v>
      </c>
      <c r="S76" s="43">
        <v>218.19780836000001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25003.118015280001</v>
      </c>
      <c r="C77" s="43">
        <f t="shared" ref="C77" si="90">I77+O77</f>
        <v>9013.2785450499996</v>
      </c>
      <c r="D77" s="43">
        <f t="shared" ref="D77" si="91">J77+P77</f>
        <v>15989.839470229999</v>
      </c>
      <c r="E77" s="43">
        <f t="shared" ref="E77" si="92">K77+Q77</f>
        <v>9520.6828377799993</v>
      </c>
      <c r="F77" s="43">
        <f t="shared" ref="F77" si="93">L77+R77</f>
        <v>5997.0521987800003</v>
      </c>
      <c r="G77" s="43">
        <f t="shared" ref="G77" si="94">M77+S77</f>
        <v>472.10443366999999</v>
      </c>
      <c r="H77" s="43">
        <f t="shared" ref="H77" si="95">SUM(I77:J77)</f>
        <v>8839.7684033500009</v>
      </c>
      <c r="I77" s="43">
        <v>3902.3598213599998</v>
      </c>
      <c r="J77" s="43">
        <f t="shared" ref="J77" si="96">SUM(K77:M77)</f>
        <v>4937.4085819900001</v>
      </c>
      <c r="K77" s="43">
        <v>3120.56848661</v>
      </c>
      <c r="L77" s="43">
        <v>1565.2383101400001</v>
      </c>
      <c r="M77" s="43">
        <v>251.60178524</v>
      </c>
      <c r="N77" s="43">
        <f t="shared" ref="N77" si="97">SUM(O77:P77)</f>
        <v>16163.34961193</v>
      </c>
      <c r="O77" s="43">
        <v>5110.9187236899998</v>
      </c>
      <c r="P77" s="43">
        <f t="shared" ref="P77" si="98">SUM(Q77:S77)</f>
        <v>11052.43088824</v>
      </c>
      <c r="Q77" s="43">
        <v>6400.1143511699993</v>
      </c>
      <c r="R77" s="43">
        <v>4431.8138886400002</v>
      </c>
      <c r="S77" s="43">
        <v>220.50264842999999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25632.634396630001</v>
      </c>
      <c r="C78" s="43">
        <f t="shared" ref="C78" si="99">I78+O78</f>
        <v>9238.0404243400008</v>
      </c>
      <c r="D78" s="43">
        <f t="shared" ref="D78" si="100">J78+P78</f>
        <v>16394.59397229</v>
      </c>
      <c r="E78" s="43">
        <f t="shared" ref="E78" si="101">K78+Q78</f>
        <v>9767.0421676400001</v>
      </c>
      <c r="F78" s="43">
        <f t="shared" ref="F78" si="102">L78+R78</f>
        <v>6140.9377506400006</v>
      </c>
      <c r="G78" s="43">
        <f t="shared" ref="G78" si="103">M78+S78</f>
        <v>486.61405401000002</v>
      </c>
      <c r="H78" s="43">
        <f t="shared" ref="H78" si="104">SUM(I78:J78)</f>
        <v>8711.60167946</v>
      </c>
      <c r="I78" s="43">
        <v>3759.1406989100001</v>
      </c>
      <c r="J78" s="43">
        <f t="shared" ref="J78" si="105">SUM(K78:M78)</f>
        <v>4952.4609805499995</v>
      </c>
      <c r="K78" s="43">
        <v>3083.35918386</v>
      </c>
      <c r="L78" s="43">
        <v>1611.51178271</v>
      </c>
      <c r="M78" s="43">
        <v>257.59001397999998</v>
      </c>
      <c r="N78" s="43">
        <f t="shared" ref="N78" si="106">SUM(O78:P78)</f>
        <v>16921.032717170001</v>
      </c>
      <c r="O78" s="43">
        <v>5478.8997254300002</v>
      </c>
      <c r="P78" s="43">
        <f t="shared" ref="P78" si="107">SUM(Q78:S78)</f>
        <v>11442.132991740002</v>
      </c>
      <c r="Q78" s="43">
        <v>6683.6829837799996</v>
      </c>
      <c r="R78" s="43">
        <v>4529.4259679300003</v>
      </c>
      <c r="S78" s="43">
        <v>229.02404003000001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25846.182946069996</v>
      </c>
      <c r="C79" s="43">
        <f t="shared" ref="C79" si="108">I79+O79</f>
        <v>9327.1590133400005</v>
      </c>
      <c r="D79" s="43">
        <f t="shared" ref="D79" si="109">J79+P79</f>
        <v>16519.023932730001</v>
      </c>
      <c r="E79" s="43">
        <f t="shared" ref="E79" si="110">K79+Q79</f>
        <v>9673.2080956299997</v>
      </c>
      <c r="F79" s="43">
        <f t="shared" ref="F79" si="111">L79+R79</f>
        <v>6353.1372587399983</v>
      </c>
      <c r="G79" s="43">
        <f t="shared" ref="G79" si="112">M79+S79</f>
        <v>492.67857836000002</v>
      </c>
      <c r="H79" s="43">
        <f t="shared" ref="H79" si="113">SUM(I79:J79)</f>
        <v>8835.786297839999</v>
      </c>
      <c r="I79" s="43">
        <v>3862.8527454999999</v>
      </c>
      <c r="J79" s="43">
        <f t="shared" ref="J79" si="114">SUM(K79:M79)</f>
        <v>4972.9335523399996</v>
      </c>
      <c r="K79" s="43">
        <v>3035.2440216599998</v>
      </c>
      <c r="L79" s="43">
        <v>1679.4120798599999</v>
      </c>
      <c r="M79" s="43">
        <v>258.27745082000001</v>
      </c>
      <c r="N79" s="43">
        <f t="shared" ref="N79" si="115">SUM(O79:P79)</f>
        <v>17010.396648230002</v>
      </c>
      <c r="O79" s="43">
        <v>5464.3062678400001</v>
      </c>
      <c r="P79" s="43">
        <f t="shared" ref="P79" si="116">SUM(Q79:S79)</f>
        <v>11546.09038039</v>
      </c>
      <c r="Q79" s="43">
        <v>6637.9640739699998</v>
      </c>
      <c r="R79" s="43">
        <v>4673.7251788799986</v>
      </c>
      <c r="S79" s="43">
        <v>234.40112754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25734.597283290001</v>
      </c>
      <c r="C80" s="43">
        <f t="shared" ref="C80" si="117">I80+O80</f>
        <v>9300.0106953100003</v>
      </c>
      <c r="D80" s="43">
        <f t="shared" ref="D80" si="118">J80+P80</f>
        <v>16434.58658798</v>
      </c>
      <c r="E80" s="43">
        <f t="shared" ref="E80" si="119">K80+Q80</f>
        <v>9466.3037022400003</v>
      </c>
      <c r="F80" s="43">
        <f t="shared" ref="F80" si="120">L80+R80</f>
        <v>6466.1278409500001</v>
      </c>
      <c r="G80" s="43">
        <f t="shared" ref="G80" si="121">M80+S80</f>
        <v>502.15504479000003</v>
      </c>
      <c r="H80" s="43">
        <f t="shared" ref="H80" si="122">SUM(I80:J80)</f>
        <v>8846.0870523199992</v>
      </c>
      <c r="I80" s="43">
        <v>3849.8216487599998</v>
      </c>
      <c r="J80" s="43">
        <f t="shared" ref="J80" si="123">SUM(K80:M80)</f>
        <v>4996.2654035599999</v>
      </c>
      <c r="K80" s="43">
        <v>3001.5145881799999</v>
      </c>
      <c r="L80" s="43">
        <v>1736.08098313</v>
      </c>
      <c r="M80" s="43">
        <v>258.66983225000001</v>
      </c>
      <c r="N80" s="43">
        <f t="shared" ref="N80" si="124">SUM(O80:P80)</f>
        <v>16888.510230970001</v>
      </c>
      <c r="O80" s="43">
        <v>5450.1890465500001</v>
      </c>
      <c r="P80" s="43">
        <f t="shared" ref="P80" si="125">SUM(Q80:S80)</f>
        <v>11438.32118442</v>
      </c>
      <c r="Q80" s="43">
        <v>6464.7891140600004</v>
      </c>
      <c r="R80" s="43">
        <v>4730.0468578199998</v>
      </c>
      <c r="S80" s="43">
        <v>243.48521253999999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25685.273286659998</v>
      </c>
      <c r="C81" s="43">
        <f t="shared" ref="C81" si="126">I81+O81</f>
        <v>9346.0702328100015</v>
      </c>
      <c r="D81" s="43">
        <f t="shared" ref="D81" si="127">J81+P81</f>
        <v>16339.20305385</v>
      </c>
      <c r="E81" s="43">
        <f t="shared" ref="E81" si="128">K81+Q81</f>
        <v>9280.0678894800003</v>
      </c>
      <c r="F81" s="43">
        <f t="shared" ref="F81" si="129">L81+R81</f>
        <v>6714.2964597400005</v>
      </c>
      <c r="G81" s="43">
        <f t="shared" ref="G81" si="130">M81+S81</f>
        <v>344.83870463</v>
      </c>
      <c r="H81" s="43">
        <f t="shared" ref="H81" si="131">SUM(I81:J81)</f>
        <v>8906.2975361400004</v>
      </c>
      <c r="I81" s="43">
        <v>3920.2984500100001</v>
      </c>
      <c r="J81" s="43">
        <f t="shared" ref="J81" si="132">SUM(K81:M81)</f>
        <v>4985.9990861300003</v>
      </c>
      <c r="K81" s="43">
        <v>2947.1584066800001</v>
      </c>
      <c r="L81" s="43">
        <v>1927.12101856</v>
      </c>
      <c r="M81" s="43">
        <v>111.71966089</v>
      </c>
      <c r="N81" s="43">
        <f t="shared" ref="N81" si="133">SUM(O81:P81)</f>
        <v>16778.975750520003</v>
      </c>
      <c r="O81" s="43">
        <v>5425.7717828000004</v>
      </c>
      <c r="P81" s="43">
        <f t="shared" ref="P81" si="134">SUM(Q81:S81)</f>
        <v>11353.203967720001</v>
      </c>
      <c r="Q81" s="43">
        <v>6332.9094827999998</v>
      </c>
      <c r="R81" s="43">
        <v>4787.1754411800002</v>
      </c>
      <c r="S81" s="43">
        <v>233.11904374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26590.416665560002</v>
      </c>
      <c r="C82" s="43">
        <f t="shared" ref="C82" si="135">I82+O82</f>
        <v>9720.7482507099994</v>
      </c>
      <c r="D82" s="43">
        <f t="shared" ref="D82" si="136">J82+P82</f>
        <v>16869.668414849999</v>
      </c>
      <c r="E82" s="43">
        <f t="shared" ref="E82" si="137">K82+Q82</f>
        <v>9324.7470816900004</v>
      </c>
      <c r="F82" s="43">
        <f t="shared" ref="F82" si="138">L82+R82</f>
        <v>7210.53421179</v>
      </c>
      <c r="G82" s="43">
        <f t="shared" ref="G82" si="139">M82+S82</f>
        <v>334.38712136999999</v>
      </c>
      <c r="H82" s="43">
        <f t="shared" ref="H82" si="140">SUM(I82:J82)</f>
        <v>8951.7026782600005</v>
      </c>
      <c r="I82" s="43">
        <v>4046.6545570500002</v>
      </c>
      <c r="J82" s="43">
        <f t="shared" ref="J82" si="141">SUM(K82:M82)</f>
        <v>4905.0481212100003</v>
      </c>
      <c r="K82" s="43">
        <v>2875.9759732500002</v>
      </c>
      <c r="L82" s="43">
        <v>1993.7067916200001</v>
      </c>
      <c r="M82" s="43">
        <v>35.365356339999998</v>
      </c>
      <c r="N82" s="43">
        <f t="shared" ref="N82" si="142">SUM(O82:P82)</f>
        <v>17638.713987300001</v>
      </c>
      <c r="O82" s="43">
        <v>5674.0936936600001</v>
      </c>
      <c r="P82" s="43">
        <f t="shared" ref="P82" si="143">SUM(Q82:S82)</f>
        <v>11964.62029364</v>
      </c>
      <c r="Q82" s="43">
        <v>6448.7711084399998</v>
      </c>
      <c r="R82" s="43">
        <v>5216.8274201699996</v>
      </c>
      <c r="S82" s="43">
        <v>299.02176502999998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26397.93191462</v>
      </c>
      <c r="C83" s="43">
        <f t="shared" ref="C83" si="144">I83+O83</f>
        <v>9527.4882207800001</v>
      </c>
      <c r="D83" s="43">
        <f t="shared" ref="D83" si="145">J83+P83</f>
        <v>16870.443693840003</v>
      </c>
      <c r="E83" s="43">
        <f t="shared" ref="E83" si="146">K83+Q83</f>
        <v>9242.08650089</v>
      </c>
      <c r="F83" s="43">
        <f t="shared" ref="F83" si="147">L83+R83</f>
        <v>7295.2110899600002</v>
      </c>
      <c r="G83" s="43">
        <f t="shared" ref="G83" si="148">M83+S83</f>
        <v>333.14610298999997</v>
      </c>
      <c r="H83" s="43">
        <f t="shared" ref="H83" si="149">SUM(I83:J83)</f>
        <v>8909.1426987000013</v>
      </c>
      <c r="I83" s="43">
        <v>3842.8662233499999</v>
      </c>
      <c r="J83" s="43">
        <f t="shared" ref="J83" si="150">SUM(K83:M83)</f>
        <v>5066.2764753500005</v>
      </c>
      <c r="K83" s="43">
        <v>2950.1946722600001</v>
      </c>
      <c r="L83" s="43">
        <v>2080.8788740199998</v>
      </c>
      <c r="M83" s="43">
        <v>35.202929070000003</v>
      </c>
      <c r="N83" s="43">
        <f t="shared" ref="N83" si="151">SUM(O83:P83)</f>
        <v>17488.789215920002</v>
      </c>
      <c r="O83" s="43">
        <v>5684.6219974300002</v>
      </c>
      <c r="P83" s="43">
        <f t="shared" ref="P83" si="152">SUM(Q83:S83)</f>
        <v>11804.167218490002</v>
      </c>
      <c r="Q83" s="43">
        <v>6291.8918286300004</v>
      </c>
      <c r="R83" s="43">
        <v>5214.3322159400004</v>
      </c>
      <c r="S83" s="43">
        <v>297.94317391999999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25958.619049289999</v>
      </c>
      <c r="C84" s="43">
        <f t="shared" ref="C84" si="153">I84+O84</f>
        <v>9701.7754085399993</v>
      </c>
      <c r="D84" s="43">
        <f t="shared" ref="D84" si="154">J84+P84</f>
        <v>16256.843640749999</v>
      </c>
      <c r="E84" s="43">
        <f t="shared" ref="E84" si="155">K84+Q84</f>
        <v>8583.8136283700005</v>
      </c>
      <c r="F84" s="43">
        <f t="shared" ref="F84" si="156">L84+R84</f>
        <v>7347.7399023199996</v>
      </c>
      <c r="G84" s="43">
        <f t="shared" ref="G84" si="157">M84+S84</f>
        <v>325.29011005999996</v>
      </c>
      <c r="H84" s="43">
        <f t="shared" ref="H84" si="158">SUM(I84:J84)</f>
        <v>8906.0030532700002</v>
      </c>
      <c r="I84" s="43">
        <v>4030.6955154900002</v>
      </c>
      <c r="J84" s="43">
        <f t="shared" ref="J84" si="159">SUM(K84:M84)</f>
        <v>4875.3075377799996</v>
      </c>
      <c r="K84" s="43">
        <v>2744.2399488000001</v>
      </c>
      <c r="L84" s="43">
        <v>2098.8120583099999</v>
      </c>
      <c r="M84" s="43">
        <v>32.255530669999999</v>
      </c>
      <c r="N84" s="43">
        <f t="shared" ref="N84" si="160">SUM(O84:P84)</f>
        <v>17052.615996019998</v>
      </c>
      <c r="O84" s="43">
        <v>5671.0798930499996</v>
      </c>
      <c r="P84" s="43">
        <f t="shared" ref="P84" si="161">SUM(Q84:S84)</f>
        <v>11381.53610297</v>
      </c>
      <c r="Q84" s="43">
        <v>5839.5736795700004</v>
      </c>
      <c r="R84" s="43">
        <v>5248.9278440099997</v>
      </c>
      <c r="S84" s="43">
        <v>293.03457938999998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26307.663471269996</v>
      </c>
      <c r="C85" s="43">
        <f t="shared" ref="C85" si="162">I85+O85</f>
        <v>9922.12141204</v>
      </c>
      <c r="D85" s="43">
        <f t="shared" ref="D85" si="163">J85+P85</f>
        <v>16385.54205923</v>
      </c>
      <c r="E85" s="43">
        <f t="shared" ref="E85" si="164">K85+Q85</f>
        <v>8452.5204849599995</v>
      </c>
      <c r="F85" s="43">
        <f t="shared" ref="F85" si="165">L85+R85</f>
        <v>7596.0031450099996</v>
      </c>
      <c r="G85" s="43">
        <f t="shared" ref="G85" si="166">M85+S85</f>
        <v>337.01842926</v>
      </c>
      <c r="H85" s="43">
        <f t="shared" ref="H85" si="167">SUM(I85:J85)</f>
        <v>9167.3386463099996</v>
      </c>
      <c r="I85" s="43">
        <v>3980.2615563499999</v>
      </c>
      <c r="J85" s="43">
        <f t="shared" ref="J85" si="168">SUM(K85:M85)</f>
        <v>5187.0770899600002</v>
      </c>
      <c r="K85" s="43">
        <v>2843.5930837999999</v>
      </c>
      <c r="L85" s="43">
        <v>2311.0185850299999</v>
      </c>
      <c r="M85" s="43">
        <v>32.465421130000003</v>
      </c>
      <c r="N85" s="43">
        <f t="shared" ref="N85" si="169">SUM(O85:P85)</f>
        <v>17140.32482496</v>
      </c>
      <c r="O85" s="43">
        <v>5941.8598556899997</v>
      </c>
      <c r="P85" s="43">
        <f t="shared" ref="P85" si="170">SUM(Q85:S85)</f>
        <v>11198.46496927</v>
      </c>
      <c r="Q85" s="43">
        <v>5608.92740116</v>
      </c>
      <c r="R85" s="43">
        <v>5284.9845599800001</v>
      </c>
      <c r="S85" s="43">
        <v>304.55300813000002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27124.421975409998</v>
      </c>
      <c r="C86" s="43">
        <f t="shared" ref="C86" si="171">I86+O86</f>
        <v>10315.22469098</v>
      </c>
      <c r="D86" s="43">
        <f t="shared" ref="D86" si="172">J86+P86</f>
        <v>16809.19728443</v>
      </c>
      <c r="E86" s="43">
        <f t="shared" ref="E86" si="173">K86+Q86</f>
        <v>8784.4245097200001</v>
      </c>
      <c r="F86" s="43">
        <f t="shared" ref="F86" si="174">L86+R86</f>
        <v>7705.6784803699993</v>
      </c>
      <c r="G86" s="43">
        <f t="shared" ref="G86" si="175">M86+S86</f>
        <v>319.09429433999998</v>
      </c>
      <c r="H86" s="43">
        <f t="shared" ref="H86" si="176">SUM(I86:J86)</f>
        <v>9578.4452225799996</v>
      </c>
      <c r="I86" s="43">
        <v>4344.48064651</v>
      </c>
      <c r="J86" s="43">
        <f t="shared" ref="J86" si="177">SUM(K86:M86)</f>
        <v>5233.9645760699996</v>
      </c>
      <c r="K86" s="43">
        <v>2814.4288737900001</v>
      </c>
      <c r="L86" s="43">
        <v>2389.5908969799998</v>
      </c>
      <c r="M86" s="43">
        <v>29.944805299999999</v>
      </c>
      <c r="N86" s="43">
        <f t="shared" ref="N86" si="178">SUM(O86:P86)</f>
        <v>17545.97675283</v>
      </c>
      <c r="O86" s="43">
        <v>5970.7440444699996</v>
      </c>
      <c r="P86" s="43">
        <f t="shared" ref="P86" si="179">SUM(Q86:S86)</f>
        <v>11575.232708360001</v>
      </c>
      <c r="Q86" s="43">
        <v>5969.9956359300004</v>
      </c>
      <c r="R86" s="43">
        <v>5316.08758339</v>
      </c>
      <c r="S86" s="43">
        <v>289.14948903999999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27107.160156220001</v>
      </c>
      <c r="C87" s="43">
        <f t="shared" ref="C87" si="180">I87+O87</f>
        <v>10485.97869224</v>
      </c>
      <c r="D87" s="43">
        <f t="shared" ref="D87" si="181">J87+P87</f>
        <v>16621.18146398</v>
      </c>
      <c r="E87" s="43">
        <f t="shared" ref="E87" si="182">K87+Q87</f>
        <v>8530.3647578799992</v>
      </c>
      <c r="F87" s="43">
        <f t="shared" ref="F87" si="183">L87+R87</f>
        <v>7771.3166155500003</v>
      </c>
      <c r="G87" s="43">
        <f t="shared" ref="G87" si="184">M87+S87</f>
        <v>319.50009054999998</v>
      </c>
      <c r="H87" s="43">
        <f t="shared" ref="H87" si="185">SUM(I87:J87)</f>
        <v>9503.334759450001</v>
      </c>
      <c r="I87" s="43">
        <v>4277.8142416299997</v>
      </c>
      <c r="J87" s="43">
        <f t="shared" ref="J87" si="186">SUM(K87:M87)</f>
        <v>5225.5205178200004</v>
      </c>
      <c r="K87" s="43">
        <v>2764.89175097</v>
      </c>
      <c r="L87" s="43">
        <v>2430.2285983500001</v>
      </c>
      <c r="M87" s="43">
        <v>30.400168499999999</v>
      </c>
      <c r="N87" s="43">
        <f t="shared" ref="N87" si="187">SUM(O87:P87)</f>
        <v>17603.82539677</v>
      </c>
      <c r="O87" s="43">
        <v>6208.1644506100001</v>
      </c>
      <c r="P87" s="43">
        <f t="shared" ref="P87" si="188">SUM(Q87:S87)</f>
        <v>11395.66094616</v>
      </c>
      <c r="Q87" s="43">
        <v>5765.4730069099996</v>
      </c>
      <c r="R87" s="43">
        <v>5341.0880171999997</v>
      </c>
      <c r="S87" s="43">
        <v>289.09992204999998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27590.236844489998</v>
      </c>
      <c r="C88" s="43">
        <f t="shared" ref="C88" si="189">I88+O88</f>
        <v>11346.02304434</v>
      </c>
      <c r="D88" s="43">
        <f t="shared" ref="D88" si="190">J88+P88</f>
        <v>16244.213800149999</v>
      </c>
      <c r="E88" s="43">
        <f t="shared" ref="E88" si="191">K88+Q88</f>
        <v>8238.5725888899997</v>
      </c>
      <c r="F88" s="43">
        <f t="shared" ref="F88" si="192">L88+R88</f>
        <v>7681.7499206699995</v>
      </c>
      <c r="G88" s="43">
        <f t="shared" ref="G88" si="193">M88+S88</f>
        <v>323.89129058999998</v>
      </c>
      <c r="H88" s="43">
        <f t="shared" ref="H88" si="194">SUM(I88:J88)</f>
        <v>10001.632302800001</v>
      </c>
      <c r="I88" s="43">
        <v>4825.0841824899999</v>
      </c>
      <c r="J88" s="43">
        <f t="shared" ref="J88" si="195">SUM(K88:M88)</f>
        <v>5176.5481203099998</v>
      </c>
      <c r="K88" s="43">
        <v>2702.3190700700002</v>
      </c>
      <c r="L88" s="43">
        <v>2443.5715214299998</v>
      </c>
      <c r="M88" s="43">
        <v>30.657528809999999</v>
      </c>
      <c r="N88" s="43">
        <f t="shared" ref="N88" si="196">SUM(O88:P88)</f>
        <v>17588.604541690001</v>
      </c>
      <c r="O88" s="43">
        <v>6520.9388618499997</v>
      </c>
      <c r="P88" s="43">
        <f t="shared" ref="P88" si="197">SUM(Q88:S88)</f>
        <v>11067.66567984</v>
      </c>
      <c r="Q88" s="43">
        <v>5536.25351882</v>
      </c>
      <c r="R88" s="43">
        <v>5238.1783992399996</v>
      </c>
      <c r="S88" s="43">
        <v>293.23376178000001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26935.860115000003</v>
      </c>
      <c r="C89" s="43">
        <f t="shared" ref="C89" si="198">I89+O89</f>
        <v>10894.073790409999</v>
      </c>
      <c r="D89" s="43">
        <f t="shared" ref="D89" si="199">J89+P89</f>
        <v>16041.786324590001</v>
      </c>
      <c r="E89" s="43">
        <f t="shared" ref="E89" si="200">K89+Q89</f>
        <v>8130.6189279299997</v>
      </c>
      <c r="F89" s="43">
        <f t="shared" ref="F89" si="201">L89+R89</f>
        <v>7657.2070675199993</v>
      </c>
      <c r="G89" s="43">
        <f t="shared" ref="G89" si="202">M89+S89</f>
        <v>253.96032914</v>
      </c>
      <c r="H89" s="43">
        <f t="shared" ref="H89" si="203">SUM(I89:J89)</f>
        <v>9863.76493596</v>
      </c>
      <c r="I89" s="43">
        <v>4703.34389336</v>
      </c>
      <c r="J89" s="43">
        <f t="shared" ref="J89" si="204">SUM(K89:M89)</f>
        <v>5160.4210426</v>
      </c>
      <c r="K89" s="43">
        <v>2656.8398206799998</v>
      </c>
      <c r="L89" s="43">
        <v>2473.27519454</v>
      </c>
      <c r="M89" s="43">
        <v>30.30602738</v>
      </c>
      <c r="N89" s="43">
        <f t="shared" ref="N89" si="205">SUM(O89:P89)</f>
        <v>17072.095179039999</v>
      </c>
      <c r="O89" s="43">
        <v>6190.7298970499996</v>
      </c>
      <c r="P89" s="43">
        <f t="shared" ref="P89" si="206">SUM(Q89:S89)</f>
        <v>10881.36528199</v>
      </c>
      <c r="Q89" s="43">
        <v>5473.7791072500004</v>
      </c>
      <c r="R89" s="43">
        <v>5183.9318729799998</v>
      </c>
      <c r="S89" s="43">
        <v>223.65430176000001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27072.993584100001</v>
      </c>
      <c r="C90" s="43">
        <f t="shared" ref="C90" si="207">I90+O90</f>
        <v>10770.54324037</v>
      </c>
      <c r="D90" s="43">
        <f t="shared" ref="D90" si="208">J90+P90</f>
        <v>16302.450343729999</v>
      </c>
      <c r="E90" s="43">
        <f t="shared" ref="E90" si="209">K90+Q90</f>
        <v>8132.8833089300006</v>
      </c>
      <c r="F90" s="43">
        <f t="shared" ref="F90" si="210">L90+R90</f>
        <v>7914.3328108699998</v>
      </c>
      <c r="G90" s="43">
        <f t="shared" ref="G90" si="211">M90+S90</f>
        <v>255.23422392999998</v>
      </c>
      <c r="H90" s="43">
        <f t="shared" ref="H90" si="212">SUM(I90:J90)</f>
        <v>10005.93437454</v>
      </c>
      <c r="I90" s="43">
        <v>4800.8543222799999</v>
      </c>
      <c r="J90" s="43">
        <f t="shared" ref="J90" si="213">SUM(K90:M90)</f>
        <v>5205.0800522600002</v>
      </c>
      <c r="K90" s="43">
        <v>2628.8553573200002</v>
      </c>
      <c r="L90" s="43">
        <v>2545.8128452199999</v>
      </c>
      <c r="M90" s="43">
        <v>30.411849719999999</v>
      </c>
      <c r="N90" s="43">
        <f t="shared" ref="N90" si="214">SUM(O90:P90)</f>
        <v>17067.05920956</v>
      </c>
      <c r="O90" s="43">
        <v>5969.6889180899998</v>
      </c>
      <c r="P90" s="43">
        <f t="shared" ref="P90" si="215">SUM(Q90:S90)</f>
        <v>11097.370291469999</v>
      </c>
      <c r="Q90" s="43">
        <v>5504.0279516099999</v>
      </c>
      <c r="R90" s="43">
        <v>5368.5199656499999</v>
      </c>
      <c r="S90" s="43">
        <v>224.82237420999999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28179.111138460001</v>
      </c>
      <c r="C91" s="43">
        <f t="shared" ref="C91" si="216">I91+O91</f>
        <v>11390.808302630001</v>
      </c>
      <c r="D91" s="43">
        <f t="shared" ref="D91" si="217">J91+P91</f>
        <v>16788.30283583</v>
      </c>
      <c r="E91" s="43">
        <f t="shared" ref="E91" si="218">K91+Q91</f>
        <v>8301.5147250200007</v>
      </c>
      <c r="F91" s="43">
        <f t="shared" ref="F91" si="219">L91+R91</f>
        <v>8219.5922971100008</v>
      </c>
      <c r="G91" s="43">
        <f t="shared" ref="G91" si="220">M91+S91</f>
        <v>267.19581370000003</v>
      </c>
      <c r="H91" s="43">
        <f t="shared" ref="H91" si="221">SUM(I91:J91)</f>
        <v>10187.35873745</v>
      </c>
      <c r="I91" s="43">
        <v>4970.1415421499996</v>
      </c>
      <c r="J91" s="43">
        <f t="shared" ref="J91" si="222">SUM(K91:M91)</f>
        <v>5217.2171953000006</v>
      </c>
      <c r="K91" s="43">
        <v>2592.9943719500002</v>
      </c>
      <c r="L91" s="43">
        <v>2594.0215833000002</v>
      </c>
      <c r="M91" s="43">
        <v>30.201240049999999</v>
      </c>
      <c r="N91" s="43">
        <f t="shared" ref="N91" si="223">SUM(O91:P91)</f>
        <v>17991.752401009999</v>
      </c>
      <c r="O91" s="43">
        <v>6420.6667604800004</v>
      </c>
      <c r="P91" s="43">
        <f t="shared" ref="P91" si="224">SUM(Q91:S91)</f>
        <v>11571.085640529998</v>
      </c>
      <c r="Q91" s="43">
        <v>5708.5203530700001</v>
      </c>
      <c r="R91" s="43">
        <v>5625.5707138099997</v>
      </c>
      <c r="S91" s="43">
        <v>236.99457365000001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28565.85100902</v>
      </c>
      <c r="C92" s="43">
        <f t="shared" ref="C92" si="225">I92+O92</f>
        <v>11582.79979684</v>
      </c>
      <c r="D92" s="43">
        <f t="shared" ref="D92" si="226">J92+P92</f>
        <v>16983.051212180002</v>
      </c>
      <c r="E92" s="43">
        <f t="shared" ref="E92" si="227">K92+Q92</f>
        <v>8310.4527217700015</v>
      </c>
      <c r="F92" s="43">
        <f t="shared" ref="F92" si="228">L92+R92</f>
        <v>8296.5580578299996</v>
      </c>
      <c r="G92" s="43">
        <f t="shared" ref="G92" si="229">M92+S92</f>
        <v>376.04043258000002</v>
      </c>
      <c r="H92" s="43">
        <f t="shared" ref="H92" si="230">SUM(I92:J92)</f>
        <v>10191.123493859999</v>
      </c>
      <c r="I92" s="43">
        <v>4948.5462503999997</v>
      </c>
      <c r="J92" s="43">
        <f t="shared" ref="J92" si="231">SUM(K92:M92)</f>
        <v>5242.5772434600003</v>
      </c>
      <c r="K92" s="43">
        <v>2591.1186989500002</v>
      </c>
      <c r="L92" s="43">
        <v>2621.2267185000001</v>
      </c>
      <c r="M92" s="43">
        <v>30.231826009999999</v>
      </c>
      <c r="N92" s="43">
        <f t="shared" ref="N92" si="232">SUM(O92:P92)</f>
        <v>18374.727515160001</v>
      </c>
      <c r="O92" s="43">
        <v>6634.2535464399998</v>
      </c>
      <c r="P92" s="43">
        <f t="shared" ref="P92" si="233">SUM(Q92:S92)</f>
        <v>11740.473968720002</v>
      </c>
      <c r="Q92" s="43">
        <v>5719.3340228200004</v>
      </c>
      <c r="R92" s="43">
        <v>5675.3313393300004</v>
      </c>
      <c r="S92" s="43">
        <v>345.80860656999999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28848.068891919997</v>
      </c>
      <c r="C93" s="43">
        <f t="shared" ref="C93" si="234">I93+O93</f>
        <v>11849.46868692</v>
      </c>
      <c r="D93" s="43">
        <f t="shared" ref="D93" si="235">J93+P93</f>
        <v>16998.600204999999</v>
      </c>
      <c r="E93" s="43">
        <f t="shared" ref="E93" si="236">K93+Q93</f>
        <v>8125.0231607200003</v>
      </c>
      <c r="F93" s="43">
        <f t="shared" ref="F93" si="237">L93+R93</f>
        <v>8445.6466482899996</v>
      </c>
      <c r="G93" s="43">
        <f t="shared" ref="G93" si="238">M93+S93</f>
        <v>427.93039598999997</v>
      </c>
      <c r="H93" s="43">
        <f t="shared" ref="H93" si="239">SUM(I93:J93)</f>
        <v>10432.401647229999</v>
      </c>
      <c r="I93" s="43">
        <v>5127.8203592899999</v>
      </c>
      <c r="J93" s="43">
        <f t="shared" ref="J93" si="240">SUM(K93:M93)</f>
        <v>5304.58128794</v>
      </c>
      <c r="K93" s="43">
        <v>2608.4864968500001</v>
      </c>
      <c r="L93" s="43">
        <v>2666.8540177999998</v>
      </c>
      <c r="M93" s="43">
        <v>29.24077329</v>
      </c>
      <c r="N93" s="43">
        <f t="shared" ref="N93" si="241">SUM(O93:P93)</f>
        <v>18415.667244689997</v>
      </c>
      <c r="O93" s="43">
        <v>6721.6483276299996</v>
      </c>
      <c r="P93" s="43">
        <f t="shared" ref="P93" si="242">SUM(Q93:S93)</f>
        <v>11694.018917059999</v>
      </c>
      <c r="Q93" s="43">
        <v>5516.5366638699998</v>
      </c>
      <c r="R93" s="43">
        <v>5778.7926304900002</v>
      </c>
      <c r="S93" s="43">
        <v>398.68962269999997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30123.547771459998</v>
      </c>
      <c r="C94" s="43">
        <f t="shared" ref="C94" si="243">I94+O94</f>
        <v>12200.09570745</v>
      </c>
      <c r="D94" s="43">
        <f t="shared" ref="D94" si="244">J94+P94</f>
        <v>17923.452064010002</v>
      </c>
      <c r="E94" s="43">
        <f t="shared" ref="E94" si="245">K94+Q94</f>
        <v>9120.3274556300003</v>
      </c>
      <c r="F94" s="43">
        <f t="shared" ref="F94" si="246">L94+R94</f>
        <v>8292.9750690399997</v>
      </c>
      <c r="G94" s="43">
        <f t="shared" ref="G94" si="247">M94+S94</f>
        <v>510.14953933999999</v>
      </c>
      <c r="H94" s="43">
        <f t="shared" ref="H94" si="248">SUM(I94:J94)</f>
        <v>10979.05801157</v>
      </c>
      <c r="I94" s="43">
        <v>5479.6465704700004</v>
      </c>
      <c r="J94" s="43">
        <f t="shared" ref="J94" si="249">SUM(K94:M94)</f>
        <v>5499.4114411</v>
      </c>
      <c r="K94" s="43">
        <v>3123.0942556999998</v>
      </c>
      <c r="L94" s="43">
        <v>2342.1123216699998</v>
      </c>
      <c r="M94" s="43">
        <v>34.20486373</v>
      </c>
      <c r="N94" s="43">
        <f t="shared" ref="N94" si="250">SUM(O94:P94)</f>
        <v>19144.489759889999</v>
      </c>
      <c r="O94" s="43">
        <v>6720.4491369799998</v>
      </c>
      <c r="P94" s="43">
        <f t="shared" ref="P94" si="251">SUM(Q94:S94)</f>
        <v>12424.040622910001</v>
      </c>
      <c r="Q94" s="43">
        <v>5997.2331999300004</v>
      </c>
      <c r="R94" s="43">
        <v>5950.8627473699999</v>
      </c>
      <c r="S94" s="43">
        <v>475.94467560999999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30008.671119210005</v>
      </c>
      <c r="C95" s="43">
        <f t="shared" ref="C95" si="252">I95+O95</f>
        <v>12018.35688888</v>
      </c>
      <c r="D95" s="43">
        <f t="shared" ref="D95" si="253">J95+P95</f>
        <v>17990.314230329997</v>
      </c>
      <c r="E95" s="43">
        <f t="shared" ref="E95" si="254">K95+Q95</f>
        <v>9132.9300933899995</v>
      </c>
      <c r="F95" s="43">
        <f t="shared" ref="F95" si="255">L95+R95</f>
        <v>8359.3052133000001</v>
      </c>
      <c r="G95" s="43">
        <f t="shared" ref="G95" si="256">M95+S95</f>
        <v>498.07892364000003</v>
      </c>
      <c r="H95" s="43">
        <f t="shared" ref="H95" si="257">SUM(I95:J95)</f>
        <v>10718.347286759999</v>
      </c>
      <c r="I95" s="43">
        <v>5217.3564818100003</v>
      </c>
      <c r="J95" s="43">
        <f t="shared" ref="J95" si="258">SUM(K95:M95)</f>
        <v>5500.99080495</v>
      </c>
      <c r="K95" s="43">
        <v>3142.6138578599998</v>
      </c>
      <c r="L95" s="43">
        <v>2320.0222225500002</v>
      </c>
      <c r="M95" s="43">
        <v>38.354724539999999</v>
      </c>
      <c r="N95" s="43">
        <f t="shared" ref="N95" si="259">SUM(O95:P95)</f>
        <v>19290.323832449998</v>
      </c>
      <c r="O95" s="43">
        <v>6801.0004070699997</v>
      </c>
      <c r="P95" s="43">
        <f t="shared" ref="P95" si="260">SUM(Q95:S95)</f>
        <v>12489.323425379998</v>
      </c>
      <c r="Q95" s="43">
        <v>5990.3162355300001</v>
      </c>
      <c r="R95" s="43">
        <v>6039.28299075</v>
      </c>
      <c r="S95" s="43">
        <v>459.72419910000002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29608.854097809999</v>
      </c>
      <c r="C96" s="43">
        <f t="shared" ref="C96" si="261">I96+O96</f>
        <v>12239.1330282</v>
      </c>
      <c r="D96" s="43">
        <f t="shared" ref="D96" si="262">J96+P96</f>
        <v>17369.721069610001</v>
      </c>
      <c r="E96" s="43">
        <f t="shared" ref="E96" si="263">K96+Q96</f>
        <v>8896.8603260899999</v>
      </c>
      <c r="F96" s="43">
        <f t="shared" ref="F96" si="264">L96+R96</f>
        <v>7989.6993614999992</v>
      </c>
      <c r="G96" s="43">
        <f t="shared" ref="G96" si="265">M96+S96</f>
        <v>483.16138201999996</v>
      </c>
      <c r="H96" s="43">
        <f t="shared" ref="H96" si="266">SUM(I96:J96)</f>
        <v>10899.12792325</v>
      </c>
      <c r="I96" s="43">
        <v>5377.1756186000002</v>
      </c>
      <c r="J96" s="43">
        <f t="shared" ref="J96" si="267">SUM(K96:M96)</f>
        <v>5521.9523046499999</v>
      </c>
      <c r="K96" s="43">
        <v>3218.4494655100002</v>
      </c>
      <c r="L96" s="43">
        <v>2260.9285033900001</v>
      </c>
      <c r="M96" s="43">
        <v>42.574335750000003</v>
      </c>
      <c r="N96" s="43">
        <f t="shared" ref="N96" si="268">SUM(O96:P96)</f>
        <v>18709.726174560001</v>
      </c>
      <c r="O96" s="43">
        <v>6861.9574095999997</v>
      </c>
      <c r="P96" s="43">
        <f t="shared" ref="P96" si="269">SUM(Q96:S96)</f>
        <v>11847.768764960001</v>
      </c>
      <c r="Q96" s="43">
        <v>5678.4108605800002</v>
      </c>
      <c r="R96" s="43">
        <v>5728.7708581099996</v>
      </c>
      <c r="S96" s="43">
        <v>440.58704626999997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29442.101164730004</v>
      </c>
      <c r="C97" s="43">
        <f t="shared" ref="C97" si="270">I97+O97</f>
        <v>12239.69100735</v>
      </c>
      <c r="D97" s="43">
        <f t="shared" ref="D97" si="271">J97+P97</f>
        <v>17202.41015738</v>
      </c>
      <c r="E97" s="43">
        <f t="shared" ref="E97" si="272">K97+Q97</f>
        <v>8930.0912656700002</v>
      </c>
      <c r="F97" s="43">
        <f t="shared" ref="F97" si="273">L97+R97</f>
        <v>7755.3219115900001</v>
      </c>
      <c r="G97" s="43">
        <f t="shared" ref="G97" si="274">M97+S97</f>
        <v>516.99698011999999</v>
      </c>
      <c r="H97" s="43">
        <f t="shared" ref="H97" si="275">SUM(I97:J97)</f>
        <v>10977.453018579999</v>
      </c>
      <c r="I97" s="43">
        <v>5413.2702525300001</v>
      </c>
      <c r="J97" s="43">
        <f t="shared" ref="J97" si="276">SUM(K97:M97)</f>
        <v>5564.1827660500003</v>
      </c>
      <c r="K97" s="43">
        <v>3322.4507287900001</v>
      </c>
      <c r="L97" s="43">
        <v>2183.54590405</v>
      </c>
      <c r="M97" s="43">
        <v>58.186133210000001</v>
      </c>
      <c r="N97" s="43">
        <f t="shared" ref="N97" si="277">SUM(O97:P97)</f>
        <v>18464.648146150001</v>
      </c>
      <c r="O97" s="43">
        <v>6826.4207548200002</v>
      </c>
      <c r="P97" s="43">
        <f t="shared" ref="P97" si="278">SUM(Q97:S97)</f>
        <v>11638.227391330001</v>
      </c>
      <c r="Q97" s="43">
        <v>5607.6405368799997</v>
      </c>
      <c r="R97" s="43">
        <v>5571.7760075400001</v>
      </c>
      <c r="S97" s="43">
        <v>458.81084691000001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29722.409137049999</v>
      </c>
      <c r="C98" s="43">
        <f t="shared" ref="C98" si="279">I98+O98</f>
        <v>12754.57647889</v>
      </c>
      <c r="D98" s="43">
        <f t="shared" ref="D98" si="280">J98+P98</f>
        <v>16967.832658160001</v>
      </c>
      <c r="E98" s="43">
        <f t="shared" ref="E98" si="281">K98+Q98</f>
        <v>8967.2142989299991</v>
      </c>
      <c r="F98" s="43">
        <f t="shared" ref="F98" si="282">L98+R98</f>
        <v>7518.5130568000004</v>
      </c>
      <c r="G98" s="43">
        <f t="shared" ref="G98" si="283">M98+S98</f>
        <v>482.10530242999999</v>
      </c>
      <c r="H98" s="43">
        <f t="shared" ref="H98" si="284">SUM(I98:J98)</f>
        <v>11447.891289499999</v>
      </c>
      <c r="I98" s="43">
        <v>5853.19421332</v>
      </c>
      <c r="J98" s="43">
        <f t="shared" ref="J98" si="285">SUM(K98:M98)</f>
        <v>5594.6970761800003</v>
      </c>
      <c r="K98" s="43">
        <v>3481.65213335</v>
      </c>
      <c r="L98" s="43">
        <v>2065.05707549</v>
      </c>
      <c r="M98" s="43">
        <v>47.987867340000001</v>
      </c>
      <c r="N98" s="43">
        <f t="shared" ref="N98" si="286">SUM(O98:P98)</f>
        <v>18274.51784755</v>
      </c>
      <c r="O98" s="43">
        <v>6901.3822655699996</v>
      </c>
      <c r="P98" s="43">
        <f t="shared" ref="P98" si="287">SUM(Q98:S98)</f>
        <v>11373.135581980001</v>
      </c>
      <c r="Q98" s="43">
        <v>5485.5621655799996</v>
      </c>
      <c r="R98" s="43">
        <v>5453.4559813100004</v>
      </c>
      <c r="S98" s="43">
        <v>434.11743509000001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29619.005664870001</v>
      </c>
      <c r="C99" s="43">
        <f t="shared" ref="C99" si="288">I99+O99</f>
        <v>12855.562898759999</v>
      </c>
      <c r="D99" s="43">
        <f t="shared" ref="D99" si="289">J99+P99</f>
        <v>16763.442766109998</v>
      </c>
      <c r="E99" s="43">
        <f t="shared" ref="E99" si="290">K99+Q99</f>
        <v>8971.8789041700002</v>
      </c>
      <c r="F99" s="43">
        <f t="shared" ref="F99" si="291">L99+R99</f>
        <v>7304.6151338099999</v>
      </c>
      <c r="G99" s="43">
        <f t="shared" ref="G99" si="292">M99+S99</f>
        <v>486.94872812999995</v>
      </c>
      <c r="H99" s="43">
        <f t="shared" ref="H99" si="293">SUM(I99:J99)</f>
        <v>11428.658518050001</v>
      </c>
      <c r="I99" s="43">
        <v>5809.8883953499999</v>
      </c>
      <c r="J99" s="43">
        <f t="shared" ref="J99" si="294">SUM(K99:M99)</f>
        <v>5618.7701226999998</v>
      </c>
      <c r="K99" s="43">
        <v>3583.1914148300002</v>
      </c>
      <c r="L99" s="43">
        <v>1985.34064528</v>
      </c>
      <c r="M99" s="43">
        <v>50.238062589999998</v>
      </c>
      <c r="N99" s="43">
        <f t="shared" ref="N99" si="295">SUM(O99:P99)</f>
        <v>18190.34714682</v>
      </c>
      <c r="O99" s="43">
        <v>7045.6745034100004</v>
      </c>
      <c r="P99" s="43">
        <f t="shared" ref="P99" si="296">SUM(Q99:S99)</f>
        <v>11144.67264341</v>
      </c>
      <c r="Q99" s="43">
        <v>5388.68748934</v>
      </c>
      <c r="R99" s="43">
        <v>5319.2744885299999</v>
      </c>
      <c r="S99" s="43">
        <v>436.71066553999998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30579.17028056</v>
      </c>
      <c r="C100" s="43">
        <f t="shared" ref="C100" si="297">I100+O100</f>
        <v>13871.132312149999</v>
      </c>
      <c r="D100" s="43">
        <f t="shared" ref="D100" si="298">J100+P100</f>
        <v>16708.037968410001</v>
      </c>
      <c r="E100" s="43">
        <f t="shared" ref="E100" si="299">K100+Q100</f>
        <v>9107.8844992599988</v>
      </c>
      <c r="F100" s="43">
        <f t="shared" ref="F100" si="300">L100+R100</f>
        <v>7141.2789734899998</v>
      </c>
      <c r="G100" s="43">
        <f t="shared" ref="G100" si="301">M100+S100</f>
        <v>458.87449565999998</v>
      </c>
      <c r="H100" s="43">
        <f t="shared" ref="H100" si="302">SUM(I100:J100)</f>
        <v>12413.867625110001</v>
      </c>
      <c r="I100" s="43">
        <v>6736.5142065999999</v>
      </c>
      <c r="J100" s="43">
        <f t="shared" ref="J100" si="303">SUM(K100:M100)</f>
        <v>5677.3534185100007</v>
      </c>
      <c r="K100" s="43">
        <v>3685.8465601799999</v>
      </c>
      <c r="L100" s="43">
        <v>1939.2351931600001</v>
      </c>
      <c r="M100" s="43">
        <v>52.271665169999999</v>
      </c>
      <c r="N100" s="43">
        <f t="shared" ref="N100" si="304">SUM(O100:P100)</f>
        <v>18165.302655449999</v>
      </c>
      <c r="O100" s="43">
        <v>7134.6181055500001</v>
      </c>
      <c r="P100" s="43">
        <f t="shared" ref="P100" si="305">SUM(Q100:S100)</f>
        <v>11030.684549899999</v>
      </c>
      <c r="Q100" s="43">
        <v>5422.0379390799999</v>
      </c>
      <c r="R100" s="43">
        <v>5202.0437803300001</v>
      </c>
      <c r="S100" s="43">
        <v>406.60283048999997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30958.632406770004</v>
      </c>
      <c r="C101" s="43">
        <f t="shared" ref="C101" si="306">I101+O101</f>
        <v>14111.317658259999</v>
      </c>
      <c r="D101" s="43">
        <f t="shared" ref="D101" si="307">J101+P101</f>
        <v>16847.314748510002</v>
      </c>
      <c r="E101" s="43">
        <f t="shared" ref="E101" si="308">K101+Q101</f>
        <v>9282.9433514299999</v>
      </c>
      <c r="F101" s="43">
        <f t="shared" ref="F101" si="309">L101+R101</f>
        <v>7095.6593102500001</v>
      </c>
      <c r="G101" s="43">
        <f t="shared" ref="G101" si="310">M101+S101</f>
        <v>468.71208683000003</v>
      </c>
      <c r="H101" s="43">
        <f t="shared" ref="H101" si="311">SUM(I101:J101)</f>
        <v>12149.526272839999</v>
      </c>
      <c r="I101" s="43">
        <v>6482.75040971</v>
      </c>
      <c r="J101" s="43">
        <f t="shared" ref="J101" si="312">SUM(K101:M101)</f>
        <v>5666.7758631299994</v>
      </c>
      <c r="K101" s="43">
        <v>3728.86545368</v>
      </c>
      <c r="L101" s="43">
        <v>1880.7184962199999</v>
      </c>
      <c r="M101" s="43">
        <v>57.191913229999997</v>
      </c>
      <c r="N101" s="43">
        <f t="shared" ref="N101" si="313">SUM(O101:P101)</f>
        <v>18809.106133929999</v>
      </c>
      <c r="O101" s="43">
        <v>7628.5672485499999</v>
      </c>
      <c r="P101" s="43">
        <f t="shared" ref="P101" si="314">SUM(Q101:S101)</f>
        <v>11180.538885380001</v>
      </c>
      <c r="Q101" s="43">
        <v>5554.0778977500004</v>
      </c>
      <c r="R101" s="43">
        <v>5214.9408140300002</v>
      </c>
      <c r="S101" s="43">
        <v>411.52017360000002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32262.916475960003</v>
      </c>
      <c r="C102" s="43">
        <f t="shared" ref="C102" si="315">I102+O102</f>
        <v>14710.62913213</v>
      </c>
      <c r="D102" s="43">
        <f t="shared" ref="D102" si="316">J102+P102</f>
        <v>17552.287343829998</v>
      </c>
      <c r="E102" s="43">
        <f t="shared" ref="E102" si="317">K102+Q102</f>
        <v>9819.3649207199996</v>
      </c>
      <c r="F102" s="43">
        <f t="shared" ref="F102" si="318">L102+R102</f>
        <v>7235.10552689</v>
      </c>
      <c r="G102" s="43">
        <f t="shared" ref="G102" si="319">M102+S102</f>
        <v>497.81689621999999</v>
      </c>
      <c r="H102" s="43">
        <f t="shared" ref="H102" si="320">SUM(I102:J102)</f>
        <v>12101.379710969999</v>
      </c>
      <c r="I102" s="43">
        <v>6430.0549210099998</v>
      </c>
      <c r="J102" s="43">
        <f t="shared" ref="J102" si="321">SUM(K102:M102)</f>
        <v>5671.3247899600001</v>
      </c>
      <c r="K102" s="43">
        <v>3847.39637928</v>
      </c>
      <c r="L102" s="43">
        <v>1754.7201931699999</v>
      </c>
      <c r="M102" s="43">
        <v>69.208217509999997</v>
      </c>
      <c r="N102" s="43">
        <f t="shared" ref="N102" si="322">SUM(O102:P102)</f>
        <v>20161.53676499</v>
      </c>
      <c r="O102" s="43">
        <v>8280.5742111199997</v>
      </c>
      <c r="P102" s="43">
        <f t="shared" ref="P102" si="323">SUM(Q102:S102)</f>
        <v>11880.962553869998</v>
      </c>
      <c r="Q102" s="43">
        <v>5971.9685414400001</v>
      </c>
      <c r="R102" s="43">
        <v>5480.3853337199998</v>
      </c>
      <c r="S102" s="43">
        <v>428.60867870999999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32665.404062450005</v>
      </c>
      <c r="C103" s="43">
        <f t="shared" ref="C103" si="324">I103+O103</f>
        <v>15007.67895677</v>
      </c>
      <c r="D103" s="43">
        <f t="shared" ref="D103" si="325">J103+P103</f>
        <v>17657.725105680001</v>
      </c>
      <c r="E103" s="43">
        <f t="shared" ref="E103" si="326">K103+Q103</f>
        <v>9935.3316416400012</v>
      </c>
      <c r="F103" s="43">
        <f t="shared" ref="F103" si="327">L103+R103</f>
        <v>7220.2391581900001</v>
      </c>
      <c r="G103" s="43">
        <f t="shared" ref="G103" si="328">M103+S103</f>
        <v>502.15430585000001</v>
      </c>
      <c r="H103" s="43">
        <f t="shared" ref="H103" si="329">SUM(I103:J103)</f>
        <v>12453.749214079999</v>
      </c>
      <c r="I103" s="43">
        <v>6725.1741566000001</v>
      </c>
      <c r="J103" s="43">
        <f t="shared" ref="J103" si="330">SUM(K103:M103)</f>
        <v>5728.5750574799995</v>
      </c>
      <c r="K103" s="43">
        <v>3926.1921731299999</v>
      </c>
      <c r="L103" s="43">
        <v>1731.2916117499999</v>
      </c>
      <c r="M103" s="43">
        <v>71.091272599999996</v>
      </c>
      <c r="N103" s="43">
        <f t="shared" ref="N103" si="331">SUM(O103:P103)</f>
        <v>20211.654848370003</v>
      </c>
      <c r="O103" s="43">
        <v>8282.5048001699997</v>
      </c>
      <c r="P103" s="43">
        <f t="shared" ref="P103" si="332">SUM(Q103:S103)</f>
        <v>11929.150048200001</v>
      </c>
      <c r="Q103" s="43">
        <v>6009.1394685100004</v>
      </c>
      <c r="R103" s="43">
        <v>5488.9475464400002</v>
      </c>
      <c r="S103" s="43">
        <v>431.06303324999999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32614.380478599996</v>
      </c>
      <c r="C104" s="43">
        <f t="shared" ref="C104" si="333">I104+O104</f>
        <v>14921.03159678</v>
      </c>
      <c r="D104" s="43">
        <f t="shared" ref="D104" si="334">J104+P104</f>
        <v>17693.348881819998</v>
      </c>
      <c r="E104" s="43">
        <f t="shared" ref="E104" si="335">K104+Q104</f>
        <v>9912.1887743099996</v>
      </c>
      <c r="F104" s="43">
        <f t="shared" ref="F104" si="336">L104+R104</f>
        <v>7237.6881298600001</v>
      </c>
      <c r="G104" s="43">
        <f t="shared" ref="G104" si="337">M104+S104</f>
        <v>543.47197764999999</v>
      </c>
      <c r="H104" s="43">
        <f t="shared" ref="H104" si="338">SUM(I104:J104)</f>
        <v>12368.408884510001</v>
      </c>
      <c r="I104" s="43">
        <v>6557.7134740700003</v>
      </c>
      <c r="J104" s="43">
        <f t="shared" ref="J104" si="339">SUM(K104:M104)</f>
        <v>5810.6954104400002</v>
      </c>
      <c r="K104" s="43">
        <v>3997.9574929999999</v>
      </c>
      <c r="L104" s="43">
        <v>1740.89659441</v>
      </c>
      <c r="M104" s="43">
        <v>71.841323029999998</v>
      </c>
      <c r="N104" s="43">
        <f t="shared" ref="N104" si="340">SUM(O104:P104)</f>
        <v>20245.971594089999</v>
      </c>
      <c r="O104" s="43">
        <v>8363.3181227099994</v>
      </c>
      <c r="P104" s="43">
        <f t="shared" ref="P104" si="341">SUM(Q104:S104)</f>
        <v>11882.653471379999</v>
      </c>
      <c r="Q104" s="43">
        <v>5914.2312813099998</v>
      </c>
      <c r="R104" s="43">
        <v>5496.7915354500001</v>
      </c>
      <c r="S104" s="43">
        <v>471.63065461999997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31431.463770070004</v>
      </c>
      <c r="C105" s="43">
        <f t="shared" ref="C105" si="342">I105+O105</f>
        <v>13737.31554136</v>
      </c>
      <c r="D105" s="43">
        <f t="shared" ref="D105" si="343">J105+P105</f>
        <v>17694.148228710001</v>
      </c>
      <c r="E105" s="43">
        <f t="shared" ref="E105" si="344">K105+Q105</f>
        <v>9956.1341330199994</v>
      </c>
      <c r="F105" s="43">
        <f t="shared" ref="F105" si="345">L105+R105</f>
        <v>7172.8752778600001</v>
      </c>
      <c r="G105" s="43">
        <f t="shared" ref="G105" si="346">M105+S105</f>
        <v>565.13881782999999</v>
      </c>
      <c r="H105" s="43">
        <f t="shared" ref="H105" si="347">SUM(I105:J105)</f>
        <v>12134.195015789999</v>
      </c>
      <c r="I105" s="43">
        <v>6302.0731277000004</v>
      </c>
      <c r="J105" s="43">
        <f t="shared" ref="J105" si="348">SUM(K105:M105)</f>
        <v>5832.1218880899996</v>
      </c>
      <c r="K105" s="43">
        <v>4054.7764118099999</v>
      </c>
      <c r="L105" s="43">
        <v>1703.7000694999999</v>
      </c>
      <c r="M105" s="43">
        <v>73.645406780000002</v>
      </c>
      <c r="N105" s="43">
        <f t="shared" ref="N105" si="349">SUM(O105:P105)</f>
        <v>19297.268754279998</v>
      </c>
      <c r="O105" s="43">
        <v>7435.2424136600002</v>
      </c>
      <c r="P105" s="43">
        <f t="shared" ref="P105" si="350">SUM(Q105:S105)</f>
        <v>11862.026340619999</v>
      </c>
      <c r="Q105" s="43">
        <v>5901.3577212099999</v>
      </c>
      <c r="R105" s="43">
        <v>5469.1752083600004</v>
      </c>
      <c r="S105" s="43">
        <v>491.49341105000002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31187.125813779996</v>
      </c>
      <c r="C106" s="43">
        <f t="shared" ref="C106" si="351">I106+O106</f>
        <v>13885.63366594</v>
      </c>
      <c r="D106" s="43">
        <f t="shared" ref="D106" si="352">J106+P106</f>
        <v>17301.492147839999</v>
      </c>
      <c r="E106" s="43">
        <f t="shared" ref="E106" si="353">K106+Q106</f>
        <v>9748.3028279099999</v>
      </c>
      <c r="F106" s="43">
        <f t="shared" ref="F106" si="354">L106+R106</f>
        <v>6995.7476763599998</v>
      </c>
      <c r="G106" s="43">
        <f t="shared" ref="G106" si="355">M106+S106</f>
        <v>557.44164357</v>
      </c>
      <c r="H106" s="43">
        <f t="shared" ref="H106" si="356">SUM(I106:J106)</f>
        <v>12674.913061309999</v>
      </c>
      <c r="I106" s="43">
        <v>6759.8404308899999</v>
      </c>
      <c r="J106" s="43">
        <f t="shared" ref="J106" si="357">SUM(K106:M106)</f>
        <v>5915.0726304199998</v>
      </c>
      <c r="K106" s="43">
        <v>4195.6093091399998</v>
      </c>
      <c r="L106" s="43">
        <v>1642.9232153999999</v>
      </c>
      <c r="M106" s="43">
        <v>76.540105879999999</v>
      </c>
      <c r="N106" s="43">
        <f t="shared" ref="N106" si="358">SUM(O106:P106)</f>
        <v>18512.212752470001</v>
      </c>
      <c r="O106" s="43">
        <v>7125.7932350499996</v>
      </c>
      <c r="P106" s="43">
        <f t="shared" ref="P106" si="359">SUM(Q106:S106)</f>
        <v>11386.419517420001</v>
      </c>
      <c r="Q106" s="43">
        <v>5552.6935187700001</v>
      </c>
      <c r="R106" s="43">
        <v>5352.8244609599997</v>
      </c>
      <c r="S106" s="43">
        <v>480.90153769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31600.18508123</v>
      </c>
      <c r="C107" s="43">
        <f t="shared" ref="C107" si="360">I107+O107</f>
        <v>14209.382511709999</v>
      </c>
      <c r="D107" s="43">
        <f t="shared" ref="D107" si="361">J107+P107</f>
        <v>17390.802569519998</v>
      </c>
      <c r="E107" s="43">
        <f t="shared" ref="E107" si="362">K107+Q107</f>
        <v>9817.94920121</v>
      </c>
      <c r="F107" s="43">
        <f t="shared" ref="F107" si="363">L107+R107</f>
        <v>7004.9403522799994</v>
      </c>
      <c r="G107" s="43">
        <f t="shared" ref="G107" si="364">M107+S107</f>
        <v>567.91301602999999</v>
      </c>
      <c r="H107" s="43">
        <f t="shared" ref="H107" si="365">SUM(I107:J107)</f>
        <v>12678.365003089999</v>
      </c>
      <c r="I107" s="43">
        <v>6629.5862197799997</v>
      </c>
      <c r="J107" s="43">
        <f t="shared" ref="J107" si="366">SUM(K107:M107)</f>
        <v>6048.7787833100001</v>
      </c>
      <c r="K107" s="43">
        <v>4244.8951018500002</v>
      </c>
      <c r="L107" s="43">
        <v>1723.8382645300001</v>
      </c>
      <c r="M107" s="43">
        <v>80.045416930000002</v>
      </c>
      <c r="N107" s="43">
        <f t="shared" ref="N107" si="367">SUM(O107:P107)</f>
        <v>18921.820078139997</v>
      </c>
      <c r="O107" s="43">
        <v>7579.7962919299998</v>
      </c>
      <c r="P107" s="43">
        <f t="shared" ref="P107" si="368">SUM(Q107:S107)</f>
        <v>11342.023786209998</v>
      </c>
      <c r="Q107" s="43">
        <v>5573.0540993599998</v>
      </c>
      <c r="R107" s="43">
        <v>5281.1020877499996</v>
      </c>
      <c r="S107" s="43">
        <v>487.86759910000001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31827.462790549998</v>
      </c>
      <c r="C108" s="43">
        <f t="shared" ref="C108" si="369">I108+O108</f>
        <v>14612.10657389</v>
      </c>
      <c r="D108" s="43">
        <f t="shared" ref="D108" si="370">J108+P108</f>
        <v>17215.356216660002</v>
      </c>
      <c r="E108" s="43">
        <f t="shared" ref="E108" si="371">K108+Q108</f>
        <v>9903.6372100099998</v>
      </c>
      <c r="F108" s="43">
        <f t="shared" ref="F108" si="372">L108+R108</f>
        <v>6785.1283514200004</v>
      </c>
      <c r="G108" s="43">
        <f t="shared" ref="G108" si="373">M108+S108</f>
        <v>526.59065523000004</v>
      </c>
      <c r="H108" s="43">
        <f t="shared" ref="H108" si="374">SUM(I108:J108)</f>
        <v>12949.83311542</v>
      </c>
      <c r="I108" s="43">
        <v>6791.2637035400003</v>
      </c>
      <c r="J108" s="43">
        <f t="shared" ref="J108" si="375">SUM(K108:M108)</f>
        <v>6158.5694118800002</v>
      </c>
      <c r="K108" s="43">
        <v>4388.9406915199997</v>
      </c>
      <c r="L108" s="43">
        <v>1689.40280635</v>
      </c>
      <c r="M108" s="43">
        <v>80.225914009999997</v>
      </c>
      <c r="N108" s="43">
        <f t="shared" ref="N108" si="376">SUM(O108:P108)</f>
        <v>18877.62967513</v>
      </c>
      <c r="O108" s="43">
        <v>7820.8428703500003</v>
      </c>
      <c r="P108" s="43">
        <f t="shared" ref="P108" si="377">SUM(Q108:S108)</f>
        <v>11056.78680478</v>
      </c>
      <c r="Q108" s="43">
        <v>5514.69651849</v>
      </c>
      <c r="R108" s="43">
        <v>5095.7255450700004</v>
      </c>
      <c r="S108" s="43">
        <v>446.36474121999998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32172.58567755</v>
      </c>
      <c r="C109" s="43">
        <f t="shared" ref="C109" si="378">I109+O109</f>
        <v>14815.64242846</v>
      </c>
      <c r="D109" s="43">
        <f t="shared" ref="D109" si="379">J109+P109</f>
        <v>17356.94324909</v>
      </c>
      <c r="E109" s="43">
        <f t="shared" ref="E109" si="380">K109+Q109</f>
        <v>10031.132093370001</v>
      </c>
      <c r="F109" s="43">
        <f t="shared" ref="F109" si="381">L109+R109</f>
        <v>6794.7670914500004</v>
      </c>
      <c r="G109" s="43">
        <f t="shared" ref="G109" si="382">M109+S109</f>
        <v>531.04406427000004</v>
      </c>
      <c r="H109" s="43">
        <f t="shared" ref="H109" si="383">SUM(I109:J109)</f>
        <v>13036.46219222</v>
      </c>
      <c r="I109" s="43">
        <v>6860.2229366900001</v>
      </c>
      <c r="J109" s="43">
        <f t="shared" ref="J109" si="384">SUM(K109:M109)</f>
        <v>6176.2392555300003</v>
      </c>
      <c r="K109" s="43">
        <v>4433.6410673299997</v>
      </c>
      <c r="L109" s="43">
        <v>1662.94419507</v>
      </c>
      <c r="M109" s="43">
        <v>79.653993130000003</v>
      </c>
      <c r="N109" s="43">
        <f t="shared" ref="N109" si="385">SUM(O109:P109)</f>
        <v>19136.123485330001</v>
      </c>
      <c r="O109" s="43">
        <v>7955.4194917699997</v>
      </c>
      <c r="P109" s="43">
        <f t="shared" ref="P109" si="386">SUM(Q109:S109)</f>
        <v>11180.703993560001</v>
      </c>
      <c r="Q109" s="43">
        <v>5597.4910260400002</v>
      </c>
      <c r="R109" s="43">
        <v>5131.8228963800002</v>
      </c>
      <c r="S109" s="43">
        <v>451.39007113999998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32207.271362349999</v>
      </c>
      <c r="C110" s="43">
        <f t="shared" ref="C110" si="387">I110+O110</f>
        <v>15160.89699573</v>
      </c>
      <c r="D110" s="43">
        <f t="shared" ref="D110" si="388">J110+P110</f>
        <v>17046.374366619999</v>
      </c>
      <c r="E110" s="43">
        <f t="shared" ref="E110" si="389">K110+Q110</f>
        <v>10065.885015479998</v>
      </c>
      <c r="F110" s="43">
        <f t="shared" ref="F110" si="390">L110+R110</f>
        <v>6468.62041185</v>
      </c>
      <c r="G110" s="43">
        <f t="shared" ref="G110" si="391">M110+S110</f>
        <v>511.86893929000001</v>
      </c>
      <c r="H110" s="43">
        <f t="shared" ref="H110" si="392">SUM(I110:J110)</f>
        <v>13498.846483759999</v>
      </c>
      <c r="I110" s="43">
        <v>7264.2326737699996</v>
      </c>
      <c r="J110" s="43">
        <f t="shared" ref="J110" si="393">SUM(K110:M110)</f>
        <v>6234.613809989999</v>
      </c>
      <c r="K110" s="43">
        <v>4511.3283914699996</v>
      </c>
      <c r="L110" s="43">
        <v>1643.6717485900001</v>
      </c>
      <c r="M110" s="43">
        <v>79.61366993</v>
      </c>
      <c r="N110" s="43">
        <f t="shared" ref="N110" si="394">SUM(O110:P110)</f>
        <v>18708.424878589998</v>
      </c>
      <c r="O110" s="43">
        <v>7896.6643219600001</v>
      </c>
      <c r="P110" s="43">
        <f t="shared" ref="P110" si="395">SUM(Q110:S110)</f>
        <v>10811.760556629999</v>
      </c>
      <c r="Q110" s="43">
        <v>5554.5566240099997</v>
      </c>
      <c r="R110" s="43">
        <v>4824.9486632600001</v>
      </c>
      <c r="S110" s="43">
        <v>432.25526936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32257.281755470001</v>
      </c>
      <c r="C111" s="43">
        <f t="shared" ref="C111" si="396">I111+O111</f>
        <v>15027.50940678</v>
      </c>
      <c r="D111" s="43">
        <f t="shared" ref="D111" si="397">J111+P111</f>
        <v>17229.772348689999</v>
      </c>
      <c r="E111" s="43">
        <f t="shared" ref="E111" si="398">K111+Q111</f>
        <v>10248.353483930001</v>
      </c>
      <c r="F111" s="43">
        <f t="shared" ref="F111" si="399">L111+R111</f>
        <v>6409.7068862400001</v>
      </c>
      <c r="G111" s="43">
        <f t="shared" ref="G111" si="400">M111+S111</f>
        <v>571.71197852</v>
      </c>
      <c r="H111" s="43">
        <f t="shared" ref="H111" si="401">SUM(I111:J111)</f>
        <v>13124.462381059999</v>
      </c>
      <c r="I111" s="43">
        <v>6902.1956001799999</v>
      </c>
      <c r="J111" s="43">
        <f t="shared" ref="J111" si="402">SUM(K111:M111)</f>
        <v>6222.2667808799997</v>
      </c>
      <c r="K111" s="43">
        <v>4516.8307717600001</v>
      </c>
      <c r="L111" s="43">
        <v>1626.18432134</v>
      </c>
      <c r="M111" s="43">
        <v>79.251687779999997</v>
      </c>
      <c r="N111" s="43">
        <f t="shared" ref="N111" si="403">SUM(O111:P111)</f>
        <v>19132.819374409999</v>
      </c>
      <c r="O111" s="43">
        <v>8125.3138066000001</v>
      </c>
      <c r="P111" s="43">
        <f t="shared" ref="P111" si="404">SUM(Q111:S111)</f>
        <v>11007.50556781</v>
      </c>
      <c r="Q111" s="43">
        <v>5731.52271217</v>
      </c>
      <c r="R111" s="43">
        <v>4783.5225649000004</v>
      </c>
      <c r="S111" s="43">
        <v>492.46029074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33180.647632760003</v>
      </c>
      <c r="C112" s="43">
        <f t="shared" ref="C112" si="405">I112+O112</f>
        <v>16193.26324484</v>
      </c>
      <c r="D112" s="43">
        <f t="shared" ref="D112" si="406">J112+P112</f>
        <v>16987.384387919999</v>
      </c>
      <c r="E112" s="43">
        <f t="shared" ref="E112" si="407">K112+Q112</f>
        <v>10226.598860890001</v>
      </c>
      <c r="F112" s="43">
        <f t="shared" ref="F112" si="408">L112+R112</f>
        <v>6324.4673758200006</v>
      </c>
      <c r="G112" s="43">
        <f t="shared" ref="G112" si="409">M112+S112</f>
        <v>436.31815121</v>
      </c>
      <c r="H112" s="43">
        <f t="shared" ref="H112" si="410">SUM(I112:J112)</f>
        <v>14262.65460966</v>
      </c>
      <c r="I112" s="43">
        <v>7998.7532567300004</v>
      </c>
      <c r="J112" s="43">
        <f t="shared" ref="J112" si="411">SUM(K112:M112)</f>
        <v>6263.90135293</v>
      </c>
      <c r="K112" s="43">
        <v>4682.5924883999996</v>
      </c>
      <c r="L112" s="43">
        <v>1503.06088529</v>
      </c>
      <c r="M112" s="43">
        <v>78.247979240000006</v>
      </c>
      <c r="N112" s="43">
        <f t="shared" ref="N112" si="412">SUM(O112:P112)</f>
        <v>18917.993023099996</v>
      </c>
      <c r="O112" s="43">
        <v>8194.5099881099995</v>
      </c>
      <c r="P112" s="43">
        <f t="shared" ref="P112" si="413">SUM(Q112:S112)</f>
        <v>10723.483034989998</v>
      </c>
      <c r="Q112" s="43">
        <v>5544.0063724900001</v>
      </c>
      <c r="R112" s="43">
        <v>4821.4064905300002</v>
      </c>
      <c r="S112" s="43">
        <v>358.07017196999999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32263.922624649997</v>
      </c>
      <c r="C113" s="43">
        <f t="shared" ref="C113" si="414">I113+O113</f>
        <v>15590.83296679</v>
      </c>
      <c r="D113" s="43">
        <f t="shared" ref="D113" si="415">J113+P113</f>
        <v>16673.08965786</v>
      </c>
      <c r="E113" s="43">
        <f t="shared" ref="E113" si="416">K113+Q113</f>
        <v>9959.605337680001</v>
      </c>
      <c r="F113" s="43">
        <f t="shared" ref="F113" si="417">L113+R113</f>
        <v>6299.6536167599997</v>
      </c>
      <c r="G113" s="43">
        <f t="shared" ref="G113" si="418">M113+S113</f>
        <v>413.83070341999996</v>
      </c>
      <c r="H113" s="43">
        <f t="shared" ref="H113" si="419">SUM(I113:J113)</f>
        <v>13708.842139300001</v>
      </c>
      <c r="I113" s="43">
        <v>7416.0029126500003</v>
      </c>
      <c r="J113" s="43">
        <f t="shared" ref="J113" si="420">SUM(K113:M113)</f>
        <v>6292.8392266500005</v>
      </c>
      <c r="K113" s="43">
        <v>4551.9083095599999</v>
      </c>
      <c r="L113" s="43">
        <v>1669.1562685599999</v>
      </c>
      <c r="M113" s="43">
        <v>71.774648529999993</v>
      </c>
      <c r="N113" s="43">
        <f t="shared" ref="N113" si="421">SUM(O113:P113)</f>
        <v>18555.080485350001</v>
      </c>
      <c r="O113" s="43">
        <v>8174.8300541400004</v>
      </c>
      <c r="P113" s="43">
        <f t="shared" ref="P113" si="422">SUM(Q113:S113)</f>
        <v>10380.250431209999</v>
      </c>
      <c r="Q113" s="43">
        <v>5407.6970281200001</v>
      </c>
      <c r="R113" s="43">
        <v>4630.4973481999996</v>
      </c>
      <c r="S113" s="43">
        <v>342.05605488999998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33178.268604080004</v>
      </c>
      <c r="C114" s="43">
        <f t="shared" ref="C114" si="423">I114+O114</f>
        <v>16114.592234780001</v>
      </c>
      <c r="D114" s="43">
        <f t="shared" ref="D114" si="424">J114+P114</f>
        <v>17063.676369300003</v>
      </c>
      <c r="E114" s="43">
        <f t="shared" ref="E114" si="425">K114+Q114</f>
        <v>10329.707337190001</v>
      </c>
      <c r="F114" s="43">
        <f t="shared" ref="F114" si="426">L114+R114</f>
        <v>6358.8137682500001</v>
      </c>
      <c r="G114" s="43">
        <f t="shared" ref="G114" si="427">M114+S114</f>
        <v>375.15526385999999</v>
      </c>
      <c r="H114" s="43">
        <f t="shared" ref="H114" si="428">SUM(I114:J114)</f>
        <v>14123.111491220001</v>
      </c>
      <c r="I114" s="43">
        <v>7775.04688343</v>
      </c>
      <c r="J114" s="43">
        <f t="shared" ref="J114" si="429">SUM(K114:M114)</f>
        <v>6348.064607790001</v>
      </c>
      <c r="K114" s="43">
        <v>4610.3340076100003</v>
      </c>
      <c r="L114" s="43">
        <v>1669.50252118</v>
      </c>
      <c r="M114" s="43">
        <v>68.228078999999994</v>
      </c>
      <c r="N114" s="43">
        <f t="shared" ref="N114" si="430">SUM(O114:P114)</f>
        <v>19055.157112860001</v>
      </c>
      <c r="O114" s="43">
        <v>8339.5453513499997</v>
      </c>
      <c r="P114" s="43">
        <f t="shared" ref="P114" si="431">SUM(Q114:S114)</f>
        <v>10715.611761510001</v>
      </c>
      <c r="Q114" s="43">
        <v>5719.3733295800002</v>
      </c>
      <c r="R114" s="43">
        <v>4689.3112470699998</v>
      </c>
      <c r="S114" s="43">
        <v>306.92718486000001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32374.567406870003</v>
      </c>
      <c r="C115" s="43">
        <f t="shared" ref="C115" si="432">I115+O115</f>
        <v>15608.581103410001</v>
      </c>
      <c r="D115" s="43">
        <f t="shared" ref="D115" si="433">J115+P115</f>
        <v>16765.986303460002</v>
      </c>
      <c r="E115" s="43">
        <f t="shared" ref="E115" si="434">K115+Q115</f>
        <v>10289.691675549999</v>
      </c>
      <c r="F115" s="43">
        <f t="shared" ref="F115" si="435">L115+R115</f>
        <v>6086.0036638900001</v>
      </c>
      <c r="G115" s="43">
        <f t="shared" ref="G115" si="436">M115+S115</f>
        <v>390.29096401999999</v>
      </c>
      <c r="H115" s="43">
        <f t="shared" ref="H115" si="437">SUM(I115:J115)</f>
        <v>14013.336650739999</v>
      </c>
      <c r="I115" s="43">
        <v>7587.9310587199998</v>
      </c>
      <c r="J115" s="43">
        <f t="shared" ref="J115" si="438">SUM(K115:M115)</f>
        <v>6425.4055920199999</v>
      </c>
      <c r="K115" s="43">
        <v>4730.0375039299997</v>
      </c>
      <c r="L115" s="43">
        <v>1627.5200839399999</v>
      </c>
      <c r="M115" s="43">
        <v>67.848004149999994</v>
      </c>
      <c r="N115" s="43">
        <f t="shared" ref="N115" si="439">SUM(O115:P115)</f>
        <v>18361.23075613</v>
      </c>
      <c r="O115" s="43">
        <v>8020.65004469</v>
      </c>
      <c r="P115" s="43">
        <f t="shared" ref="P115" si="440">SUM(Q115:S115)</f>
        <v>10340.580711440001</v>
      </c>
      <c r="Q115" s="43">
        <v>5559.6541716199999</v>
      </c>
      <c r="R115" s="43">
        <v>4458.4835799499997</v>
      </c>
      <c r="S115" s="43">
        <v>322.44295986999998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33496.506394800002</v>
      </c>
      <c r="C116" s="43">
        <f t="shared" ref="C116" si="441">I116+O116</f>
        <v>16131.210511950001</v>
      </c>
      <c r="D116" s="43">
        <f t="shared" ref="D116" si="442">J116+P116</f>
        <v>17365.295882849998</v>
      </c>
      <c r="E116" s="43">
        <f t="shared" ref="E116" si="443">K116+Q116</f>
        <v>10675.60782162</v>
      </c>
      <c r="F116" s="43">
        <f t="shared" ref="F116" si="444">L116+R116</f>
        <v>6299.1602284699993</v>
      </c>
      <c r="G116" s="43">
        <f t="shared" ref="G116" si="445">M116+S116</f>
        <v>390.52783276000002</v>
      </c>
      <c r="H116" s="43">
        <f t="shared" ref="H116" si="446">SUM(I116:J116)</f>
        <v>14207.76146247</v>
      </c>
      <c r="I116" s="43">
        <v>7669.70797846</v>
      </c>
      <c r="J116" s="43">
        <f t="shared" ref="J116" si="447">SUM(K116:M116)</f>
        <v>6538.053484009999</v>
      </c>
      <c r="K116" s="43">
        <v>4861.9561225199996</v>
      </c>
      <c r="L116" s="43">
        <v>1608.35820696</v>
      </c>
      <c r="M116" s="43">
        <v>67.739154529999993</v>
      </c>
      <c r="N116" s="43">
        <f t="shared" ref="N116" si="448">SUM(O116:P116)</f>
        <v>19288.744932329999</v>
      </c>
      <c r="O116" s="43">
        <v>8461.5025334900001</v>
      </c>
      <c r="P116" s="43">
        <f t="shared" ref="P116" si="449">SUM(Q116:S116)</f>
        <v>10827.242398839999</v>
      </c>
      <c r="Q116" s="43">
        <v>5813.6516990999999</v>
      </c>
      <c r="R116" s="43">
        <v>4690.8020215099996</v>
      </c>
      <c r="S116" s="43">
        <v>322.78867823000002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33267.628299399999</v>
      </c>
      <c r="C117" s="43">
        <f t="shared" ref="C117" si="450">I117+O117</f>
        <v>16107.46005096</v>
      </c>
      <c r="D117" s="43">
        <f t="shared" ref="D117" si="451">J117+P117</f>
        <v>17160.168248440001</v>
      </c>
      <c r="E117" s="43">
        <f t="shared" ref="E117" si="452">K117+Q117</f>
        <v>10530.53572772</v>
      </c>
      <c r="F117" s="43">
        <f t="shared" ref="F117" si="453">L117+R117</f>
        <v>6262.1831434099995</v>
      </c>
      <c r="G117" s="43">
        <f t="shared" ref="G117" si="454">M117+S117</f>
        <v>367.44937730999999</v>
      </c>
      <c r="H117" s="43">
        <f t="shared" ref="H117" si="455">SUM(I117:J117)</f>
        <v>14621.40277178</v>
      </c>
      <c r="I117" s="43">
        <v>7948.9540514700002</v>
      </c>
      <c r="J117" s="43">
        <f t="shared" ref="J117" si="456">SUM(K117:M117)</f>
        <v>6672.4487203099998</v>
      </c>
      <c r="K117" s="43">
        <v>4985.5408028900001</v>
      </c>
      <c r="L117" s="43">
        <v>1640.6679694500001</v>
      </c>
      <c r="M117" s="43">
        <v>46.239947970000003</v>
      </c>
      <c r="N117" s="43">
        <f t="shared" ref="N117" si="457">SUM(O117:P117)</f>
        <v>18646.225527620001</v>
      </c>
      <c r="O117" s="43">
        <v>8158.5059994900002</v>
      </c>
      <c r="P117" s="43">
        <f t="shared" ref="P117" si="458">SUM(Q117:S117)</f>
        <v>10487.719528130001</v>
      </c>
      <c r="Q117" s="43">
        <v>5544.9949248299999</v>
      </c>
      <c r="R117" s="43">
        <v>4621.5151739599996</v>
      </c>
      <c r="S117" s="43">
        <v>321.20942933999999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33430.060142850001</v>
      </c>
      <c r="C118" s="43">
        <f t="shared" ref="C118" si="459">I118+O118</f>
        <v>16264.260138040001</v>
      </c>
      <c r="D118" s="43">
        <f t="shared" ref="D118" si="460">J118+P118</f>
        <v>17165.80000481</v>
      </c>
      <c r="E118" s="43">
        <f t="shared" ref="E118" si="461">K118+Q118</f>
        <v>10614.24790889</v>
      </c>
      <c r="F118" s="43">
        <f t="shared" ref="F118" si="462">L118+R118</f>
        <v>6175.0055109699997</v>
      </c>
      <c r="G118" s="43">
        <f t="shared" ref="G118" si="463">M118+S118</f>
        <v>376.54658495000001</v>
      </c>
      <c r="H118" s="43">
        <f t="shared" ref="H118" si="464">SUM(I118:J118)</f>
        <v>14941.898896300001</v>
      </c>
      <c r="I118" s="43">
        <v>8105.5920502600002</v>
      </c>
      <c r="J118" s="43">
        <f t="shared" ref="J118" si="465">SUM(K118:M118)</f>
        <v>6836.30684604</v>
      </c>
      <c r="K118" s="43">
        <v>5081.1445863600002</v>
      </c>
      <c r="L118" s="43">
        <v>1707.48098751</v>
      </c>
      <c r="M118" s="43">
        <v>47.68127217</v>
      </c>
      <c r="N118" s="43">
        <f t="shared" ref="N118" si="466">SUM(O118:P118)</f>
        <v>18488.16124655</v>
      </c>
      <c r="O118" s="43">
        <v>8158.66808778</v>
      </c>
      <c r="P118" s="43">
        <f t="shared" ref="P118" si="467">SUM(Q118:S118)</f>
        <v>10329.493158769999</v>
      </c>
      <c r="Q118" s="43">
        <v>5533.1033225299998</v>
      </c>
      <c r="R118" s="43">
        <v>4467.5245234599997</v>
      </c>
      <c r="S118" s="43">
        <v>328.86531278000001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34657.428363739993</v>
      </c>
      <c r="C119" s="43">
        <f t="shared" ref="C119" si="468">I119+O119</f>
        <v>16869.322913709999</v>
      </c>
      <c r="D119" s="43">
        <f t="shared" ref="D119" si="469">J119+P119</f>
        <v>17788.105450030002</v>
      </c>
      <c r="E119" s="43">
        <f t="shared" ref="E119" si="470">K119+Q119</f>
        <v>11071.78232509</v>
      </c>
      <c r="F119" s="43">
        <f t="shared" ref="F119" si="471">L119+R119</f>
        <v>6320.1769266299998</v>
      </c>
      <c r="G119" s="43">
        <f t="shared" ref="G119" si="472">M119+S119</f>
        <v>396.14619831000005</v>
      </c>
      <c r="H119" s="43">
        <f t="shared" ref="H119" si="473">SUM(I119:J119)</f>
        <v>14960.091746310001</v>
      </c>
      <c r="I119" s="43">
        <v>7982.6215431600003</v>
      </c>
      <c r="J119" s="43">
        <f t="shared" ref="J119" si="474">SUM(K119:M119)</f>
        <v>6977.4702031500001</v>
      </c>
      <c r="K119" s="43">
        <v>5191.7434346299997</v>
      </c>
      <c r="L119" s="43">
        <v>1737.5858695500001</v>
      </c>
      <c r="M119" s="43">
        <v>48.140898970000002</v>
      </c>
      <c r="N119" s="43">
        <f t="shared" ref="N119" si="475">SUM(O119:P119)</f>
        <v>19697.336617430003</v>
      </c>
      <c r="O119" s="43">
        <v>8886.7013705499994</v>
      </c>
      <c r="P119" s="43">
        <f t="shared" ref="P119" si="476">SUM(Q119:S119)</f>
        <v>10810.635246880001</v>
      </c>
      <c r="Q119" s="43">
        <v>5880.0388904600004</v>
      </c>
      <c r="R119" s="43">
        <v>4582.5910570799997</v>
      </c>
      <c r="S119" s="43">
        <v>348.00529934000002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34866.917786039994</v>
      </c>
      <c r="C120" s="43">
        <f t="shared" ref="C120" si="477">I120+O120</f>
        <v>16923.479009930001</v>
      </c>
      <c r="D120" s="43">
        <f t="shared" ref="D120" si="478">J120+P120</f>
        <v>17943.438776110001</v>
      </c>
      <c r="E120" s="43">
        <f t="shared" ref="E120" si="479">K120+Q120</f>
        <v>11270.277446100001</v>
      </c>
      <c r="F120" s="43">
        <f t="shared" ref="F120" si="480">L120+R120</f>
        <v>6206.46863355</v>
      </c>
      <c r="G120" s="43">
        <f t="shared" ref="G120" si="481">M120+S120</f>
        <v>466.69269645999998</v>
      </c>
      <c r="H120" s="43">
        <f t="shared" ref="H120" si="482">SUM(I120:J120)</f>
        <v>15134.04920293</v>
      </c>
      <c r="I120" s="43">
        <v>7985.3916854199997</v>
      </c>
      <c r="J120" s="43">
        <f t="shared" ref="J120" si="483">SUM(K120:M120)</f>
        <v>7148.6575175099997</v>
      </c>
      <c r="K120" s="43">
        <v>5307.7876791199997</v>
      </c>
      <c r="L120" s="43">
        <v>1791.4807524800001</v>
      </c>
      <c r="M120" s="43">
        <v>49.389085909999999</v>
      </c>
      <c r="N120" s="43">
        <f t="shared" ref="N120" si="484">SUM(O120:P120)</f>
        <v>19732.868583110001</v>
      </c>
      <c r="O120" s="43">
        <v>8938.0873245099992</v>
      </c>
      <c r="P120" s="43">
        <f t="shared" ref="P120" si="485">SUM(Q120:S120)</f>
        <v>10794.7812586</v>
      </c>
      <c r="Q120" s="43">
        <v>5962.4897669800002</v>
      </c>
      <c r="R120" s="43">
        <v>4414.9878810700002</v>
      </c>
      <c r="S120" s="43">
        <v>417.30361054999997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37368.363645880003</v>
      </c>
      <c r="C121" s="43">
        <f t="shared" ref="C121" si="486">I121+O121</f>
        <v>18643.386034700001</v>
      </c>
      <c r="D121" s="43">
        <f t="shared" ref="D121" si="487">J121+P121</f>
        <v>18724.977611179998</v>
      </c>
      <c r="E121" s="43">
        <f t="shared" ref="E121" si="488">K121+Q121</f>
        <v>11784.38612551</v>
      </c>
      <c r="F121" s="43">
        <f t="shared" ref="F121" si="489">L121+R121</f>
        <v>6459.7446047499998</v>
      </c>
      <c r="G121" s="43">
        <f t="shared" ref="G121" si="490">M121+S121</f>
        <v>480.84688091999999</v>
      </c>
      <c r="H121" s="43">
        <f t="shared" ref="H121" si="491">SUM(I121:J121)</f>
        <v>14686.140082849999</v>
      </c>
      <c r="I121" s="43">
        <v>7697.1621657400001</v>
      </c>
      <c r="J121" s="43">
        <f t="shared" ref="J121" si="492">SUM(K121:M121)</f>
        <v>6988.977917109999</v>
      </c>
      <c r="K121" s="43">
        <v>5174.44509449</v>
      </c>
      <c r="L121" s="43">
        <v>1761.2451529499999</v>
      </c>
      <c r="M121" s="43">
        <v>53.28766967</v>
      </c>
      <c r="N121" s="43">
        <f t="shared" ref="N121" si="493">SUM(O121:P121)</f>
        <v>22682.223563029998</v>
      </c>
      <c r="O121" s="43">
        <v>10946.22386896</v>
      </c>
      <c r="P121" s="43">
        <f t="shared" ref="P121" si="494">SUM(Q121:S121)</f>
        <v>11735.99969407</v>
      </c>
      <c r="Q121" s="43">
        <v>6609.9410310200001</v>
      </c>
      <c r="R121" s="43">
        <v>4698.4994518000003</v>
      </c>
      <c r="S121" s="43">
        <v>427.55921124999998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36541.880211820004</v>
      </c>
      <c r="C122" s="43">
        <f t="shared" ref="C122" si="495">I122+O122</f>
        <v>18850.524905670001</v>
      </c>
      <c r="D122" s="43">
        <f t="shared" ref="D122" si="496">J122+P122</f>
        <v>17691.355306150002</v>
      </c>
      <c r="E122" s="43">
        <f t="shared" ref="E122" si="497">K122+Q122</f>
        <v>11188.24411874</v>
      </c>
      <c r="F122" s="43">
        <f t="shared" ref="F122" si="498">L122+R122</f>
        <v>6048.1914814900001</v>
      </c>
      <c r="G122" s="43">
        <f t="shared" ref="G122" si="499">M122+S122</f>
        <v>454.91970591999996</v>
      </c>
      <c r="H122" s="43">
        <f t="shared" ref="H122" si="500">SUM(I122:J122)</f>
        <v>15624.385763130002</v>
      </c>
      <c r="I122" s="43">
        <v>8689.3315237700008</v>
      </c>
      <c r="J122" s="43">
        <f t="shared" ref="J122" si="501">SUM(K122:M122)</f>
        <v>6935.0542393599999</v>
      </c>
      <c r="K122" s="43">
        <v>5118.5341202199997</v>
      </c>
      <c r="L122" s="43">
        <v>1767.9621493300001</v>
      </c>
      <c r="M122" s="43">
        <v>48.557969810000003</v>
      </c>
      <c r="N122" s="43">
        <f t="shared" ref="N122" si="502">SUM(O122:P122)</f>
        <v>20917.494448690002</v>
      </c>
      <c r="O122" s="43">
        <v>10161.193381900001</v>
      </c>
      <c r="P122" s="43">
        <f t="shared" ref="P122" si="503">SUM(Q122:S122)</f>
        <v>10756.301066790002</v>
      </c>
      <c r="Q122" s="43">
        <v>6069.7099985200002</v>
      </c>
      <c r="R122" s="43">
        <v>4280.22933216</v>
      </c>
      <c r="S122" s="43">
        <v>406.36173610999998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36980.5976238</v>
      </c>
      <c r="C123" s="43">
        <f t="shared" ref="C123" si="504">I123+O123</f>
        <v>19684.58059211</v>
      </c>
      <c r="D123" s="43">
        <f t="shared" ref="D123" si="505">J123+P123</f>
        <v>17296.01703169</v>
      </c>
      <c r="E123" s="43">
        <f t="shared" ref="E123" si="506">K123+Q123</f>
        <v>10836.358006230001</v>
      </c>
      <c r="F123" s="43">
        <f t="shared" ref="F123" si="507">L123+R123</f>
        <v>6012.5361944699998</v>
      </c>
      <c r="G123" s="43">
        <f t="shared" ref="G123" si="508">M123+S123</f>
        <v>447.12283099000001</v>
      </c>
      <c r="H123" s="43">
        <f t="shared" ref="H123" si="509">SUM(I123:J123)</f>
        <v>15863.310977540001</v>
      </c>
      <c r="I123" s="43">
        <v>8816.17219458</v>
      </c>
      <c r="J123" s="43">
        <f t="shared" ref="J123" si="510">SUM(K123:M123)</f>
        <v>7047.1387829599998</v>
      </c>
      <c r="K123" s="43">
        <v>5210.9560011800004</v>
      </c>
      <c r="L123" s="43">
        <v>1789.9277299600001</v>
      </c>
      <c r="M123" s="43">
        <v>46.255051819999998</v>
      </c>
      <c r="N123" s="43">
        <f t="shared" ref="N123" si="511">SUM(O123:P123)</f>
        <v>21117.28664626</v>
      </c>
      <c r="O123" s="43">
        <v>10868.40839753</v>
      </c>
      <c r="P123" s="43">
        <f t="shared" ref="P123" si="512">SUM(Q123:S123)</f>
        <v>10248.87824873</v>
      </c>
      <c r="Q123" s="43">
        <v>5625.4020050500003</v>
      </c>
      <c r="R123" s="43">
        <v>4222.60846451</v>
      </c>
      <c r="S123" s="43">
        <v>400.86777917000001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37844.504647490001</v>
      </c>
      <c r="C124" s="43">
        <f t="shared" ref="C124" si="513">I124+O124</f>
        <v>20633.659719340001</v>
      </c>
      <c r="D124" s="43">
        <f t="shared" ref="D124" si="514">J124+P124</f>
        <v>17210.84492815</v>
      </c>
      <c r="E124" s="43">
        <f t="shared" ref="E124" si="515">K124+Q124</f>
        <v>10758.037628460001</v>
      </c>
      <c r="F124" s="43">
        <f t="shared" ref="F124" si="516">L124+R124</f>
        <v>5978.2296316100001</v>
      </c>
      <c r="G124" s="43">
        <f t="shared" ref="G124" si="517">M124+S124</f>
        <v>474.57766808000002</v>
      </c>
      <c r="H124" s="43">
        <f t="shared" ref="H124" si="518">SUM(I124:J124)</f>
        <v>16470.016310999999</v>
      </c>
      <c r="I124" s="43">
        <v>9320.6160980099994</v>
      </c>
      <c r="J124" s="43">
        <f t="shared" ref="J124" si="519">SUM(K124:M124)</f>
        <v>7149.40021299</v>
      </c>
      <c r="K124" s="43">
        <v>5284.7093487800003</v>
      </c>
      <c r="L124" s="43">
        <v>1820.28694245</v>
      </c>
      <c r="M124" s="43">
        <v>44.403921760000003</v>
      </c>
      <c r="N124" s="43">
        <f t="shared" ref="N124" si="520">SUM(O124:P124)</f>
        <v>21374.488336490002</v>
      </c>
      <c r="O124" s="43">
        <v>11313.04362133</v>
      </c>
      <c r="P124" s="43">
        <f t="shared" ref="P124" si="521">SUM(Q124:S124)</f>
        <v>10061.44471516</v>
      </c>
      <c r="Q124" s="43">
        <v>5473.3282796800004</v>
      </c>
      <c r="R124" s="43">
        <v>4157.9426891599996</v>
      </c>
      <c r="S124" s="43">
        <v>430.17374632000002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39002.723078719995</v>
      </c>
      <c r="C125" s="43">
        <f t="shared" ref="C125" si="522">I125+O125</f>
        <v>21622.198817550001</v>
      </c>
      <c r="D125" s="43">
        <f t="shared" ref="D125" si="523">J125+P125</f>
        <v>17380.524261170001</v>
      </c>
      <c r="E125" s="43">
        <f t="shared" ref="E125" si="524">K125+Q125</f>
        <v>10778.93346595</v>
      </c>
      <c r="F125" s="43">
        <f t="shared" ref="F125" si="525">L125+R125</f>
        <v>6108.0191497800006</v>
      </c>
      <c r="G125" s="43">
        <f t="shared" ref="G125" si="526">M125+S125</f>
        <v>493.57164544</v>
      </c>
      <c r="H125" s="43">
        <f t="shared" ref="H125" si="527">SUM(I125:J125)</f>
        <v>16485.382677690002</v>
      </c>
      <c r="I125" s="43">
        <v>9373.7693576399997</v>
      </c>
      <c r="J125" s="43">
        <f t="shared" ref="J125" si="528">SUM(K125:M125)</f>
        <v>7111.6133200500008</v>
      </c>
      <c r="K125" s="43">
        <v>5193.2008480499999</v>
      </c>
      <c r="L125" s="43">
        <v>1875.94949537</v>
      </c>
      <c r="M125" s="43">
        <v>42.46297663</v>
      </c>
      <c r="N125" s="43">
        <f t="shared" ref="N125" si="529">SUM(O125:P125)</f>
        <v>22517.34040103</v>
      </c>
      <c r="O125" s="43">
        <v>12248.429459909999</v>
      </c>
      <c r="P125" s="43">
        <f t="shared" ref="P125" si="530">SUM(Q125:S125)</f>
        <v>10268.910941120001</v>
      </c>
      <c r="Q125" s="43">
        <v>5585.7326179000002</v>
      </c>
      <c r="R125" s="43">
        <v>4232.0696544100001</v>
      </c>
      <c r="S125" s="43">
        <v>451.10866880999998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39252.62373277</v>
      </c>
      <c r="C126" s="43">
        <f t="shared" ref="C126" si="531">I126+O126</f>
        <v>22214.029925449999</v>
      </c>
      <c r="D126" s="43">
        <f t="shared" ref="D126" si="532">J126+P126</f>
        <v>17038.593807320001</v>
      </c>
      <c r="E126" s="43">
        <f t="shared" ref="E126" si="533">K126+Q126</f>
        <v>10610.62446501</v>
      </c>
      <c r="F126" s="43">
        <f t="shared" ref="F126" si="534">L126+R126</f>
        <v>5934.8450114799998</v>
      </c>
      <c r="G126" s="43">
        <f t="shared" ref="G126" si="535">M126+S126</f>
        <v>493.12433083000002</v>
      </c>
      <c r="H126" s="43">
        <f t="shared" ref="H126" si="536">SUM(I126:J126)</f>
        <v>16803.10572422</v>
      </c>
      <c r="I126" s="43">
        <v>9712.2346247000005</v>
      </c>
      <c r="J126" s="43">
        <f t="shared" ref="J126" si="537">SUM(K126:M126)</f>
        <v>7090.8710995199999</v>
      </c>
      <c r="K126" s="43">
        <v>5170.07126505</v>
      </c>
      <c r="L126" s="43">
        <v>1882.2389491399999</v>
      </c>
      <c r="M126" s="43">
        <v>38.560885329999998</v>
      </c>
      <c r="N126" s="43">
        <f t="shared" ref="N126" si="538">SUM(O126:P126)</f>
        <v>22449.51800855</v>
      </c>
      <c r="O126" s="43">
        <v>12501.79530075</v>
      </c>
      <c r="P126" s="43">
        <f t="shared" ref="P126" si="539">SUM(Q126:S126)</f>
        <v>9947.7227077999996</v>
      </c>
      <c r="Q126" s="43">
        <v>5440.5531999599998</v>
      </c>
      <c r="R126" s="43">
        <v>4052.6060623399999</v>
      </c>
      <c r="S126" s="43">
        <v>454.5634455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40223.737834359999</v>
      </c>
      <c r="C127" s="43">
        <f t="shared" ref="C127" si="540">I127+O127</f>
        <v>22898.175677389998</v>
      </c>
      <c r="D127" s="43">
        <f t="shared" ref="D127" si="541">J127+P127</f>
        <v>17325.562156970002</v>
      </c>
      <c r="E127" s="43">
        <f t="shared" ref="E127" si="542">K127+Q127</f>
        <v>10919.48189791</v>
      </c>
      <c r="F127" s="43">
        <f t="shared" ref="F127" si="543">L127+R127</f>
        <v>5849.2598710299999</v>
      </c>
      <c r="G127" s="43">
        <f t="shared" ref="G127" si="544">M127+S127</f>
        <v>556.82038803</v>
      </c>
      <c r="H127" s="43">
        <f t="shared" ref="H127" si="545">SUM(I127:J127)</f>
        <v>17263.64675217</v>
      </c>
      <c r="I127" s="43">
        <v>10090.39499255</v>
      </c>
      <c r="J127" s="43">
        <f t="shared" ref="J127" si="546">SUM(K127:M127)</f>
        <v>7173.2517596199996</v>
      </c>
      <c r="K127" s="43">
        <v>5188.2498374699999</v>
      </c>
      <c r="L127" s="43">
        <v>1948.2272946999999</v>
      </c>
      <c r="M127" s="43">
        <v>36.774627449999997</v>
      </c>
      <c r="N127" s="43">
        <f t="shared" ref="N127" si="547">SUM(O127:P127)</f>
        <v>22960.09108219</v>
      </c>
      <c r="O127" s="43">
        <v>12807.78068484</v>
      </c>
      <c r="P127" s="43">
        <f t="shared" ref="P127" si="548">SUM(Q127:S127)</f>
        <v>10152.31039735</v>
      </c>
      <c r="Q127" s="43">
        <v>5731.2320604400002</v>
      </c>
      <c r="R127" s="43">
        <v>3901.0325763300002</v>
      </c>
      <c r="S127" s="43">
        <v>520.04576057999998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40623.568336530006</v>
      </c>
      <c r="C128" s="43">
        <f t="shared" ref="C128" si="549">I128+O128</f>
        <v>23433.248270150001</v>
      </c>
      <c r="D128" s="43">
        <f t="shared" ref="D128" si="550">J128+P128</f>
        <v>17190.320066380002</v>
      </c>
      <c r="E128" s="43">
        <f t="shared" ref="E128" si="551">K128+Q128</f>
        <v>10749.957031540001</v>
      </c>
      <c r="F128" s="43">
        <f t="shared" ref="F128" si="552">L128+R128</f>
        <v>5952.5935364300003</v>
      </c>
      <c r="G128" s="43">
        <f t="shared" ref="G128" si="553">M128+S128</f>
        <v>487.76949841000004</v>
      </c>
      <c r="H128" s="43">
        <f t="shared" ref="H128" si="554">SUM(I128:J128)</f>
        <v>17365.874391540001</v>
      </c>
      <c r="I128" s="43">
        <v>10184.550037020001</v>
      </c>
      <c r="J128" s="43">
        <f t="shared" ref="J128" si="555">SUM(K128:M128)</f>
        <v>7181.3243545200003</v>
      </c>
      <c r="K128" s="43">
        <v>5129.5203106400004</v>
      </c>
      <c r="L128" s="43">
        <v>1980.7071202899999</v>
      </c>
      <c r="M128" s="43">
        <v>71.096923590000003</v>
      </c>
      <c r="N128" s="43">
        <f t="shared" ref="N128" si="556">SUM(O128:P128)</f>
        <v>23257.693944990002</v>
      </c>
      <c r="O128" s="43">
        <v>13248.698233130001</v>
      </c>
      <c r="P128" s="43">
        <f t="shared" ref="P128" si="557">SUM(Q128:S128)</f>
        <v>10008.995711860001</v>
      </c>
      <c r="Q128" s="43">
        <v>5620.4367209000002</v>
      </c>
      <c r="R128" s="43">
        <v>3971.8864161400002</v>
      </c>
      <c r="S128" s="43">
        <v>416.67257482000002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40842.923172089999</v>
      </c>
      <c r="C129" s="43">
        <f t="shared" ref="C129" si="558">I129+O129</f>
        <v>23782.827706800002</v>
      </c>
      <c r="D129" s="43">
        <f t="shared" ref="D129" si="559">J129+P129</f>
        <v>17060.09546529</v>
      </c>
      <c r="E129" s="43">
        <f t="shared" ref="E129" si="560">K129+Q129</f>
        <v>10846.134669570001</v>
      </c>
      <c r="F129" s="43">
        <f t="shared" ref="F129" si="561">L129+R129</f>
        <v>5784.0195137800001</v>
      </c>
      <c r="G129" s="43">
        <f t="shared" ref="G129" si="562">M129+S129</f>
        <v>429.94128194000001</v>
      </c>
      <c r="H129" s="43">
        <f t="shared" ref="H129" si="563">SUM(I129:J129)</f>
        <v>17510.973288090001</v>
      </c>
      <c r="I129" s="43">
        <v>10309.12939894</v>
      </c>
      <c r="J129" s="43">
        <f t="shared" ref="J129" si="564">SUM(K129:M129)</f>
        <v>7201.84388915</v>
      </c>
      <c r="K129" s="43">
        <v>5106.9447596500004</v>
      </c>
      <c r="L129" s="43">
        <v>2039.53396299</v>
      </c>
      <c r="M129" s="43">
        <v>55.365166510000002</v>
      </c>
      <c r="N129" s="43">
        <f t="shared" ref="N129" si="565">SUM(O129:P129)</f>
        <v>23331.949884000001</v>
      </c>
      <c r="O129" s="43">
        <v>13473.698307860001</v>
      </c>
      <c r="P129" s="43">
        <f t="shared" ref="P129" si="566">SUM(Q129:S129)</f>
        <v>9858.2515761400009</v>
      </c>
      <c r="Q129" s="43">
        <v>5739.18990992</v>
      </c>
      <c r="R129" s="43">
        <v>3744.4855507900002</v>
      </c>
      <c r="S129" s="43">
        <v>374.57611543000002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42005.940074860002</v>
      </c>
      <c r="C130" s="43">
        <f t="shared" ref="C130" si="567">I130+O130</f>
        <v>25032.683052460001</v>
      </c>
      <c r="D130" s="43">
        <f t="shared" ref="D130" si="568">J130+P130</f>
        <v>16973.257022400001</v>
      </c>
      <c r="E130" s="43">
        <f t="shared" ref="E130" si="569">K130+Q130</f>
        <v>10883.70061942</v>
      </c>
      <c r="F130" s="43">
        <f t="shared" ref="F130" si="570">L130+R130</f>
        <v>5664.3874328700003</v>
      </c>
      <c r="G130" s="43">
        <f t="shared" ref="G130" si="571">M130+S130</f>
        <v>425.16897010999998</v>
      </c>
      <c r="H130" s="43">
        <f t="shared" ref="H130" si="572">SUM(I130:J130)</f>
        <v>18562.889588309998</v>
      </c>
      <c r="I130" s="43">
        <v>11292.077772189999</v>
      </c>
      <c r="J130" s="43">
        <f t="shared" ref="J130" si="573">SUM(K130:M130)</f>
        <v>7270.81181612</v>
      </c>
      <c r="K130" s="43">
        <v>5123.9085338000004</v>
      </c>
      <c r="L130" s="43">
        <v>2092.2546844499998</v>
      </c>
      <c r="M130" s="43">
        <v>54.648597870000003</v>
      </c>
      <c r="N130" s="43">
        <f t="shared" ref="N130" si="574">SUM(O130:P130)</f>
        <v>23443.050486550001</v>
      </c>
      <c r="O130" s="43">
        <v>13740.60528027</v>
      </c>
      <c r="P130" s="43">
        <f t="shared" ref="P130" si="575">SUM(Q130:S130)</f>
        <v>9702.445206280001</v>
      </c>
      <c r="Q130" s="43">
        <v>5759.7920856199999</v>
      </c>
      <c r="R130" s="43">
        <v>3572.1327484200001</v>
      </c>
      <c r="S130" s="43">
        <v>370.52037223999997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41974.341034199999</v>
      </c>
      <c r="C131" s="43">
        <f t="shared" ref="C131" si="576">I131+O131</f>
        <v>25265.263467010001</v>
      </c>
      <c r="D131" s="43">
        <f t="shared" ref="D131" si="577">J131+P131</f>
        <v>16709.077567190001</v>
      </c>
      <c r="E131" s="43">
        <f t="shared" ref="E131" si="578">K131+Q131</f>
        <v>10580.070639699999</v>
      </c>
      <c r="F131" s="43">
        <f t="shared" ref="F131" si="579">L131+R131</f>
        <v>5699.8910688300002</v>
      </c>
      <c r="G131" s="43">
        <f t="shared" ref="G131" si="580">M131+S131</f>
        <v>429.11585866000001</v>
      </c>
      <c r="H131" s="43">
        <f t="shared" ref="H131" si="581">SUM(I131:J131)</f>
        <v>18433.635010919999</v>
      </c>
      <c r="I131" s="43">
        <v>11203.0462766</v>
      </c>
      <c r="J131" s="43">
        <f t="shared" ref="J131" si="582">SUM(K131:M131)</f>
        <v>7230.5887343200002</v>
      </c>
      <c r="K131" s="43">
        <v>5055.2035557600002</v>
      </c>
      <c r="L131" s="43">
        <v>2122.68899835</v>
      </c>
      <c r="M131" s="43">
        <v>52.696180210000001</v>
      </c>
      <c r="N131" s="43">
        <f t="shared" ref="N131" si="583">SUM(O131:P131)</f>
        <v>23540.706023279999</v>
      </c>
      <c r="O131" s="43">
        <v>14062.21719041</v>
      </c>
      <c r="P131" s="43">
        <f t="shared" ref="P131" si="584">SUM(Q131:S131)</f>
        <v>9478.4888328699999</v>
      </c>
      <c r="Q131" s="43">
        <v>5524.8670839400002</v>
      </c>
      <c r="R131" s="43">
        <v>3577.2020704800002</v>
      </c>
      <c r="S131" s="43">
        <v>376.41967844999999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42142.731327250003</v>
      </c>
      <c r="C132" s="43">
        <f t="shared" ref="C132" si="585">I132+O132</f>
        <v>25474.10261039</v>
      </c>
      <c r="D132" s="43">
        <f t="shared" ref="D132" si="586">J132+P132</f>
        <v>16668.628716859999</v>
      </c>
      <c r="E132" s="43">
        <f t="shared" ref="E132" si="587">K132+Q132</f>
        <v>10555.21812123</v>
      </c>
      <c r="F132" s="43">
        <f t="shared" ref="F132" si="588">L132+R132</f>
        <v>5667.2636944699998</v>
      </c>
      <c r="G132" s="43">
        <f t="shared" ref="G132" si="589">M132+S132</f>
        <v>446.14690115999997</v>
      </c>
      <c r="H132" s="43">
        <f t="shared" ref="H132" si="590">SUM(I132:J132)</f>
        <v>18571.48511234</v>
      </c>
      <c r="I132" s="43">
        <v>11204.233487269999</v>
      </c>
      <c r="J132" s="43">
        <f t="shared" ref="J132" si="591">SUM(K132:M132)</f>
        <v>7367.25162507</v>
      </c>
      <c r="K132" s="43">
        <v>5091.5065758500004</v>
      </c>
      <c r="L132" s="43">
        <v>2216.99165339</v>
      </c>
      <c r="M132" s="43">
        <v>58.753395830000002</v>
      </c>
      <c r="N132" s="43">
        <f t="shared" ref="N132" si="592">SUM(O132:P132)</f>
        <v>23571.246214909996</v>
      </c>
      <c r="O132" s="43">
        <v>14269.869123119999</v>
      </c>
      <c r="P132" s="43">
        <f t="shared" ref="P132" si="593">SUM(Q132:S132)</f>
        <v>9301.3770917899983</v>
      </c>
      <c r="Q132" s="43">
        <v>5463.7115453799997</v>
      </c>
      <c r="R132" s="43">
        <v>3450.2720410799998</v>
      </c>
      <c r="S132" s="43">
        <v>387.39350532999998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42122.359788270005</v>
      </c>
      <c r="C133" s="43">
        <f t="shared" ref="C133" si="594">I133+O133</f>
        <v>25593.699127300002</v>
      </c>
      <c r="D133" s="43">
        <f t="shared" ref="D133" si="595">J133+P133</f>
        <v>16528.660660969999</v>
      </c>
      <c r="E133" s="43">
        <f t="shared" ref="E133" si="596">K133+Q133</f>
        <v>10384.632401229999</v>
      </c>
      <c r="F133" s="43">
        <f t="shared" ref="F133" si="597">L133+R133</f>
        <v>5662.5569476500004</v>
      </c>
      <c r="G133" s="43">
        <f t="shared" ref="G133" si="598">M133+S133</f>
        <v>481.47131208999997</v>
      </c>
      <c r="H133" s="43">
        <f t="shared" ref="H133" si="599">SUM(I133:J133)</f>
        <v>18457.431701319998</v>
      </c>
      <c r="I133" s="43">
        <v>11040.0714448</v>
      </c>
      <c r="J133" s="43">
        <f t="shared" ref="J133" si="600">SUM(K133:M133)</f>
        <v>7417.3602565199999</v>
      </c>
      <c r="K133" s="43">
        <v>5083.3731614600001</v>
      </c>
      <c r="L133" s="43">
        <v>2287.6437712100001</v>
      </c>
      <c r="M133" s="43">
        <v>46.343323849999997</v>
      </c>
      <c r="N133" s="43">
        <f t="shared" ref="N133" si="601">SUM(O133:P133)</f>
        <v>23664.92808695</v>
      </c>
      <c r="O133" s="43">
        <v>14553.6276825</v>
      </c>
      <c r="P133" s="43">
        <f t="shared" ref="P133" si="602">SUM(Q133:S133)</f>
        <v>9111.3004044499994</v>
      </c>
      <c r="Q133" s="43">
        <v>5301.25923977</v>
      </c>
      <c r="R133" s="43">
        <v>3374.9131764399999</v>
      </c>
      <c r="S133" s="43">
        <v>435.12798823999998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42342.128520329999</v>
      </c>
      <c r="C134" s="43">
        <f t="shared" ref="C134" si="603">I134+O134</f>
        <v>25973.38692759</v>
      </c>
      <c r="D134" s="43">
        <f t="shared" ref="D134" si="604">J134+P134</f>
        <v>16368.74159274</v>
      </c>
      <c r="E134" s="43">
        <f t="shared" ref="E134" si="605">K134+Q134</f>
        <v>10129.171210799999</v>
      </c>
      <c r="F134" s="43">
        <f t="shared" ref="F134" si="606">L134+R134</f>
        <v>5715.5053255800003</v>
      </c>
      <c r="G134" s="43">
        <f t="shared" ref="G134" si="607">M134+S134</f>
        <v>524.06505635999997</v>
      </c>
      <c r="H134" s="43">
        <f t="shared" ref="H134" si="608">SUM(I134:J134)</f>
        <v>18892.455303899998</v>
      </c>
      <c r="I134" s="43">
        <v>11457.62804673</v>
      </c>
      <c r="J134" s="43">
        <f t="shared" ref="J134" si="609">SUM(K134:M134)</f>
        <v>7434.827257169999</v>
      </c>
      <c r="K134" s="43">
        <v>5005.2369335599997</v>
      </c>
      <c r="L134" s="43">
        <v>2383.0125425800002</v>
      </c>
      <c r="M134" s="43">
        <v>46.577781029999997</v>
      </c>
      <c r="N134" s="43">
        <f t="shared" ref="N134" si="610">SUM(O134:P134)</f>
        <v>23449.673216429997</v>
      </c>
      <c r="O134" s="43">
        <v>14515.758880859999</v>
      </c>
      <c r="P134" s="43">
        <f t="shared" ref="P134" si="611">SUM(Q134:S134)</f>
        <v>8933.9143355699998</v>
      </c>
      <c r="Q134" s="43">
        <v>5123.9342772399996</v>
      </c>
      <c r="R134" s="43">
        <v>3332.4927830000001</v>
      </c>
      <c r="S134" s="43">
        <v>477.48727532999999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42031.041543499996</v>
      </c>
      <c r="C135" s="43">
        <f t="shared" ref="C135" si="612">I135+O135</f>
        <v>26013.493535199999</v>
      </c>
      <c r="D135" s="43">
        <f t="shared" ref="D135" si="613">J135+P135</f>
        <v>16017.5480083</v>
      </c>
      <c r="E135" s="43">
        <f t="shared" ref="E135" si="614">K135+Q135</f>
        <v>9844.4894642199997</v>
      </c>
      <c r="F135" s="43">
        <f t="shared" ref="F135" si="615">L135+R135</f>
        <v>5653.4777706499999</v>
      </c>
      <c r="G135" s="43">
        <f t="shared" ref="G135" si="616">M135+S135</f>
        <v>519.58077343000002</v>
      </c>
      <c r="H135" s="43">
        <f t="shared" ref="H135" si="617">SUM(I135:J135)</f>
        <v>18946.814518799998</v>
      </c>
      <c r="I135" s="43">
        <v>11504.275190369999</v>
      </c>
      <c r="J135" s="43">
        <f t="shared" ref="J135" si="618">SUM(K135:M135)</f>
        <v>7442.5393284299998</v>
      </c>
      <c r="K135" s="43">
        <v>4931.5715122900001</v>
      </c>
      <c r="L135" s="43">
        <v>2463.4093037299999</v>
      </c>
      <c r="M135" s="43">
        <v>47.558512409999999</v>
      </c>
      <c r="N135" s="43">
        <f t="shared" ref="N135" si="619">SUM(O135:P135)</f>
        <v>23084.227024699998</v>
      </c>
      <c r="O135" s="43">
        <v>14509.21834483</v>
      </c>
      <c r="P135" s="43">
        <f t="shared" ref="P135" si="620">SUM(Q135:S135)</f>
        <v>8575.0086798699995</v>
      </c>
      <c r="Q135" s="43">
        <v>4912.9179519299996</v>
      </c>
      <c r="R135" s="43">
        <v>3190.06846692</v>
      </c>
      <c r="S135" s="43">
        <v>472.02226101999997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43174.630000009995</v>
      </c>
      <c r="C136" s="43">
        <f t="shared" ref="C136" si="621">I136+O136</f>
        <v>27537.992634119997</v>
      </c>
      <c r="D136" s="43">
        <f t="shared" ref="D136" si="622">J136+P136</f>
        <v>15636.637365890001</v>
      </c>
      <c r="E136" s="43">
        <f t="shared" ref="E136" si="623">K136+Q136</f>
        <v>9561.1713821100002</v>
      </c>
      <c r="F136" s="43">
        <f t="shared" ref="F136" si="624">L136+R136</f>
        <v>5533.0867844000004</v>
      </c>
      <c r="G136" s="43">
        <f t="shared" ref="G136" si="625">M136+S136</f>
        <v>542.37919937999993</v>
      </c>
      <c r="H136" s="43">
        <f t="shared" ref="H136" si="626">SUM(I136:J136)</f>
        <v>19964.208528449999</v>
      </c>
      <c r="I136" s="43">
        <v>12475.616089659999</v>
      </c>
      <c r="J136" s="43">
        <f t="shared" ref="J136" si="627">SUM(K136:M136)</f>
        <v>7488.5924387899995</v>
      </c>
      <c r="K136" s="43">
        <v>4925.13020349</v>
      </c>
      <c r="L136" s="43">
        <v>2514.0649091700002</v>
      </c>
      <c r="M136" s="43">
        <v>49.397326130000003</v>
      </c>
      <c r="N136" s="43">
        <f t="shared" ref="N136" si="628">SUM(O136:P136)</f>
        <v>23210.421471559999</v>
      </c>
      <c r="O136" s="43">
        <v>15062.376544459999</v>
      </c>
      <c r="P136" s="43">
        <f t="shared" ref="P136" si="629">SUM(Q136:S136)</f>
        <v>8148.0449271000007</v>
      </c>
      <c r="Q136" s="43">
        <v>4636.0411786200002</v>
      </c>
      <c r="R136" s="43">
        <v>3019.0218752300002</v>
      </c>
      <c r="S136" s="43">
        <v>492.98187324999998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43245.733662229992</v>
      </c>
      <c r="C137" s="43">
        <f t="shared" ref="C137" si="630">I137+O137</f>
        <v>27927.525217269998</v>
      </c>
      <c r="D137" s="43">
        <f t="shared" ref="D137" si="631">J137+P137</f>
        <v>15318.208444960001</v>
      </c>
      <c r="E137" s="43">
        <f t="shared" ref="E137" si="632">K137+Q137</f>
        <v>9384.2523030599987</v>
      </c>
      <c r="F137" s="43">
        <f t="shared" ref="F137" si="633">L137+R137</f>
        <v>5372.4596950499999</v>
      </c>
      <c r="G137" s="43">
        <f t="shared" ref="G137" si="634">M137+S137</f>
        <v>561.49644684999998</v>
      </c>
      <c r="H137" s="43">
        <f t="shared" ref="H137" si="635">SUM(I137:J137)</f>
        <v>19881.792712130002</v>
      </c>
      <c r="I137" s="43">
        <v>12363.67307728</v>
      </c>
      <c r="J137" s="43">
        <f t="shared" ref="J137" si="636">SUM(K137:M137)</f>
        <v>7518.1196348499998</v>
      </c>
      <c r="K137" s="43">
        <v>4917.9853876799998</v>
      </c>
      <c r="L137" s="43">
        <v>2548.7556125199999</v>
      </c>
      <c r="M137" s="43">
        <v>51.378634650000002</v>
      </c>
      <c r="N137" s="43">
        <f t="shared" ref="N137" si="637">SUM(O137:P137)</f>
        <v>23363.940950100001</v>
      </c>
      <c r="O137" s="43">
        <v>15563.85213999</v>
      </c>
      <c r="P137" s="43">
        <f t="shared" ref="P137" si="638">SUM(Q137:S137)</f>
        <v>7800.0888101099999</v>
      </c>
      <c r="Q137" s="43">
        <v>4466.2669153799998</v>
      </c>
      <c r="R137" s="43">
        <v>2823.7040825300001</v>
      </c>
      <c r="S137" s="43">
        <v>510.1178122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43569.375635410004</v>
      </c>
      <c r="C138" s="43">
        <f t="shared" ref="C138" si="639">I138+O138</f>
        <v>28329.711378740001</v>
      </c>
      <c r="D138" s="43">
        <f t="shared" ref="D138" si="640">J138+P138</f>
        <v>15239.664256670001</v>
      </c>
      <c r="E138" s="43">
        <f t="shared" ref="E138" si="641">K138+Q138</f>
        <v>9320.4418456700005</v>
      </c>
      <c r="F138" s="43">
        <f t="shared" ref="F138" si="642">L138+R138</f>
        <v>5342.9554301999997</v>
      </c>
      <c r="G138" s="43">
        <f t="shared" ref="G138" si="643">M138+S138</f>
        <v>576.26698079999994</v>
      </c>
      <c r="H138" s="43">
        <f t="shared" ref="H138" si="644">SUM(I138:J138)</f>
        <v>20088.896217020003</v>
      </c>
      <c r="I138" s="43">
        <v>12487.563897980001</v>
      </c>
      <c r="J138" s="43">
        <f t="shared" ref="J138" si="645">SUM(K138:M138)</f>
        <v>7601.3323190400006</v>
      </c>
      <c r="K138" s="43">
        <v>4931.3618307300003</v>
      </c>
      <c r="L138" s="43">
        <v>2617.90905729</v>
      </c>
      <c r="M138" s="43">
        <v>52.061431020000001</v>
      </c>
      <c r="N138" s="43">
        <f t="shared" ref="N138" si="646">SUM(O138:P138)</f>
        <v>23480.479418390001</v>
      </c>
      <c r="O138" s="43">
        <v>15842.147480760001</v>
      </c>
      <c r="P138" s="43">
        <f t="shared" ref="P138" si="647">SUM(Q138:S138)</f>
        <v>7638.3319376300005</v>
      </c>
      <c r="Q138" s="43">
        <v>4389.0800149400002</v>
      </c>
      <c r="R138" s="43">
        <v>2725.0463729100002</v>
      </c>
      <c r="S138" s="43">
        <v>524.20554977999996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43613.092500179999</v>
      </c>
      <c r="C139" s="43">
        <f t="shared" ref="C139" si="648">I139+O139</f>
        <v>28480.503129479999</v>
      </c>
      <c r="D139" s="43">
        <f t="shared" ref="D139" si="649">J139+P139</f>
        <v>15132.5893707</v>
      </c>
      <c r="E139" s="43">
        <f t="shared" ref="E139" si="650">K139+Q139</f>
        <v>9205.9233748799998</v>
      </c>
      <c r="F139" s="43">
        <f t="shared" ref="F139" si="651">L139+R139</f>
        <v>5390.1142987200001</v>
      </c>
      <c r="G139" s="43">
        <f t="shared" ref="G139" si="652">M139+S139</f>
        <v>536.55169709999996</v>
      </c>
      <c r="H139" s="43">
        <f t="shared" ref="H139" si="653">SUM(I139:J139)</f>
        <v>20286.039124319999</v>
      </c>
      <c r="I139" s="43">
        <v>12661.37085168</v>
      </c>
      <c r="J139" s="43">
        <f t="shared" ref="J139" si="654">SUM(K139:M139)</f>
        <v>7624.6682726399995</v>
      </c>
      <c r="K139" s="43">
        <v>4886.4412491499997</v>
      </c>
      <c r="L139" s="43">
        <v>2682.3333607599998</v>
      </c>
      <c r="M139" s="43">
        <v>55.893662730000003</v>
      </c>
      <c r="N139" s="43">
        <f t="shared" ref="N139" si="655">SUM(O139:P139)</f>
        <v>23327.05337586</v>
      </c>
      <c r="O139" s="43">
        <v>15819.132277799999</v>
      </c>
      <c r="P139" s="43">
        <f t="shared" ref="P139" si="656">SUM(Q139:S139)</f>
        <v>7507.9210980599992</v>
      </c>
      <c r="Q139" s="43">
        <v>4319.48212573</v>
      </c>
      <c r="R139" s="43">
        <v>2707.7809379599998</v>
      </c>
      <c r="S139" s="43">
        <v>480.65803437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43221.083589240006</v>
      </c>
      <c r="C140" s="43">
        <f t="shared" ref="C140" si="657">I140+O140</f>
        <v>28325.38605968</v>
      </c>
      <c r="D140" s="43">
        <f t="shared" ref="D140" si="658">J140+P140</f>
        <v>14895.69752956</v>
      </c>
      <c r="E140" s="43">
        <f t="shared" ref="E140" si="659">K140+Q140</f>
        <v>9080.2349088600004</v>
      </c>
      <c r="F140" s="43">
        <f t="shared" ref="F140" si="660">L140+R140</f>
        <v>5301.7756451999994</v>
      </c>
      <c r="G140" s="43">
        <f t="shared" ref="G140" si="661">M140+S140</f>
        <v>513.68697550000002</v>
      </c>
      <c r="H140" s="43">
        <f t="shared" ref="H140" si="662">SUM(I140:J140)</f>
        <v>20138.727779500001</v>
      </c>
      <c r="I140" s="43">
        <v>12489.576657170001</v>
      </c>
      <c r="J140" s="43">
        <f t="shared" ref="J140" si="663">SUM(K140:M140)</f>
        <v>7649.1511223300004</v>
      </c>
      <c r="K140" s="43">
        <v>4834.5275167</v>
      </c>
      <c r="L140" s="43">
        <v>2758.0778982100001</v>
      </c>
      <c r="M140" s="43">
        <v>56.545707419999999</v>
      </c>
      <c r="N140" s="43">
        <f t="shared" ref="N140" si="664">SUM(O140:P140)</f>
        <v>23082.355809740002</v>
      </c>
      <c r="O140" s="43">
        <v>15835.80940251</v>
      </c>
      <c r="P140" s="43">
        <f t="shared" ref="P140" si="665">SUM(Q140:S140)</f>
        <v>7246.5464072300001</v>
      </c>
      <c r="Q140" s="43">
        <v>4245.7073921600004</v>
      </c>
      <c r="R140" s="43">
        <v>2543.6977469899998</v>
      </c>
      <c r="S140" s="43">
        <v>457.14126807999997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43792.202136909997</v>
      </c>
      <c r="C141" s="43">
        <f t="shared" ref="C141" si="666">I141+O141</f>
        <v>28729.084111979999</v>
      </c>
      <c r="D141" s="43">
        <f t="shared" ref="D141" si="667">J141+P141</f>
        <v>15063.11802493</v>
      </c>
      <c r="E141" s="43">
        <f t="shared" ref="E141" si="668">K141+Q141</f>
        <v>9109.3717149999993</v>
      </c>
      <c r="F141" s="43">
        <f t="shared" ref="F141" si="669">L141+R141</f>
        <v>5438.8255187600007</v>
      </c>
      <c r="G141" s="43">
        <f t="shared" ref="G141" si="670">M141+S141</f>
        <v>514.92079117000003</v>
      </c>
      <c r="H141" s="43">
        <f t="shared" ref="H141" si="671">SUM(I141:J141)</f>
        <v>20235.393046599998</v>
      </c>
      <c r="I141" s="43">
        <v>12560.526702319999</v>
      </c>
      <c r="J141" s="43">
        <f t="shared" ref="J141" si="672">SUM(K141:M141)</f>
        <v>7674.8663442799998</v>
      </c>
      <c r="K141" s="43">
        <v>4773.5991857199997</v>
      </c>
      <c r="L141" s="43">
        <v>2846.7185344200002</v>
      </c>
      <c r="M141" s="43">
        <v>54.548624140000001</v>
      </c>
      <c r="N141" s="43">
        <f t="shared" ref="N141" si="673">SUM(O141:P141)</f>
        <v>23556.809090309998</v>
      </c>
      <c r="O141" s="43">
        <v>16168.557409659999</v>
      </c>
      <c r="P141" s="43">
        <f t="shared" ref="P141" si="674">SUM(Q141:S141)</f>
        <v>7388.2516806499998</v>
      </c>
      <c r="Q141" s="43">
        <v>4335.7725292799996</v>
      </c>
      <c r="R141" s="43">
        <v>2592.1069843400001</v>
      </c>
      <c r="S141" s="43">
        <v>460.37216703000001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45096.295207930001</v>
      </c>
      <c r="C142" s="43">
        <f t="shared" ref="C142" si="675">I142+O142</f>
        <v>29971.900626050003</v>
      </c>
      <c r="D142" s="43">
        <f t="shared" ref="D142" si="676">J142+P142</f>
        <v>15124.394581880002</v>
      </c>
      <c r="E142" s="43">
        <f t="shared" ref="E142" si="677">K142+Q142</f>
        <v>9102.1241318400007</v>
      </c>
      <c r="F142" s="43">
        <f t="shared" ref="F142" si="678">L142+R142</f>
        <v>5444.4482752999993</v>
      </c>
      <c r="G142" s="43">
        <f t="shared" ref="G142" si="679">M142+S142</f>
        <v>577.82217474000004</v>
      </c>
      <c r="H142" s="43">
        <f t="shared" ref="H142" si="680">SUM(I142:J142)</f>
        <v>21762.898587470001</v>
      </c>
      <c r="I142" s="43">
        <v>13793.11330739</v>
      </c>
      <c r="J142" s="43">
        <f t="shared" ref="J142" si="681">SUM(K142:M142)</f>
        <v>7969.785280080001</v>
      </c>
      <c r="K142" s="43">
        <v>4824.8909304400004</v>
      </c>
      <c r="L142" s="43">
        <v>2938.5916128399999</v>
      </c>
      <c r="M142" s="43">
        <v>206.30273679999999</v>
      </c>
      <c r="N142" s="43">
        <f t="shared" ref="N142" si="682">SUM(O142:P142)</f>
        <v>23333.39662046</v>
      </c>
      <c r="O142" s="43">
        <v>16178.787318660001</v>
      </c>
      <c r="P142" s="43">
        <f t="shared" ref="P142" si="683">SUM(Q142:S142)</f>
        <v>7154.6093018000001</v>
      </c>
      <c r="Q142" s="43">
        <v>4277.2332014000003</v>
      </c>
      <c r="R142" s="43">
        <v>2505.8566624599998</v>
      </c>
      <c r="S142" s="43">
        <v>371.51943793999999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44424.581467630007</v>
      </c>
      <c r="C143" s="43">
        <f t="shared" ref="C143" si="684">I143+O143</f>
        <v>29226.538153109999</v>
      </c>
      <c r="D143" s="43">
        <f t="shared" ref="D143" si="685">J143+P143</f>
        <v>15198.04331452</v>
      </c>
      <c r="E143" s="43">
        <f t="shared" ref="E143" si="686">K143+Q143</f>
        <v>9105.5909877599988</v>
      </c>
      <c r="F143" s="43">
        <f t="shared" ref="F143" si="687">L143+R143</f>
        <v>5491.7615717400004</v>
      </c>
      <c r="G143" s="43">
        <f t="shared" ref="G143" si="688">M143+S143</f>
        <v>600.69075501999998</v>
      </c>
      <c r="H143" s="43">
        <f t="shared" ref="H143" si="689">SUM(I143:J143)</f>
        <v>20685.23531254</v>
      </c>
      <c r="I143" s="43">
        <v>12701.837712889999</v>
      </c>
      <c r="J143" s="43">
        <f t="shared" ref="J143" si="690">SUM(K143:M143)</f>
        <v>7983.3975996500003</v>
      </c>
      <c r="K143" s="43">
        <v>4804.8299421499996</v>
      </c>
      <c r="L143" s="43">
        <v>2966.3410903700001</v>
      </c>
      <c r="M143" s="43">
        <v>212.22656713000001</v>
      </c>
      <c r="N143" s="43">
        <f t="shared" ref="N143" si="691">SUM(O143:P143)</f>
        <v>23739.346155089999</v>
      </c>
      <c r="O143" s="43">
        <v>16524.70044022</v>
      </c>
      <c r="P143" s="43">
        <f t="shared" ref="P143" si="692">SUM(Q143:S143)</f>
        <v>7214.6457148700001</v>
      </c>
      <c r="Q143" s="43">
        <v>4300.7610456100001</v>
      </c>
      <c r="R143" s="43">
        <v>2525.4204813699998</v>
      </c>
      <c r="S143" s="43">
        <v>388.46418789000001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41913.539844200001</v>
      </c>
      <c r="C144" s="43">
        <f t="shared" ref="C144" si="693">I144+O144</f>
        <v>27515.452922830002</v>
      </c>
      <c r="D144" s="43">
        <f t="shared" ref="D144" si="694">J144+P144</f>
        <v>14398.086921369999</v>
      </c>
      <c r="E144" s="43">
        <f t="shared" ref="E144" si="695">K144+Q144</f>
        <v>8572.4735097600005</v>
      </c>
      <c r="F144" s="43">
        <f t="shared" ref="F144" si="696">L144+R144</f>
        <v>5367.5636378399995</v>
      </c>
      <c r="G144" s="43">
        <f t="shared" ref="G144" si="697">M144+S144</f>
        <v>458.04977377</v>
      </c>
      <c r="H144" s="43">
        <f t="shared" ref="H144" si="698">SUM(I144:J144)</f>
        <v>19991.02094794</v>
      </c>
      <c r="I144" s="43">
        <v>12384.95960117</v>
      </c>
      <c r="J144" s="43">
        <f t="shared" ref="J144" si="699">SUM(K144:M144)</f>
        <v>7606.0613467700005</v>
      </c>
      <c r="K144" s="43">
        <v>4609.4307185799998</v>
      </c>
      <c r="L144" s="43">
        <v>2927.71367865</v>
      </c>
      <c r="M144" s="43">
        <v>68.916949540000005</v>
      </c>
      <c r="N144" s="43">
        <f t="shared" ref="N144" si="700">SUM(O144:P144)</f>
        <v>21922.51889626</v>
      </c>
      <c r="O144" s="43">
        <v>15130.49332166</v>
      </c>
      <c r="P144" s="43">
        <f t="shared" ref="P144" si="701">SUM(Q144:S144)</f>
        <v>6792.0255745999993</v>
      </c>
      <c r="Q144" s="43">
        <v>3963.0427911800002</v>
      </c>
      <c r="R144" s="43">
        <v>2439.8499591899999</v>
      </c>
      <c r="S144" s="43">
        <v>389.13282422999998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42550.5063381</v>
      </c>
      <c r="C145" s="43">
        <f t="shared" ref="C145" si="702">I145+O145</f>
        <v>29604.62902172</v>
      </c>
      <c r="D145" s="43">
        <f t="shared" ref="D145" si="703">J145+P145</f>
        <v>12945.87731638</v>
      </c>
      <c r="E145" s="43">
        <f t="shared" ref="E145" si="704">K145+Q145</f>
        <v>7589.0167868000008</v>
      </c>
      <c r="F145" s="43">
        <f t="shared" ref="F145" si="705">L145+R145</f>
        <v>4898.6550024600001</v>
      </c>
      <c r="G145" s="43">
        <f t="shared" ref="G145" si="706">M145+S145</f>
        <v>458.20552712</v>
      </c>
      <c r="H145" s="43">
        <f t="shared" ref="H145" si="707">SUM(I145:J145)</f>
        <v>21476.517906059998</v>
      </c>
      <c r="I145" s="43">
        <v>14471.598330119999</v>
      </c>
      <c r="J145" s="43">
        <f t="shared" ref="J145" si="708">SUM(K145:M145)</f>
        <v>7004.91957594</v>
      </c>
      <c r="K145" s="43">
        <v>4142.1514020000004</v>
      </c>
      <c r="L145" s="43">
        <v>2789.4295903500001</v>
      </c>
      <c r="M145" s="43">
        <v>73.338583589999999</v>
      </c>
      <c r="N145" s="43">
        <f t="shared" ref="N145" si="709">SUM(O145:P145)</f>
        <v>21073.988432040001</v>
      </c>
      <c r="O145" s="43">
        <v>15133.030691600001</v>
      </c>
      <c r="P145" s="43">
        <f t="shared" ref="P145" si="710">SUM(Q145:S145)</f>
        <v>5940.9577404399997</v>
      </c>
      <c r="Q145" s="43">
        <v>3446.8653847999999</v>
      </c>
      <c r="R145" s="43">
        <v>2109.22541211</v>
      </c>
      <c r="S145" s="43">
        <v>384.86694353000001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42797.967599279997</v>
      </c>
      <c r="C146" s="43">
        <f t="shared" ref="C146" si="711">I146+O146</f>
        <v>30429.192622039998</v>
      </c>
      <c r="D146" s="43">
        <f t="shared" ref="D146" si="712">J146+P146</f>
        <v>12368.774977239998</v>
      </c>
      <c r="E146" s="43">
        <f t="shared" ref="E146" si="713">K146+Q146</f>
        <v>7193.3325815999997</v>
      </c>
      <c r="F146" s="43">
        <f t="shared" ref="F146" si="714">L146+R146</f>
        <v>4715.0794512900002</v>
      </c>
      <c r="G146" s="43">
        <f t="shared" ref="G146" si="715">M146+S146</f>
        <v>460.36294434999996</v>
      </c>
      <c r="H146" s="43">
        <f t="shared" ref="H146" si="716">SUM(I146:J146)</f>
        <v>21923.142930959999</v>
      </c>
      <c r="I146" s="43">
        <v>15187.506459800001</v>
      </c>
      <c r="J146" s="43">
        <f t="shared" ref="J146" si="717">SUM(K146:M146)</f>
        <v>6735.6364711599999</v>
      </c>
      <c r="K146" s="43">
        <v>3961.0938096700002</v>
      </c>
      <c r="L146" s="43">
        <v>2697.5669391800002</v>
      </c>
      <c r="M146" s="43">
        <v>76.975722309999995</v>
      </c>
      <c r="N146" s="43">
        <f t="shared" ref="N146" si="718">SUM(O146:P146)</f>
        <v>20874.824668319998</v>
      </c>
      <c r="O146" s="43">
        <v>15241.686162239999</v>
      </c>
      <c r="P146" s="43">
        <f t="shared" ref="P146" si="719">SUM(Q146:S146)</f>
        <v>5633.1385060799994</v>
      </c>
      <c r="Q146" s="43">
        <v>3232.23877193</v>
      </c>
      <c r="R146" s="43">
        <v>2017.51251211</v>
      </c>
      <c r="S146" s="43">
        <v>383.38722203999998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43582.213432880002</v>
      </c>
      <c r="C147" s="43">
        <f t="shared" ref="C147" si="720">I147+O147</f>
        <v>31491.964755710003</v>
      </c>
      <c r="D147" s="43">
        <f t="shared" ref="D147" si="721">J147+P147</f>
        <v>12090.248677169999</v>
      </c>
      <c r="E147" s="43">
        <f t="shared" ref="E147" si="722">K147+Q147</f>
        <v>7022.91012856</v>
      </c>
      <c r="F147" s="43">
        <f t="shared" ref="F147" si="723">L147+R147</f>
        <v>4599.3250456200003</v>
      </c>
      <c r="G147" s="43">
        <f t="shared" ref="G147" si="724">M147+S147</f>
        <v>468.01350299000001</v>
      </c>
      <c r="H147" s="43">
        <f t="shared" ref="H147" si="725">SUM(I147:J147)</f>
        <v>22267.124233089999</v>
      </c>
      <c r="I147" s="43">
        <v>15543.974571410001</v>
      </c>
      <c r="J147" s="43">
        <f t="shared" ref="J147" si="726">SUM(K147:M147)</f>
        <v>6723.1496616799996</v>
      </c>
      <c r="K147" s="43">
        <v>3959.15562735</v>
      </c>
      <c r="L147" s="43">
        <v>2681.86234023</v>
      </c>
      <c r="M147" s="43">
        <v>82.131694100000004</v>
      </c>
      <c r="N147" s="43">
        <f t="shared" ref="N147" si="727">SUM(O147:P147)</f>
        <v>21315.08919979</v>
      </c>
      <c r="O147" s="43">
        <v>15947.990184300001</v>
      </c>
      <c r="P147" s="43">
        <f t="shared" ref="P147" si="728">SUM(Q147:S147)</f>
        <v>5367.0990154900001</v>
      </c>
      <c r="Q147" s="43">
        <v>3063.7545012099999</v>
      </c>
      <c r="R147" s="43">
        <v>1917.4627053900001</v>
      </c>
      <c r="S147" s="43">
        <v>385.88180889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44974.837088329994</v>
      </c>
      <c r="C148" s="43">
        <f t="shared" ref="C148" si="729">I148+O148</f>
        <v>32760.79065653</v>
      </c>
      <c r="D148" s="43">
        <f t="shared" ref="D148" si="730">J148+P148</f>
        <v>12214.046431800001</v>
      </c>
      <c r="E148" s="43">
        <f t="shared" ref="E148" si="731">K148+Q148</f>
        <v>6904.8523895600001</v>
      </c>
      <c r="F148" s="43">
        <f t="shared" ref="F148" si="732">L148+R148</f>
        <v>4831.7618676000002</v>
      </c>
      <c r="G148" s="43">
        <f t="shared" ref="G148" si="733">M148+S148</f>
        <v>477.43217464000003</v>
      </c>
      <c r="H148" s="43">
        <f t="shared" ref="H148" si="734">SUM(I148:J148)</f>
        <v>23541.388689129999</v>
      </c>
      <c r="I148" s="43">
        <v>16800.108251959999</v>
      </c>
      <c r="J148" s="43">
        <f t="shared" ref="J148" si="735">SUM(K148:M148)</f>
        <v>6741.2804371700004</v>
      </c>
      <c r="K148" s="43">
        <v>3971.9128879300001</v>
      </c>
      <c r="L148" s="43">
        <v>2686.7714620199999</v>
      </c>
      <c r="M148" s="43">
        <v>82.596087220000001</v>
      </c>
      <c r="N148" s="43">
        <f t="shared" ref="N148" si="736">SUM(O148:P148)</f>
        <v>21433.448399199999</v>
      </c>
      <c r="O148" s="43">
        <v>15960.68240457</v>
      </c>
      <c r="P148" s="43">
        <f t="shared" ref="P148" si="737">SUM(Q148:S148)</f>
        <v>5472.76599463</v>
      </c>
      <c r="Q148" s="43">
        <v>2932.93950163</v>
      </c>
      <c r="R148" s="43">
        <v>2144.9904055799998</v>
      </c>
      <c r="S148" s="43">
        <v>394.83608742000001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49746.433348630002</v>
      </c>
      <c r="C149" s="43">
        <f t="shared" ref="C149" si="738">I149+O149</f>
        <v>36195.233308259994</v>
      </c>
      <c r="D149" s="43">
        <f t="shared" ref="D149" si="739">J149+P149</f>
        <v>13551.20004037</v>
      </c>
      <c r="E149" s="43">
        <f t="shared" ref="E149" si="740">K149+Q149</f>
        <v>7818.2013881599996</v>
      </c>
      <c r="F149" s="43">
        <f t="shared" ref="F149" si="741">L149+R149</f>
        <v>5175.8219316100003</v>
      </c>
      <c r="G149" s="43">
        <f t="shared" ref="G149" si="742">M149+S149</f>
        <v>557.17672059999995</v>
      </c>
      <c r="H149" s="43">
        <f t="shared" ref="H149" si="743">SUM(I149:J149)</f>
        <v>23474.524988990001</v>
      </c>
      <c r="I149" s="43">
        <v>16620.0291559</v>
      </c>
      <c r="J149" s="43">
        <f t="shared" ref="J149" si="744">SUM(K149:M149)</f>
        <v>6854.4958330899999</v>
      </c>
      <c r="K149" s="43">
        <v>4138.8340561499999</v>
      </c>
      <c r="L149" s="43">
        <v>2633.0178465899999</v>
      </c>
      <c r="M149" s="43">
        <v>82.643930350000005</v>
      </c>
      <c r="N149" s="43">
        <f t="shared" ref="N149" si="745">SUM(O149:P149)</f>
        <v>26271.908359639998</v>
      </c>
      <c r="O149" s="43">
        <v>19575.204152359998</v>
      </c>
      <c r="P149" s="43">
        <f t="shared" ref="P149" si="746">SUM(Q149:S149)</f>
        <v>6696.7042072800004</v>
      </c>
      <c r="Q149" s="43">
        <v>3679.3673320100002</v>
      </c>
      <c r="R149" s="43">
        <v>2542.80408502</v>
      </c>
      <c r="S149" s="43">
        <v>474.53279025000001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49156.74176343</v>
      </c>
      <c r="C150" s="43">
        <f t="shared" ref="C150" si="747">I150+O150</f>
        <v>35399.924885920002</v>
      </c>
      <c r="D150" s="43">
        <f t="shared" ref="D150" si="748">J150+P150</f>
        <v>13756.81687751</v>
      </c>
      <c r="E150" s="43">
        <f t="shared" ref="E150" si="749">K150+Q150</f>
        <v>8225.5345870100009</v>
      </c>
      <c r="F150" s="43">
        <f t="shared" ref="F150" si="750">L150+R150</f>
        <v>4989.0784688599997</v>
      </c>
      <c r="G150" s="43">
        <f t="shared" ref="G150" si="751">M150+S150</f>
        <v>542.20382164</v>
      </c>
      <c r="H150" s="43">
        <f t="shared" ref="H150" si="752">SUM(I150:J150)</f>
        <v>23347.14421635</v>
      </c>
      <c r="I150" s="43">
        <v>16497.652587109998</v>
      </c>
      <c r="J150" s="43">
        <f t="shared" ref="J150" si="753">SUM(K150:M150)</f>
        <v>6849.4916292400003</v>
      </c>
      <c r="K150" s="43">
        <v>4194.9856418500003</v>
      </c>
      <c r="L150" s="43">
        <v>2571.74979884</v>
      </c>
      <c r="M150" s="43">
        <v>82.756188550000005</v>
      </c>
      <c r="N150" s="43">
        <f t="shared" ref="N150" si="754">SUM(O150:P150)</f>
        <v>25809.59754708</v>
      </c>
      <c r="O150" s="43">
        <v>18902.272298809999</v>
      </c>
      <c r="P150" s="43">
        <f t="shared" ref="P150" si="755">SUM(Q150:S150)</f>
        <v>6907.32524827</v>
      </c>
      <c r="Q150" s="43">
        <v>4030.5489451600001</v>
      </c>
      <c r="R150" s="43">
        <v>2417.3286700200001</v>
      </c>
      <c r="S150" s="43">
        <v>459.44763309000001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49628.725151680002</v>
      </c>
      <c r="C151" s="43">
        <f t="shared" ref="C151" si="756">I151+O151</f>
        <v>35462.13478334</v>
      </c>
      <c r="D151" s="43">
        <f t="shared" ref="D151" si="757">J151+P151</f>
        <v>14166.590368339999</v>
      </c>
      <c r="E151" s="43">
        <f t="shared" ref="E151" si="758">K151+Q151</f>
        <v>8724.918770889999</v>
      </c>
      <c r="F151" s="43">
        <f t="shared" ref="F151" si="759">L151+R151</f>
        <v>4906.4241443699993</v>
      </c>
      <c r="G151" s="43">
        <f t="shared" ref="G151" si="760">M151+S151</f>
        <v>535.24745308000001</v>
      </c>
      <c r="H151" s="43">
        <f t="shared" ref="H151" si="761">SUM(I151:J151)</f>
        <v>23746.537104430001</v>
      </c>
      <c r="I151" s="43">
        <v>16787.2392483</v>
      </c>
      <c r="J151" s="43">
        <f t="shared" ref="J151" si="762">SUM(K151:M151)</f>
        <v>6959.2978561300006</v>
      </c>
      <c r="K151" s="43">
        <v>4327.16647801</v>
      </c>
      <c r="L151" s="43">
        <v>2548.2893559899999</v>
      </c>
      <c r="M151" s="43">
        <v>83.842022130000004</v>
      </c>
      <c r="N151" s="43">
        <f t="shared" ref="N151" si="763">SUM(O151:P151)</f>
        <v>25882.188047249998</v>
      </c>
      <c r="O151" s="43">
        <v>18674.895535039999</v>
      </c>
      <c r="P151" s="43">
        <f t="shared" ref="P151" si="764">SUM(Q151:S151)</f>
        <v>7207.2925122099996</v>
      </c>
      <c r="Q151" s="43">
        <v>4397.7522928799999</v>
      </c>
      <c r="R151" s="43">
        <v>2358.1347883799999</v>
      </c>
      <c r="S151" s="43">
        <v>451.40543094999998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49659.295618770004</v>
      </c>
      <c r="C152" s="43">
        <f t="shared" ref="C152" si="765">I152+O152</f>
        <v>35345.396302410001</v>
      </c>
      <c r="D152" s="43">
        <f t="shared" ref="D152" si="766">J152+P152</f>
        <v>14313.899316359999</v>
      </c>
      <c r="E152" s="43">
        <f t="shared" ref="E152" si="767">K152+Q152</f>
        <v>9071.0444912200001</v>
      </c>
      <c r="F152" s="43">
        <f t="shared" ref="F152" si="768">L152+R152</f>
        <v>4706.2775806400005</v>
      </c>
      <c r="G152" s="43">
        <f t="shared" ref="G152" si="769">M152+S152</f>
        <v>536.57724450000001</v>
      </c>
      <c r="H152" s="43">
        <f t="shared" ref="H152" si="770">SUM(I152:J152)</f>
        <v>23746.37785243</v>
      </c>
      <c r="I152" s="43">
        <v>16834.875654949999</v>
      </c>
      <c r="J152" s="43">
        <f t="shared" ref="J152" si="771">SUM(K152:M152)</f>
        <v>6911.5021974800002</v>
      </c>
      <c r="K152" s="43">
        <v>4342.1531527500001</v>
      </c>
      <c r="L152" s="43">
        <v>2491.1416232400002</v>
      </c>
      <c r="M152" s="43">
        <v>78.207421490000002</v>
      </c>
      <c r="N152" s="43">
        <f t="shared" ref="N152" si="772">SUM(O152:P152)</f>
        <v>25912.917766340001</v>
      </c>
      <c r="O152" s="43">
        <v>18510.520647460002</v>
      </c>
      <c r="P152" s="43">
        <f t="shared" ref="P152" si="773">SUM(Q152:S152)</f>
        <v>7402.3971188799997</v>
      </c>
      <c r="Q152" s="43">
        <v>4728.8913384699999</v>
      </c>
      <c r="R152" s="43">
        <v>2215.1359573999998</v>
      </c>
      <c r="S152" s="43">
        <v>458.36982301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50343.377260919995</v>
      </c>
      <c r="C153" s="43">
        <f t="shared" ref="C153" si="774">I153+O153</f>
        <v>35908.644474929999</v>
      </c>
      <c r="D153" s="43">
        <f t="shared" ref="D153" si="775">J153+P153</f>
        <v>14434.73278599</v>
      </c>
      <c r="E153" s="43">
        <f t="shared" ref="E153" si="776">K153+Q153</f>
        <v>9439.3821287499995</v>
      </c>
      <c r="F153" s="43">
        <f t="shared" ref="F153" si="777">L153+R153</f>
        <v>4458.9134014000001</v>
      </c>
      <c r="G153" s="43">
        <f t="shared" ref="G153" si="778">M153+S153</f>
        <v>536.43725584000003</v>
      </c>
      <c r="H153" s="43">
        <f t="shared" ref="H153" si="779">SUM(I153:J153)</f>
        <v>24250.10144446</v>
      </c>
      <c r="I153" s="43">
        <v>17258.88230795</v>
      </c>
      <c r="J153" s="43">
        <f t="shared" ref="J153" si="780">SUM(K153:M153)</f>
        <v>6991.2191365099998</v>
      </c>
      <c r="K153" s="43">
        <v>4508.1442924000003</v>
      </c>
      <c r="L153" s="43">
        <v>2405.5159041100001</v>
      </c>
      <c r="M153" s="43">
        <v>77.558940000000007</v>
      </c>
      <c r="N153" s="43">
        <f t="shared" ref="N153" si="781">SUM(O153:P153)</f>
        <v>26093.275816460002</v>
      </c>
      <c r="O153" s="43">
        <v>18649.762166979999</v>
      </c>
      <c r="P153" s="43">
        <f t="shared" ref="P153" si="782">SUM(Q153:S153)</f>
        <v>7443.5136494800008</v>
      </c>
      <c r="Q153" s="43">
        <v>4931.2378363500002</v>
      </c>
      <c r="R153" s="43">
        <v>2053.39749729</v>
      </c>
      <c r="S153" s="43">
        <v>458.87831584000003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52080.709028329999</v>
      </c>
      <c r="C154" s="43">
        <f t="shared" ref="C154" si="783">I154+O154</f>
        <v>37198.323417129999</v>
      </c>
      <c r="D154" s="43">
        <f t="shared" ref="D154" si="784">J154+P154</f>
        <v>14882.385611199999</v>
      </c>
      <c r="E154" s="43">
        <f t="shared" ref="E154" si="785">K154+Q154</f>
        <v>9949.5125688199987</v>
      </c>
      <c r="F154" s="43">
        <f t="shared" ref="F154" si="786">L154+R154</f>
        <v>4388.0380303399998</v>
      </c>
      <c r="G154" s="43">
        <f t="shared" ref="G154" si="787">M154+S154</f>
        <v>544.83501204000004</v>
      </c>
      <c r="H154" s="43">
        <f t="shared" ref="H154" si="788">SUM(I154:J154)</f>
        <v>25670.098009179997</v>
      </c>
      <c r="I154" s="43">
        <v>18547.685596219999</v>
      </c>
      <c r="J154" s="43">
        <f t="shared" ref="J154" si="789">SUM(K154:M154)</f>
        <v>7122.4124129599995</v>
      </c>
      <c r="K154" s="43">
        <v>4678.1531427399996</v>
      </c>
      <c r="L154" s="43">
        <v>2355.4701179799999</v>
      </c>
      <c r="M154" s="43">
        <v>88.789152240000007</v>
      </c>
      <c r="N154" s="43">
        <f t="shared" ref="N154" si="790">SUM(O154:P154)</f>
        <v>26410.611019150001</v>
      </c>
      <c r="O154" s="43">
        <v>18650.63782091</v>
      </c>
      <c r="P154" s="43">
        <f t="shared" ref="P154" si="791">SUM(Q154:S154)</f>
        <v>7759.9731982400008</v>
      </c>
      <c r="Q154" s="43">
        <v>5271.35942608</v>
      </c>
      <c r="R154" s="43">
        <v>2032.56791236</v>
      </c>
      <c r="S154" s="43">
        <v>456.04585980000002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51954.398168140004</v>
      </c>
      <c r="C155" s="43">
        <f t="shared" ref="C155" si="792">I155+O155</f>
        <v>36779.911425929997</v>
      </c>
      <c r="D155" s="43">
        <f t="shared" ref="D155" si="793">J155+P155</f>
        <v>15174.48674221</v>
      </c>
      <c r="E155" s="43">
        <f t="shared" ref="E155" si="794">K155+Q155</f>
        <v>10328.43878817</v>
      </c>
      <c r="F155" s="43">
        <f t="shared" ref="F155" si="795">L155+R155</f>
        <v>4305.1251135900002</v>
      </c>
      <c r="G155" s="43">
        <f t="shared" ref="G155" si="796">M155+S155</f>
        <v>540.92284044999997</v>
      </c>
      <c r="H155" s="43">
        <f t="shared" ref="H155" si="797">SUM(I155:J155)</f>
        <v>24985.74910814</v>
      </c>
      <c r="I155" s="43">
        <v>17794.02152568</v>
      </c>
      <c r="J155" s="43">
        <f t="shared" ref="J155" si="798">SUM(K155:M155)</f>
        <v>7191.7275824600001</v>
      </c>
      <c r="K155" s="43">
        <v>4735.9758737900002</v>
      </c>
      <c r="L155" s="43">
        <v>2360.22218333</v>
      </c>
      <c r="M155" s="43">
        <v>95.529525340000006</v>
      </c>
      <c r="N155" s="43">
        <f t="shared" ref="N155" si="799">SUM(O155:P155)</f>
        <v>26968.64906</v>
      </c>
      <c r="O155" s="43">
        <v>18985.88990025</v>
      </c>
      <c r="P155" s="43">
        <f t="shared" ref="P155" si="800">SUM(Q155:S155)</f>
        <v>7982.7591597500004</v>
      </c>
      <c r="Q155" s="43">
        <v>5592.4629143800003</v>
      </c>
      <c r="R155" s="43">
        <v>1944.9029302599999</v>
      </c>
      <c r="S155" s="43">
        <v>445.39331511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52079.654120259998</v>
      </c>
      <c r="C156" s="43">
        <f t="shared" ref="C156" si="801">I156+O156</f>
        <v>36589.942904800002</v>
      </c>
      <c r="D156" s="43">
        <f t="shared" ref="D156" si="802">J156+P156</f>
        <v>15489.71121546</v>
      </c>
      <c r="E156" s="43">
        <f t="shared" ref="E156" si="803">K156+Q156</f>
        <v>10764.8222659</v>
      </c>
      <c r="F156" s="43">
        <f t="shared" ref="F156" si="804">L156+R156</f>
        <v>4199.9024072600005</v>
      </c>
      <c r="G156" s="43">
        <f t="shared" ref="G156" si="805">M156+S156</f>
        <v>524.9865423</v>
      </c>
      <c r="H156" s="43">
        <f t="shared" ref="H156" si="806">SUM(I156:J156)</f>
        <v>24976.063776579998</v>
      </c>
      <c r="I156" s="43">
        <v>17573.962404729999</v>
      </c>
      <c r="J156" s="43">
        <f t="shared" ref="J156" si="807">SUM(K156:M156)</f>
        <v>7402.1013718499999</v>
      </c>
      <c r="K156" s="43">
        <v>5008.7211967200001</v>
      </c>
      <c r="L156" s="43">
        <v>2299.1839352500001</v>
      </c>
      <c r="M156" s="43">
        <v>94.196239879999993</v>
      </c>
      <c r="N156" s="43">
        <f t="shared" ref="N156" si="808">SUM(O156:P156)</f>
        <v>27103.59034368</v>
      </c>
      <c r="O156" s="43">
        <v>19015.98050007</v>
      </c>
      <c r="P156" s="43">
        <f t="shared" ref="P156" si="809">SUM(Q156:S156)</f>
        <v>8087.6098436100001</v>
      </c>
      <c r="Q156" s="43">
        <v>5756.1010691800002</v>
      </c>
      <c r="R156" s="43">
        <v>1900.7184720099999</v>
      </c>
      <c r="S156" s="43">
        <v>430.79030241999999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52335.414764040004</v>
      </c>
      <c r="C157" s="43">
        <f t="shared" ref="C157" si="810">I157+O157</f>
        <v>36178.422285759996</v>
      </c>
      <c r="D157" s="43">
        <f t="shared" ref="D157" si="811">J157+P157</f>
        <v>16156.992478280001</v>
      </c>
      <c r="E157" s="43">
        <f t="shared" ref="E157" si="812">K157+Q157</f>
        <v>12445.74126456</v>
      </c>
      <c r="F157" s="43">
        <f t="shared" ref="F157" si="813">L157+R157</f>
        <v>3204.62060045</v>
      </c>
      <c r="G157" s="43">
        <f t="shared" ref="G157" si="814">M157+S157</f>
        <v>506.63061326999997</v>
      </c>
      <c r="H157" s="43">
        <f t="shared" ref="H157" si="815">SUM(I157:J157)</f>
        <v>25176.72653584</v>
      </c>
      <c r="I157" s="43">
        <v>17460.7486565</v>
      </c>
      <c r="J157" s="43">
        <f t="shared" ref="J157" si="816">SUM(K157:M157)</f>
        <v>7715.9778793400001</v>
      </c>
      <c r="K157" s="43">
        <v>6008.49198402</v>
      </c>
      <c r="L157" s="43">
        <v>1635.6089514600001</v>
      </c>
      <c r="M157" s="43">
        <v>71.876943859999997</v>
      </c>
      <c r="N157" s="43">
        <f t="shared" ref="N157" si="817">SUM(O157:P157)</f>
        <v>27158.688228200001</v>
      </c>
      <c r="O157" s="43">
        <v>18717.67362926</v>
      </c>
      <c r="P157" s="43">
        <f t="shared" ref="P157" si="818">SUM(Q157:S157)</f>
        <v>8441.0145989400007</v>
      </c>
      <c r="Q157" s="43">
        <v>6437.2492805399997</v>
      </c>
      <c r="R157" s="43">
        <v>1569.0116489899999</v>
      </c>
      <c r="S157" s="43">
        <v>434.75366940999999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52639.825838509998</v>
      </c>
      <c r="C158" s="43">
        <f t="shared" ref="C158" si="819">I158+O158</f>
        <v>36744.144224050004</v>
      </c>
      <c r="D158" s="43">
        <f t="shared" ref="D158" si="820">J158+P158</f>
        <v>15895.681614459998</v>
      </c>
      <c r="E158" s="43">
        <f t="shared" ref="E158" si="821">K158+Q158</f>
        <v>12219.80179607</v>
      </c>
      <c r="F158" s="43">
        <f t="shared" ref="F158" si="822">L158+R158</f>
        <v>3219.0256267999998</v>
      </c>
      <c r="G158" s="43">
        <f t="shared" ref="G158" si="823">M158+S158</f>
        <v>456.85419159000003</v>
      </c>
      <c r="H158" s="43">
        <f t="shared" ref="H158" si="824">SUM(I158:J158)</f>
        <v>25428.719831709997</v>
      </c>
      <c r="I158" s="43">
        <v>17644.255998289998</v>
      </c>
      <c r="J158" s="43">
        <f t="shared" ref="J158" si="825">SUM(K158:M158)</f>
        <v>7784.4638334199999</v>
      </c>
      <c r="K158" s="43">
        <v>6048.5348197100002</v>
      </c>
      <c r="L158" s="43">
        <v>1659.4073254699999</v>
      </c>
      <c r="M158" s="43">
        <v>76.521688240000003</v>
      </c>
      <c r="N158" s="43">
        <f t="shared" ref="N158" si="826">SUM(O158:P158)</f>
        <v>27211.106006800001</v>
      </c>
      <c r="O158" s="43">
        <v>19099.888225760002</v>
      </c>
      <c r="P158" s="43">
        <f t="shared" ref="P158" si="827">SUM(Q158:S158)</f>
        <v>8111.217781039999</v>
      </c>
      <c r="Q158" s="43">
        <v>6171.2669763599997</v>
      </c>
      <c r="R158" s="43">
        <v>1559.6183013299999</v>
      </c>
      <c r="S158" s="43">
        <v>380.33250335000002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52827.061583930001</v>
      </c>
      <c r="C159" s="43">
        <f t="shared" ref="C159" si="828">I159+O159</f>
        <v>36748.83776129</v>
      </c>
      <c r="D159" s="43">
        <f t="shared" ref="D159" si="829">J159+P159</f>
        <v>16078.22382264</v>
      </c>
      <c r="E159" s="43">
        <f t="shared" ref="E159" si="830">K159+Q159</f>
        <v>11352.46715346</v>
      </c>
      <c r="F159" s="43">
        <f t="shared" ref="F159" si="831">L159+R159</f>
        <v>4263.3513038600004</v>
      </c>
      <c r="G159" s="43">
        <f t="shared" ref="G159" si="832">M159+S159</f>
        <v>462.40536531999999</v>
      </c>
      <c r="H159" s="43">
        <f t="shared" ref="H159" si="833">SUM(I159:J159)</f>
        <v>25941.273592819998</v>
      </c>
      <c r="I159" s="43">
        <v>17810.999649829999</v>
      </c>
      <c r="J159" s="43">
        <f t="shared" ref="J159" si="834">SUM(K159:M159)</f>
        <v>8130.2739429900012</v>
      </c>
      <c r="K159" s="43">
        <v>5613.7794727500004</v>
      </c>
      <c r="L159" s="43">
        <v>2434.0101210600001</v>
      </c>
      <c r="M159" s="43">
        <v>82.484349179999995</v>
      </c>
      <c r="N159" s="43">
        <f t="shared" ref="N159" si="835">SUM(O159:P159)</f>
        <v>26885.787991110003</v>
      </c>
      <c r="O159" s="43">
        <v>18937.838111460002</v>
      </c>
      <c r="P159" s="43">
        <f t="shared" ref="P159" si="836">SUM(Q159:S159)</f>
        <v>7947.9498796499993</v>
      </c>
      <c r="Q159" s="43">
        <v>5738.6876807099998</v>
      </c>
      <c r="R159" s="43">
        <v>1829.3411828000001</v>
      </c>
      <c r="S159" s="43">
        <v>379.92101614000001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54520.756748700005</v>
      </c>
      <c r="C160" s="43">
        <f t="shared" ref="C160" si="837">I160+O160</f>
        <v>38008.232430169999</v>
      </c>
      <c r="D160" s="43">
        <f t="shared" ref="D160" si="838">J160+P160</f>
        <v>16512.524318529999</v>
      </c>
      <c r="E160" s="43">
        <f t="shared" ref="E160" si="839">K160+Q160</f>
        <v>12116.817103720001</v>
      </c>
      <c r="F160" s="43">
        <f t="shared" ref="F160" si="840">L160+R160</f>
        <v>3972.8690164099999</v>
      </c>
      <c r="G160" s="43">
        <f t="shared" ref="G160" si="841">M160+S160</f>
        <v>422.83819840000001</v>
      </c>
      <c r="H160" s="43">
        <f t="shared" ref="H160" si="842">SUM(I160:J160)</f>
        <v>27394.065076359999</v>
      </c>
      <c r="I160" s="43">
        <v>18810.569324429998</v>
      </c>
      <c r="J160" s="43">
        <f t="shared" ref="J160" si="843">SUM(K160:M160)</f>
        <v>8583.4957519300006</v>
      </c>
      <c r="K160" s="43">
        <v>6041.3488083000002</v>
      </c>
      <c r="L160" s="43">
        <v>2459.5354699599998</v>
      </c>
      <c r="M160" s="43">
        <v>82.611473669999995</v>
      </c>
      <c r="N160" s="43">
        <f t="shared" ref="N160" si="844">SUM(O160:P160)</f>
        <v>27126.691672339999</v>
      </c>
      <c r="O160" s="43">
        <v>19197.663105740001</v>
      </c>
      <c r="P160" s="43">
        <f t="shared" ref="P160" si="845">SUM(Q160:S160)</f>
        <v>7929.0285665999991</v>
      </c>
      <c r="Q160" s="43">
        <v>6075.4682954199998</v>
      </c>
      <c r="R160" s="43">
        <v>1513.3335464500001</v>
      </c>
      <c r="S160" s="43">
        <v>340.22672473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55041.146698419994</v>
      </c>
      <c r="C161" s="43">
        <f t="shared" ref="C161" si="846">I161+O161</f>
        <v>38671.1309846</v>
      </c>
      <c r="D161" s="43">
        <f t="shared" ref="D161" si="847">J161+P161</f>
        <v>16370.015713819999</v>
      </c>
      <c r="E161" s="43">
        <f t="shared" ref="E161" si="848">K161+Q161</f>
        <v>12566.50430006</v>
      </c>
      <c r="F161" s="43">
        <f t="shared" ref="F161" si="849">L161+R161</f>
        <v>3359.1268681700003</v>
      </c>
      <c r="G161" s="43">
        <f t="shared" ref="G161" si="850">M161+S161</f>
        <v>444.38454558999996</v>
      </c>
      <c r="H161" s="43">
        <f t="shared" ref="H161" si="851">SUM(I161:J161)</f>
        <v>27823.29448162</v>
      </c>
      <c r="I161" s="43">
        <v>19233.206251740001</v>
      </c>
      <c r="J161" s="43">
        <f t="shared" ref="J161" si="852">SUM(K161:M161)</f>
        <v>8590.0882298799988</v>
      </c>
      <c r="K161" s="43">
        <v>6522.3247338299998</v>
      </c>
      <c r="L161" s="43">
        <v>1982.8000765500001</v>
      </c>
      <c r="M161" s="43">
        <v>84.963419500000001</v>
      </c>
      <c r="N161" s="43">
        <f t="shared" ref="N161" si="853">SUM(O161:P161)</f>
        <v>27217.852216799998</v>
      </c>
      <c r="O161" s="43">
        <v>19437.924732859999</v>
      </c>
      <c r="P161" s="43">
        <f t="shared" ref="P161" si="854">SUM(Q161:S161)</f>
        <v>7779.9274839400005</v>
      </c>
      <c r="Q161" s="43">
        <v>6044.1795662300001</v>
      </c>
      <c r="R161" s="43">
        <v>1376.32679162</v>
      </c>
      <c r="S161" s="43">
        <v>359.42112608999997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54779.085061089994</v>
      </c>
      <c r="C162" s="43">
        <f t="shared" ref="C162" si="855">I162+O162</f>
        <v>37420.693766709999</v>
      </c>
      <c r="D162" s="43">
        <f t="shared" ref="D162" si="856">J162+P162</f>
        <v>17358.391294380002</v>
      </c>
      <c r="E162" s="43">
        <f t="shared" ref="E162" si="857">K162+Q162</f>
        <v>13445.91913002</v>
      </c>
      <c r="F162" s="43">
        <f t="shared" ref="F162" si="858">L162+R162</f>
        <v>3459.5323040800004</v>
      </c>
      <c r="G162" s="43">
        <f t="shared" ref="G162" si="859">M162+S162</f>
        <v>452.93986028</v>
      </c>
      <c r="H162" s="43">
        <f t="shared" ref="H162" si="860">SUM(I162:J162)</f>
        <v>27937.367810010001</v>
      </c>
      <c r="I162" s="43">
        <v>18595.901309090001</v>
      </c>
      <c r="J162" s="43">
        <f t="shared" ref="J162" si="861">SUM(K162:M162)</f>
        <v>9341.4665009200016</v>
      </c>
      <c r="K162" s="43">
        <v>7165.8658031000004</v>
      </c>
      <c r="L162" s="43">
        <v>2079.3645687600001</v>
      </c>
      <c r="M162" s="43">
        <v>96.236129059999996</v>
      </c>
      <c r="N162" s="43">
        <f t="shared" ref="N162" si="862">SUM(O162:P162)</f>
        <v>26841.717251079997</v>
      </c>
      <c r="O162" s="43">
        <v>18824.792457619998</v>
      </c>
      <c r="P162" s="43">
        <f t="shared" ref="P162" si="863">SUM(Q162:S162)</f>
        <v>8016.9247934599998</v>
      </c>
      <c r="Q162" s="43">
        <v>6280.0533269199996</v>
      </c>
      <c r="R162" s="43">
        <v>1380.16773532</v>
      </c>
      <c r="S162" s="43">
        <v>356.70373122000001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55939.021721320001</v>
      </c>
      <c r="C163" s="43">
        <f t="shared" ref="C163" si="864">I163+O163</f>
        <v>38417.737807459998</v>
      </c>
      <c r="D163" s="43">
        <f t="shared" ref="D163" si="865">J163+P163</f>
        <v>17521.283913860003</v>
      </c>
      <c r="E163" s="43">
        <f t="shared" ref="E163" si="866">K163+Q163</f>
        <v>13778.98406409</v>
      </c>
      <c r="F163" s="43">
        <f t="shared" ref="F163" si="867">L163+R163</f>
        <v>3239.9750400200001</v>
      </c>
      <c r="G163" s="43">
        <f t="shared" ref="G163" si="868">M163+S163</f>
        <v>502.32480974999999</v>
      </c>
      <c r="H163" s="43">
        <f t="shared" ref="H163" si="869">SUM(I163:J163)</f>
        <v>29019.716035020003</v>
      </c>
      <c r="I163" s="43">
        <v>19505.232005000002</v>
      </c>
      <c r="J163" s="43">
        <f t="shared" ref="J163" si="870">SUM(K163:M163)</f>
        <v>9514.4840300200012</v>
      </c>
      <c r="K163" s="43">
        <v>7449.18792837</v>
      </c>
      <c r="L163" s="43">
        <v>1961.3160443100001</v>
      </c>
      <c r="M163" s="43">
        <v>103.98005734</v>
      </c>
      <c r="N163" s="43">
        <f t="shared" ref="N163" si="871">SUM(O163:P163)</f>
        <v>26919.305686300002</v>
      </c>
      <c r="O163" s="43">
        <v>18912.50580246</v>
      </c>
      <c r="P163" s="43">
        <f t="shared" ref="P163" si="872">SUM(Q163:S163)</f>
        <v>8006.7998838400008</v>
      </c>
      <c r="Q163" s="43">
        <v>6329.7961357200002</v>
      </c>
      <c r="R163" s="43">
        <v>1278.65899571</v>
      </c>
      <c r="S163" s="43">
        <v>398.34475241000001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55425.462337550009</v>
      </c>
      <c r="C164" s="43">
        <f t="shared" ref="C164" si="873">I164+O164</f>
        <v>37656.697342740001</v>
      </c>
      <c r="D164" s="43">
        <f t="shared" ref="D164" si="874">J164+P164</f>
        <v>17768.764994810001</v>
      </c>
      <c r="E164" s="43">
        <f t="shared" ref="E164" si="875">K164+Q164</f>
        <v>14047.73739824</v>
      </c>
      <c r="F164" s="43">
        <f t="shared" ref="F164" si="876">L164+R164</f>
        <v>3221.2824037700002</v>
      </c>
      <c r="G164" s="43">
        <f t="shared" ref="G164" si="877">M164+S164</f>
        <v>499.74519280000004</v>
      </c>
      <c r="H164" s="43">
        <f t="shared" ref="H164" si="878">SUM(I164:J164)</f>
        <v>28538.304102269998</v>
      </c>
      <c r="I164" s="43">
        <v>18889.237373669999</v>
      </c>
      <c r="J164" s="43">
        <f t="shared" ref="J164" si="879">SUM(K164:M164)</f>
        <v>9649.0667286000007</v>
      </c>
      <c r="K164" s="43">
        <v>7595.4143966800002</v>
      </c>
      <c r="L164" s="43">
        <v>1948.74575714</v>
      </c>
      <c r="M164" s="43">
        <v>104.90657478</v>
      </c>
      <c r="N164" s="43">
        <f t="shared" ref="N164" si="880">SUM(O164:P164)</f>
        <v>26887.158235280003</v>
      </c>
      <c r="O164" s="43">
        <v>18767.459969070002</v>
      </c>
      <c r="P164" s="43">
        <f t="shared" ref="P164" si="881">SUM(Q164:S164)</f>
        <v>8119.6982662099999</v>
      </c>
      <c r="Q164" s="43">
        <v>6452.3230015600002</v>
      </c>
      <c r="R164" s="43">
        <v>1272.53664663</v>
      </c>
      <c r="S164" s="43">
        <v>394.83861802000001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56544.811208679996</v>
      </c>
      <c r="C165" s="43">
        <f t="shared" ref="C165" si="882">I165+O165</f>
        <v>38621.777074669997</v>
      </c>
      <c r="D165" s="43">
        <f t="shared" ref="D165" si="883">J165+P165</f>
        <v>17923.034134009999</v>
      </c>
      <c r="E165" s="43">
        <f t="shared" ref="E165" si="884">K165+Q165</f>
        <v>13610.1608951</v>
      </c>
      <c r="F165" s="43">
        <f t="shared" ref="F165" si="885">L165+R165</f>
        <v>3789.5396385999998</v>
      </c>
      <c r="G165" s="43">
        <f t="shared" ref="G165" si="886">M165+S165</f>
        <v>523.33360030999995</v>
      </c>
      <c r="H165" s="43">
        <f t="shared" ref="H165" si="887">SUM(I165:J165)</f>
        <v>29343.193051399998</v>
      </c>
      <c r="I165" s="43">
        <v>19644.49353122</v>
      </c>
      <c r="J165" s="43">
        <f t="shared" ref="J165" si="888">SUM(K165:M165)</f>
        <v>9698.69952018</v>
      </c>
      <c r="K165" s="43">
        <v>7149.2988255099999</v>
      </c>
      <c r="L165" s="43">
        <v>2442.7477738399998</v>
      </c>
      <c r="M165" s="43">
        <v>106.65292083</v>
      </c>
      <c r="N165" s="43">
        <f t="shared" ref="N165" si="889">SUM(O165:P165)</f>
        <v>27201.618157280001</v>
      </c>
      <c r="O165" s="43">
        <v>18977.283543450001</v>
      </c>
      <c r="P165" s="43">
        <f t="shared" ref="P165" si="890">SUM(Q165:S165)</f>
        <v>8224.3346138300003</v>
      </c>
      <c r="Q165" s="43">
        <v>6460.8620695899999</v>
      </c>
      <c r="R165" s="43">
        <v>1346.79186476</v>
      </c>
      <c r="S165" s="43">
        <v>416.68067947999998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58847.680302600005</v>
      </c>
      <c r="C166" s="43">
        <f t="shared" ref="C166" si="891">I166+O166</f>
        <v>40459.214665780004</v>
      </c>
      <c r="D166" s="43">
        <f t="shared" ref="D166" si="892">J166+P166</f>
        <v>18388.465636820001</v>
      </c>
      <c r="E166" s="43">
        <f t="shared" ref="E166" si="893">K166+Q166</f>
        <v>14595.55064003</v>
      </c>
      <c r="F166" s="43">
        <f t="shared" ref="F166" si="894">L166+R166</f>
        <v>3186.8088998200001</v>
      </c>
      <c r="G166" s="43">
        <f t="shared" ref="G166" si="895">M166+S166</f>
        <v>606.10609696999995</v>
      </c>
      <c r="H166" s="43">
        <f t="shared" ref="H166" si="896">SUM(I166:J166)</f>
        <v>30769.64617896</v>
      </c>
      <c r="I166" s="43">
        <v>20832.98177427</v>
      </c>
      <c r="J166" s="43">
        <f t="shared" ref="J166" si="897">SUM(K166:M166)</f>
        <v>9936.6644046900001</v>
      </c>
      <c r="K166" s="43">
        <v>7944.4246447200003</v>
      </c>
      <c r="L166" s="43">
        <v>1856.6244455399999</v>
      </c>
      <c r="M166" s="43">
        <v>135.61531443000001</v>
      </c>
      <c r="N166" s="43">
        <f t="shared" ref="N166" si="898">SUM(O166:P166)</f>
        <v>28078.034123639998</v>
      </c>
      <c r="O166" s="43">
        <v>19626.232891510001</v>
      </c>
      <c r="P166" s="43">
        <f t="shared" ref="P166" si="899">SUM(Q166:S166)</f>
        <v>8451.8012321299993</v>
      </c>
      <c r="Q166" s="43">
        <v>6651.1259953099998</v>
      </c>
      <c r="R166" s="43">
        <v>1330.18445428</v>
      </c>
      <c r="S166" s="43">
        <v>470.49078254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56141.528016069999</v>
      </c>
      <c r="C167" s="43">
        <f t="shared" ref="C167" si="900">I167+O167</f>
        <v>37811.643362019997</v>
      </c>
      <c r="D167" s="43">
        <f t="shared" ref="D167" si="901">J167+P167</f>
        <v>18329.884654049998</v>
      </c>
      <c r="E167" s="43">
        <f t="shared" ref="E167" si="902">K167+Q167</f>
        <v>14537.620595259999</v>
      </c>
      <c r="F167" s="43">
        <f t="shared" ref="F167" si="903">L167+R167</f>
        <v>3192.5688104000001</v>
      </c>
      <c r="G167" s="43">
        <f t="shared" ref="G167" si="904">M167+S167</f>
        <v>599.69524838999996</v>
      </c>
      <c r="H167" s="43">
        <f t="shared" ref="H167" si="905">SUM(I167:J167)</f>
        <v>29167.708777959997</v>
      </c>
      <c r="I167" s="43">
        <v>19171.136542609998</v>
      </c>
      <c r="J167" s="43">
        <f t="shared" ref="J167" si="906">SUM(K167:M167)</f>
        <v>9996.5722353499987</v>
      </c>
      <c r="K167" s="43">
        <v>8019.8936623099999</v>
      </c>
      <c r="L167" s="43">
        <v>1842.66005051</v>
      </c>
      <c r="M167" s="43">
        <v>134.01852253000001</v>
      </c>
      <c r="N167" s="43">
        <f t="shared" ref="N167" si="907">SUM(O167:P167)</f>
        <v>26973.819238109998</v>
      </c>
      <c r="O167" s="43">
        <v>18640.506819409999</v>
      </c>
      <c r="P167" s="43">
        <f t="shared" ref="P167" si="908">SUM(Q167:S167)</f>
        <v>8333.3124186999994</v>
      </c>
      <c r="Q167" s="43">
        <v>6517.7269329500004</v>
      </c>
      <c r="R167" s="43">
        <v>1349.9087598900001</v>
      </c>
      <c r="S167" s="43">
        <v>465.67672585999998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55888.459887849996</v>
      </c>
      <c r="C168" s="43">
        <f t="shared" ref="C168" si="909">I168+O168</f>
        <v>37579.539821120001</v>
      </c>
      <c r="D168" s="43">
        <f t="shared" ref="D168" si="910">J168+P168</f>
        <v>18308.920066729999</v>
      </c>
      <c r="E168" s="43">
        <f t="shared" ref="E168" si="911">K168+Q168</f>
        <v>14537.990709199999</v>
      </c>
      <c r="F168" s="43">
        <f t="shared" ref="F168" si="912">L168+R168</f>
        <v>3186.4377537800001</v>
      </c>
      <c r="G168" s="43">
        <f t="shared" ref="G168" si="913">M168+S168</f>
        <v>584.49160374999997</v>
      </c>
      <c r="H168" s="43">
        <f t="shared" ref="H168" si="914">SUM(I168:J168)</f>
        <v>29378.496085159997</v>
      </c>
      <c r="I168" s="43">
        <v>19330.227243969999</v>
      </c>
      <c r="J168" s="43">
        <f t="shared" ref="J168" si="915">SUM(K168:M168)</f>
        <v>10048.26884119</v>
      </c>
      <c r="K168" s="43">
        <v>8086.8315812600003</v>
      </c>
      <c r="L168" s="43">
        <v>1834.2449259299999</v>
      </c>
      <c r="M168" s="43">
        <v>127.192334</v>
      </c>
      <c r="N168" s="43">
        <f t="shared" ref="N168" si="916">SUM(O168:P168)</f>
        <v>26509.963802689999</v>
      </c>
      <c r="O168" s="43">
        <v>18249.312577150002</v>
      </c>
      <c r="P168" s="43">
        <f t="shared" ref="P168" si="917">SUM(Q168:S168)</f>
        <v>8260.6512255399994</v>
      </c>
      <c r="Q168" s="43">
        <v>6451.15912794</v>
      </c>
      <c r="R168" s="43">
        <v>1352.19282785</v>
      </c>
      <c r="S168" s="43">
        <v>457.29926975000001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57087.335163709999</v>
      </c>
      <c r="C169" s="43">
        <f t="shared" ref="C169" si="918">I169+O169</f>
        <v>38590.803977980002</v>
      </c>
      <c r="D169" s="43">
        <f t="shared" ref="D169" si="919">J169+P169</f>
        <v>18496.53118573</v>
      </c>
      <c r="E169" s="43">
        <f t="shared" ref="E169" si="920">K169+Q169</f>
        <v>14774.245577899999</v>
      </c>
      <c r="F169" s="43">
        <f t="shared" ref="F169" si="921">L169+R169</f>
        <v>3146.1467431299998</v>
      </c>
      <c r="G169" s="43">
        <f t="shared" ref="G169" si="922">M169+S169</f>
        <v>576.1388647</v>
      </c>
      <c r="H169" s="43">
        <f t="shared" ref="H169" si="923">SUM(I169:J169)</f>
        <v>29942.345214629997</v>
      </c>
      <c r="I169" s="43">
        <v>19814.082805239999</v>
      </c>
      <c r="J169" s="43">
        <f t="shared" ref="J169" si="924">SUM(K169:M169)</f>
        <v>10128.262409389999</v>
      </c>
      <c r="K169" s="43">
        <v>8233.3337784199994</v>
      </c>
      <c r="L169" s="43">
        <v>1776.2950485399999</v>
      </c>
      <c r="M169" s="43">
        <v>118.63358243</v>
      </c>
      <c r="N169" s="43">
        <f t="shared" ref="N169" si="925">SUM(O169:P169)</f>
        <v>27144.989949080002</v>
      </c>
      <c r="O169" s="43">
        <v>18776.721172739999</v>
      </c>
      <c r="P169" s="43">
        <f t="shared" ref="P169" si="926">SUM(Q169:S169)</f>
        <v>8368.2687763400008</v>
      </c>
      <c r="Q169" s="43">
        <v>6540.9117994799999</v>
      </c>
      <c r="R169" s="43">
        <v>1369.8516945900001</v>
      </c>
      <c r="S169" s="43">
        <v>457.50528227000001</v>
      </c>
      <c r="T169" s="43"/>
      <c r="U169" s="43"/>
      <c r="V169" s="43"/>
      <c r="W169" s="43"/>
      <c r="X169" s="43"/>
      <c r="Y169" s="43"/>
    </row>
    <row r="170" spans="1:25" collapsed="1">
      <c r="A170" s="8">
        <v>45383</v>
      </c>
      <c r="B170" s="43">
        <v>57725.216376590004</v>
      </c>
      <c r="C170" s="43">
        <f t="shared" ref="C170" si="927">I170+O170</f>
        <v>39068.011963789999</v>
      </c>
      <c r="D170" s="43">
        <f t="shared" ref="D170" si="928">J170+P170</f>
        <v>18657.204412800002</v>
      </c>
      <c r="E170" s="43">
        <f t="shared" ref="E170" si="929">K170+Q170</f>
        <v>14981.915724729999</v>
      </c>
      <c r="F170" s="43">
        <f t="shared" ref="F170" si="930">L170+R170</f>
        <v>3096.8390583099999</v>
      </c>
      <c r="G170" s="43">
        <f t="shared" ref="G170" si="931">M170+S170</f>
        <v>578.44962975999999</v>
      </c>
      <c r="H170" s="43">
        <f t="shared" ref="H170" si="932">SUM(I170:J170)</f>
        <v>30259.449538000001</v>
      </c>
      <c r="I170" s="43">
        <v>19936.41027135</v>
      </c>
      <c r="J170" s="43">
        <f t="shared" ref="J170" si="933">SUM(K170:M170)</f>
        <v>10323.039266650001</v>
      </c>
      <c r="K170" s="43">
        <v>8493.0059091200001</v>
      </c>
      <c r="L170" s="43">
        <v>1709.4729944000001</v>
      </c>
      <c r="M170" s="43">
        <v>120.56036313</v>
      </c>
      <c r="N170" s="43">
        <f t="shared" ref="N170" si="934">SUM(O170:P170)</f>
        <v>27465.76683859</v>
      </c>
      <c r="O170" s="43">
        <v>19131.601692439999</v>
      </c>
      <c r="P170" s="43">
        <f t="shared" ref="P170" si="935">SUM(Q170:S170)</f>
        <v>8334.1651461500005</v>
      </c>
      <c r="Q170" s="43">
        <v>6488.9098156099999</v>
      </c>
      <c r="R170" s="43">
        <v>1387.3660639100001</v>
      </c>
      <c r="S170" s="43">
        <v>457.88926663000001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58079.489560050002</v>
      </c>
      <c r="C171" s="43">
        <f t="shared" ref="C171" si="936">I171+O171</f>
        <v>39209.914713760001</v>
      </c>
      <c r="D171" s="43">
        <f t="shared" ref="D171" si="937">J171+P171</f>
        <v>18869.574846290001</v>
      </c>
      <c r="E171" s="43">
        <f t="shared" ref="E171" si="938">K171+Q171</f>
        <v>15124.48705698</v>
      </c>
      <c r="F171" s="43">
        <f t="shared" ref="F171" si="939">L171+R171</f>
        <v>3144.3080163599998</v>
      </c>
      <c r="G171" s="43">
        <f t="shared" ref="G171" si="940">M171+S171</f>
        <v>600.77977294999994</v>
      </c>
      <c r="H171" s="43">
        <f t="shared" ref="H171" si="941">SUM(I171:J171)</f>
        <v>30604.967093430001</v>
      </c>
      <c r="I171" s="43">
        <v>20187.823373589999</v>
      </c>
      <c r="J171" s="43">
        <f t="shared" ref="J171" si="942">SUM(K171:M171)</f>
        <v>10417.14371984</v>
      </c>
      <c r="K171" s="43">
        <v>8557.1211481800001</v>
      </c>
      <c r="L171" s="43">
        <v>1738.31958652</v>
      </c>
      <c r="M171" s="43">
        <v>121.70298514</v>
      </c>
      <c r="N171" s="43">
        <f t="shared" ref="N171" si="943">SUM(O171:P171)</f>
        <v>27474.522466620001</v>
      </c>
      <c r="O171" s="43">
        <v>19022.091340170002</v>
      </c>
      <c r="P171" s="43">
        <f t="shared" ref="P171" si="944">SUM(Q171:S171)</f>
        <v>8452.4311264500011</v>
      </c>
      <c r="Q171" s="43">
        <v>6567.3659088000004</v>
      </c>
      <c r="R171" s="43">
        <v>1405.98842984</v>
      </c>
      <c r="S171" s="43">
        <v>479.07678780999998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59971.101141270003</v>
      </c>
      <c r="C172" s="43">
        <f t="shared" ref="C172" si="945">I172+O172</f>
        <v>41210.73633888</v>
      </c>
      <c r="D172" s="43">
        <f t="shared" ref="D172" si="946">J172+P172</f>
        <v>18760.364802390002</v>
      </c>
      <c r="E172" s="43">
        <f t="shared" ref="E172" si="947">K172+Q172</f>
        <v>14992.97619592</v>
      </c>
      <c r="F172" s="43">
        <f t="shared" ref="F172" si="948">L172+R172</f>
        <v>3163.2738392700003</v>
      </c>
      <c r="G172" s="43">
        <f t="shared" ref="G172" si="949">M172+S172</f>
        <v>604.11476720000007</v>
      </c>
      <c r="H172" s="43">
        <f t="shared" ref="H172" si="950">SUM(I172:J172)</f>
        <v>32262.811971700001</v>
      </c>
      <c r="I172" s="43">
        <v>21906.96306215</v>
      </c>
      <c r="J172" s="43">
        <f t="shared" ref="J172" si="951">SUM(K172:M172)</f>
        <v>10355.848909550001</v>
      </c>
      <c r="K172" s="43">
        <v>8501.2027174699997</v>
      </c>
      <c r="L172" s="43">
        <v>1728.50240764</v>
      </c>
      <c r="M172" s="43">
        <v>126.14378444</v>
      </c>
      <c r="N172" s="43">
        <f t="shared" ref="N172" si="952">SUM(O172:P172)</f>
        <v>27708.289169570002</v>
      </c>
      <c r="O172" s="43">
        <v>19303.77327673</v>
      </c>
      <c r="P172" s="43">
        <f t="shared" ref="P172" si="953">SUM(Q172:S172)</f>
        <v>8404.5158928399997</v>
      </c>
      <c r="Q172" s="43">
        <v>6491.7734784499999</v>
      </c>
      <c r="R172" s="43">
        <v>1434.7714316300001</v>
      </c>
      <c r="S172" s="43">
        <v>477.97098276000003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59485.924499469998</v>
      </c>
      <c r="C173" s="43">
        <f t="shared" ref="C173" si="954">I173+O173</f>
        <v>40710.341249149998</v>
      </c>
      <c r="D173" s="43">
        <f t="shared" ref="D173" si="955">J173+P173</f>
        <v>18775.58325032</v>
      </c>
      <c r="E173" s="43">
        <f t="shared" ref="E173" si="956">K173+Q173</f>
        <v>13963.142612970001</v>
      </c>
      <c r="F173" s="43">
        <f t="shared" ref="F173" si="957">L173+R173</f>
        <v>4226.1434589099999</v>
      </c>
      <c r="G173" s="43">
        <f t="shared" ref="G173" si="958">M173+S173</f>
        <v>586.29717844000004</v>
      </c>
      <c r="H173" s="43">
        <f t="shared" ref="H173" si="959">SUM(I173:J173)</f>
        <v>31752.105832640002</v>
      </c>
      <c r="I173" s="43">
        <v>21405.95002217</v>
      </c>
      <c r="J173" s="43">
        <f t="shared" ref="J173" si="960">SUM(K173:M173)</f>
        <v>10346.15581047</v>
      </c>
      <c r="K173" s="43">
        <v>7729.5404692900001</v>
      </c>
      <c r="L173" s="43">
        <v>2490.8557318500002</v>
      </c>
      <c r="M173" s="43">
        <v>125.75960933</v>
      </c>
      <c r="N173" s="43">
        <f t="shared" ref="N173" si="961">SUM(O173:P173)</f>
        <v>27733.818666829997</v>
      </c>
      <c r="O173" s="43">
        <v>19304.391226979998</v>
      </c>
      <c r="P173" s="43">
        <f t="shared" ref="P173" si="962">SUM(Q173:S173)</f>
        <v>8429.4274398500002</v>
      </c>
      <c r="Q173" s="43">
        <v>6233.6021436800002</v>
      </c>
      <c r="R173" s="43">
        <v>1735.28772706</v>
      </c>
      <c r="S173" s="43">
        <v>460.53756910999999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60108.500488460006</v>
      </c>
      <c r="C174" s="43">
        <f t="shared" ref="C174" si="963">I174+O174</f>
        <v>41430.74398585</v>
      </c>
      <c r="D174" s="43">
        <f t="shared" ref="D174" si="964">J174+P174</f>
        <v>18677.756502609998</v>
      </c>
      <c r="E174" s="43">
        <f t="shared" ref="E174" si="965">K174+Q174</f>
        <v>13876.551622720001</v>
      </c>
      <c r="F174" s="43">
        <f t="shared" ref="F174" si="966">L174+R174</f>
        <v>4213.8986963999996</v>
      </c>
      <c r="G174" s="43">
        <f t="shared" ref="G174" si="967">M174+S174</f>
        <v>587.30618348999997</v>
      </c>
      <c r="H174" s="43">
        <f t="shared" ref="H174" si="968">SUM(I174:J174)</f>
        <v>32010.338350450002</v>
      </c>
      <c r="I174" s="43">
        <v>21791.971159389999</v>
      </c>
      <c r="J174" s="43">
        <f t="shared" ref="J174" si="969">SUM(K174:M174)</f>
        <v>10218.367191060001</v>
      </c>
      <c r="K174" s="43">
        <v>7615.6811707400002</v>
      </c>
      <c r="L174" s="43">
        <v>2474.0455706600001</v>
      </c>
      <c r="M174" s="43">
        <v>128.64044966</v>
      </c>
      <c r="N174" s="43">
        <f t="shared" ref="N174" si="970">SUM(O174:P174)</f>
        <v>28098.16213801</v>
      </c>
      <c r="O174" s="43">
        <v>19638.772826460001</v>
      </c>
      <c r="P174" s="43">
        <f t="shared" ref="P174" si="971">SUM(Q174:S174)</f>
        <v>8459.3893115499995</v>
      </c>
      <c r="Q174" s="43">
        <v>6260.8704519800003</v>
      </c>
      <c r="R174" s="43">
        <v>1739.85312574</v>
      </c>
      <c r="S174" s="43">
        <v>458.66573383000002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60287.49589649</v>
      </c>
      <c r="C175" s="43">
        <f t="shared" ref="C175" si="972">I175+O175</f>
        <v>41507.851340780006</v>
      </c>
      <c r="D175" s="43">
        <f t="shared" ref="D175" si="973">J175+P175</f>
        <v>18779.644555710001</v>
      </c>
      <c r="E175" s="43">
        <f t="shared" ref="E175" si="974">K175+Q175</f>
        <v>14020.6808385</v>
      </c>
      <c r="F175" s="43">
        <f t="shared" ref="F175" si="975">L175+R175</f>
        <v>4176.65522745</v>
      </c>
      <c r="G175" s="43">
        <f t="shared" ref="G175" si="976">M175+S175</f>
        <v>582.30848975999993</v>
      </c>
      <c r="H175" s="43">
        <f t="shared" ref="H175" si="977">SUM(I175:J175)</f>
        <v>32149.836768810004</v>
      </c>
      <c r="I175" s="43">
        <v>21904.019835350002</v>
      </c>
      <c r="J175" s="43">
        <f t="shared" ref="J175" si="978">SUM(K175:M175)</f>
        <v>10245.816933460001</v>
      </c>
      <c r="K175" s="43">
        <v>7700.2128488400003</v>
      </c>
      <c r="L175" s="43">
        <v>2418.4392836299999</v>
      </c>
      <c r="M175" s="43">
        <v>127.16480099</v>
      </c>
      <c r="N175" s="43">
        <f t="shared" ref="N175" si="979">SUM(O175:P175)</f>
        <v>28137.659127679999</v>
      </c>
      <c r="O175" s="43">
        <v>19603.83150543</v>
      </c>
      <c r="P175" s="43">
        <f t="shared" ref="P175" si="980">SUM(Q175:S175)</f>
        <v>8533.827622249999</v>
      </c>
      <c r="Q175" s="43">
        <v>6320.4679896600001</v>
      </c>
      <c r="R175" s="43">
        <v>1758.2159438199999</v>
      </c>
      <c r="S175" s="43">
        <v>455.14368876999998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60722.655359119999</v>
      </c>
      <c r="C176" s="43">
        <f t="shared" ref="C176" si="981">I176+O176</f>
        <v>41814.797271989999</v>
      </c>
      <c r="D176" s="43">
        <f t="shared" ref="D176" si="982">J176+P176</f>
        <v>18907.85808713</v>
      </c>
      <c r="E176" s="43">
        <f t="shared" ref="E176" si="983">K176+Q176</f>
        <v>14064.22022091</v>
      </c>
      <c r="F176" s="43">
        <f t="shared" ref="F176" si="984">L176+R176</f>
        <v>4279.6843457499999</v>
      </c>
      <c r="G176" s="43">
        <f t="shared" ref="G176" si="985">M176+S176</f>
        <v>563.95352047000006</v>
      </c>
      <c r="H176" s="43">
        <f t="shared" ref="H176" si="986">SUM(I176:J176)</f>
        <v>32264.48712903</v>
      </c>
      <c r="I176" s="43">
        <v>21987.349919209999</v>
      </c>
      <c r="J176" s="43">
        <f t="shared" ref="J176" si="987">SUM(K176:M176)</f>
        <v>10277.137209819999</v>
      </c>
      <c r="K176" s="43">
        <v>7641.0748429699997</v>
      </c>
      <c r="L176" s="43">
        <v>2504.6477042400002</v>
      </c>
      <c r="M176" s="43">
        <v>131.41466260999999</v>
      </c>
      <c r="N176" s="43">
        <f t="shared" ref="N176" si="988">SUM(O176:P176)</f>
        <v>28458.168230089999</v>
      </c>
      <c r="O176" s="43">
        <v>19827.44735278</v>
      </c>
      <c r="P176" s="43">
        <f t="shared" ref="P176" si="989">SUM(Q176:S176)</f>
        <v>8630.7208773099992</v>
      </c>
      <c r="Q176" s="43">
        <v>6423.1453779399999</v>
      </c>
      <c r="R176" s="43">
        <v>1775.03664151</v>
      </c>
      <c r="S176" s="43">
        <v>432.53885786000001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61260.273224329998</v>
      </c>
      <c r="C177" s="43">
        <f t="shared" ref="C177" si="990">I177+O177</f>
        <v>42316.079909</v>
      </c>
      <c r="D177" s="43">
        <f t="shared" ref="D177" si="991">J177+P177</f>
        <v>18944.193315330001</v>
      </c>
      <c r="E177" s="43">
        <f t="shared" ref="E177" si="992">K177+Q177</f>
        <v>14147.54321783</v>
      </c>
      <c r="F177" s="43">
        <f t="shared" ref="F177" si="993">L177+R177</f>
        <v>4222.2898057599996</v>
      </c>
      <c r="G177" s="43">
        <f t="shared" ref="G177" si="994">M177+S177</f>
        <v>574.36029173999998</v>
      </c>
      <c r="H177" s="43">
        <f t="shared" ref="H177" si="995">SUM(I177:J177)</f>
        <v>32664.688881320002</v>
      </c>
      <c r="I177" s="43">
        <v>22365.656861840002</v>
      </c>
      <c r="J177" s="43">
        <f t="shared" ref="J177" si="996">SUM(K177:M177)</f>
        <v>10299.032019480001</v>
      </c>
      <c r="K177" s="43">
        <v>7658.0076607499996</v>
      </c>
      <c r="L177" s="43">
        <v>2507.68662756</v>
      </c>
      <c r="M177" s="43">
        <v>133.33773117000001</v>
      </c>
      <c r="N177" s="43">
        <f t="shared" ref="N177" si="997">SUM(O177:P177)</f>
        <v>28595.584343009999</v>
      </c>
      <c r="O177" s="43">
        <v>19950.423047159999</v>
      </c>
      <c r="P177" s="43">
        <f t="shared" ref="P177" si="998">SUM(Q177:S177)</f>
        <v>8645.1612958500009</v>
      </c>
      <c r="Q177" s="43">
        <v>6489.5355570800002</v>
      </c>
      <c r="R177" s="43">
        <v>1714.6031782</v>
      </c>
      <c r="S177" s="43">
        <v>441.02256057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62443.451688059999</v>
      </c>
      <c r="C178" s="43">
        <f t="shared" ref="C178" si="999">I178+O178</f>
        <v>43285.479308840004</v>
      </c>
      <c r="D178" s="43">
        <f t="shared" ref="D178" si="1000">J178+P178</f>
        <v>19157.972379220002</v>
      </c>
      <c r="E178" s="43">
        <f t="shared" ref="E178" si="1001">K178+Q178</f>
        <v>14294.38159737</v>
      </c>
      <c r="F178" s="43">
        <f t="shared" ref="F178" si="1002">L178+R178</f>
        <v>4284.6631374299996</v>
      </c>
      <c r="G178" s="43">
        <f t="shared" ref="G178" si="1003">M178+S178</f>
        <v>578.92764441999998</v>
      </c>
      <c r="H178" s="43">
        <f t="shared" ref="H178" si="1004">SUM(I178:J178)</f>
        <v>33793.122873510001</v>
      </c>
      <c r="I178" s="43">
        <v>23393.102231640001</v>
      </c>
      <c r="J178" s="43">
        <f t="shared" ref="J178" si="1005">SUM(K178:M178)</f>
        <v>10400.02064187</v>
      </c>
      <c r="K178" s="43">
        <v>7747.3825380600001</v>
      </c>
      <c r="L178" s="43">
        <v>2518.21494291</v>
      </c>
      <c r="M178" s="43">
        <v>134.4231609</v>
      </c>
      <c r="N178" s="43">
        <f t="shared" ref="N178" si="1006">SUM(O178:P178)</f>
        <v>28650.328814549997</v>
      </c>
      <c r="O178" s="43">
        <v>19892.377077199999</v>
      </c>
      <c r="P178" s="43">
        <f t="shared" ref="P178" si="1007">SUM(Q178:S178)</f>
        <v>8757.9517373500003</v>
      </c>
      <c r="Q178" s="43">
        <v>6546.9990593100001</v>
      </c>
      <c r="R178" s="43">
        <v>1766.44819452</v>
      </c>
      <c r="S178" s="43">
        <v>444.50448352000001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61470.404583989992</v>
      </c>
      <c r="C179" s="43">
        <f t="shared" ref="C179" si="1008">I179+O179</f>
        <v>42319.01566556</v>
      </c>
      <c r="D179" s="43">
        <f t="shared" ref="D179" si="1009">J179+P179</f>
        <v>19151.388918429999</v>
      </c>
      <c r="E179" s="43">
        <f t="shared" ref="E179" si="1010">K179+Q179</f>
        <v>14339.574387069999</v>
      </c>
      <c r="F179" s="43">
        <f t="shared" ref="F179" si="1011">L179+R179</f>
        <v>4286.9546959099998</v>
      </c>
      <c r="G179" s="43">
        <f t="shared" ref="G179" si="1012">M179+S179</f>
        <v>524.85983544999999</v>
      </c>
      <c r="H179" s="43">
        <f t="shared" ref="H179" si="1013">SUM(I179:J179)</f>
        <v>32665.53031124</v>
      </c>
      <c r="I179" s="43">
        <v>22238.880924929999</v>
      </c>
      <c r="J179" s="43">
        <f t="shared" ref="J179" si="1014">SUM(K179:M179)</f>
        <v>10426.649386309999</v>
      </c>
      <c r="K179" s="43">
        <v>7771.8395602099999</v>
      </c>
      <c r="L179" s="43">
        <v>2531.65794332</v>
      </c>
      <c r="M179" s="43">
        <v>123.15188277999999</v>
      </c>
      <c r="N179" s="43">
        <f t="shared" ref="N179" si="1015">SUM(O179:P179)</f>
        <v>28804.874272749999</v>
      </c>
      <c r="O179" s="43">
        <v>20080.134740630001</v>
      </c>
      <c r="P179" s="43">
        <f t="shared" ref="P179" si="1016">SUM(Q179:S179)</f>
        <v>8724.7395321200001</v>
      </c>
      <c r="Q179" s="43">
        <v>6567.7348268599999</v>
      </c>
      <c r="R179" s="43">
        <v>1755.2967525900001</v>
      </c>
      <c r="S179" s="43">
        <v>401.70795267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61787.314343570004</v>
      </c>
      <c r="C180" s="43">
        <f t="shared" ref="C180" si="1017">I180+O180</f>
        <v>42608.782848379997</v>
      </c>
      <c r="D180" s="43">
        <f t="shared" ref="D180" si="1018">J180+P180</f>
        <v>19178.53149519</v>
      </c>
      <c r="E180" s="43">
        <f t="shared" ref="E180" si="1019">K180+Q180</f>
        <v>14431.356805970001</v>
      </c>
      <c r="F180" s="43">
        <f t="shared" ref="F180" si="1020">L180+R180</f>
        <v>4231.2636211600002</v>
      </c>
      <c r="G180" s="43">
        <f t="shared" ref="G180" si="1021">M180+S180</f>
        <v>515.91106806000005</v>
      </c>
      <c r="H180" s="43">
        <f t="shared" ref="H180" si="1022">SUM(I180:J180)</f>
        <v>33276.636760220004</v>
      </c>
      <c r="I180" s="43">
        <v>22741.947948649999</v>
      </c>
      <c r="J180" s="43">
        <f t="shared" ref="J180" si="1023">SUM(K180:M180)</f>
        <v>10534.688811570002</v>
      </c>
      <c r="K180" s="43">
        <v>7883.3387878100002</v>
      </c>
      <c r="L180" s="43">
        <v>2524.3575920100002</v>
      </c>
      <c r="M180" s="43">
        <v>126.99243174999999</v>
      </c>
      <c r="N180" s="43">
        <f t="shared" ref="N180" si="1024">SUM(O180:P180)</f>
        <v>28510.67758335</v>
      </c>
      <c r="O180" s="43">
        <v>19866.834899730002</v>
      </c>
      <c r="P180" s="43">
        <f t="shared" ref="P180" si="1025">SUM(Q180:S180)</f>
        <v>8643.8426836199997</v>
      </c>
      <c r="Q180" s="43">
        <v>6548.0180181599999</v>
      </c>
      <c r="R180" s="43">
        <v>1706.90602915</v>
      </c>
      <c r="S180" s="43">
        <v>388.91863631000001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61528.311756620009</v>
      </c>
      <c r="C181" s="43">
        <f t="shared" ref="C181" si="1026">I181+O181</f>
        <v>42025.0712814</v>
      </c>
      <c r="D181" s="43">
        <f t="shared" ref="D181" si="1027">J181+P181</f>
        <v>19503.240475220002</v>
      </c>
      <c r="E181" s="43">
        <f t="shared" ref="E181" si="1028">K181+Q181</f>
        <v>14779.87377452</v>
      </c>
      <c r="F181" s="43">
        <f t="shared" ref="F181" si="1029">L181+R181</f>
        <v>4211.9139988799998</v>
      </c>
      <c r="G181" s="43">
        <f t="shared" ref="G181" si="1030">M181+S181</f>
        <v>511.45270182000002</v>
      </c>
      <c r="H181" s="43">
        <f t="shared" ref="H181" si="1031">SUM(I181:J181)</f>
        <v>32931.289882209996</v>
      </c>
      <c r="I181" s="43">
        <v>22262.580971989999</v>
      </c>
      <c r="J181" s="43">
        <f t="shared" ref="J181" si="1032">SUM(K181:M181)</f>
        <v>10668.708910220001</v>
      </c>
      <c r="K181" s="43">
        <v>8032.0622346199998</v>
      </c>
      <c r="L181" s="43">
        <v>2511.9090835900001</v>
      </c>
      <c r="M181" s="43">
        <v>124.73759201</v>
      </c>
      <c r="N181" s="43">
        <f t="shared" ref="N181" si="1033">SUM(O181:P181)</f>
        <v>28597.021874410002</v>
      </c>
      <c r="O181" s="43">
        <v>19762.490309410001</v>
      </c>
      <c r="P181" s="43">
        <f t="shared" ref="P181" si="1034">SUM(Q181:S181)</f>
        <v>8834.5315650000011</v>
      </c>
      <c r="Q181" s="43">
        <v>6747.8115398999998</v>
      </c>
      <c r="R181" s="43">
        <v>1700.0049152900001</v>
      </c>
      <c r="S181" s="43">
        <v>386.71510981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62716.333060539997</v>
      </c>
      <c r="C182" s="43">
        <f t="shared" ref="C182" si="1035">I182+O182</f>
        <v>42952.330634559999</v>
      </c>
      <c r="D182" s="43">
        <f t="shared" ref="D182" si="1036">J182+P182</f>
        <v>19764.002425979997</v>
      </c>
      <c r="E182" s="43">
        <f t="shared" ref="E182" si="1037">K182+Q182</f>
        <v>15005.397632100001</v>
      </c>
      <c r="F182" s="43">
        <f t="shared" ref="F182" si="1038">L182+R182</f>
        <v>4246.4043971399997</v>
      </c>
      <c r="G182" s="43">
        <f t="shared" ref="G182" si="1039">M182+S182</f>
        <v>512.20039673999997</v>
      </c>
      <c r="H182" s="43">
        <f t="shared" ref="H182" si="1040">SUM(I182:J182)</f>
        <v>33633.175376729996</v>
      </c>
      <c r="I182" s="43">
        <v>22772.409897919999</v>
      </c>
      <c r="J182" s="43">
        <f t="shared" ref="J182" si="1041">SUM(K182:M182)</f>
        <v>10860.765478809999</v>
      </c>
      <c r="K182" s="43">
        <v>8204.3092061999996</v>
      </c>
      <c r="L182" s="43">
        <v>2535.47045712</v>
      </c>
      <c r="M182" s="43">
        <v>120.98581548999999</v>
      </c>
      <c r="N182" s="43">
        <f t="shared" ref="N182" si="1042">SUM(O182:P182)</f>
        <v>29083.157683810001</v>
      </c>
      <c r="O182" s="43">
        <v>20179.920736640001</v>
      </c>
      <c r="P182" s="43">
        <f t="shared" ref="P182" si="1043">SUM(Q182:S182)</f>
        <v>8903.2369471700003</v>
      </c>
      <c r="Q182" s="43">
        <v>6801.0884259000004</v>
      </c>
      <c r="R182" s="43">
        <v>1710.9339400199999</v>
      </c>
      <c r="S182" s="43">
        <v>391.21458124999998</v>
      </c>
      <c r="T182" s="43"/>
      <c r="U182" s="43"/>
      <c r="V182" s="43"/>
      <c r="W182" s="43"/>
      <c r="X182" s="43"/>
      <c r="Y18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C34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1093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6" t="s">
        <v>131</v>
      </c>
      <c r="B4" s="227"/>
      <c r="C4" s="227"/>
      <c r="D4" s="227"/>
      <c r="E4" s="227"/>
      <c r="F4" s="227"/>
    </row>
    <row r="5" spans="1:23" ht="12.75" customHeight="1">
      <c r="A5" s="25" t="s">
        <v>229</v>
      </c>
    </row>
    <row r="6" spans="1:23" ht="12.75" customHeight="1">
      <c r="A6" s="242" t="s">
        <v>0</v>
      </c>
      <c r="B6" s="246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43"/>
      <c r="B7" s="247"/>
      <c r="C7" s="232" t="s">
        <v>50</v>
      </c>
      <c r="D7" s="232" t="s">
        <v>49</v>
      </c>
      <c r="E7" s="232" t="s">
        <v>48</v>
      </c>
      <c r="F7" s="232" t="s">
        <v>47</v>
      </c>
      <c r="G7" s="232" t="s">
        <v>46</v>
      </c>
      <c r="H7" s="232" t="s">
        <v>45</v>
      </c>
      <c r="I7" s="232" t="s">
        <v>44</v>
      </c>
      <c r="J7" s="232" t="s">
        <v>43</v>
      </c>
      <c r="K7" s="232" t="s">
        <v>42</v>
      </c>
      <c r="L7" s="232" t="s">
        <v>41</v>
      </c>
      <c r="M7" s="235" t="s">
        <v>260</v>
      </c>
      <c r="N7" s="232" t="s">
        <v>40</v>
      </c>
      <c r="O7" s="232" t="s">
        <v>39</v>
      </c>
      <c r="P7" s="232" t="s">
        <v>53</v>
      </c>
      <c r="Q7" s="232" t="s">
        <v>38</v>
      </c>
      <c r="R7" s="232" t="s">
        <v>37</v>
      </c>
      <c r="S7" s="239" t="s">
        <v>36</v>
      </c>
      <c r="T7" s="232" t="s">
        <v>35</v>
      </c>
    </row>
    <row r="8" spans="1:23" s="26" customFormat="1" ht="12.75" customHeight="1">
      <c r="A8" s="244"/>
      <c r="B8" s="248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40"/>
      <c r="T8" s="233"/>
    </row>
    <row r="9" spans="1:23" s="26" customFormat="1" ht="71.25" customHeight="1">
      <c r="A9" s="245"/>
      <c r="B9" s="249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41"/>
      <c r="T9" s="234"/>
    </row>
    <row r="10" spans="1:23" s="26" customFormat="1" collapsed="1">
      <c r="A10" s="142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6117.1042158499995</v>
      </c>
      <c r="C35" s="129">
        <v>359.00344027000006</v>
      </c>
      <c r="D35" s="129">
        <v>3.78771499</v>
      </c>
      <c r="E35" s="129">
        <v>699.39485575000003</v>
      </c>
      <c r="F35" s="129">
        <v>360.13771272999998</v>
      </c>
      <c r="G35" s="129">
        <v>10.02334098</v>
      </c>
      <c r="H35" s="129">
        <v>532.02717888000006</v>
      </c>
      <c r="I35" s="129">
        <v>1413.7653602299997</v>
      </c>
      <c r="J35" s="129">
        <v>1716.1794761799999</v>
      </c>
      <c r="K35" s="129">
        <v>46.586710310000001</v>
      </c>
      <c r="L35" s="129">
        <v>219.30519157000001</v>
      </c>
      <c r="M35" s="173" t="s">
        <v>189</v>
      </c>
      <c r="N35" s="129">
        <v>372.16736185999997</v>
      </c>
      <c r="O35" s="129">
        <v>243.52323981999999</v>
      </c>
      <c r="P35" s="129">
        <v>55.037573139999999</v>
      </c>
      <c r="Q35" s="129">
        <v>15.067433060000001</v>
      </c>
      <c r="R35" s="129">
        <v>17.004130539999998</v>
      </c>
      <c r="S35" s="129">
        <v>18.443373860000001</v>
      </c>
      <c r="T35" s="129">
        <v>35.650121680000005</v>
      </c>
      <c r="U35" s="129"/>
      <c r="V35" s="129"/>
    </row>
    <row r="36" spans="1:22" hidden="1" outlineLevel="1">
      <c r="A36" s="8">
        <v>41306</v>
      </c>
      <c r="B36" s="129">
        <v>5662.9921475299998</v>
      </c>
      <c r="C36" s="129">
        <v>368.13185845999993</v>
      </c>
      <c r="D36" s="129">
        <v>3.2958671099999997</v>
      </c>
      <c r="E36" s="129">
        <v>608.47003665000011</v>
      </c>
      <c r="F36" s="129">
        <v>400.71669505</v>
      </c>
      <c r="G36" s="129">
        <v>9.9708429399999989</v>
      </c>
      <c r="H36" s="129">
        <v>438.17733418</v>
      </c>
      <c r="I36" s="129">
        <v>1308.4415692899997</v>
      </c>
      <c r="J36" s="129">
        <v>1590.8348640999998</v>
      </c>
      <c r="K36" s="129">
        <v>44.634686850000001</v>
      </c>
      <c r="L36" s="129">
        <v>101.28446373999999</v>
      </c>
      <c r="M36" s="173" t="s">
        <v>189</v>
      </c>
      <c r="N36" s="129">
        <v>380.04238566999999</v>
      </c>
      <c r="O36" s="129">
        <v>254.86765952000002</v>
      </c>
      <c r="P36" s="129">
        <v>65.373770569999991</v>
      </c>
      <c r="Q36" s="129">
        <v>16.069738830000002</v>
      </c>
      <c r="R36" s="129">
        <v>19.066431359999999</v>
      </c>
      <c r="S36" s="129">
        <v>16.175740910000002</v>
      </c>
      <c r="T36" s="129">
        <v>37.4382023</v>
      </c>
      <c r="U36" s="129"/>
      <c r="V36" s="129"/>
    </row>
    <row r="37" spans="1:22" hidden="1" outlineLevel="1">
      <c r="A37" s="8">
        <v>41334</v>
      </c>
      <c r="B37" s="129">
        <v>5667.3738621600005</v>
      </c>
      <c r="C37" s="129">
        <v>297.18406696999995</v>
      </c>
      <c r="D37" s="129">
        <v>3.6348844199999997</v>
      </c>
      <c r="E37" s="129">
        <v>599.82811549000007</v>
      </c>
      <c r="F37" s="129">
        <v>481.91527924999997</v>
      </c>
      <c r="G37" s="129">
        <v>15.878513369999997</v>
      </c>
      <c r="H37" s="129">
        <v>429.88114452999997</v>
      </c>
      <c r="I37" s="129">
        <v>1214.2641812699999</v>
      </c>
      <c r="J37" s="129">
        <v>1686.71564984</v>
      </c>
      <c r="K37" s="129">
        <v>42.890752399999997</v>
      </c>
      <c r="L37" s="129">
        <v>90.459537069999996</v>
      </c>
      <c r="M37" s="173" t="s">
        <v>189</v>
      </c>
      <c r="N37" s="129">
        <v>397.68578166000003</v>
      </c>
      <c r="O37" s="129">
        <v>243.66679748999999</v>
      </c>
      <c r="P37" s="129">
        <v>60.06751165</v>
      </c>
      <c r="Q37" s="129">
        <v>15.17554395</v>
      </c>
      <c r="R37" s="129">
        <v>29.057886150000002</v>
      </c>
      <c r="S37" s="129">
        <v>17.023261219999998</v>
      </c>
      <c r="T37" s="129">
        <v>42.044955430000002</v>
      </c>
      <c r="U37" s="129"/>
      <c r="V37" s="129"/>
    </row>
    <row r="38" spans="1:22" hidden="1" outlineLevel="1">
      <c r="A38" s="8">
        <v>41365</v>
      </c>
      <c r="B38" s="129">
        <v>5635.8178455100006</v>
      </c>
      <c r="C38" s="129">
        <v>208.67980675000001</v>
      </c>
      <c r="D38" s="129">
        <v>4.3427882799999997</v>
      </c>
      <c r="E38" s="129">
        <v>564.97653520999984</v>
      </c>
      <c r="F38" s="129">
        <v>417.12072186999995</v>
      </c>
      <c r="G38" s="129">
        <v>9.4234251699999998</v>
      </c>
      <c r="H38" s="129">
        <v>522.89377037000008</v>
      </c>
      <c r="I38" s="129">
        <v>1278.9898284000001</v>
      </c>
      <c r="J38" s="129">
        <v>1674.79967425</v>
      </c>
      <c r="K38" s="129">
        <v>33.164204880000007</v>
      </c>
      <c r="L38" s="129">
        <v>84.066502409999998</v>
      </c>
      <c r="M38" s="173" t="s">
        <v>189</v>
      </c>
      <c r="N38" s="129">
        <v>431.81184703000002</v>
      </c>
      <c r="O38" s="129">
        <v>245.26046287000003</v>
      </c>
      <c r="P38" s="129">
        <v>60.858076409999995</v>
      </c>
      <c r="Q38" s="129">
        <v>14.19504517</v>
      </c>
      <c r="R38" s="129">
        <v>36.157967460000002</v>
      </c>
      <c r="S38" s="129">
        <v>16.968442680000003</v>
      </c>
      <c r="T38" s="129">
        <v>32.1087463</v>
      </c>
      <c r="U38" s="129"/>
      <c r="V38" s="129"/>
    </row>
    <row r="39" spans="1:22" hidden="1" outlineLevel="1">
      <c r="A39" s="8">
        <v>41395</v>
      </c>
      <c r="B39" s="129">
        <v>6396.3153636000006</v>
      </c>
      <c r="C39" s="129">
        <v>199.42714119000004</v>
      </c>
      <c r="D39" s="129">
        <v>4.0354847999999999</v>
      </c>
      <c r="E39" s="129">
        <v>538.61078788000009</v>
      </c>
      <c r="F39" s="129">
        <v>325.90968379999998</v>
      </c>
      <c r="G39" s="129">
        <v>8.6701828800000005</v>
      </c>
      <c r="H39" s="129">
        <v>515.05033949000006</v>
      </c>
      <c r="I39" s="129">
        <v>1442.82976239</v>
      </c>
      <c r="J39" s="129">
        <v>2284.0644444600002</v>
      </c>
      <c r="K39" s="129">
        <v>42.223550920000001</v>
      </c>
      <c r="L39" s="129">
        <v>80.105656480000007</v>
      </c>
      <c r="M39" s="173" t="s">
        <v>189</v>
      </c>
      <c r="N39" s="129">
        <v>537.38958391999995</v>
      </c>
      <c r="O39" s="129">
        <v>253.83995020000003</v>
      </c>
      <c r="P39" s="129">
        <v>61.893818740000007</v>
      </c>
      <c r="Q39" s="129">
        <v>14.9605064</v>
      </c>
      <c r="R39" s="129">
        <v>36.490494659999996</v>
      </c>
      <c r="S39" s="129">
        <v>16.813038580000001</v>
      </c>
      <c r="T39" s="129">
        <v>34.000936809999992</v>
      </c>
      <c r="U39" s="129"/>
      <c r="V39" s="129"/>
    </row>
    <row r="40" spans="1:22" hidden="1" outlineLevel="1">
      <c r="A40" s="8">
        <v>41426</v>
      </c>
      <c r="B40" s="129">
        <v>5568.3207209899992</v>
      </c>
      <c r="C40" s="129">
        <v>200.69192885000001</v>
      </c>
      <c r="D40" s="129">
        <v>3.7131327700000001</v>
      </c>
      <c r="E40" s="129">
        <v>507.4949834300001</v>
      </c>
      <c r="F40" s="129">
        <v>154.60928905</v>
      </c>
      <c r="G40" s="129">
        <v>12.720469210000001</v>
      </c>
      <c r="H40" s="129">
        <v>524.76653218999991</v>
      </c>
      <c r="I40" s="129">
        <v>1370.3654327199999</v>
      </c>
      <c r="J40" s="129">
        <v>1709.6162962600001</v>
      </c>
      <c r="K40" s="129">
        <v>42.872124590000006</v>
      </c>
      <c r="L40" s="129">
        <v>87.16481623</v>
      </c>
      <c r="M40" s="173" t="s">
        <v>189</v>
      </c>
      <c r="N40" s="129">
        <v>541.53694589999998</v>
      </c>
      <c r="O40" s="129">
        <v>249.57793746000002</v>
      </c>
      <c r="P40" s="129">
        <v>71.986316950000003</v>
      </c>
      <c r="Q40" s="129">
        <v>13.4886433</v>
      </c>
      <c r="R40" s="129">
        <v>30.844074820000003</v>
      </c>
      <c r="S40" s="129">
        <v>14.021229760000001</v>
      </c>
      <c r="T40" s="129">
        <v>32.850567499999997</v>
      </c>
      <c r="U40" s="129"/>
      <c r="V40" s="129"/>
    </row>
    <row r="41" spans="1:22" hidden="1" outlineLevel="1">
      <c r="A41" s="8">
        <v>41456</v>
      </c>
      <c r="B41" s="129">
        <v>5628.4192897399998</v>
      </c>
      <c r="C41" s="129">
        <v>273.43746446999995</v>
      </c>
      <c r="D41" s="129">
        <v>4.4568507399999993</v>
      </c>
      <c r="E41" s="129">
        <v>493.69527294</v>
      </c>
      <c r="F41" s="129">
        <v>138.79309074999998</v>
      </c>
      <c r="G41" s="129">
        <v>13.750060540000002</v>
      </c>
      <c r="H41" s="129">
        <v>526.23045603000003</v>
      </c>
      <c r="I41" s="129">
        <v>1454.2386101500001</v>
      </c>
      <c r="J41" s="129">
        <v>1476.8007574999999</v>
      </c>
      <c r="K41" s="129">
        <v>159.3354247</v>
      </c>
      <c r="L41" s="129">
        <v>117.27746374</v>
      </c>
      <c r="M41" s="173" t="s">
        <v>189</v>
      </c>
      <c r="N41" s="129">
        <v>529.86091485999998</v>
      </c>
      <c r="O41" s="129">
        <v>255.51200445999999</v>
      </c>
      <c r="P41" s="129">
        <v>65.91177012</v>
      </c>
      <c r="Q41" s="129">
        <v>14.68526889</v>
      </c>
      <c r="R41" s="129">
        <v>52.601828409999996</v>
      </c>
      <c r="S41" s="129">
        <v>15.780262329999999</v>
      </c>
      <c r="T41" s="129">
        <v>36.051789110000001</v>
      </c>
      <c r="U41" s="129"/>
      <c r="V41" s="129"/>
    </row>
    <row r="42" spans="1:22" hidden="1" outlineLevel="1">
      <c r="A42" s="8">
        <v>41487</v>
      </c>
      <c r="B42" s="129">
        <v>5501.8144777300013</v>
      </c>
      <c r="C42" s="129">
        <v>247.32470344000001</v>
      </c>
      <c r="D42" s="129">
        <v>5.8897843099999996</v>
      </c>
      <c r="E42" s="129">
        <v>565.50640863000001</v>
      </c>
      <c r="F42" s="129">
        <v>110.11354522000001</v>
      </c>
      <c r="G42" s="129">
        <v>11.780127950000001</v>
      </c>
      <c r="H42" s="129">
        <v>608.01101285000004</v>
      </c>
      <c r="I42" s="129">
        <v>1472.5808706600003</v>
      </c>
      <c r="J42" s="129">
        <v>1428.08859398</v>
      </c>
      <c r="K42" s="129">
        <v>54.219886729999999</v>
      </c>
      <c r="L42" s="129">
        <v>81.941628280000003</v>
      </c>
      <c r="M42" s="173" t="s">
        <v>189</v>
      </c>
      <c r="N42" s="129">
        <v>502.17171895999996</v>
      </c>
      <c r="O42" s="129">
        <v>248.37290869999998</v>
      </c>
      <c r="P42" s="129">
        <v>73.062928069999998</v>
      </c>
      <c r="Q42" s="129">
        <v>12.37242992</v>
      </c>
      <c r="R42" s="129">
        <v>37.827305870000004</v>
      </c>
      <c r="S42" s="129">
        <v>16.59317798</v>
      </c>
      <c r="T42" s="129">
        <v>25.957446180000002</v>
      </c>
      <c r="U42" s="129"/>
      <c r="V42" s="129"/>
    </row>
    <row r="43" spans="1:22" hidden="1" outlineLevel="1">
      <c r="A43" s="8">
        <v>41518</v>
      </c>
      <c r="B43" s="129">
        <v>5717.6528468199986</v>
      </c>
      <c r="C43" s="129">
        <v>259.97665882000001</v>
      </c>
      <c r="D43" s="129">
        <v>6.2177505299999991</v>
      </c>
      <c r="E43" s="129">
        <v>695.05476290000013</v>
      </c>
      <c r="F43" s="129">
        <v>125.25878769999998</v>
      </c>
      <c r="G43" s="129">
        <v>11.073079240000002</v>
      </c>
      <c r="H43" s="129">
        <v>538.16690819999997</v>
      </c>
      <c r="I43" s="129">
        <v>1461.9751957299998</v>
      </c>
      <c r="J43" s="129">
        <v>1483.3985748200002</v>
      </c>
      <c r="K43" s="129">
        <v>56.738180360000001</v>
      </c>
      <c r="L43" s="129">
        <v>95.300605980000014</v>
      </c>
      <c r="M43" s="173" t="s">
        <v>189</v>
      </c>
      <c r="N43" s="129">
        <v>521.6754694199999</v>
      </c>
      <c r="O43" s="129">
        <v>255.40206966999997</v>
      </c>
      <c r="P43" s="129">
        <v>83.118263159999998</v>
      </c>
      <c r="Q43" s="129">
        <v>12.29619931</v>
      </c>
      <c r="R43" s="129">
        <v>64.706345810000002</v>
      </c>
      <c r="S43" s="129">
        <v>17.792232679999998</v>
      </c>
      <c r="T43" s="129">
        <v>29.501762490000001</v>
      </c>
      <c r="U43" s="129"/>
      <c r="V43" s="129"/>
    </row>
    <row r="44" spans="1:22" hidden="1" outlineLevel="1">
      <c r="A44" s="8">
        <v>41548</v>
      </c>
      <c r="B44" s="129">
        <v>5746.5990931099996</v>
      </c>
      <c r="C44" s="129">
        <v>261.46955739000003</v>
      </c>
      <c r="D44" s="129">
        <v>6.7991455900000002</v>
      </c>
      <c r="E44" s="129">
        <v>611.64088088999983</v>
      </c>
      <c r="F44" s="129">
        <v>121.01621041999999</v>
      </c>
      <c r="G44" s="129">
        <v>9.7876646400000009</v>
      </c>
      <c r="H44" s="129">
        <v>566.87706170000001</v>
      </c>
      <c r="I44" s="129">
        <v>1408.0353684200002</v>
      </c>
      <c r="J44" s="129">
        <v>1653.62248735</v>
      </c>
      <c r="K44" s="129">
        <v>47.135696799999998</v>
      </c>
      <c r="L44" s="129">
        <v>119.75301142999999</v>
      </c>
      <c r="M44" s="173" t="s">
        <v>189</v>
      </c>
      <c r="N44" s="129">
        <v>525.92837858000007</v>
      </c>
      <c r="O44" s="129">
        <v>236.64469711999999</v>
      </c>
      <c r="P44" s="129">
        <v>71.951066279999992</v>
      </c>
      <c r="Q44" s="129">
        <v>12.46712576</v>
      </c>
      <c r="R44" s="129">
        <v>46.021275050000014</v>
      </c>
      <c r="S44" s="129">
        <v>16.594853489999998</v>
      </c>
      <c r="T44" s="129">
        <v>30.854612200000005</v>
      </c>
      <c r="U44" s="129"/>
      <c r="V44" s="129"/>
    </row>
    <row r="45" spans="1:22" hidden="1" outlineLevel="1">
      <c r="A45" s="8">
        <v>41579</v>
      </c>
      <c r="B45" s="129">
        <v>5775.8938150499998</v>
      </c>
      <c r="C45" s="129">
        <v>251.65992623</v>
      </c>
      <c r="D45" s="129">
        <v>7.5130514000000002</v>
      </c>
      <c r="E45" s="129">
        <v>659.72741369999994</v>
      </c>
      <c r="F45" s="129">
        <v>127.43744691999999</v>
      </c>
      <c r="G45" s="129">
        <v>16.374632729999995</v>
      </c>
      <c r="H45" s="129">
        <v>526.34502746999999</v>
      </c>
      <c r="I45" s="129">
        <v>1462.7855158099997</v>
      </c>
      <c r="J45" s="129">
        <v>1606.5853349199997</v>
      </c>
      <c r="K45" s="129">
        <v>49.293841090000001</v>
      </c>
      <c r="L45" s="129">
        <v>100.55741809000001</v>
      </c>
      <c r="M45" s="173" t="s">
        <v>189</v>
      </c>
      <c r="N45" s="129">
        <v>554.40223707000007</v>
      </c>
      <c r="O45" s="129">
        <v>238.55804444</v>
      </c>
      <c r="P45" s="129">
        <v>71.425286229999998</v>
      </c>
      <c r="Q45" s="129">
        <v>12.958371250000001</v>
      </c>
      <c r="R45" s="129">
        <v>39.737404040000001</v>
      </c>
      <c r="S45" s="129">
        <v>22.941559760000004</v>
      </c>
      <c r="T45" s="129">
        <v>27.591303900000003</v>
      </c>
      <c r="U45" s="129"/>
      <c r="V45" s="129"/>
    </row>
    <row r="46" spans="1:22" hidden="1" outlineLevel="1">
      <c r="A46" s="8">
        <v>41609</v>
      </c>
      <c r="B46" s="129">
        <v>6819.2756831799998</v>
      </c>
      <c r="C46" s="129">
        <v>261.80401419000003</v>
      </c>
      <c r="D46" s="129">
        <v>10.682563240000002</v>
      </c>
      <c r="E46" s="129">
        <v>683.22755497999992</v>
      </c>
      <c r="F46" s="129">
        <v>137.64454325000003</v>
      </c>
      <c r="G46" s="129">
        <v>18.319685509999999</v>
      </c>
      <c r="H46" s="129">
        <v>1055.35023368</v>
      </c>
      <c r="I46" s="129">
        <v>1773.42899528</v>
      </c>
      <c r="J46" s="129">
        <v>1675.7503320399999</v>
      </c>
      <c r="K46" s="129">
        <v>58.254539689999994</v>
      </c>
      <c r="L46" s="129">
        <v>146.91438655999997</v>
      </c>
      <c r="M46" s="173" t="s">
        <v>189</v>
      </c>
      <c r="N46" s="129">
        <v>561.73389328000007</v>
      </c>
      <c r="O46" s="129">
        <v>245.69817357000002</v>
      </c>
      <c r="P46" s="129">
        <v>75.355875350000005</v>
      </c>
      <c r="Q46" s="129">
        <v>13.986053929999999</v>
      </c>
      <c r="R46" s="129">
        <v>41.999218889999987</v>
      </c>
      <c r="S46" s="129">
        <v>20.58128511</v>
      </c>
      <c r="T46" s="129">
        <v>38.544334629999994</v>
      </c>
      <c r="U46" s="129"/>
      <c r="V46" s="129"/>
    </row>
    <row r="47" spans="1:22" hidden="1" outlineLevel="1">
      <c r="A47" s="8">
        <v>41640</v>
      </c>
      <c r="B47" s="129">
        <v>5980.0149126099996</v>
      </c>
      <c r="C47" s="129">
        <v>221.08214962</v>
      </c>
      <c r="D47" s="129">
        <v>9.7017859100000017</v>
      </c>
      <c r="E47" s="129">
        <v>611.76945172000001</v>
      </c>
      <c r="F47" s="129">
        <v>150.44235762999998</v>
      </c>
      <c r="G47" s="129">
        <v>10.64604304</v>
      </c>
      <c r="H47" s="129">
        <v>579.85802643</v>
      </c>
      <c r="I47" s="129">
        <v>1721.8015276599999</v>
      </c>
      <c r="J47" s="129">
        <v>1568.9034377</v>
      </c>
      <c r="K47" s="129">
        <v>47.100711860000011</v>
      </c>
      <c r="L47" s="129">
        <v>72.786249820000009</v>
      </c>
      <c r="M47" s="173" t="s">
        <v>189</v>
      </c>
      <c r="N47" s="129">
        <v>572.71560752999994</v>
      </c>
      <c r="O47" s="129">
        <v>237.36201209000001</v>
      </c>
      <c r="P47" s="129">
        <v>98.95772728</v>
      </c>
      <c r="Q47" s="129">
        <v>15.15289215</v>
      </c>
      <c r="R47" s="129">
        <v>23.277789779999999</v>
      </c>
      <c r="S47" s="129">
        <v>14.071752739999999</v>
      </c>
      <c r="T47" s="129">
        <v>24.38538965</v>
      </c>
      <c r="U47" s="129"/>
      <c r="V47" s="129"/>
    </row>
    <row r="48" spans="1:22" hidden="1" outlineLevel="1">
      <c r="A48" s="8">
        <v>41671</v>
      </c>
      <c r="B48" s="129">
        <v>6403.0510517399998</v>
      </c>
      <c r="C48" s="129">
        <v>225.30098668000002</v>
      </c>
      <c r="D48" s="129">
        <v>4.0863747300000002</v>
      </c>
      <c r="E48" s="129">
        <v>646.29377149000015</v>
      </c>
      <c r="F48" s="129">
        <v>161.22212689000003</v>
      </c>
      <c r="G48" s="129">
        <v>14.059008370000001</v>
      </c>
      <c r="H48" s="129">
        <v>472.05168543999991</v>
      </c>
      <c r="I48" s="129">
        <v>1789.0550111099999</v>
      </c>
      <c r="J48" s="129">
        <v>1853.61021508</v>
      </c>
      <c r="K48" s="129">
        <v>67.423491990000002</v>
      </c>
      <c r="L48" s="129">
        <v>81.418465089999984</v>
      </c>
      <c r="M48" s="173" t="s">
        <v>189</v>
      </c>
      <c r="N48" s="129">
        <v>664.25321856999994</v>
      </c>
      <c r="O48" s="129">
        <v>265.61733824000004</v>
      </c>
      <c r="P48" s="129">
        <v>80.845859119999986</v>
      </c>
      <c r="Q48" s="129">
        <v>13.883396919999999</v>
      </c>
      <c r="R48" s="129">
        <v>27.442214560000004</v>
      </c>
      <c r="S48" s="129">
        <v>15.002670570000001</v>
      </c>
      <c r="T48" s="129">
        <v>21.485216890000004</v>
      </c>
      <c r="U48" s="129"/>
      <c r="V48" s="129"/>
    </row>
    <row r="49" spans="1:22" hidden="1" outlineLevel="1">
      <c r="A49" s="8">
        <v>41699</v>
      </c>
      <c r="B49" s="129">
        <v>6536.5333541100008</v>
      </c>
      <c r="C49" s="129">
        <v>253.27069025000003</v>
      </c>
      <c r="D49" s="129">
        <v>4.281516879999999</v>
      </c>
      <c r="E49" s="129">
        <v>706.0387926300001</v>
      </c>
      <c r="F49" s="129">
        <v>205.11342741000001</v>
      </c>
      <c r="G49" s="129">
        <v>12.694648829999998</v>
      </c>
      <c r="H49" s="129">
        <v>417.72232080999999</v>
      </c>
      <c r="I49" s="129">
        <v>1648.4035999</v>
      </c>
      <c r="J49" s="129">
        <v>2026.3487251600002</v>
      </c>
      <c r="K49" s="129">
        <v>42.405568540000004</v>
      </c>
      <c r="L49" s="129">
        <v>84.541891879999994</v>
      </c>
      <c r="M49" s="173" t="s">
        <v>189</v>
      </c>
      <c r="N49" s="129">
        <v>676.01792982999996</v>
      </c>
      <c r="O49" s="129">
        <v>296.16620954999996</v>
      </c>
      <c r="P49" s="129">
        <v>90.033217870000001</v>
      </c>
      <c r="Q49" s="129">
        <v>12.369631849999999</v>
      </c>
      <c r="R49" s="129">
        <v>19.80076759</v>
      </c>
      <c r="S49" s="129">
        <v>19.350150470000003</v>
      </c>
      <c r="T49" s="129">
        <v>21.974264659999999</v>
      </c>
      <c r="U49" s="129"/>
      <c r="V49" s="129"/>
    </row>
    <row r="50" spans="1:22" hidden="1" outlineLevel="1">
      <c r="A50" s="8">
        <v>41730</v>
      </c>
      <c r="B50" s="129">
        <v>7207.7844204900011</v>
      </c>
      <c r="C50" s="129">
        <v>307.93258651999997</v>
      </c>
      <c r="D50" s="129">
        <v>4.7831259399999997</v>
      </c>
      <c r="E50" s="129">
        <v>905.00406317000011</v>
      </c>
      <c r="F50" s="129">
        <v>262.66778452</v>
      </c>
      <c r="G50" s="129">
        <v>18.095220550000001</v>
      </c>
      <c r="H50" s="129">
        <v>588.58528085</v>
      </c>
      <c r="I50" s="129">
        <v>1621.46110813</v>
      </c>
      <c r="J50" s="129">
        <v>2207.80965578</v>
      </c>
      <c r="K50" s="129">
        <v>41.691970120000001</v>
      </c>
      <c r="L50" s="129">
        <v>114.07950424000001</v>
      </c>
      <c r="M50" s="173" t="s">
        <v>189</v>
      </c>
      <c r="N50" s="129">
        <v>608.26261670999997</v>
      </c>
      <c r="O50" s="129">
        <v>350.95917558999997</v>
      </c>
      <c r="P50" s="129">
        <v>101.70482073000002</v>
      </c>
      <c r="Q50" s="129">
        <v>14.086837889999998</v>
      </c>
      <c r="R50" s="129">
        <v>21.001279620000005</v>
      </c>
      <c r="S50" s="129">
        <v>18.783194310000003</v>
      </c>
      <c r="T50" s="129">
        <v>20.87619582</v>
      </c>
      <c r="U50" s="129"/>
      <c r="V50" s="129"/>
    </row>
    <row r="51" spans="1:22" hidden="1" outlineLevel="1">
      <c r="A51" s="8">
        <v>41760</v>
      </c>
      <c r="B51" s="129">
        <v>7594.54895898</v>
      </c>
      <c r="C51" s="129">
        <v>347.07054568000001</v>
      </c>
      <c r="D51" s="129">
        <v>4.0086146400000002</v>
      </c>
      <c r="E51" s="129">
        <v>951.72683581000001</v>
      </c>
      <c r="F51" s="129">
        <v>229.47983287000002</v>
      </c>
      <c r="G51" s="129">
        <v>13.761367659999999</v>
      </c>
      <c r="H51" s="129">
        <v>702.96473877999995</v>
      </c>
      <c r="I51" s="129">
        <v>1646.4653961299998</v>
      </c>
      <c r="J51" s="129">
        <v>2210.9571504599999</v>
      </c>
      <c r="K51" s="129">
        <v>45.52654639</v>
      </c>
      <c r="L51" s="129">
        <v>130.55689869999998</v>
      </c>
      <c r="M51" s="173" t="s">
        <v>189</v>
      </c>
      <c r="N51" s="129">
        <v>653.22772031</v>
      </c>
      <c r="O51" s="129">
        <v>352.17678583000003</v>
      </c>
      <c r="P51" s="129">
        <v>217.99328059999999</v>
      </c>
      <c r="Q51" s="129">
        <v>16.372629529999998</v>
      </c>
      <c r="R51" s="129">
        <v>29.726917370000002</v>
      </c>
      <c r="S51" s="129">
        <v>16.458059050000003</v>
      </c>
      <c r="T51" s="129">
        <v>26.075639170000002</v>
      </c>
      <c r="U51" s="129"/>
      <c r="V51" s="129"/>
    </row>
    <row r="52" spans="1:22" hidden="1" outlineLevel="1">
      <c r="A52" s="8">
        <v>41791</v>
      </c>
      <c r="B52" s="129">
        <v>7136.633390250001</v>
      </c>
      <c r="C52" s="129">
        <v>353.30355042000002</v>
      </c>
      <c r="D52" s="129">
        <v>3.67570994</v>
      </c>
      <c r="E52" s="129">
        <v>834.74021659000005</v>
      </c>
      <c r="F52" s="129">
        <v>197.92647018999997</v>
      </c>
      <c r="G52" s="129">
        <v>11.8323933</v>
      </c>
      <c r="H52" s="129">
        <v>668.43623633999994</v>
      </c>
      <c r="I52" s="129">
        <v>1483.5092405099999</v>
      </c>
      <c r="J52" s="129">
        <v>2288.6758166099999</v>
      </c>
      <c r="K52" s="129">
        <v>47.643769690000006</v>
      </c>
      <c r="L52" s="129">
        <v>80.400626520000003</v>
      </c>
      <c r="M52" s="173" t="s">
        <v>189</v>
      </c>
      <c r="N52" s="129">
        <v>622.54842667000003</v>
      </c>
      <c r="O52" s="129">
        <v>363.95739669</v>
      </c>
      <c r="P52" s="129">
        <v>104.85689456</v>
      </c>
      <c r="Q52" s="129">
        <v>16.91754658</v>
      </c>
      <c r="R52" s="129">
        <v>18.467092129999997</v>
      </c>
      <c r="S52" s="129">
        <v>16.22354442</v>
      </c>
      <c r="T52" s="129">
        <v>23.518459089999997</v>
      </c>
      <c r="U52" s="129"/>
      <c r="V52" s="129"/>
    </row>
    <row r="53" spans="1:22" hidden="1" outlineLevel="1">
      <c r="A53" s="8">
        <v>41821</v>
      </c>
      <c r="B53" s="129">
        <v>7383.0864577700004</v>
      </c>
      <c r="C53" s="129">
        <v>553.27242863999993</v>
      </c>
      <c r="D53" s="129">
        <v>4.6584643900000007</v>
      </c>
      <c r="E53" s="129">
        <v>908.83520051999994</v>
      </c>
      <c r="F53" s="129">
        <v>254.02613707</v>
      </c>
      <c r="G53" s="129">
        <v>11.07427895</v>
      </c>
      <c r="H53" s="129">
        <v>656.67116028999999</v>
      </c>
      <c r="I53" s="129">
        <v>1351.0153498199998</v>
      </c>
      <c r="J53" s="129">
        <v>2322.0387867700001</v>
      </c>
      <c r="K53" s="129">
        <v>59.510924439999997</v>
      </c>
      <c r="L53" s="129">
        <v>78.442586570000003</v>
      </c>
      <c r="M53" s="173" t="s">
        <v>189</v>
      </c>
      <c r="N53" s="129">
        <v>636.21324513000002</v>
      </c>
      <c r="O53" s="129">
        <v>349.21061498</v>
      </c>
      <c r="P53" s="129">
        <v>98.305021839999995</v>
      </c>
      <c r="Q53" s="129">
        <v>13.13708514</v>
      </c>
      <c r="R53" s="129">
        <v>26.958596910000004</v>
      </c>
      <c r="S53" s="129">
        <v>20.096774419999999</v>
      </c>
      <c r="T53" s="129">
        <v>39.619801889999991</v>
      </c>
      <c r="U53" s="129"/>
      <c r="V53" s="129"/>
    </row>
    <row r="54" spans="1:22" hidden="1" outlineLevel="1">
      <c r="A54" s="8">
        <v>41852</v>
      </c>
      <c r="B54" s="129">
        <v>8120.5500631400018</v>
      </c>
      <c r="C54" s="129">
        <v>462.24586727000002</v>
      </c>
      <c r="D54" s="129">
        <v>4.6636834600000006</v>
      </c>
      <c r="E54" s="129">
        <v>947.61583213999984</v>
      </c>
      <c r="F54" s="129">
        <v>295.99896227000005</v>
      </c>
      <c r="G54" s="129">
        <v>16.109129469999999</v>
      </c>
      <c r="H54" s="129">
        <v>709.67500519999999</v>
      </c>
      <c r="I54" s="129">
        <v>1635.74404445</v>
      </c>
      <c r="J54" s="129">
        <v>2712.8352015700002</v>
      </c>
      <c r="K54" s="129">
        <v>62.773770299999995</v>
      </c>
      <c r="L54" s="129">
        <v>67.302536610000004</v>
      </c>
      <c r="M54" s="173" t="s">
        <v>189</v>
      </c>
      <c r="N54" s="129">
        <v>658.81125159999988</v>
      </c>
      <c r="O54" s="129">
        <v>348.08817966999999</v>
      </c>
      <c r="P54" s="129">
        <v>116.80367572</v>
      </c>
      <c r="Q54" s="129">
        <v>12.16128084</v>
      </c>
      <c r="R54" s="129">
        <v>27.710106639999999</v>
      </c>
      <c r="S54" s="129">
        <v>16.267787330000001</v>
      </c>
      <c r="T54" s="129">
        <v>25.7437486</v>
      </c>
      <c r="U54" s="129"/>
      <c r="V54" s="136"/>
    </row>
    <row r="55" spans="1:22" hidden="1" outlineLevel="1">
      <c r="A55" s="8">
        <v>41883</v>
      </c>
      <c r="B55" s="129">
        <v>7328.8577538600002</v>
      </c>
      <c r="C55" s="129">
        <v>492.02525188999994</v>
      </c>
      <c r="D55" s="129">
        <v>4.7983886199999999</v>
      </c>
      <c r="E55" s="129">
        <v>659.84383307999997</v>
      </c>
      <c r="F55" s="129">
        <v>347.42825961</v>
      </c>
      <c r="G55" s="129">
        <v>15.288954</v>
      </c>
      <c r="H55" s="129">
        <v>663.48526375999995</v>
      </c>
      <c r="I55" s="129">
        <v>1491.8279768000002</v>
      </c>
      <c r="J55" s="129">
        <v>2396.7746116999997</v>
      </c>
      <c r="K55" s="129">
        <v>71.585738219999996</v>
      </c>
      <c r="L55" s="129">
        <v>101.63228564000001</v>
      </c>
      <c r="M55" s="173" t="s">
        <v>189</v>
      </c>
      <c r="N55" s="129">
        <v>506.32507407000003</v>
      </c>
      <c r="O55" s="129">
        <v>334.97710379</v>
      </c>
      <c r="P55" s="129">
        <v>125.3857409</v>
      </c>
      <c r="Q55" s="129">
        <v>13.08446537</v>
      </c>
      <c r="R55" s="129">
        <v>60.203401250000013</v>
      </c>
      <c r="S55" s="129">
        <v>18.948385210000005</v>
      </c>
      <c r="T55" s="129">
        <v>25.243019950000004</v>
      </c>
      <c r="U55" s="129"/>
      <c r="V55" s="129"/>
    </row>
    <row r="56" spans="1:22" hidden="1" outlineLevel="1">
      <c r="A56" s="8">
        <v>41913</v>
      </c>
      <c r="B56" s="129">
        <v>7742.6920563100002</v>
      </c>
      <c r="C56" s="129">
        <v>389.63635078999994</v>
      </c>
      <c r="D56" s="129">
        <v>4.4977569800000001</v>
      </c>
      <c r="E56" s="129">
        <v>707.51174804999994</v>
      </c>
      <c r="F56" s="129">
        <v>436.40176883999999</v>
      </c>
      <c r="G56" s="129">
        <v>9.4604468400000012</v>
      </c>
      <c r="H56" s="129">
        <v>646.87639709999996</v>
      </c>
      <c r="I56" s="129">
        <v>1462.3024485399997</v>
      </c>
      <c r="J56" s="129">
        <v>2766.8829617499996</v>
      </c>
      <c r="K56" s="129">
        <v>49.335362920000001</v>
      </c>
      <c r="L56" s="129">
        <v>51.662127620000007</v>
      </c>
      <c r="M56" s="173" t="s">
        <v>189</v>
      </c>
      <c r="N56" s="129">
        <v>609.71797402000004</v>
      </c>
      <c r="O56" s="129">
        <v>415.07549253000002</v>
      </c>
      <c r="P56" s="129">
        <v>120.02184592999998</v>
      </c>
      <c r="Q56" s="129">
        <v>10.589487</v>
      </c>
      <c r="R56" s="129">
        <v>28.66829791</v>
      </c>
      <c r="S56" s="129">
        <v>5.8350282099999999</v>
      </c>
      <c r="T56" s="129">
        <v>28.216561279999997</v>
      </c>
      <c r="U56" s="129"/>
      <c r="V56" s="129"/>
    </row>
    <row r="57" spans="1:22" hidden="1" outlineLevel="1">
      <c r="A57" s="8">
        <v>41944</v>
      </c>
      <c r="B57" s="129">
        <v>7915.4895634799996</v>
      </c>
      <c r="C57" s="129">
        <v>457.61584367</v>
      </c>
      <c r="D57" s="129">
        <v>3.9510978099999998</v>
      </c>
      <c r="E57" s="129">
        <v>466.16446775999998</v>
      </c>
      <c r="F57" s="129">
        <v>243.01297804000001</v>
      </c>
      <c r="G57" s="129">
        <v>9.0575408500000023</v>
      </c>
      <c r="H57" s="129">
        <v>714.50733460999993</v>
      </c>
      <c r="I57" s="129">
        <v>1549.2593464300003</v>
      </c>
      <c r="J57" s="129">
        <v>3107.9141866700002</v>
      </c>
      <c r="K57" s="129">
        <v>59.104390890000005</v>
      </c>
      <c r="L57" s="129">
        <v>88.760995419999986</v>
      </c>
      <c r="M57" s="173" t="s">
        <v>189</v>
      </c>
      <c r="N57" s="129">
        <v>576.78144130999999</v>
      </c>
      <c r="O57" s="129">
        <v>433.08176609999998</v>
      </c>
      <c r="P57" s="129">
        <v>139.57440134999999</v>
      </c>
      <c r="Q57" s="129">
        <v>12.889155880000002</v>
      </c>
      <c r="R57" s="129">
        <v>23.638493600000004</v>
      </c>
      <c r="S57" s="129">
        <v>5.5124168499999993</v>
      </c>
      <c r="T57" s="129">
        <v>24.66370624</v>
      </c>
      <c r="U57" s="129"/>
      <c r="V57" s="129"/>
    </row>
    <row r="58" spans="1:22" hidden="1" outlineLevel="1">
      <c r="A58" s="8">
        <v>41974</v>
      </c>
      <c r="B58" s="129">
        <v>7943.7123596999991</v>
      </c>
      <c r="C58" s="129">
        <v>349.70246347</v>
      </c>
      <c r="D58" s="129">
        <v>3.7782377700000001</v>
      </c>
      <c r="E58" s="129">
        <v>678.27007057000003</v>
      </c>
      <c r="F58" s="129">
        <v>219.14340501000001</v>
      </c>
      <c r="G58" s="129">
        <v>9.2937160400000014</v>
      </c>
      <c r="H58" s="129">
        <v>610.18397006999999</v>
      </c>
      <c r="I58" s="129">
        <v>1827.3044717600001</v>
      </c>
      <c r="J58" s="129">
        <v>3078.4536915799999</v>
      </c>
      <c r="K58" s="129">
        <v>57.676919589999983</v>
      </c>
      <c r="L58" s="129">
        <v>78.29265298</v>
      </c>
      <c r="M58" s="173" t="s">
        <v>189</v>
      </c>
      <c r="N58" s="129">
        <v>494.90755608000006</v>
      </c>
      <c r="O58" s="129">
        <v>290.48581580999996</v>
      </c>
      <c r="P58" s="129">
        <v>163.27020690000001</v>
      </c>
      <c r="Q58" s="129">
        <v>14.69210225</v>
      </c>
      <c r="R58" s="129">
        <v>28.781799930000002</v>
      </c>
      <c r="S58" s="129">
        <v>10.26122161</v>
      </c>
      <c r="T58" s="129">
        <v>29.214058280000003</v>
      </c>
      <c r="U58" s="129"/>
      <c r="V58" s="129"/>
    </row>
    <row r="59" spans="1:22" hidden="1" outlineLevel="1">
      <c r="A59" s="8">
        <v>42005</v>
      </c>
      <c r="B59" s="129">
        <v>8457.2414805900007</v>
      </c>
      <c r="C59" s="129">
        <v>332.99247249000001</v>
      </c>
      <c r="D59" s="129">
        <v>4.0715263200000003</v>
      </c>
      <c r="E59" s="129">
        <v>723.04363746000013</v>
      </c>
      <c r="F59" s="129">
        <v>257.79591384999998</v>
      </c>
      <c r="G59" s="129">
        <v>9.4073515399999987</v>
      </c>
      <c r="H59" s="129">
        <v>578.30890821000014</v>
      </c>
      <c r="I59" s="129">
        <v>1749.3296559200003</v>
      </c>
      <c r="J59" s="129">
        <v>3934.8024314899994</v>
      </c>
      <c r="K59" s="129">
        <v>35.108325489999999</v>
      </c>
      <c r="L59" s="129">
        <v>60.355775570000006</v>
      </c>
      <c r="M59" s="173" t="s">
        <v>189</v>
      </c>
      <c r="N59" s="129">
        <v>227.78309925999997</v>
      </c>
      <c r="O59" s="129">
        <v>276.38877623999997</v>
      </c>
      <c r="P59" s="129">
        <v>173.62196541999998</v>
      </c>
      <c r="Q59" s="129">
        <v>27.54489328</v>
      </c>
      <c r="R59" s="129">
        <v>30.161979729999999</v>
      </c>
      <c r="S59" s="129">
        <v>12.875900789999999</v>
      </c>
      <c r="T59" s="129">
        <v>23.648867529999997</v>
      </c>
      <c r="U59" s="129"/>
      <c r="V59" s="129"/>
    </row>
    <row r="60" spans="1:22" hidden="1" outlineLevel="1">
      <c r="A60" s="8">
        <v>42036</v>
      </c>
      <c r="B60" s="129">
        <v>10340.160237060001</v>
      </c>
      <c r="C60" s="129">
        <v>370.60263619999995</v>
      </c>
      <c r="D60" s="129">
        <v>4.11796468</v>
      </c>
      <c r="E60" s="129">
        <v>893.57843633000016</v>
      </c>
      <c r="F60" s="129">
        <v>320.22460121</v>
      </c>
      <c r="G60" s="129">
        <v>13.07209022</v>
      </c>
      <c r="H60" s="129">
        <v>511.55187493</v>
      </c>
      <c r="I60" s="129">
        <v>2057.7863413499999</v>
      </c>
      <c r="J60" s="129">
        <v>5183.0206286699995</v>
      </c>
      <c r="K60" s="129">
        <v>31.068929420000003</v>
      </c>
      <c r="L60" s="129">
        <v>61.260846430000001</v>
      </c>
      <c r="M60" s="173" t="s">
        <v>189</v>
      </c>
      <c r="N60" s="129">
        <v>247.75822708999999</v>
      </c>
      <c r="O60" s="129">
        <v>286.60518592999995</v>
      </c>
      <c r="P60" s="129">
        <v>263.30965703999999</v>
      </c>
      <c r="Q60" s="129">
        <v>34.268352880000002</v>
      </c>
      <c r="R60" s="129">
        <v>32.079963639999995</v>
      </c>
      <c r="S60" s="129">
        <v>6.2868723500000003</v>
      </c>
      <c r="T60" s="129">
        <v>23.567628689999999</v>
      </c>
      <c r="U60" s="129"/>
      <c r="V60" s="129"/>
    </row>
    <row r="61" spans="1:22" hidden="1" outlineLevel="1">
      <c r="A61" s="8">
        <v>42064</v>
      </c>
      <c r="B61" s="129">
        <v>10586.225892089999</v>
      </c>
      <c r="C61" s="129">
        <v>394.23002274999999</v>
      </c>
      <c r="D61" s="129">
        <v>3.3612827100000007</v>
      </c>
      <c r="E61" s="129">
        <v>947.93853798999999</v>
      </c>
      <c r="F61" s="129">
        <v>427.54494847999996</v>
      </c>
      <c r="G61" s="129">
        <v>41.547830410000003</v>
      </c>
      <c r="H61" s="129">
        <v>525.28318308999997</v>
      </c>
      <c r="I61" s="129">
        <v>1771.5740861499999</v>
      </c>
      <c r="J61" s="129">
        <v>5504.4266990900005</v>
      </c>
      <c r="K61" s="129">
        <v>34.440236169999999</v>
      </c>
      <c r="L61" s="129">
        <v>63.249966670000013</v>
      </c>
      <c r="M61" s="173" t="s">
        <v>189</v>
      </c>
      <c r="N61" s="129">
        <v>235.23296305</v>
      </c>
      <c r="O61" s="129">
        <v>334.67855708000002</v>
      </c>
      <c r="P61" s="129">
        <v>208.90110566000001</v>
      </c>
      <c r="Q61" s="129">
        <v>40.301622530000003</v>
      </c>
      <c r="R61" s="129">
        <v>25.11215649</v>
      </c>
      <c r="S61" s="129">
        <v>6.2449742699999993</v>
      </c>
      <c r="T61" s="129">
        <v>22.157719499999999</v>
      </c>
      <c r="U61" s="129"/>
      <c r="V61" s="129"/>
    </row>
    <row r="62" spans="1:22" hidden="1" outlineLevel="1">
      <c r="A62" s="8">
        <v>42095</v>
      </c>
      <c r="B62" s="129">
        <v>11312.321996639999</v>
      </c>
      <c r="C62" s="129">
        <v>414.52082947999992</v>
      </c>
      <c r="D62" s="129">
        <v>3.3997533600000001</v>
      </c>
      <c r="E62" s="129">
        <v>867.70080242000006</v>
      </c>
      <c r="F62" s="129">
        <v>459.19561228999999</v>
      </c>
      <c r="G62" s="129">
        <v>13.214297610000001</v>
      </c>
      <c r="H62" s="129">
        <v>473.67344298</v>
      </c>
      <c r="I62" s="129">
        <v>1834.0681257000001</v>
      </c>
      <c r="J62" s="129">
        <v>6280.594004640001</v>
      </c>
      <c r="K62" s="129">
        <v>36.464267749999998</v>
      </c>
      <c r="L62" s="129">
        <v>86.720721989999987</v>
      </c>
      <c r="M62" s="173" t="s">
        <v>189</v>
      </c>
      <c r="N62" s="129">
        <v>200.99612036000002</v>
      </c>
      <c r="O62" s="129">
        <v>367.65485590000003</v>
      </c>
      <c r="P62" s="129">
        <v>186.24777895000003</v>
      </c>
      <c r="Q62" s="129">
        <v>29.746236570000001</v>
      </c>
      <c r="R62" s="129">
        <v>30.139422570000001</v>
      </c>
      <c r="S62" s="129">
        <v>6.0154097699999998</v>
      </c>
      <c r="T62" s="129">
        <v>21.970314300000002</v>
      </c>
      <c r="U62" s="129"/>
      <c r="V62" s="129"/>
    </row>
    <row r="63" spans="1:22" hidden="1" outlineLevel="1">
      <c r="A63" s="8">
        <v>42125</v>
      </c>
      <c r="B63" s="129">
        <v>11901.92573198</v>
      </c>
      <c r="C63" s="129">
        <v>425.89918442999999</v>
      </c>
      <c r="D63" s="129">
        <v>2.8027697699999998</v>
      </c>
      <c r="E63" s="129">
        <v>852.55163871999991</v>
      </c>
      <c r="F63" s="129">
        <v>906.1730065700001</v>
      </c>
      <c r="G63" s="129">
        <v>11.048701270000002</v>
      </c>
      <c r="H63" s="129">
        <v>396.59264548999994</v>
      </c>
      <c r="I63" s="129">
        <v>1763.2656164399998</v>
      </c>
      <c r="J63" s="129">
        <v>6750.5837432400003</v>
      </c>
      <c r="K63" s="129">
        <v>22.868223819999997</v>
      </c>
      <c r="L63" s="129">
        <v>48.442487130000004</v>
      </c>
      <c r="M63" s="173" t="s">
        <v>189</v>
      </c>
      <c r="N63" s="129">
        <v>184.23811218</v>
      </c>
      <c r="O63" s="129">
        <v>250.29479563000001</v>
      </c>
      <c r="P63" s="129">
        <v>199.69997472999998</v>
      </c>
      <c r="Q63" s="129">
        <v>30.1017157</v>
      </c>
      <c r="R63" s="129">
        <v>33.014016650000002</v>
      </c>
      <c r="S63" s="129">
        <v>4.8006174899999996</v>
      </c>
      <c r="T63" s="129">
        <v>19.548482719999999</v>
      </c>
      <c r="U63" s="129"/>
      <c r="V63" s="129"/>
    </row>
    <row r="64" spans="1:22" hidden="1" outlineLevel="1">
      <c r="A64" s="8">
        <v>42156</v>
      </c>
      <c r="B64" s="129">
        <v>12143.50987396</v>
      </c>
      <c r="C64" s="129">
        <v>502.77089392000005</v>
      </c>
      <c r="D64" s="129">
        <v>2.96003207</v>
      </c>
      <c r="E64" s="129">
        <v>906.73676740999986</v>
      </c>
      <c r="F64" s="129">
        <v>420.13809913</v>
      </c>
      <c r="G64" s="129">
        <v>14.120661580000002</v>
      </c>
      <c r="H64" s="129">
        <v>377.65404668000008</v>
      </c>
      <c r="I64" s="129">
        <v>1846.1352900999998</v>
      </c>
      <c r="J64" s="129">
        <v>7174.5568439199997</v>
      </c>
      <c r="K64" s="129">
        <v>42.982235419999995</v>
      </c>
      <c r="L64" s="129">
        <v>54.072155900000006</v>
      </c>
      <c r="M64" s="173" t="s">
        <v>189</v>
      </c>
      <c r="N64" s="129">
        <v>201.08866688999998</v>
      </c>
      <c r="O64" s="129">
        <v>280.04396708999997</v>
      </c>
      <c r="P64" s="129">
        <v>232.01076781</v>
      </c>
      <c r="Q64" s="129">
        <v>25.384734860000002</v>
      </c>
      <c r="R64" s="129">
        <v>35.247991429999999</v>
      </c>
      <c r="S64" s="129">
        <v>8.3609269700000013</v>
      </c>
      <c r="T64" s="129">
        <v>19.245792780000002</v>
      </c>
      <c r="U64" s="129"/>
      <c r="V64" s="129"/>
    </row>
    <row r="65" spans="1:22" hidden="1" outlineLevel="1">
      <c r="A65" s="8">
        <v>42186</v>
      </c>
      <c r="B65" s="129">
        <v>12563.611042160001</v>
      </c>
      <c r="C65" s="129">
        <v>469.87116427000001</v>
      </c>
      <c r="D65" s="129">
        <v>2.9150423700000001</v>
      </c>
      <c r="E65" s="129">
        <v>1202.1734771099998</v>
      </c>
      <c r="F65" s="129">
        <v>457.04105433000001</v>
      </c>
      <c r="G65" s="129">
        <v>11.64485101</v>
      </c>
      <c r="H65" s="129">
        <v>351.22715310000001</v>
      </c>
      <c r="I65" s="129">
        <v>1715.8350768300004</v>
      </c>
      <c r="J65" s="129">
        <v>7256.0376339900004</v>
      </c>
      <c r="K65" s="129">
        <v>63.81261284</v>
      </c>
      <c r="L65" s="129">
        <v>50.620549220000001</v>
      </c>
      <c r="M65" s="173" t="s">
        <v>189</v>
      </c>
      <c r="N65" s="129">
        <v>383.01095899999996</v>
      </c>
      <c r="O65" s="129">
        <v>289.65816099000006</v>
      </c>
      <c r="P65" s="129">
        <v>224.23830852000003</v>
      </c>
      <c r="Q65" s="129">
        <v>24.707168619999997</v>
      </c>
      <c r="R65" s="129">
        <v>38.44851663</v>
      </c>
      <c r="S65" s="129">
        <v>6.1261753199999998</v>
      </c>
      <c r="T65" s="129">
        <v>16.243138009999999</v>
      </c>
      <c r="U65" s="129"/>
      <c r="V65" s="129"/>
    </row>
    <row r="66" spans="1:22" hidden="1" outlineLevel="1">
      <c r="A66" s="8">
        <v>42217</v>
      </c>
      <c r="B66" s="129">
        <v>12564.175001299998</v>
      </c>
      <c r="C66" s="129">
        <v>462.08062519999999</v>
      </c>
      <c r="D66" s="129">
        <v>2.99801699</v>
      </c>
      <c r="E66" s="129">
        <v>1042.3859860600001</v>
      </c>
      <c r="F66" s="129">
        <v>447.66124681000002</v>
      </c>
      <c r="G66" s="129">
        <v>13.009793220000002</v>
      </c>
      <c r="H66" s="129">
        <v>418.90373224999996</v>
      </c>
      <c r="I66" s="129">
        <v>1619.00846097</v>
      </c>
      <c r="J66" s="129">
        <v>7555.02994846</v>
      </c>
      <c r="K66" s="129">
        <v>52.046727449999999</v>
      </c>
      <c r="L66" s="129">
        <v>55.731146919999993</v>
      </c>
      <c r="M66" s="173" t="s">
        <v>189</v>
      </c>
      <c r="N66" s="129">
        <v>240.87206232</v>
      </c>
      <c r="O66" s="129">
        <v>315.95660305000001</v>
      </c>
      <c r="P66" s="129">
        <v>233.3076609</v>
      </c>
      <c r="Q66" s="129">
        <v>38.413355430000003</v>
      </c>
      <c r="R66" s="129">
        <v>37.917978640000001</v>
      </c>
      <c r="S66" s="129">
        <v>9.4092104299999981</v>
      </c>
      <c r="T66" s="129">
        <v>19.442446199999999</v>
      </c>
      <c r="U66" s="129"/>
      <c r="V66" s="129"/>
    </row>
    <row r="67" spans="1:22" hidden="1" outlineLevel="1">
      <c r="A67" s="8">
        <v>42248</v>
      </c>
      <c r="B67" s="129">
        <v>13772.474725999999</v>
      </c>
      <c r="C67" s="129">
        <v>619.24082289</v>
      </c>
      <c r="D67" s="129">
        <v>3.1197287100000004</v>
      </c>
      <c r="E67" s="129">
        <v>931.50538000999995</v>
      </c>
      <c r="F67" s="129">
        <v>541.88487107000003</v>
      </c>
      <c r="G67" s="129">
        <v>40.064153689999998</v>
      </c>
      <c r="H67" s="129">
        <v>521.44562711000003</v>
      </c>
      <c r="I67" s="129">
        <v>1924.0787108700001</v>
      </c>
      <c r="J67" s="129">
        <v>8122.5570574599997</v>
      </c>
      <c r="K67" s="129">
        <v>59.019402620000008</v>
      </c>
      <c r="L67" s="129">
        <v>62.917601909999988</v>
      </c>
      <c r="M67" s="173" t="s">
        <v>189</v>
      </c>
      <c r="N67" s="129">
        <v>220.64700737999999</v>
      </c>
      <c r="O67" s="129">
        <v>345.90856190000005</v>
      </c>
      <c r="P67" s="129">
        <v>253.65635878999996</v>
      </c>
      <c r="Q67" s="129">
        <v>51.90018019</v>
      </c>
      <c r="R67" s="129">
        <v>36.630707659999999</v>
      </c>
      <c r="S67" s="129">
        <v>11.646161059999999</v>
      </c>
      <c r="T67" s="129">
        <v>26.25239268</v>
      </c>
      <c r="U67" s="129"/>
      <c r="V67" s="129"/>
    </row>
    <row r="68" spans="1:22" hidden="1" outlineLevel="1">
      <c r="A68" s="8">
        <v>42278</v>
      </c>
      <c r="B68" s="129">
        <v>14318.875676380001</v>
      </c>
      <c r="C68" s="129">
        <v>483.23769784999996</v>
      </c>
      <c r="D68" s="129">
        <v>4.3914272499999996</v>
      </c>
      <c r="E68" s="129">
        <v>1100.5726355199999</v>
      </c>
      <c r="F68" s="129">
        <v>535.40719635000005</v>
      </c>
      <c r="G68" s="129">
        <v>68.269148580000007</v>
      </c>
      <c r="H68" s="129">
        <v>479.11255410999996</v>
      </c>
      <c r="I68" s="129">
        <v>1743.9706263200001</v>
      </c>
      <c r="J68" s="129">
        <v>8751.667859860001</v>
      </c>
      <c r="K68" s="129">
        <v>50.605434350000003</v>
      </c>
      <c r="L68" s="129">
        <v>89.062350179999996</v>
      </c>
      <c r="M68" s="173" t="s">
        <v>189</v>
      </c>
      <c r="N68" s="129">
        <v>257.95951525999999</v>
      </c>
      <c r="O68" s="129">
        <v>403.20116200999996</v>
      </c>
      <c r="P68" s="129">
        <v>231.20891032999998</v>
      </c>
      <c r="Q68" s="129">
        <v>44.859393539999999</v>
      </c>
      <c r="R68" s="129">
        <v>43.691783030000003</v>
      </c>
      <c r="S68" s="129">
        <v>11.847394770000001</v>
      </c>
      <c r="T68" s="129">
        <v>19.810587070000004</v>
      </c>
      <c r="U68" s="129"/>
      <c r="V68" s="129"/>
    </row>
    <row r="69" spans="1:22" hidden="1" outlineLevel="1">
      <c r="A69" s="8">
        <v>42309</v>
      </c>
      <c r="B69" s="129">
        <v>14462.686835349998</v>
      </c>
      <c r="C69" s="129">
        <v>501.47934093999999</v>
      </c>
      <c r="D69" s="129">
        <v>4.0419712200000006</v>
      </c>
      <c r="E69" s="129">
        <v>1209.1317798800001</v>
      </c>
      <c r="F69" s="129">
        <v>505.84517935000002</v>
      </c>
      <c r="G69" s="129">
        <v>85.374274589999999</v>
      </c>
      <c r="H69" s="129">
        <v>615.67323069999998</v>
      </c>
      <c r="I69" s="129">
        <v>1757.4345638999998</v>
      </c>
      <c r="J69" s="129">
        <v>8605.2649239399998</v>
      </c>
      <c r="K69" s="129">
        <v>41.959445360000004</v>
      </c>
      <c r="L69" s="129">
        <v>82.325841959999991</v>
      </c>
      <c r="M69" s="173" t="s">
        <v>189</v>
      </c>
      <c r="N69" s="129">
        <v>274.38765534999999</v>
      </c>
      <c r="O69" s="129">
        <v>424.93550695999994</v>
      </c>
      <c r="P69" s="129">
        <v>233.90890963000001</v>
      </c>
      <c r="Q69" s="129">
        <v>52.128187990000001</v>
      </c>
      <c r="R69" s="129">
        <v>38.05831439</v>
      </c>
      <c r="S69" s="129">
        <v>10.992007040000001</v>
      </c>
      <c r="T69" s="129">
        <v>19.74570215</v>
      </c>
      <c r="U69" s="129"/>
      <c r="V69" s="129"/>
    </row>
    <row r="70" spans="1:22" hidden="1" outlineLevel="1">
      <c r="A70" s="8">
        <v>42339</v>
      </c>
      <c r="B70" s="129">
        <v>14256.593337899998</v>
      </c>
      <c r="C70" s="129">
        <v>603.98958620999997</v>
      </c>
      <c r="D70" s="129">
        <v>3.5150459599999997</v>
      </c>
      <c r="E70" s="129">
        <v>894.32395992000011</v>
      </c>
      <c r="F70" s="129">
        <v>587.86276527000007</v>
      </c>
      <c r="G70" s="129">
        <v>22.096692179999998</v>
      </c>
      <c r="H70" s="129">
        <v>806.54012507999983</v>
      </c>
      <c r="I70" s="129">
        <v>2071.1545400300001</v>
      </c>
      <c r="J70" s="129">
        <v>8092.0772378599995</v>
      </c>
      <c r="K70" s="129">
        <v>61.017311769999999</v>
      </c>
      <c r="L70" s="129">
        <v>93.318589889999998</v>
      </c>
      <c r="M70" s="173" t="s">
        <v>189</v>
      </c>
      <c r="N70" s="129">
        <v>320.53086087000003</v>
      </c>
      <c r="O70" s="129">
        <v>325.52243992999996</v>
      </c>
      <c r="P70" s="129">
        <v>234.80007906</v>
      </c>
      <c r="Q70" s="129">
        <v>46.895342229999997</v>
      </c>
      <c r="R70" s="129">
        <v>49.436855060000013</v>
      </c>
      <c r="S70" s="129">
        <v>11.56011052</v>
      </c>
      <c r="T70" s="129">
        <v>31.951796059999999</v>
      </c>
      <c r="U70" s="129"/>
      <c r="V70" s="129"/>
    </row>
    <row r="71" spans="1:22" hidden="1" outlineLevel="1">
      <c r="A71" s="8">
        <v>42370</v>
      </c>
      <c r="B71" s="129">
        <v>14667.015977660001</v>
      </c>
      <c r="C71" s="129">
        <v>569.61704093999992</v>
      </c>
      <c r="D71" s="129">
        <v>3.9392419500000004</v>
      </c>
      <c r="E71" s="129">
        <v>978.61625353999989</v>
      </c>
      <c r="F71" s="129">
        <v>591.13610124000002</v>
      </c>
      <c r="G71" s="129">
        <v>21.406113469999998</v>
      </c>
      <c r="H71" s="129">
        <v>647.82528314000001</v>
      </c>
      <c r="I71" s="129">
        <v>2001.75169046</v>
      </c>
      <c r="J71" s="129">
        <v>8739.9415815700013</v>
      </c>
      <c r="K71" s="129">
        <v>30.43704709</v>
      </c>
      <c r="L71" s="129">
        <v>95.192020720000016</v>
      </c>
      <c r="M71" s="173" t="s">
        <v>189</v>
      </c>
      <c r="N71" s="129">
        <v>275.74676131000001</v>
      </c>
      <c r="O71" s="129">
        <v>341.48553594999998</v>
      </c>
      <c r="P71" s="129">
        <v>251.78668841000001</v>
      </c>
      <c r="Q71" s="129">
        <v>44.289806480000003</v>
      </c>
      <c r="R71" s="129">
        <v>43.836701790000006</v>
      </c>
      <c r="S71" s="129">
        <v>10.71409708</v>
      </c>
      <c r="T71" s="129">
        <v>19.294012519999999</v>
      </c>
      <c r="U71" s="129"/>
      <c r="V71" s="129"/>
    </row>
    <row r="72" spans="1:22" hidden="1" outlineLevel="1">
      <c r="A72" s="8">
        <v>42401</v>
      </c>
      <c r="B72" s="129">
        <v>15673.392339409998</v>
      </c>
      <c r="C72" s="129">
        <v>661.92302659999996</v>
      </c>
      <c r="D72" s="129">
        <v>3.5280924799999998</v>
      </c>
      <c r="E72" s="129">
        <v>883.38251645000014</v>
      </c>
      <c r="F72" s="129">
        <v>560.18399968000006</v>
      </c>
      <c r="G72" s="129">
        <v>36.066761069999998</v>
      </c>
      <c r="H72" s="129">
        <v>532.44702065000001</v>
      </c>
      <c r="I72" s="129">
        <v>2196.5900531199995</v>
      </c>
      <c r="J72" s="129">
        <v>9647.59841108</v>
      </c>
      <c r="K72" s="129">
        <v>34.960619059999999</v>
      </c>
      <c r="L72" s="129">
        <v>108.46113407999999</v>
      </c>
      <c r="M72" s="173" t="s">
        <v>189</v>
      </c>
      <c r="N72" s="129">
        <v>266.95026066999998</v>
      </c>
      <c r="O72" s="129">
        <v>354.69655261999998</v>
      </c>
      <c r="P72" s="129">
        <v>268.00500612000002</v>
      </c>
      <c r="Q72" s="129">
        <v>50.751837369999997</v>
      </c>
      <c r="R72" s="129">
        <v>41.652074880000001</v>
      </c>
      <c r="S72" s="129">
        <v>8.7021301599999994</v>
      </c>
      <c r="T72" s="129">
        <v>17.492843319999999</v>
      </c>
      <c r="U72" s="129"/>
      <c r="V72" s="129"/>
    </row>
    <row r="73" spans="1:22" hidden="1" outlineLevel="1">
      <c r="A73" s="8">
        <v>42430</v>
      </c>
      <c r="B73" s="129">
        <v>15259.684331890003</v>
      </c>
      <c r="C73" s="129">
        <v>680.11478765000015</v>
      </c>
      <c r="D73" s="129">
        <v>3.5073519200000001</v>
      </c>
      <c r="E73" s="129">
        <v>987.97426048</v>
      </c>
      <c r="F73" s="129">
        <v>381.87199919</v>
      </c>
      <c r="G73" s="129">
        <v>24.41983583</v>
      </c>
      <c r="H73" s="129">
        <v>516.96304257999998</v>
      </c>
      <c r="I73" s="129">
        <v>1974.5626829000003</v>
      </c>
      <c r="J73" s="129">
        <v>9539.3229334100033</v>
      </c>
      <c r="K73" s="129">
        <v>40.332672070000015</v>
      </c>
      <c r="L73" s="129">
        <v>94.083498230000004</v>
      </c>
      <c r="M73" s="173" t="s">
        <v>189</v>
      </c>
      <c r="N73" s="129">
        <v>305.56375427</v>
      </c>
      <c r="O73" s="129">
        <v>340.15879262999994</v>
      </c>
      <c r="P73" s="129">
        <v>251.74543979999999</v>
      </c>
      <c r="Q73" s="129">
        <v>44.467403149999996</v>
      </c>
      <c r="R73" s="129">
        <v>47.610597689999999</v>
      </c>
      <c r="S73" s="129">
        <v>7.7994462999999996</v>
      </c>
      <c r="T73" s="129">
        <v>19.18583379</v>
      </c>
      <c r="U73" s="129"/>
      <c r="V73" s="129"/>
    </row>
    <row r="74" spans="1:22" hidden="1" outlineLevel="1">
      <c r="A74" s="8">
        <v>42461</v>
      </c>
      <c r="B74" s="129">
        <v>14606.94812393</v>
      </c>
      <c r="C74" s="129">
        <v>731.64760952999995</v>
      </c>
      <c r="D74" s="129">
        <v>5.5997672000000005</v>
      </c>
      <c r="E74" s="129">
        <v>844.85474610000006</v>
      </c>
      <c r="F74" s="129">
        <v>391.36689945000001</v>
      </c>
      <c r="G74" s="129">
        <v>19.205864269999999</v>
      </c>
      <c r="H74" s="129">
        <v>492.05707885999993</v>
      </c>
      <c r="I74" s="129">
        <v>1571.8875444599998</v>
      </c>
      <c r="J74" s="129">
        <v>9431.657775650001</v>
      </c>
      <c r="K74" s="129">
        <v>40.287514770000001</v>
      </c>
      <c r="L74" s="129">
        <v>89.252861690000003</v>
      </c>
      <c r="M74" s="173" t="s">
        <v>189</v>
      </c>
      <c r="N74" s="129">
        <v>245.47445156999999</v>
      </c>
      <c r="O74" s="129">
        <v>339.07375089999994</v>
      </c>
      <c r="P74" s="129">
        <v>262.61503426999997</v>
      </c>
      <c r="Q74" s="129">
        <v>40.647599090000007</v>
      </c>
      <c r="R74" s="129">
        <v>66.478536289999994</v>
      </c>
      <c r="S74" s="129">
        <v>7.6471286600000008</v>
      </c>
      <c r="T74" s="129">
        <v>27.193961170000001</v>
      </c>
      <c r="U74" s="129"/>
      <c r="V74" s="129"/>
    </row>
    <row r="75" spans="1:22" hidden="1" outlineLevel="1">
      <c r="A75" s="8">
        <v>42491</v>
      </c>
      <c r="B75" s="129">
        <v>13455.94890044</v>
      </c>
      <c r="C75" s="129">
        <v>751.10114527999997</v>
      </c>
      <c r="D75" s="129">
        <v>6.2648872100000004</v>
      </c>
      <c r="E75" s="129">
        <v>989.66105107999988</v>
      </c>
      <c r="F75" s="129">
        <v>493.73715995000003</v>
      </c>
      <c r="G75" s="129">
        <v>42.759677690000004</v>
      </c>
      <c r="H75" s="129">
        <v>522.25045498999998</v>
      </c>
      <c r="I75" s="129">
        <v>1563.05443565</v>
      </c>
      <c r="J75" s="129">
        <v>7840.8422766500007</v>
      </c>
      <c r="K75" s="129">
        <v>54.708637930000002</v>
      </c>
      <c r="L75" s="129">
        <v>82.117447599999991</v>
      </c>
      <c r="M75" s="173" t="s">
        <v>189</v>
      </c>
      <c r="N75" s="129">
        <v>306.08891044999996</v>
      </c>
      <c r="O75" s="129">
        <v>370.18793189999997</v>
      </c>
      <c r="P75" s="129">
        <v>287.06015094999998</v>
      </c>
      <c r="Q75" s="129">
        <v>43.962711419999998</v>
      </c>
      <c r="R75" s="129">
        <v>72.728478240000001</v>
      </c>
      <c r="S75" s="129">
        <v>10.972553030000002</v>
      </c>
      <c r="T75" s="129">
        <v>18.45099042</v>
      </c>
      <c r="U75" s="129"/>
      <c r="V75" s="129"/>
    </row>
    <row r="76" spans="1:22" hidden="1" outlineLevel="1">
      <c r="A76" s="8">
        <v>42522</v>
      </c>
      <c r="B76" s="129">
        <v>13479.531758779998</v>
      </c>
      <c r="C76" s="129">
        <v>688.80239317999997</v>
      </c>
      <c r="D76" s="129">
        <v>6.6388070400000005</v>
      </c>
      <c r="E76" s="129">
        <v>997.8460881100001</v>
      </c>
      <c r="F76" s="129">
        <v>491.40005840999999</v>
      </c>
      <c r="G76" s="129">
        <v>23.749132070000002</v>
      </c>
      <c r="H76" s="129">
        <v>500.71461317000001</v>
      </c>
      <c r="I76" s="129">
        <v>1575.48450628</v>
      </c>
      <c r="J76" s="129">
        <v>7924.6523926100008</v>
      </c>
      <c r="K76" s="129">
        <v>60.460595500000004</v>
      </c>
      <c r="L76" s="129">
        <v>74.291603079999987</v>
      </c>
      <c r="M76" s="173" t="s">
        <v>189</v>
      </c>
      <c r="N76" s="129">
        <v>329.37309897999995</v>
      </c>
      <c r="O76" s="129">
        <v>386.55608781999996</v>
      </c>
      <c r="P76" s="129">
        <v>270.49175248</v>
      </c>
      <c r="Q76" s="129">
        <v>44.479252929999994</v>
      </c>
      <c r="R76" s="129">
        <v>72.993668890000009</v>
      </c>
      <c r="S76" s="129">
        <v>13.546665609999998</v>
      </c>
      <c r="T76" s="129">
        <v>18.05104262</v>
      </c>
      <c r="U76" s="129"/>
      <c r="V76" s="129"/>
    </row>
    <row r="77" spans="1:22" hidden="1" outlineLevel="1">
      <c r="A77" s="8">
        <v>42552</v>
      </c>
      <c r="B77" s="129">
        <v>13707.116822380001</v>
      </c>
      <c r="C77" s="129">
        <v>799.40262108999991</v>
      </c>
      <c r="D77" s="129">
        <v>4.09489313</v>
      </c>
      <c r="E77" s="129">
        <v>1177.1562584699998</v>
      </c>
      <c r="F77" s="129">
        <v>521.87590854999996</v>
      </c>
      <c r="G77" s="129">
        <v>36.897191239999998</v>
      </c>
      <c r="H77" s="129">
        <v>490.36579036000001</v>
      </c>
      <c r="I77" s="129">
        <v>1457.9533194599999</v>
      </c>
      <c r="J77" s="129">
        <v>7956.2692765600004</v>
      </c>
      <c r="K77" s="129">
        <v>76.700127210000005</v>
      </c>
      <c r="L77" s="129">
        <v>84.795089250000018</v>
      </c>
      <c r="M77" s="173" t="s">
        <v>189</v>
      </c>
      <c r="N77" s="129">
        <v>283.30679902000003</v>
      </c>
      <c r="O77" s="129">
        <v>394.19215371999996</v>
      </c>
      <c r="P77" s="129">
        <v>286.33064852999996</v>
      </c>
      <c r="Q77" s="129">
        <v>36.20404791</v>
      </c>
      <c r="R77" s="129">
        <v>68.069785850000002</v>
      </c>
      <c r="S77" s="129">
        <v>13.97900407</v>
      </c>
      <c r="T77" s="129">
        <v>19.523907960000003</v>
      </c>
      <c r="U77" s="129"/>
      <c r="V77" s="129"/>
    </row>
    <row r="78" spans="1:22" hidden="1" outlineLevel="1">
      <c r="A78" s="8">
        <v>42583</v>
      </c>
      <c r="B78" s="129">
        <v>13106.967751020002</v>
      </c>
      <c r="C78" s="129">
        <v>716.01261619000002</v>
      </c>
      <c r="D78" s="129">
        <v>3.85141606</v>
      </c>
      <c r="E78" s="129">
        <v>1004.23602472</v>
      </c>
      <c r="F78" s="129">
        <v>463.32329631000005</v>
      </c>
      <c r="G78" s="129">
        <v>62.161937229999999</v>
      </c>
      <c r="H78" s="129">
        <v>573.62995836000005</v>
      </c>
      <c r="I78" s="129">
        <v>1470.0325536099999</v>
      </c>
      <c r="J78" s="129">
        <v>7486.8220255799988</v>
      </c>
      <c r="K78" s="129">
        <v>83.46602424999999</v>
      </c>
      <c r="L78" s="129">
        <v>69.251911820000004</v>
      </c>
      <c r="M78" s="173" t="s">
        <v>189</v>
      </c>
      <c r="N78" s="129">
        <v>279.93838421999999</v>
      </c>
      <c r="O78" s="129">
        <v>456.45616920000003</v>
      </c>
      <c r="P78" s="129">
        <v>284.4631197199999</v>
      </c>
      <c r="Q78" s="129">
        <v>45.886003940000002</v>
      </c>
      <c r="R78" s="129">
        <v>71.488035409999995</v>
      </c>
      <c r="S78" s="129">
        <v>14.304953730000001</v>
      </c>
      <c r="T78" s="129">
        <v>21.643320670000001</v>
      </c>
      <c r="U78" s="129"/>
      <c r="V78" s="129"/>
    </row>
    <row r="79" spans="1:22" hidden="1" outlineLevel="1">
      <c r="A79" s="8">
        <v>42614</v>
      </c>
      <c r="B79" s="129">
        <v>14228.953904599999</v>
      </c>
      <c r="C79" s="129">
        <v>714.84283718999995</v>
      </c>
      <c r="D79" s="129">
        <v>6.2263835900000002</v>
      </c>
      <c r="E79" s="129">
        <v>1140.3309372399999</v>
      </c>
      <c r="F79" s="129">
        <v>428.22318442000005</v>
      </c>
      <c r="G79" s="129">
        <v>27.000625619999997</v>
      </c>
      <c r="H79" s="129">
        <v>642.38602790999994</v>
      </c>
      <c r="I79" s="129">
        <v>1319.8803681899999</v>
      </c>
      <c r="J79" s="129">
        <v>8219.1502411599995</v>
      </c>
      <c r="K79" s="129">
        <v>82.49047689999999</v>
      </c>
      <c r="L79" s="129">
        <v>72.409004229999994</v>
      </c>
      <c r="M79" s="173" t="s">
        <v>189</v>
      </c>
      <c r="N79" s="129">
        <v>277.29277988000007</v>
      </c>
      <c r="O79" s="129">
        <v>602.96643004999987</v>
      </c>
      <c r="P79" s="129">
        <v>512.20662146999996</v>
      </c>
      <c r="Q79" s="129">
        <v>56.90493172</v>
      </c>
      <c r="R79" s="129">
        <v>92.548179500000003</v>
      </c>
      <c r="S79" s="129">
        <v>11.406758999999999</v>
      </c>
      <c r="T79" s="129">
        <v>22.688116530000002</v>
      </c>
      <c r="U79" s="129"/>
      <c r="V79" s="129"/>
    </row>
    <row r="80" spans="1:22" hidden="1" outlineLevel="1">
      <c r="A80" s="8">
        <v>42644</v>
      </c>
      <c r="B80" s="129">
        <v>13768.703923419998</v>
      </c>
      <c r="C80" s="129">
        <v>684.00119590999998</v>
      </c>
      <c r="D80" s="129">
        <v>4.6856464499999992</v>
      </c>
      <c r="E80" s="129">
        <v>1020.6609572200002</v>
      </c>
      <c r="F80" s="129">
        <v>402.09863629</v>
      </c>
      <c r="G80" s="129">
        <v>30.401658560000001</v>
      </c>
      <c r="H80" s="129">
        <v>645.82846259999997</v>
      </c>
      <c r="I80" s="129">
        <v>1337.7170585099998</v>
      </c>
      <c r="J80" s="129">
        <v>7946.2746507800002</v>
      </c>
      <c r="K80" s="129">
        <v>72.672784849999999</v>
      </c>
      <c r="L80" s="129">
        <v>72.099518450000005</v>
      </c>
      <c r="M80" s="173" t="s">
        <v>189</v>
      </c>
      <c r="N80" s="129">
        <v>307.34936760000005</v>
      </c>
      <c r="O80" s="129">
        <v>589.07165243000009</v>
      </c>
      <c r="P80" s="129">
        <v>454.24628061999999</v>
      </c>
      <c r="Q80" s="129">
        <v>69.103824070000002</v>
      </c>
      <c r="R80" s="129">
        <v>95.607655409999992</v>
      </c>
      <c r="S80" s="129">
        <v>12.863554109999999</v>
      </c>
      <c r="T80" s="129">
        <v>24.021019559999999</v>
      </c>
      <c r="U80" s="129"/>
      <c r="V80" s="129"/>
    </row>
    <row r="81" spans="1:22" hidden="1" outlineLevel="1">
      <c r="A81" s="8">
        <v>42675</v>
      </c>
      <c r="B81" s="129">
        <v>13584.391895359999</v>
      </c>
      <c r="C81" s="129">
        <v>684.18687233000003</v>
      </c>
      <c r="D81" s="129">
        <v>4.6998826099999995</v>
      </c>
      <c r="E81" s="129">
        <v>1091.9453822999999</v>
      </c>
      <c r="F81" s="129">
        <v>376.36724285000003</v>
      </c>
      <c r="G81" s="129">
        <v>47.264902410000005</v>
      </c>
      <c r="H81" s="129">
        <v>773.82298990000004</v>
      </c>
      <c r="I81" s="129">
        <v>1275.6185128499999</v>
      </c>
      <c r="J81" s="129">
        <v>7897.0661259199978</v>
      </c>
      <c r="K81" s="129">
        <v>62.425468680000002</v>
      </c>
      <c r="L81" s="129">
        <v>176.42793056000002</v>
      </c>
      <c r="M81" s="173" t="s">
        <v>189</v>
      </c>
      <c r="N81" s="129">
        <v>293.17147161000003</v>
      </c>
      <c r="O81" s="129">
        <v>277.90378566000004</v>
      </c>
      <c r="P81" s="129">
        <v>430.30242330999999</v>
      </c>
      <c r="Q81" s="129">
        <v>68.430479800000001</v>
      </c>
      <c r="R81" s="129">
        <v>84.139455139999995</v>
      </c>
      <c r="S81" s="129">
        <v>12.853385280000001</v>
      </c>
      <c r="T81" s="129">
        <v>27.765584149999995</v>
      </c>
      <c r="U81" s="129"/>
      <c r="V81" s="129"/>
    </row>
    <row r="82" spans="1:22" hidden="1" outlineLevel="1">
      <c r="A82" s="8">
        <v>42705</v>
      </c>
      <c r="B82" s="129">
        <v>15801.735568560001</v>
      </c>
      <c r="C82" s="129">
        <v>766.81698528000004</v>
      </c>
      <c r="D82" s="129">
        <v>4.3491691899999996</v>
      </c>
      <c r="E82" s="129">
        <v>1331.9224484299998</v>
      </c>
      <c r="F82" s="129">
        <v>388.86902818999999</v>
      </c>
      <c r="G82" s="129">
        <v>18.213258859999996</v>
      </c>
      <c r="H82" s="129">
        <v>1179.7675294599999</v>
      </c>
      <c r="I82" s="129">
        <v>2155.2009552700001</v>
      </c>
      <c r="J82" s="129">
        <v>8500.4183160400007</v>
      </c>
      <c r="K82" s="129">
        <v>44.835007610000005</v>
      </c>
      <c r="L82" s="129">
        <v>156.37615046000005</v>
      </c>
      <c r="M82" s="173" t="s">
        <v>189</v>
      </c>
      <c r="N82" s="129">
        <v>480.11674552000005</v>
      </c>
      <c r="O82" s="129">
        <v>367.38384446999999</v>
      </c>
      <c r="P82" s="129">
        <v>211.19632756999999</v>
      </c>
      <c r="Q82" s="129">
        <v>63.51697243000001</v>
      </c>
      <c r="R82" s="129">
        <v>91.984838800000006</v>
      </c>
      <c r="S82" s="129">
        <v>11.989983459999999</v>
      </c>
      <c r="T82" s="129">
        <v>28.778007519999996</v>
      </c>
      <c r="U82" s="129"/>
      <c r="V82" s="129"/>
    </row>
    <row r="83" spans="1:22" hidden="1" outlineLevel="1">
      <c r="A83" s="8">
        <v>42736</v>
      </c>
      <c r="B83" s="129">
        <v>15358.392788040002</v>
      </c>
      <c r="C83" s="129">
        <v>723.39532095000004</v>
      </c>
      <c r="D83" s="129">
        <v>4.6202119100000001</v>
      </c>
      <c r="E83" s="129">
        <v>1190.3108612400001</v>
      </c>
      <c r="F83" s="129">
        <v>373.01730864999996</v>
      </c>
      <c r="G83" s="129">
        <v>36.684839220000001</v>
      </c>
      <c r="H83" s="129">
        <v>735.42824868000002</v>
      </c>
      <c r="I83" s="129">
        <v>1857.7854156600001</v>
      </c>
      <c r="J83" s="129">
        <v>8828.8792774100002</v>
      </c>
      <c r="K83" s="129">
        <v>36.677693519999998</v>
      </c>
      <c r="L83" s="129">
        <v>163.09644915000001</v>
      </c>
      <c r="M83" s="173" t="s">
        <v>189</v>
      </c>
      <c r="N83" s="129">
        <v>479.07108022</v>
      </c>
      <c r="O83" s="129">
        <v>519.20948398999985</v>
      </c>
      <c r="P83" s="129">
        <v>211.20508139000003</v>
      </c>
      <c r="Q83" s="129">
        <v>74.222836720000004</v>
      </c>
      <c r="R83" s="129">
        <v>83.875809660000002</v>
      </c>
      <c r="S83" s="129">
        <v>13.461448129999999</v>
      </c>
      <c r="T83" s="129">
        <v>27.451421539999995</v>
      </c>
      <c r="U83" s="129"/>
      <c r="V83" s="129"/>
    </row>
    <row r="84" spans="1:22" hidden="1" outlineLevel="1">
      <c r="A84" s="8">
        <v>42767</v>
      </c>
      <c r="B84" s="129">
        <v>14977.547645279999</v>
      </c>
      <c r="C84" s="129">
        <v>749.93729837000012</v>
      </c>
      <c r="D84" s="129">
        <v>4.77066166</v>
      </c>
      <c r="E84" s="129">
        <v>1127.7617614399996</v>
      </c>
      <c r="F84" s="129">
        <v>520.09289931000012</v>
      </c>
      <c r="G84" s="129">
        <v>20.1602207</v>
      </c>
      <c r="H84" s="129">
        <v>654.70891870999992</v>
      </c>
      <c r="I84" s="129">
        <v>1830.8360363400002</v>
      </c>
      <c r="J84" s="129">
        <v>8516.7182742299992</v>
      </c>
      <c r="K84" s="129">
        <v>34.369932859999999</v>
      </c>
      <c r="L84" s="129">
        <v>96.895575419999986</v>
      </c>
      <c r="M84" s="173" t="s">
        <v>189</v>
      </c>
      <c r="N84" s="129">
        <v>479.13812765</v>
      </c>
      <c r="O84" s="129">
        <v>559.14469315999997</v>
      </c>
      <c r="P84" s="129">
        <v>208.35701198999999</v>
      </c>
      <c r="Q84" s="129">
        <v>80.75482817999999</v>
      </c>
      <c r="R84" s="129">
        <v>58.704961479999994</v>
      </c>
      <c r="S84" s="129">
        <v>10.85756653</v>
      </c>
      <c r="T84" s="129">
        <v>24.338877249999999</v>
      </c>
      <c r="U84" s="129"/>
      <c r="V84" s="129"/>
    </row>
    <row r="85" spans="1:22" hidden="1" outlineLevel="1">
      <c r="A85" s="8">
        <v>42795</v>
      </c>
      <c r="B85" s="129">
        <v>14852.007193150002</v>
      </c>
      <c r="C85" s="129">
        <v>883.04989776999992</v>
      </c>
      <c r="D85" s="129">
        <v>4.5260607999999998</v>
      </c>
      <c r="E85" s="129">
        <v>1044.6097902400002</v>
      </c>
      <c r="F85" s="129">
        <v>536.66600806000008</v>
      </c>
      <c r="G85" s="129">
        <v>58.904162450000001</v>
      </c>
      <c r="H85" s="129">
        <v>521.17578659000003</v>
      </c>
      <c r="I85" s="129">
        <v>1370.2153973499999</v>
      </c>
      <c r="J85" s="129">
        <v>8948.7444233099995</v>
      </c>
      <c r="K85" s="129">
        <v>41.81243485000001</v>
      </c>
      <c r="L85" s="129">
        <v>102.77082664</v>
      </c>
      <c r="M85" s="173" t="s">
        <v>189</v>
      </c>
      <c r="N85" s="129">
        <v>491.59710186000001</v>
      </c>
      <c r="O85" s="129">
        <v>440.74794932999998</v>
      </c>
      <c r="P85" s="129">
        <v>228.71090695999999</v>
      </c>
      <c r="Q85" s="129">
        <v>79.853525379999994</v>
      </c>
      <c r="R85" s="129">
        <v>63.944057049999998</v>
      </c>
      <c r="S85" s="129">
        <v>10.20158831</v>
      </c>
      <c r="T85" s="129">
        <v>24.477276199999999</v>
      </c>
      <c r="U85" s="129"/>
      <c r="V85" s="129"/>
    </row>
    <row r="86" spans="1:22" hidden="1" outlineLevel="1">
      <c r="A86" s="8">
        <v>42826</v>
      </c>
      <c r="B86" s="129">
        <v>14064.20337865</v>
      </c>
      <c r="C86" s="129">
        <v>902.30254977999994</v>
      </c>
      <c r="D86" s="129">
        <v>2.8816458599999999</v>
      </c>
      <c r="E86" s="129">
        <v>892.91915950999999</v>
      </c>
      <c r="F86" s="129">
        <v>414.50832751999997</v>
      </c>
      <c r="G86" s="129">
        <v>29.389308129999996</v>
      </c>
      <c r="H86" s="129">
        <v>428.75825857999996</v>
      </c>
      <c r="I86" s="129">
        <v>1338.3547041900001</v>
      </c>
      <c r="J86" s="129">
        <v>8689.5792275200001</v>
      </c>
      <c r="K86" s="129">
        <v>40.679702380000002</v>
      </c>
      <c r="L86" s="129">
        <v>102.96007061</v>
      </c>
      <c r="M86" s="173" t="s">
        <v>189</v>
      </c>
      <c r="N86" s="129">
        <v>482.3343964</v>
      </c>
      <c r="O86" s="129">
        <v>375.06635093999995</v>
      </c>
      <c r="P86" s="129">
        <v>183.63910964000002</v>
      </c>
      <c r="Q86" s="129">
        <v>86.781292360000009</v>
      </c>
      <c r="R86" s="129">
        <v>61.663347969999997</v>
      </c>
      <c r="S86" s="129">
        <v>9.5649262000000004</v>
      </c>
      <c r="T86" s="129">
        <v>22.821001060000004</v>
      </c>
      <c r="U86" s="129"/>
      <c r="V86" s="129"/>
    </row>
    <row r="87" spans="1:22" hidden="1" outlineLevel="1">
      <c r="A87" s="8">
        <v>42856</v>
      </c>
      <c r="B87" s="129">
        <v>13765.015351800001</v>
      </c>
      <c r="C87" s="129">
        <v>874.89867989000004</v>
      </c>
      <c r="D87" s="129">
        <v>4.5093549799999995</v>
      </c>
      <c r="E87" s="129">
        <v>1001.42719283</v>
      </c>
      <c r="F87" s="129">
        <v>391.84659958999998</v>
      </c>
      <c r="G87" s="129">
        <v>14.342274</v>
      </c>
      <c r="H87" s="129">
        <v>527.16154279</v>
      </c>
      <c r="I87" s="129">
        <v>1337.2937635999999</v>
      </c>
      <c r="J87" s="129">
        <v>8290.6865804099998</v>
      </c>
      <c r="K87" s="129">
        <v>45.63895591</v>
      </c>
      <c r="L87" s="129">
        <v>155.09801066</v>
      </c>
      <c r="M87" s="173" t="s">
        <v>189</v>
      </c>
      <c r="N87" s="129">
        <v>491.18967057999998</v>
      </c>
      <c r="O87" s="129">
        <v>261.83298108000002</v>
      </c>
      <c r="P87" s="129">
        <v>172.89921985999996</v>
      </c>
      <c r="Q87" s="129">
        <v>91.331851399999991</v>
      </c>
      <c r="R87" s="129">
        <v>71.409588060000004</v>
      </c>
      <c r="S87" s="129">
        <v>9.3674008999999998</v>
      </c>
      <c r="T87" s="129">
        <v>24.081685260000004</v>
      </c>
      <c r="U87" s="129"/>
      <c r="V87" s="129"/>
    </row>
    <row r="88" spans="1:22" hidden="1" outlineLevel="1">
      <c r="A88" s="8">
        <v>42887</v>
      </c>
      <c r="B88" s="129">
        <v>14002.717848569999</v>
      </c>
      <c r="C88" s="129">
        <v>765.75193166000008</v>
      </c>
      <c r="D88" s="129">
        <v>4.0118675699999997</v>
      </c>
      <c r="E88" s="129">
        <v>971.82490351999991</v>
      </c>
      <c r="F88" s="129">
        <v>467.38398677999999</v>
      </c>
      <c r="G88" s="129">
        <v>23.877298619999998</v>
      </c>
      <c r="H88" s="129">
        <v>581.95102529999997</v>
      </c>
      <c r="I88" s="129">
        <v>1335.4870507900002</v>
      </c>
      <c r="J88" s="129">
        <v>8424.0868198200005</v>
      </c>
      <c r="K88" s="129">
        <v>57.903584880000004</v>
      </c>
      <c r="L88" s="129">
        <v>169.66472057999997</v>
      </c>
      <c r="M88" s="173" t="s">
        <v>189</v>
      </c>
      <c r="N88" s="129">
        <v>556.89394560000005</v>
      </c>
      <c r="O88" s="129">
        <v>286.73889778</v>
      </c>
      <c r="P88" s="129">
        <v>178.52582948000003</v>
      </c>
      <c r="Q88" s="129">
        <v>81.165748620000002</v>
      </c>
      <c r="R88" s="129">
        <v>63.853686040000007</v>
      </c>
      <c r="S88" s="129">
        <v>10.310755439999999</v>
      </c>
      <c r="T88" s="129">
        <v>23.285796089999998</v>
      </c>
      <c r="U88" s="129"/>
      <c r="V88" s="129"/>
    </row>
    <row r="89" spans="1:22" hidden="1" outlineLevel="1">
      <c r="A89" s="8">
        <v>42917</v>
      </c>
      <c r="B89" s="129">
        <v>14726.170264970002</v>
      </c>
      <c r="C89" s="129">
        <v>1170.8410974200001</v>
      </c>
      <c r="D89" s="129">
        <v>35.495212770000002</v>
      </c>
      <c r="E89" s="129">
        <v>1155.3938709700001</v>
      </c>
      <c r="F89" s="129">
        <v>542.13094207999995</v>
      </c>
      <c r="G89" s="129">
        <v>26.228364419999998</v>
      </c>
      <c r="H89" s="129">
        <v>624.23858006</v>
      </c>
      <c r="I89" s="129">
        <v>1431.8474042799996</v>
      </c>
      <c r="J89" s="129">
        <v>8373.9015849799998</v>
      </c>
      <c r="K89" s="129">
        <v>88.611016399999997</v>
      </c>
      <c r="L89" s="129">
        <v>91.160317520000007</v>
      </c>
      <c r="M89" s="173" t="s">
        <v>189</v>
      </c>
      <c r="N89" s="129">
        <v>554.95148325000002</v>
      </c>
      <c r="O89" s="129">
        <v>289.93593557000003</v>
      </c>
      <c r="P89" s="129">
        <v>185.64172829</v>
      </c>
      <c r="Q89" s="129">
        <v>59.693662940000003</v>
      </c>
      <c r="R89" s="129">
        <v>59.210767249999996</v>
      </c>
      <c r="S89" s="129">
        <v>13.613369650000001</v>
      </c>
      <c r="T89" s="129">
        <v>23.274927120000001</v>
      </c>
      <c r="U89" s="129"/>
      <c r="V89" s="129"/>
    </row>
    <row r="90" spans="1:22" hidden="1" outlineLevel="1">
      <c r="A90" s="8">
        <v>42948</v>
      </c>
      <c r="B90" s="129">
        <v>14502.338252739999</v>
      </c>
      <c r="C90" s="129">
        <v>1088.67483539</v>
      </c>
      <c r="D90" s="129">
        <v>66.396680140000001</v>
      </c>
      <c r="E90" s="129">
        <v>1058.92409036</v>
      </c>
      <c r="F90" s="129">
        <v>557.80584199999998</v>
      </c>
      <c r="G90" s="129">
        <v>29.618940319999997</v>
      </c>
      <c r="H90" s="129">
        <v>718.92402766000009</v>
      </c>
      <c r="I90" s="129">
        <v>1371.9328054899997</v>
      </c>
      <c r="J90" s="129">
        <v>8213.1069299399987</v>
      </c>
      <c r="K90" s="129">
        <v>100.26610376000002</v>
      </c>
      <c r="L90" s="129">
        <v>102.05029118</v>
      </c>
      <c r="M90" s="173" t="s">
        <v>189</v>
      </c>
      <c r="N90" s="129">
        <v>540.75122051999995</v>
      </c>
      <c r="O90" s="129">
        <v>277.69825236999998</v>
      </c>
      <c r="P90" s="129">
        <v>189.07388137999999</v>
      </c>
      <c r="Q90" s="129">
        <v>82.097422019999996</v>
      </c>
      <c r="R90" s="129">
        <v>67.221623080000001</v>
      </c>
      <c r="S90" s="129">
        <v>15.410054900000002</v>
      </c>
      <c r="T90" s="129">
        <v>22.385252229999999</v>
      </c>
      <c r="U90" s="129"/>
      <c r="V90" s="129"/>
    </row>
    <row r="91" spans="1:22" hidden="1" outlineLevel="1">
      <c r="A91" s="8">
        <v>42979</v>
      </c>
      <c r="B91" s="129">
        <v>15339.626749289999</v>
      </c>
      <c r="C91" s="129">
        <v>1019.14460489</v>
      </c>
      <c r="D91" s="129">
        <v>88.401081489999996</v>
      </c>
      <c r="E91" s="129">
        <v>1259.4787918300001</v>
      </c>
      <c r="F91" s="129">
        <v>689.81735385000002</v>
      </c>
      <c r="G91" s="129">
        <v>31.563924960000001</v>
      </c>
      <c r="H91" s="129">
        <v>574.32575730999997</v>
      </c>
      <c r="I91" s="129">
        <v>1407.17819136</v>
      </c>
      <c r="J91" s="129">
        <v>8824.4252550900001</v>
      </c>
      <c r="K91" s="129">
        <v>95.297833310000001</v>
      </c>
      <c r="L91" s="129">
        <v>99.378531449999983</v>
      </c>
      <c r="M91" s="173" t="s">
        <v>189</v>
      </c>
      <c r="N91" s="129">
        <v>549.17021891999991</v>
      </c>
      <c r="O91" s="129">
        <v>302.03517918999995</v>
      </c>
      <c r="P91" s="129">
        <v>192.65481815999999</v>
      </c>
      <c r="Q91" s="129">
        <v>100.56352748</v>
      </c>
      <c r="R91" s="129">
        <v>67.878029130000002</v>
      </c>
      <c r="S91" s="129">
        <v>15.348626229999999</v>
      </c>
      <c r="T91" s="129">
        <v>22.965024640000003</v>
      </c>
      <c r="U91" s="129"/>
      <c r="V91" s="129"/>
    </row>
    <row r="92" spans="1:22" hidden="1" outlineLevel="1">
      <c r="A92" s="8">
        <v>43009</v>
      </c>
      <c r="B92" s="129">
        <v>15133.67416201</v>
      </c>
      <c r="C92" s="129">
        <v>966.84747866999999</v>
      </c>
      <c r="D92" s="129">
        <v>92.395617149999993</v>
      </c>
      <c r="E92" s="129">
        <v>1153.0211024999999</v>
      </c>
      <c r="F92" s="129">
        <v>626.98771216000011</v>
      </c>
      <c r="G92" s="129">
        <v>35.832239809999997</v>
      </c>
      <c r="H92" s="129">
        <v>649.03559502000007</v>
      </c>
      <c r="I92" s="129">
        <v>1780.34860106</v>
      </c>
      <c r="J92" s="129">
        <v>8300.8632713099996</v>
      </c>
      <c r="K92" s="129">
        <v>110.32157789000001</v>
      </c>
      <c r="L92" s="129">
        <v>98.695927710000007</v>
      </c>
      <c r="M92" s="173" t="s">
        <v>189</v>
      </c>
      <c r="N92" s="129">
        <v>586.15450879000002</v>
      </c>
      <c r="O92" s="129">
        <v>286.48305522999999</v>
      </c>
      <c r="P92" s="129">
        <v>229.45454505000001</v>
      </c>
      <c r="Q92" s="129">
        <v>111.14506036</v>
      </c>
      <c r="R92" s="129">
        <v>63.844806840000004</v>
      </c>
      <c r="S92" s="129">
        <v>16.630234449999996</v>
      </c>
      <c r="T92" s="129">
        <v>25.612828009999994</v>
      </c>
      <c r="U92" s="129"/>
      <c r="V92" s="129"/>
    </row>
    <row r="93" spans="1:22" hidden="1" outlineLevel="1">
      <c r="A93" s="8">
        <v>43040</v>
      </c>
      <c r="B93" s="129">
        <v>14379.42072124</v>
      </c>
      <c r="C93" s="129">
        <v>853.25730156000009</v>
      </c>
      <c r="D93" s="129">
        <v>82.754116089999997</v>
      </c>
      <c r="E93" s="129">
        <v>1070.2941753699999</v>
      </c>
      <c r="F93" s="129">
        <v>528.28136886000004</v>
      </c>
      <c r="G93" s="129">
        <v>31.01243126</v>
      </c>
      <c r="H93" s="129">
        <v>647.60222105000003</v>
      </c>
      <c r="I93" s="129">
        <v>2056.9195996799999</v>
      </c>
      <c r="J93" s="129">
        <v>7657.1825153000009</v>
      </c>
      <c r="K93" s="129">
        <v>79.102337180000006</v>
      </c>
      <c r="L93" s="129">
        <v>102.33939089999998</v>
      </c>
      <c r="M93" s="173" t="s">
        <v>189</v>
      </c>
      <c r="N93" s="129">
        <v>582.55613038000001</v>
      </c>
      <c r="O93" s="129">
        <v>251.66083154999998</v>
      </c>
      <c r="P93" s="129">
        <v>213.15567652999999</v>
      </c>
      <c r="Q93" s="129">
        <v>111.9295709</v>
      </c>
      <c r="R93" s="129">
        <v>61.335848550000001</v>
      </c>
      <c r="S93" s="129">
        <v>20.81736334</v>
      </c>
      <c r="T93" s="129">
        <v>29.219842740000004</v>
      </c>
      <c r="U93" s="129"/>
      <c r="V93" s="129"/>
    </row>
    <row r="94" spans="1:22" hidden="1" outlineLevel="1">
      <c r="A94" s="8">
        <v>43070</v>
      </c>
      <c r="B94" s="129">
        <v>16596.391801810001</v>
      </c>
      <c r="C94" s="129">
        <v>843.63142889000005</v>
      </c>
      <c r="D94" s="129">
        <v>113.47318385999999</v>
      </c>
      <c r="E94" s="129">
        <v>1266.6448418199998</v>
      </c>
      <c r="F94" s="129">
        <v>422.50098272000002</v>
      </c>
      <c r="G94" s="129">
        <v>33.728500820000001</v>
      </c>
      <c r="H94" s="129">
        <v>1416.7010757600001</v>
      </c>
      <c r="I94" s="129">
        <v>3020.41895875</v>
      </c>
      <c r="J94" s="129">
        <v>7773.8897685499996</v>
      </c>
      <c r="K94" s="129">
        <v>70.940965779999999</v>
      </c>
      <c r="L94" s="129">
        <v>123.15072416000001</v>
      </c>
      <c r="M94" s="173" t="s">
        <v>189</v>
      </c>
      <c r="N94" s="129">
        <v>707.13443861999997</v>
      </c>
      <c r="O94" s="129">
        <v>338.14210315999998</v>
      </c>
      <c r="P94" s="129">
        <v>219.10964553000002</v>
      </c>
      <c r="Q94" s="129">
        <v>109.37506635</v>
      </c>
      <c r="R94" s="129">
        <v>85.804247200000006</v>
      </c>
      <c r="S94" s="129">
        <v>19.227407089999996</v>
      </c>
      <c r="T94" s="129">
        <v>32.518462749999998</v>
      </c>
      <c r="U94" s="129"/>
      <c r="V94" s="129"/>
    </row>
    <row r="95" spans="1:22" hidden="1" outlineLevel="1">
      <c r="A95" s="8">
        <v>43101</v>
      </c>
      <c r="B95" s="129">
        <v>14689.814144560001</v>
      </c>
      <c r="C95" s="129">
        <v>770.88730778000001</v>
      </c>
      <c r="D95" s="129">
        <v>77.62940325000001</v>
      </c>
      <c r="E95" s="129">
        <v>1085.5396405900001</v>
      </c>
      <c r="F95" s="129">
        <v>303.91652547000001</v>
      </c>
      <c r="G95" s="129">
        <v>32.193706939999998</v>
      </c>
      <c r="H95" s="129">
        <v>813.5995441</v>
      </c>
      <c r="I95" s="129">
        <v>2505.9466917500004</v>
      </c>
      <c r="J95" s="129">
        <v>7464.8146126700003</v>
      </c>
      <c r="K95" s="129">
        <v>82.034694860000002</v>
      </c>
      <c r="L95" s="129">
        <v>120.91439609</v>
      </c>
      <c r="M95" s="173" t="s">
        <v>189</v>
      </c>
      <c r="N95" s="129">
        <v>705.58891274999996</v>
      </c>
      <c r="O95" s="129">
        <v>284.89126711</v>
      </c>
      <c r="P95" s="129">
        <v>231.89371890000001</v>
      </c>
      <c r="Q95" s="129">
        <v>108.08700052</v>
      </c>
      <c r="R95" s="129">
        <v>58.476036859999994</v>
      </c>
      <c r="S95" s="129">
        <v>20.17277614</v>
      </c>
      <c r="T95" s="129">
        <v>23.22790878</v>
      </c>
      <c r="U95" s="129"/>
      <c r="V95" s="129"/>
    </row>
    <row r="96" spans="1:22" hidden="1" outlineLevel="1">
      <c r="A96" s="8">
        <v>43132</v>
      </c>
      <c r="B96" s="129">
        <v>13302.30980182</v>
      </c>
      <c r="C96" s="129">
        <v>801.3763600000002</v>
      </c>
      <c r="D96" s="129">
        <v>76.945768839999999</v>
      </c>
      <c r="E96" s="129">
        <v>1015.3273402399999</v>
      </c>
      <c r="F96" s="129">
        <v>390.34406629000006</v>
      </c>
      <c r="G96" s="129">
        <v>33.978046450000001</v>
      </c>
      <c r="H96" s="129">
        <v>679.71174537999991</v>
      </c>
      <c r="I96" s="129">
        <v>2097.5448583499997</v>
      </c>
      <c r="J96" s="129">
        <v>6615.1273774800002</v>
      </c>
      <c r="K96" s="129">
        <v>65.043362060000007</v>
      </c>
      <c r="L96" s="129">
        <v>122.49378150999999</v>
      </c>
      <c r="M96" s="173" t="s">
        <v>189</v>
      </c>
      <c r="N96" s="129">
        <v>654.86962346999996</v>
      </c>
      <c r="O96" s="129">
        <v>276.76979305999998</v>
      </c>
      <c r="P96" s="129">
        <v>258.52653254000001</v>
      </c>
      <c r="Q96" s="129">
        <v>111.60747150000002</v>
      </c>
      <c r="R96" s="129">
        <v>57.824591689999991</v>
      </c>
      <c r="S96" s="129">
        <v>20.452766969999999</v>
      </c>
      <c r="T96" s="129">
        <v>24.36631599</v>
      </c>
      <c r="U96" s="129"/>
      <c r="V96" s="129"/>
    </row>
    <row r="97" spans="1:22" hidden="1" outlineLevel="1">
      <c r="A97" s="8">
        <v>43160</v>
      </c>
      <c r="B97" s="129">
        <v>12721.51637064</v>
      </c>
      <c r="C97" s="129">
        <v>851.65436706999981</v>
      </c>
      <c r="D97" s="129">
        <v>79.441448480000005</v>
      </c>
      <c r="E97" s="129">
        <v>905.42128706999995</v>
      </c>
      <c r="F97" s="129">
        <v>340.27808109</v>
      </c>
      <c r="G97" s="129">
        <v>56.269782960000001</v>
      </c>
      <c r="H97" s="129">
        <v>675.23054000000002</v>
      </c>
      <c r="I97" s="129">
        <v>1829.7748616799997</v>
      </c>
      <c r="J97" s="129">
        <v>6577.1756941599997</v>
      </c>
      <c r="K97" s="129">
        <v>66.907614330000001</v>
      </c>
      <c r="L97" s="129">
        <v>123.07234245999999</v>
      </c>
      <c r="M97" s="173" t="s">
        <v>189</v>
      </c>
      <c r="N97" s="129">
        <v>502.81076366000002</v>
      </c>
      <c r="O97" s="129">
        <v>254.80689100999996</v>
      </c>
      <c r="P97" s="129">
        <v>221.87099974</v>
      </c>
      <c r="Q97" s="129">
        <v>124.21579574</v>
      </c>
      <c r="R97" s="129">
        <v>65.737193149999996</v>
      </c>
      <c r="S97" s="129">
        <v>25.097924779999996</v>
      </c>
      <c r="T97" s="129">
        <v>21.750783260000002</v>
      </c>
      <c r="U97" s="129"/>
      <c r="V97" s="129"/>
    </row>
    <row r="98" spans="1:22" hidden="1" outlineLevel="1">
      <c r="A98" s="8">
        <v>43191</v>
      </c>
      <c r="B98" s="129">
        <v>13054.175439340001</v>
      </c>
      <c r="C98" s="129">
        <v>927.61366523999993</v>
      </c>
      <c r="D98" s="129">
        <v>94.43545069999999</v>
      </c>
      <c r="E98" s="129">
        <v>933.75203044</v>
      </c>
      <c r="F98" s="129">
        <v>523.61330917999999</v>
      </c>
      <c r="G98" s="129">
        <v>31.944190020000001</v>
      </c>
      <c r="H98" s="129">
        <v>736.37335945000018</v>
      </c>
      <c r="I98" s="129">
        <v>1827.6512325400001</v>
      </c>
      <c r="J98" s="129">
        <v>6538.2133658000002</v>
      </c>
      <c r="K98" s="129">
        <v>70.661970639999993</v>
      </c>
      <c r="L98" s="129">
        <v>124.34413167</v>
      </c>
      <c r="M98" s="173" t="s">
        <v>189</v>
      </c>
      <c r="N98" s="129">
        <v>549.42360610000003</v>
      </c>
      <c r="O98" s="129">
        <v>252.53654118999998</v>
      </c>
      <c r="P98" s="129">
        <v>215.39857241999999</v>
      </c>
      <c r="Q98" s="129">
        <v>117.38915358</v>
      </c>
      <c r="R98" s="129">
        <v>59.249179480000002</v>
      </c>
      <c r="S98" s="129">
        <v>29.48386635</v>
      </c>
      <c r="T98" s="129">
        <v>22.091814540000001</v>
      </c>
      <c r="U98" s="129"/>
      <c r="V98" s="129"/>
    </row>
    <row r="99" spans="1:22" hidden="1" outlineLevel="1">
      <c r="A99" s="8">
        <v>43221</v>
      </c>
      <c r="B99" s="129">
        <v>12685.729784700001</v>
      </c>
      <c r="C99" s="129">
        <v>1006.3976789100001</v>
      </c>
      <c r="D99" s="129">
        <v>94.628555719999994</v>
      </c>
      <c r="E99" s="129">
        <v>981.1018906700001</v>
      </c>
      <c r="F99" s="129">
        <v>541.94119173000001</v>
      </c>
      <c r="G99" s="129">
        <v>58.296524750000003</v>
      </c>
      <c r="H99" s="129">
        <v>611.29305062000003</v>
      </c>
      <c r="I99" s="129">
        <v>1499.8903684100001</v>
      </c>
      <c r="J99" s="129">
        <v>6324.8943288800001</v>
      </c>
      <c r="K99" s="129">
        <v>95.634948280000003</v>
      </c>
      <c r="L99" s="129">
        <v>108.09275131999999</v>
      </c>
      <c r="M99" s="173" t="s">
        <v>189</v>
      </c>
      <c r="N99" s="129">
        <v>623.11030452</v>
      </c>
      <c r="O99" s="129">
        <v>274.03293166000003</v>
      </c>
      <c r="P99" s="129">
        <v>232.41121084999997</v>
      </c>
      <c r="Q99" s="129">
        <v>123.05720925</v>
      </c>
      <c r="R99" s="129">
        <v>69.923447280000005</v>
      </c>
      <c r="S99" s="129">
        <v>16.934620880000001</v>
      </c>
      <c r="T99" s="129">
        <v>24.088770970000006</v>
      </c>
      <c r="U99" s="129"/>
      <c r="V99" s="129"/>
    </row>
    <row r="100" spans="1:22" hidden="1" outlineLevel="1">
      <c r="A100" s="8">
        <v>43252</v>
      </c>
      <c r="B100" s="129">
        <v>13088.500893389999</v>
      </c>
      <c r="C100" s="129">
        <v>996.91930724999986</v>
      </c>
      <c r="D100" s="129">
        <v>40.385061539999995</v>
      </c>
      <c r="E100" s="129">
        <v>1054.4018653099999</v>
      </c>
      <c r="F100" s="129">
        <v>805.53430836000007</v>
      </c>
      <c r="G100" s="129">
        <v>31.745462189999998</v>
      </c>
      <c r="H100" s="129">
        <v>631.1122951000001</v>
      </c>
      <c r="I100" s="129">
        <v>1520.5736426199999</v>
      </c>
      <c r="J100" s="129">
        <v>6406.6461674900002</v>
      </c>
      <c r="K100" s="129">
        <v>114.29085082</v>
      </c>
      <c r="L100" s="129">
        <v>107.38943358</v>
      </c>
      <c r="M100" s="173" t="s">
        <v>189</v>
      </c>
      <c r="N100" s="129">
        <v>622.80336232000002</v>
      </c>
      <c r="O100" s="129">
        <v>321.02056808999998</v>
      </c>
      <c r="P100" s="129">
        <v>222.78759484</v>
      </c>
      <c r="Q100" s="129">
        <v>108.73633070999999</v>
      </c>
      <c r="R100" s="129">
        <v>60.894413409999999</v>
      </c>
      <c r="S100" s="129">
        <v>20.235650639999999</v>
      </c>
      <c r="T100" s="129">
        <v>23.024579120000002</v>
      </c>
      <c r="U100" s="129"/>
      <c r="V100" s="129"/>
    </row>
    <row r="101" spans="1:22" hidden="1" outlineLevel="1">
      <c r="A101" s="8">
        <v>43282</v>
      </c>
      <c r="B101" s="129">
        <v>14125.505153900001</v>
      </c>
      <c r="C101" s="129">
        <v>1184.2320693300001</v>
      </c>
      <c r="D101" s="129">
        <v>41.278269960000003</v>
      </c>
      <c r="E101" s="129">
        <v>1062.0252404999999</v>
      </c>
      <c r="F101" s="129">
        <v>834.08440390999999</v>
      </c>
      <c r="G101" s="129">
        <v>35.374340369999999</v>
      </c>
      <c r="H101" s="129">
        <v>823.22241529000007</v>
      </c>
      <c r="I101" s="129">
        <v>1829.7542514100001</v>
      </c>
      <c r="J101" s="129">
        <v>6472.7246336699991</v>
      </c>
      <c r="K101" s="129">
        <v>163.62007043</v>
      </c>
      <c r="L101" s="129">
        <v>102.47057054</v>
      </c>
      <c r="M101" s="173" t="s">
        <v>189</v>
      </c>
      <c r="N101" s="129">
        <v>724.00727342999994</v>
      </c>
      <c r="O101" s="129">
        <v>364.50616170000006</v>
      </c>
      <c r="P101" s="129">
        <v>246.74728883</v>
      </c>
      <c r="Q101" s="129">
        <v>113.81988626999998</v>
      </c>
      <c r="R101" s="129">
        <v>80.432383230000013</v>
      </c>
      <c r="S101" s="129">
        <v>24.546651109999999</v>
      </c>
      <c r="T101" s="129">
        <v>22.659243920000002</v>
      </c>
      <c r="U101" s="129"/>
      <c r="V101" s="129"/>
    </row>
    <row r="102" spans="1:22" hidden="1" outlineLevel="1">
      <c r="A102" s="8">
        <v>43313</v>
      </c>
      <c r="B102" s="129">
        <v>13820.87122176</v>
      </c>
      <c r="C102" s="129">
        <v>1054.81429673</v>
      </c>
      <c r="D102" s="129">
        <v>44.380020340000002</v>
      </c>
      <c r="E102" s="129">
        <v>1154.45870676</v>
      </c>
      <c r="F102" s="129">
        <v>613.78359440999998</v>
      </c>
      <c r="G102" s="129">
        <v>37.213660929999996</v>
      </c>
      <c r="H102" s="129">
        <v>940.46234393999998</v>
      </c>
      <c r="I102" s="129">
        <v>1457.1187082499998</v>
      </c>
      <c r="J102" s="129">
        <v>6786.5675366200012</v>
      </c>
      <c r="K102" s="129">
        <v>191.45268218000001</v>
      </c>
      <c r="L102" s="129">
        <v>116.90248705999998</v>
      </c>
      <c r="M102" s="173" t="s">
        <v>189</v>
      </c>
      <c r="N102" s="129">
        <v>609.98965268999996</v>
      </c>
      <c r="O102" s="129">
        <v>330.74761860000001</v>
      </c>
      <c r="P102" s="129">
        <v>219.93706207000002</v>
      </c>
      <c r="Q102" s="129">
        <v>121.08574593</v>
      </c>
      <c r="R102" s="129">
        <v>85.520153529999988</v>
      </c>
      <c r="S102" s="129">
        <v>29.842997240000003</v>
      </c>
      <c r="T102" s="129">
        <v>26.593954480000001</v>
      </c>
      <c r="U102" s="129"/>
      <c r="V102" s="129"/>
    </row>
    <row r="103" spans="1:22" hidden="1" outlineLevel="1">
      <c r="A103" s="8">
        <v>43344</v>
      </c>
      <c r="B103" s="129">
        <v>14322.55645774</v>
      </c>
      <c r="C103" s="129">
        <v>941.85110727000006</v>
      </c>
      <c r="D103" s="129">
        <v>41.540224360000003</v>
      </c>
      <c r="E103" s="129">
        <v>1038.0391274399999</v>
      </c>
      <c r="F103" s="129">
        <v>780.93902377999996</v>
      </c>
      <c r="G103" s="129">
        <v>45.897053959999994</v>
      </c>
      <c r="H103" s="129">
        <v>1035.47824928</v>
      </c>
      <c r="I103" s="129">
        <v>1545.3714159900001</v>
      </c>
      <c r="J103" s="129">
        <v>7055.650312669999</v>
      </c>
      <c r="K103" s="129">
        <v>192.03605508000001</v>
      </c>
      <c r="L103" s="129">
        <v>131.04787458000001</v>
      </c>
      <c r="M103" s="173" t="s">
        <v>189</v>
      </c>
      <c r="N103" s="129">
        <v>650.31301162</v>
      </c>
      <c r="O103" s="129">
        <v>336.37804024999997</v>
      </c>
      <c r="P103" s="129">
        <v>235.57734160000001</v>
      </c>
      <c r="Q103" s="129">
        <v>159.73195249</v>
      </c>
      <c r="R103" s="129">
        <v>85.236392540000011</v>
      </c>
      <c r="S103" s="129">
        <v>23.794320250000002</v>
      </c>
      <c r="T103" s="129">
        <v>23.674954580000005</v>
      </c>
      <c r="U103" s="129"/>
      <c r="V103" s="129"/>
    </row>
    <row r="104" spans="1:22" hidden="1" outlineLevel="1">
      <c r="A104" s="8">
        <v>43374</v>
      </c>
      <c r="B104" s="129">
        <v>14671.471945929999</v>
      </c>
      <c r="C104" s="129">
        <v>935.97245429000009</v>
      </c>
      <c r="D104" s="129">
        <v>42.854233719999996</v>
      </c>
      <c r="E104" s="129">
        <v>1097.43891353</v>
      </c>
      <c r="F104" s="129">
        <v>765.0636479399999</v>
      </c>
      <c r="G104" s="129">
        <v>44.416727819999998</v>
      </c>
      <c r="H104" s="129">
        <v>939.96684391999997</v>
      </c>
      <c r="I104" s="129">
        <v>1499.9784634699997</v>
      </c>
      <c r="J104" s="129">
        <v>7492.3023314800002</v>
      </c>
      <c r="K104" s="129">
        <v>175.13684983000002</v>
      </c>
      <c r="L104" s="129">
        <v>132.26385010000001</v>
      </c>
      <c r="M104" s="173" t="s">
        <v>189</v>
      </c>
      <c r="N104" s="129">
        <v>622.41359994999993</v>
      </c>
      <c r="O104" s="129">
        <v>342.31456337999998</v>
      </c>
      <c r="P104" s="129">
        <v>223.36752829</v>
      </c>
      <c r="Q104" s="129">
        <v>193.37420359000001</v>
      </c>
      <c r="R104" s="129">
        <v>114.58229533999999</v>
      </c>
      <c r="S104" s="129">
        <v>28.931220740000004</v>
      </c>
      <c r="T104" s="129">
        <v>21.09421854</v>
      </c>
      <c r="U104" s="129"/>
      <c r="V104" s="129"/>
    </row>
    <row r="105" spans="1:22" hidden="1" outlineLevel="1">
      <c r="A105" s="8">
        <v>43405</v>
      </c>
      <c r="B105" s="129">
        <v>14100.65134592</v>
      </c>
      <c r="C105" s="129">
        <v>983.94903537000005</v>
      </c>
      <c r="D105" s="129">
        <v>40.737672520000004</v>
      </c>
      <c r="E105" s="129">
        <v>1056.1536056699999</v>
      </c>
      <c r="F105" s="129">
        <v>662.20853562000002</v>
      </c>
      <c r="G105" s="129">
        <v>33.885141910000002</v>
      </c>
      <c r="H105" s="129">
        <v>918.15111959000001</v>
      </c>
      <c r="I105" s="129">
        <v>1418.3012057900003</v>
      </c>
      <c r="J105" s="129">
        <v>7197.35793182</v>
      </c>
      <c r="K105" s="129">
        <v>141.25296960000003</v>
      </c>
      <c r="L105" s="129">
        <v>118.62735500000001</v>
      </c>
      <c r="M105" s="173" t="s">
        <v>189</v>
      </c>
      <c r="N105" s="129">
        <v>629.63667344999999</v>
      </c>
      <c r="O105" s="129">
        <v>359.92838759</v>
      </c>
      <c r="P105" s="129">
        <v>198.14464830999998</v>
      </c>
      <c r="Q105" s="129">
        <v>197.38186021000001</v>
      </c>
      <c r="R105" s="129">
        <v>99.659290400000003</v>
      </c>
      <c r="S105" s="129">
        <v>25.693833160000004</v>
      </c>
      <c r="T105" s="129">
        <v>19.582079910000004</v>
      </c>
      <c r="U105" s="129"/>
      <c r="V105" s="129"/>
    </row>
    <row r="106" spans="1:22" hidden="1" outlineLevel="1">
      <c r="A106" s="8">
        <v>43435</v>
      </c>
      <c r="B106" s="129">
        <v>15548.95449701</v>
      </c>
      <c r="C106" s="129">
        <v>990.36778071999993</v>
      </c>
      <c r="D106" s="129">
        <v>37.686056289999996</v>
      </c>
      <c r="E106" s="129">
        <v>1214.97817128</v>
      </c>
      <c r="F106" s="129">
        <v>765.74649739000006</v>
      </c>
      <c r="G106" s="129">
        <v>44.629063520000003</v>
      </c>
      <c r="H106" s="129">
        <v>1406.8053927999999</v>
      </c>
      <c r="I106" s="129">
        <v>1939.8034430799996</v>
      </c>
      <c r="J106" s="129">
        <v>7346.6437384500005</v>
      </c>
      <c r="K106" s="129">
        <v>124.51449233999999</v>
      </c>
      <c r="L106" s="129">
        <v>144.95948952999998</v>
      </c>
      <c r="M106" s="173" t="s">
        <v>189</v>
      </c>
      <c r="N106" s="129">
        <v>578.43827929999998</v>
      </c>
      <c r="O106" s="129">
        <v>402.76163369000005</v>
      </c>
      <c r="P106" s="129">
        <v>220.48495843999999</v>
      </c>
      <c r="Q106" s="129">
        <v>188.45538838999997</v>
      </c>
      <c r="R106" s="129">
        <v>95.901509420000011</v>
      </c>
      <c r="S106" s="129">
        <v>26.618473669999997</v>
      </c>
      <c r="T106" s="129">
        <v>20.160128699999998</v>
      </c>
      <c r="U106" s="129"/>
      <c r="V106" s="129"/>
    </row>
    <row r="107" spans="1:22" hidden="1" outlineLevel="1">
      <c r="A107" s="8">
        <v>43466</v>
      </c>
      <c r="B107" s="129">
        <v>15328.830890109999</v>
      </c>
      <c r="C107" s="129">
        <v>881.34244242000011</v>
      </c>
      <c r="D107" s="129">
        <v>31.096665199999997</v>
      </c>
      <c r="E107" s="129">
        <v>1184.4143267500001</v>
      </c>
      <c r="F107" s="129">
        <v>780.34119630999999</v>
      </c>
      <c r="G107" s="129">
        <v>35.815951730000002</v>
      </c>
      <c r="H107" s="129">
        <v>1209.66848897</v>
      </c>
      <c r="I107" s="129">
        <v>1978.7449439500001</v>
      </c>
      <c r="J107" s="129">
        <v>7425.7644443699992</v>
      </c>
      <c r="K107" s="129">
        <v>126.48017907000001</v>
      </c>
      <c r="L107" s="129">
        <v>140.18253074</v>
      </c>
      <c r="M107" s="173" t="s">
        <v>189</v>
      </c>
      <c r="N107" s="129">
        <v>580.43385211000009</v>
      </c>
      <c r="O107" s="129">
        <v>358.77909561000001</v>
      </c>
      <c r="P107" s="129">
        <v>229.45579083999999</v>
      </c>
      <c r="Q107" s="129">
        <v>199.26984594000001</v>
      </c>
      <c r="R107" s="129">
        <v>123.71274631000001</v>
      </c>
      <c r="S107" s="129">
        <v>22.40925622</v>
      </c>
      <c r="T107" s="129">
        <v>20.91913357</v>
      </c>
      <c r="U107" s="129"/>
      <c r="V107" s="129"/>
    </row>
    <row r="108" spans="1:22" hidden="1" outlineLevel="1">
      <c r="A108" s="8">
        <v>43497</v>
      </c>
      <c r="B108" s="129">
        <v>14862.280088710002</v>
      </c>
      <c r="C108" s="129">
        <v>976.91776635000008</v>
      </c>
      <c r="D108" s="129">
        <v>33.282392729999998</v>
      </c>
      <c r="E108" s="129">
        <v>960.59127267999997</v>
      </c>
      <c r="F108" s="129">
        <v>809.3032760000001</v>
      </c>
      <c r="G108" s="129">
        <v>35.464480560000005</v>
      </c>
      <c r="H108" s="129">
        <v>1057.6595862900001</v>
      </c>
      <c r="I108" s="129">
        <v>2090.9167007299998</v>
      </c>
      <c r="J108" s="129">
        <v>7083.8593583700003</v>
      </c>
      <c r="K108" s="129">
        <v>125.80173472</v>
      </c>
      <c r="L108" s="129">
        <v>143.50139894</v>
      </c>
      <c r="M108" s="173" t="s">
        <v>189</v>
      </c>
      <c r="N108" s="129">
        <v>554.79651631000002</v>
      </c>
      <c r="O108" s="129">
        <v>358.40245814000002</v>
      </c>
      <c r="P108" s="129">
        <v>243.12101727000004</v>
      </c>
      <c r="Q108" s="129">
        <v>211.98939901999995</v>
      </c>
      <c r="R108" s="129">
        <v>129.32154856</v>
      </c>
      <c r="S108" s="129">
        <v>24.985708939999999</v>
      </c>
      <c r="T108" s="129">
        <v>22.365473100000003</v>
      </c>
      <c r="U108" s="129"/>
      <c r="V108" s="129"/>
    </row>
    <row r="109" spans="1:22" hidden="1" outlineLevel="1">
      <c r="A109" s="8">
        <v>43525</v>
      </c>
      <c r="B109" s="129">
        <v>13484.10094789</v>
      </c>
      <c r="C109" s="129">
        <v>846.52339969000013</v>
      </c>
      <c r="D109" s="129">
        <v>35.330310909999994</v>
      </c>
      <c r="E109" s="129">
        <v>1050.86189603</v>
      </c>
      <c r="F109" s="129">
        <v>732.19091785000001</v>
      </c>
      <c r="G109" s="129">
        <v>36.587188469999994</v>
      </c>
      <c r="H109" s="129">
        <v>975.19118284000001</v>
      </c>
      <c r="I109" s="129">
        <v>1583.7924072999999</v>
      </c>
      <c r="J109" s="129">
        <v>6488.3533932800001</v>
      </c>
      <c r="K109" s="129">
        <v>108.99310403999999</v>
      </c>
      <c r="L109" s="129">
        <v>130.58785187999999</v>
      </c>
      <c r="M109" s="173" t="s">
        <v>189</v>
      </c>
      <c r="N109" s="129">
        <v>572.94333827000014</v>
      </c>
      <c r="O109" s="129">
        <v>342.57900537</v>
      </c>
      <c r="P109" s="129">
        <v>209.70144446999998</v>
      </c>
      <c r="Q109" s="129">
        <v>187.55730430999998</v>
      </c>
      <c r="R109" s="129">
        <v>133.29408088000002</v>
      </c>
      <c r="S109" s="129">
        <v>28.962266900000003</v>
      </c>
      <c r="T109" s="129">
        <v>20.651855399999999</v>
      </c>
      <c r="U109" s="129"/>
      <c r="V109" s="129"/>
    </row>
    <row r="110" spans="1:22" hidden="1" outlineLevel="1">
      <c r="A110" s="8">
        <v>43556</v>
      </c>
      <c r="B110" s="129">
        <v>13667.792414229996</v>
      </c>
      <c r="C110" s="129">
        <v>786.34816255999999</v>
      </c>
      <c r="D110" s="129">
        <v>64.279607620000007</v>
      </c>
      <c r="E110" s="129">
        <v>1007.1460470000002</v>
      </c>
      <c r="F110" s="129">
        <v>766.19581987000004</v>
      </c>
      <c r="G110" s="129">
        <v>62.410333040000005</v>
      </c>
      <c r="H110" s="129">
        <v>1328.0274866999998</v>
      </c>
      <c r="I110" s="129">
        <v>1384.8950693100001</v>
      </c>
      <c r="J110" s="129">
        <v>6466.8401467299991</v>
      </c>
      <c r="K110" s="129">
        <v>114.93808725</v>
      </c>
      <c r="L110" s="129">
        <v>128.17336853999998</v>
      </c>
      <c r="M110" s="173" t="s">
        <v>189</v>
      </c>
      <c r="N110" s="129">
        <v>641.32489604000011</v>
      </c>
      <c r="O110" s="129">
        <v>314.78392736000001</v>
      </c>
      <c r="P110" s="129">
        <v>205.47906456999999</v>
      </c>
      <c r="Q110" s="129">
        <v>191.51084740000002</v>
      </c>
      <c r="R110" s="129">
        <v>163.62217655999999</v>
      </c>
      <c r="S110" s="129">
        <v>21.305233999999999</v>
      </c>
      <c r="T110" s="129">
        <v>20.512139680000001</v>
      </c>
      <c r="U110" s="129"/>
      <c r="V110" s="129"/>
    </row>
    <row r="111" spans="1:22" hidden="1" outlineLevel="1">
      <c r="A111" s="8">
        <v>43586</v>
      </c>
      <c r="B111" s="129">
        <v>13294.45896937</v>
      </c>
      <c r="C111" s="129">
        <v>877.06618078999998</v>
      </c>
      <c r="D111" s="129">
        <v>81.507589889999991</v>
      </c>
      <c r="E111" s="129">
        <v>1072.13551512</v>
      </c>
      <c r="F111" s="129">
        <v>946.56223082999998</v>
      </c>
      <c r="G111" s="129">
        <v>61.266114149999993</v>
      </c>
      <c r="H111" s="129">
        <v>975.50162242999988</v>
      </c>
      <c r="I111" s="129">
        <v>1398.9411275399998</v>
      </c>
      <c r="J111" s="129">
        <v>6017.0820068199992</v>
      </c>
      <c r="K111" s="129">
        <v>161.45295390999999</v>
      </c>
      <c r="L111" s="129">
        <v>134.95102165</v>
      </c>
      <c r="M111" s="173" t="s">
        <v>189</v>
      </c>
      <c r="N111" s="129">
        <v>610.08338832000004</v>
      </c>
      <c r="O111" s="129">
        <v>319.74550613999997</v>
      </c>
      <c r="P111" s="129">
        <v>231.01107028000001</v>
      </c>
      <c r="Q111" s="129">
        <v>188.69232373</v>
      </c>
      <c r="R111" s="129">
        <v>171.01915772000001</v>
      </c>
      <c r="S111" s="129">
        <v>25.876129229999997</v>
      </c>
      <c r="T111" s="129">
        <v>21.56503082</v>
      </c>
      <c r="U111" s="129"/>
      <c r="V111" s="129"/>
    </row>
    <row r="112" spans="1:22" hidden="1" outlineLevel="1">
      <c r="A112" s="8">
        <v>43617</v>
      </c>
      <c r="B112" s="129">
        <v>14099.854199000001</v>
      </c>
      <c r="C112" s="129">
        <v>850.32225559999995</v>
      </c>
      <c r="D112" s="129">
        <v>95.955096580000003</v>
      </c>
      <c r="E112" s="129">
        <v>1119.6079195899999</v>
      </c>
      <c r="F112" s="129">
        <v>1036.3395127799999</v>
      </c>
      <c r="G112" s="129">
        <v>33.76192107</v>
      </c>
      <c r="H112" s="129">
        <v>1400.0245654299999</v>
      </c>
      <c r="I112" s="129">
        <v>1570.6845541499999</v>
      </c>
      <c r="J112" s="129">
        <v>5956.0718926000009</v>
      </c>
      <c r="K112" s="129">
        <v>185.32674429999997</v>
      </c>
      <c r="L112" s="129">
        <v>121.29723755000002</v>
      </c>
      <c r="M112" s="173" t="s">
        <v>189</v>
      </c>
      <c r="N112" s="129">
        <v>689.44788744999994</v>
      </c>
      <c r="O112" s="129">
        <v>398.04183909999995</v>
      </c>
      <c r="P112" s="129">
        <v>228.98529141</v>
      </c>
      <c r="Q112" s="129">
        <v>171.73443366999999</v>
      </c>
      <c r="R112" s="129">
        <v>193.67265057999998</v>
      </c>
      <c r="S112" s="129">
        <v>26.542883710000002</v>
      </c>
      <c r="T112" s="129">
        <v>22.037513430000001</v>
      </c>
      <c r="U112" s="129"/>
      <c r="V112" s="129"/>
    </row>
    <row r="113" spans="1:22" hidden="1" outlineLevel="1">
      <c r="A113" s="8">
        <v>43647</v>
      </c>
      <c r="B113" s="129">
        <v>14960.914397770001</v>
      </c>
      <c r="C113" s="129">
        <v>908.12833498000009</v>
      </c>
      <c r="D113" s="129">
        <v>91.965239069999996</v>
      </c>
      <c r="E113" s="129">
        <v>1187.48666353</v>
      </c>
      <c r="F113" s="129">
        <v>1217.7190411300001</v>
      </c>
      <c r="G113" s="129">
        <v>38.89616135</v>
      </c>
      <c r="H113" s="129">
        <v>1191.2736045899999</v>
      </c>
      <c r="I113" s="129">
        <v>1971.81788052</v>
      </c>
      <c r="J113" s="129">
        <v>6270.9339519699988</v>
      </c>
      <c r="K113" s="129">
        <v>163.97379157</v>
      </c>
      <c r="L113" s="129">
        <v>122.54897953</v>
      </c>
      <c r="M113" s="173" t="s">
        <v>189</v>
      </c>
      <c r="N113" s="129">
        <v>739.6851721999999</v>
      </c>
      <c r="O113" s="129">
        <v>409.23243665000007</v>
      </c>
      <c r="P113" s="129">
        <v>211.31189135</v>
      </c>
      <c r="Q113" s="129">
        <v>172.49834669000001</v>
      </c>
      <c r="R113" s="129">
        <v>211.07325204000003</v>
      </c>
      <c r="S113" s="129">
        <v>29.056308640000005</v>
      </c>
      <c r="T113" s="129">
        <v>23.313341959999995</v>
      </c>
      <c r="U113" s="129"/>
      <c r="V113" s="129"/>
    </row>
    <row r="114" spans="1:22" hidden="1" outlineLevel="1">
      <c r="A114" s="8">
        <v>43678</v>
      </c>
      <c r="B114" s="129">
        <v>14152.48009863</v>
      </c>
      <c r="C114" s="129">
        <v>730.95893225000009</v>
      </c>
      <c r="D114" s="129">
        <v>74.85312175</v>
      </c>
      <c r="E114" s="129">
        <v>1147.86227951</v>
      </c>
      <c r="F114" s="129">
        <v>818.35464562999994</v>
      </c>
      <c r="G114" s="129">
        <v>48.949894440000001</v>
      </c>
      <c r="H114" s="129">
        <v>1141.13867794</v>
      </c>
      <c r="I114" s="129">
        <v>1735.3135437599997</v>
      </c>
      <c r="J114" s="129">
        <v>6365.79677885</v>
      </c>
      <c r="K114" s="129">
        <v>166.63765972000002</v>
      </c>
      <c r="L114" s="129">
        <v>127.70699186</v>
      </c>
      <c r="M114" s="173" t="s">
        <v>189</v>
      </c>
      <c r="N114" s="129">
        <v>725.32566352999993</v>
      </c>
      <c r="O114" s="129">
        <v>358.77643411000008</v>
      </c>
      <c r="P114" s="129">
        <v>207.13335571000002</v>
      </c>
      <c r="Q114" s="129">
        <v>202.04568990000001</v>
      </c>
      <c r="R114" s="129">
        <v>238.59474757999999</v>
      </c>
      <c r="S114" s="129">
        <v>37.853387239999996</v>
      </c>
      <c r="T114" s="129">
        <v>25.178294850000004</v>
      </c>
      <c r="U114" s="129"/>
      <c r="V114" s="129"/>
    </row>
    <row r="115" spans="1:22" hidden="1" outlineLevel="1">
      <c r="A115" s="8">
        <v>43709</v>
      </c>
      <c r="B115" s="129">
        <v>15079.551172969997</v>
      </c>
      <c r="C115" s="129">
        <v>748.31867351000005</v>
      </c>
      <c r="D115" s="129">
        <v>62.081384240000006</v>
      </c>
      <c r="E115" s="129">
        <v>1279.28848492</v>
      </c>
      <c r="F115" s="129">
        <v>779.96133601999998</v>
      </c>
      <c r="G115" s="129">
        <v>46.80294125999999</v>
      </c>
      <c r="H115" s="129">
        <v>1707.3934494100001</v>
      </c>
      <c r="I115" s="129">
        <v>1920.5077167300001</v>
      </c>
      <c r="J115" s="129">
        <v>6325.7920423400001</v>
      </c>
      <c r="K115" s="129">
        <v>162.61908943</v>
      </c>
      <c r="L115" s="129">
        <v>133.23842013000001</v>
      </c>
      <c r="M115" s="173" t="s">
        <v>189</v>
      </c>
      <c r="N115" s="129">
        <v>807.56187332000002</v>
      </c>
      <c r="O115" s="129">
        <v>371.83394496000005</v>
      </c>
      <c r="P115" s="129">
        <v>234.4197705</v>
      </c>
      <c r="Q115" s="129">
        <v>225.94225366000001</v>
      </c>
      <c r="R115" s="129">
        <v>220.93569948999999</v>
      </c>
      <c r="S115" s="129">
        <v>23.566764850000002</v>
      </c>
      <c r="T115" s="129">
        <v>29.287328199999997</v>
      </c>
      <c r="U115" s="129"/>
      <c r="V115" s="129"/>
    </row>
    <row r="116" spans="1:22" hidden="1" outlineLevel="1">
      <c r="A116" s="8">
        <v>43739</v>
      </c>
      <c r="B116" s="129">
        <v>15334.1211176</v>
      </c>
      <c r="C116" s="129">
        <v>665.66695199000003</v>
      </c>
      <c r="D116" s="129">
        <v>10.12171668</v>
      </c>
      <c r="E116" s="129">
        <v>1421.0360984800002</v>
      </c>
      <c r="F116" s="129">
        <v>687.07969634999984</v>
      </c>
      <c r="G116" s="129">
        <v>46.362219909999993</v>
      </c>
      <c r="H116" s="129">
        <v>1434.0186341899998</v>
      </c>
      <c r="I116" s="129">
        <v>2008.3223028200002</v>
      </c>
      <c r="J116" s="129">
        <v>6899.3257327800002</v>
      </c>
      <c r="K116" s="129">
        <v>130.22133527000003</v>
      </c>
      <c r="L116" s="129">
        <v>127.97907561</v>
      </c>
      <c r="M116" s="173" t="s">
        <v>189</v>
      </c>
      <c r="N116" s="129">
        <v>734.82038774</v>
      </c>
      <c r="O116" s="129">
        <v>396.64979349000004</v>
      </c>
      <c r="P116" s="129">
        <v>242.70175514999997</v>
      </c>
      <c r="Q116" s="129">
        <v>234.34055033000001</v>
      </c>
      <c r="R116" s="129">
        <v>239.49802788999997</v>
      </c>
      <c r="S116" s="129">
        <v>28.847534849999999</v>
      </c>
      <c r="T116" s="129">
        <v>27.129304070000007</v>
      </c>
      <c r="U116" s="129"/>
      <c r="V116" s="129"/>
    </row>
    <row r="117" spans="1:22" hidden="1" outlineLevel="1">
      <c r="A117" s="8">
        <v>43770</v>
      </c>
      <c r="B117" s="129">
        <v>14755.489909189999</v>
      </c>
      <c r="C117" s="129">
        <v>815.80673334000005</v>
      </c>
      <c r="D117" s="129">
        <v>7.6416643500000001</v>
      </c>
      <c r="E117" s="129">
        <v>1377.8105903199998</v>
      </c>
      <c r="F117" s="129">
        <v>614.03311086000008</v>
      </c>
      <c r="G117" s="129">
        <v>46.925835290000002</v>
      </c>
      <c r="H117" s="129">
        <v>1515.4971728</v>
      </c>
      <c r="I117" s="129">
        <v>1871.3171135899997</v>
      </c>
      <c r="J117" s="129">
        <v>6356.4735629200004</v>
      </c>
      <c r="K117" s="129">
        <v>117.99099724999999</v>
      </c>
      <c r="L117" s="129">
        <v>131.71037256</v>
      </c>
      <c r="M117" s="173" t="s">
        <v>189</v>
      </c>
      <c r="N117" s="129">
        <v>781.31459317999997</v>
      </c>
      <c r="O117" s="129">
        <v>381.0256021400001</v>
      </c>
      <c r="P117" s="129">
        <v>222.2361506</v>
      </c>
      <c r="Q117" s="129">
        <v>232.27029804</v>
      </c>
      <c r="R117" s="129">
        <v>229.1020991</v>
      </c>
      <c r="S117" s="129">
        <v>26.29212107</v>
      </c>
      <c r="T117" s="129">
        <v>28.041891779999997</v>
      </c>
      <c r="U117" s="129"/>
      <c r="V117" s="129"/>
    </row>
    <row r="118" spans="1:22" hidden="1" outlineLevel="1">
      <c r="A118" s="8">
        <v>43800</v>
      </c>
      <c r="B118" s="129">
        <v>17722.573462709999</v>
      </c>
      <c r="C118" s="129">
        <v>801.48692543000004</v>
      </c>
      <c r="D118" s="129">
        <v>9.3272219300000003</v>
      </c>
      <c r="E118" s="129">
        <v>1883.7428316999999</v>
      </c>
      <c r="F118" s="129">
        <v>657.46310763000008</v>
      </c>
      <c r="G118" s="129">
        <v>54.325235109999994</v>
      </c>
      <c r="H118" s="129">
        <v>2824.4593471900002</v>
      </c>
      <c r="I118" s="129">
        <v>2834.6875504999998</v>
      </c>
      <c r="J118" s="129">
        <v>6532.68971857</v>
      </c>
      <c r="K118" s="129">
        <v>105.64685589999999</v>
      </c>
      <c r="L118" s="129">
        <v>202.62454732000003</v>
      </c>
      <c r="M118" s="173" t="s">
        <v>189</v>
      </c>
      <c r="N118" s="129">
        <v>647.81004647999998</v>
      </c>
      <c r="O118" s="129">
        <v>452.09929244999995</v>
      </c>
      <c r="P118" s="129">
        <v>236.48399265000003</v>
      </c>
      <c r="Q118" s="129">
        <v>216.34028304</v>
      </c>
      <c r="R118" s="129">
        <v>202.57315638</v>
      </c>
      <c r="S118" s="129">
        <v>27.08778891</v>
      </c>
      <c r="T118" s="129">
        <v>33.725561519999999</v>
      </c>
      <c r="U118" s="129"/>
      <c r="V118" s="129"/>
    </row>
    <row r="119" spans="1:22" hidden="1" outlineLevel="1">
      <c r="A119" s="8">
        <v>43831</v>
      </c>
      <c r="B119" s="129">
        <v>18494.833397539998</v>
      </c>
      <c r="C119" s="129">
        <v>837.25904809000008</v>
      </c>
      <c r="D119" s="129">
        <v>7.4666681500000003</v>
      </c>
      <c r="E119" s="129">
        <v>1732.2269190300001</v>
      </c>
      <c r="F119" s="129">
        <v>439.47720214000003</v>
      </c>
      <c r="G119" s="129">
        <v>46.428100080000007</v>
      </c>
      <c r="H119" s="129">
        <v>2256.32939764</v>
      </c>
      <c r="I119" s="129">
        <v>3895.1146291600003</v>
      </c>
      <c r="J119" s="129">
        <v>7097.0112942300002</v>
      </c>
      <c r="K119" s="129">
        <v>103.78379437000001</v>
      </c>
      <c r="L119" s="129">
        <v>194.99613758000001</v>
      </c>
      <c r="M119" s="129">
        <v>3.49295898</v>
      </c>
      <c r="N119" s="129">
        <v>661.26541533</v>
      </c>
      <c r="O119" s="129">
        <v>466.08368493999996</v>
      </c>
      <c r="P119" s="129">
        <v>218.78202996000002</v>
      </c>
      <c r="Q119" s="129">
        <v>231.96088839999996</v>
      </c>
      <c r="R119" s="129">
        <v>225.22648702999999</v>
      </c>
      <c r="S119" s="129">
        <v>40.137028280000003</v>
      </c>
      <c r="T119" s="129">
        <v>37.791714150000004</v>
      </c>
      <c r="U119" s="129"/>
      <c r="V119" s="129"/>
    </row>
    <row r="120" spans="1:22" hidden="1" outlineLevel="1">
      <c r="A120" s="8">
        <v>43862</v>
      </c>
      <c r="B120" s="129">
        <v>18446.672772140002</v>
      </c>
      <c r="C120" s="129">
        <v>868.76434763999987</v>
      </c>
      <c r="D120" s="129">
        <v>4.8696931600000006</v>
      </c>
      <c r="E120" s="129">
        <v>1593.5145536</v>
      </c>
      <c r="F120" s="129">
        <v>458.19533531000002</v>
      </c>
      <c r="G120" s="129">
        <v>46.477924810000005</v>
      </c>
      <c r="H120" s="129">
        <v>2416.6238137599998</v>
      </c>
      <c r="I120" s="129">
        <v>3769.8981704300004</v>
      </c>
      <c r="J120" s="129">
        <v>7089.5173023400002</v>
      </c>
      <c r="K120" s="129">
        <v>139.05046285</v>
      </c>
      <c r="L120" s="129">
        <v>179.31722932999998</v>
      </c>
      <c r="M120" s="129">
        <v>2.5102857599999999</v>
      </c>
      <c r="N120" s="129">
        <v>656.33336746999998</v>
      </c>
      <c r="O120" s="129">
        <v>453.55723743999999</v>
      </c>
      <c r="P120" s="129">
        <v>223.13337112000002</v>
      </c>
      <c r="Q120" s="129">
        <v>241.00462085000001</v>
      </c>
      <c r="R120" s="129">
        <v>236.73542513999999</v>
      </c>
      <c r="S120" s="129">
        <v>32.508152510000002</v>
      </c>
      <c r="T120" s="129">
        <v>34.661478620000004</v>
      </c>
      <c r="U120" s="129"/>
      <c r="V120" s="129"/>
    </row>
    <row r="121" spans="1:22" hidden="1" outlineLevel="1">
      <c r="A121" s="8">
        <v>43891</v>
      </c>
      <c r="B121" s="129">
        <v>19178.681784869998</v>
      </c>
      <c r="C121" s="129">
        <v>1072.0829960000001</v>
      </c>
      <c r="D121" s="129">
        <v>4.1401435400000004</v>
      </c>
      <c r="E121" s="129">
        <v>1439.6584180700002</v>
      </c>
      <c r="F121" s="129">
        <v>673.67572133999988</v>
      </c>
      <c r="G121" s="129">
        <v>38.772860520000009</v>
      </c>
      <c r="H121" s="129">
        <v>2493.0750645799999</v>
      </c>
      <c r="I121" s="129">
        <v>3359.2398240699999</v>
      </c>
      <c r="J121" s="129">
        <v>7929.3199569900007</v>
      </c>
      <c r="K121" s="129">
        <v>92.688544250000007</v>
      </c>
      <c r="L121" s="129">
        <v>169.14559910000003</v>
      </c>
      <c r="M121" s="129">
        <v>2.4595992700000004</v>
      </c>
      <c r="N121" s="129">
        <v>794.91403799</v>
      </c>
      <c r="O121" s="129">
        <v>447.81470843000005</v>
      </c>
      <c r="P121" s="129">
        <v>208.53901499</v>
      </c>
      <c r="Q121" s="129">
        <v>193.48264127000002</v>
      </c>
      <c r="R121" s="129">
        <v>202.11446694</v>
      </c>
      <c r="S121" s="129">
        <v>24.425387359999998</v>
      </c>
      <c r="T121" s="129">
        <v>33.132800160000002</v>
      </c>
      <c r="U121" s="129"/>
      <c r="V121" s="129"/>
    </row>
    <row r="122" spans="1:22" hidden="1" outlineLevel="1">
      <c r="A122" s="8">
        <v>43922</v>
      </c>
      <c r="B122" s="129">
        <v>18779.354892809999</v>
      </c>
      <c r="C122" s="129">
        <v>1164.4968776800001</v>
      </c>
      <c r="D122" s="129">
        <v>7.6956281400000011</v>
      </c>
      <c r="E122" s="129">
        <v>1580.5929092000001</v>
      </c>
      <c r="F122" s="129">
        <v>403.09010618999997</v>
      </c>
      <c r="G122" s="129">
        <v>37.091757810000004</v>
      </c>
      <c r="H122" s="129">
        <v>1939.21687307</v>
      </c>
      <c r="I122" s="129">
        <v>3039.2892170600003</v>
      </c>
      <c r="J122" s="129">
        <v>8310.0060750800003</v>
      </c>
      <c r="K122" s="129">
        <v>83.865860929999997</v>
      </c>
      <c r="L122" s="129">
        <v>174.05139840000001</v>
      </c>
      <c r="M122" s="129">
        <v>2.1273631399999999</v>
      </c>
      <c r="N122" s="129">
        <v>923.56019074000005</v>
      </c>
      <c r="O122" s="129">
        <v>411.41708433999997</v>
      </c>
      <c r="P122" s="129">
        <v>215.69543200999999</v>
      </c>
      <c r="Q122" s="129">
        <v>157.62105853999998</v>
      </c>
      <c r="R122" s="129">
        <v>274.60906833000001</v>
      </c>
      <c r="S122" s="129">
        <v>18.169711549999999</v>
      </c>
      <c r="T122" s="129">
        <v>36.758280599999999</v>
      </c>
      <c r="U122" s="129"/>
      <c r="V122" s="129"/>
    </row>
    <row r="123" spans="1:22" hidden="1" outlineLevel="1">
      <c r="A123" s="8">
        <v>43952</v>
      </c>
      <c r="B123" s="129">
        <v>18669.053115729999</v>
      </c>
      <c r="C123" s="129">
        <v>1036.0080993399999</v>
      </c>
      <c r="D123" s="129">
        <v>7.4943820599999995</v>
      </c>
      <c r="E123" s="129">
        <v>1401.0086214900002</v>
      </c>
      <c r="F123" s="129">
        <v>383.50497551000001</v>
      </c>
      <c r="G123" s="129">
        <v>37.057618009999999</v>
      </c>
      <c r="H123" s="129">
        <v>2689.5504972700001</v>
      </c>
      <c r="I123" s="129">
        <v>2778.2946895300001</v>
      </c>
      <c r="J123" s="129">
        <v>8014.8354752100004</v>
      </c>
      <c r="K123" s="129">
        <v>61.32338275</v>
      </c>
      <c r="L123" s="129">
        <v>168.37990947</v>
      </c>
      <c r="M123" s="129">
        <v>2.1439269699999999</v>
      </c>
      <c r="N123" s="129">
        <v>896.98274608999998</v>
      </c>
      <c r="O123" s="129">
        <v>442.56265767000002</v>
      </c>
      <c r="P123" s="129">
        <v>196.00844150999998</v>
      </c>
      <c r="Q123" s="129">
        <v>143.03930708000001</v>
      </c>
      <c r="R123" s="129">
        <v>360.76745087999996</v>
      </c>
      <c r="S123" s="129">
        <v>17.23187987</v>
      </c>
      <c r="T123" s="129">
        <v>32.85905502</v>
      </c>
      <c r="U123" s="129"/>
      <c r="V123" s="129"/>
    </row>
    <row r="124" spans="1:22" hidden="1" outlineLevel="1">
      <c r="A124" s="8">
        <v>43983</v>
      </c>
      <c r="B124" s="129">
        <v>19563.952806929996</v>
      </c>
      <c r="C124" s="129">
        <v>1080.4431568800001</v>
      </c>
      <c r="D124" s="129">
        <v>8.9190346399999996</v>
      </c>
      <c r="E124" s="129">
        <v>1421.7164264600001</v>
      </c>
      <c r="F124" s="129">
        <v>488.11191730999997</v>
      </c>
      <c r="G124" s="129">
        <v>43.456845940000001</v>
      </c>
      <c r="H124" s="129">
        <v>3409.4007956800001</v>
      </c>
      <c r="I124" s="129">
        <v>2216.3616633599995</v>
      </c>
      <c r="J124" s="129">
        <v>8270.8160658600009</v>
      </c>
      <c r="K124" s="129">
        <v>143.47758819999999</v>
      </c>
      <c r="L124" s="129">
        <v>178.60758321</v>
      </c>
      <c r="M124" s="129">
        <v>11.064128220000001</v>
      </c>
      <c r="N124" s="129">
        <v>989.75165985000001</v>
      </c>
      <c r="O124" s="129">
        <v>468.58816034</v>
      </c>
      <c r="P124" s="129">
        <v>238.38531792000003</v>
      </c>
      <c r="Q124" s="129">
        <v>120.36314918000001</v>
      </c>
      <c r="R124" s="129">
        <v>421.85416745000003</v>
      </c>
      <c r="S124" s="129">
        <v>17.568320419999999</v>
      </c>
      <c r="T124" s="129">
        <v>35.06682601</v>
      </c>
      <c r="U124" s="129"/>
      <c r="V124" s="129"/>
    </row>
    <row r="125" spans="1:22" hidden="1" outlineLevel="1">
      <c r="A125" s="8">
        <v>44013</v>
      </c>
      <c r="B125" s="129">
        <v>22036.679569059997</v>
      </c>
      <c r="C125" s="129">
        <v>1199.2192039499998</v>
      </c>
      <c r="D125" s="129">
        <v>9.2551535200000004</v>
      </c>
      <c r="E125" s="129">
        <v>1831.5302691699999</v>
      </c>
      <c r="F125" s="129">
        <v>440.79140656000004</v>
      </c>
      <c r="G125" s="129">
        <v>59.984977429999994</v>
      </c>
      <c r="H125" s="129">
        <v>3865.5602546699997</v>
      </c>
      <c r="I125" s="129">
        <v>2500.6324701800004</v>
      </c>
      <c r="J125" s="129">
        <v>9446.5017698699994</v>
      </c>
      <c r="K125" s="129">
        <v>89.560008769999996</v>
      </c>
      <c r="L125" s="129">
        <v>179.57573571</v>
      </c>
      <c r="M125" s="129">
        <v>11.864683150000001</v>
      </c>
      <c r="N125" s="129">
        <v>1094.45399972</v>
      </c>
      <c r="O125" s="129">
        <v>475.20101048000004</v>
      </c>
      <c r="P125" s="129">
        <v>208.84354665000001</v>
      </c>
      <c r="Q125" s="129">
        <v>110.34814070000002</v>
      </c>
      <c r="R125" s="129">
        <v>456.61681433000001</v>
      </c>
      <c r="S125" s="129">
        <v>17.444133300000001</v>
      </c>
      <c r="T125" s="129">
        <v>39.295990899999993</v>
      </c>
      <c r="U125" s="129"/>
      <c r="V125" s="129"/>
    </row>
    <row r="126" spans="1:22" hidden="1" outlineLevel="1">
      <c r="A126" s="8">
        <v>44044</v>
      </c>
      <c r="B126" s="129">
        <v>21281.581810670003</v>
      </c>
      <c r="C126" s="129">
        <v>1113.3091915800001</v>
      </c>
      <c r="D126" s="129">
        <v>9.4809168499999998</v>
      </c>
      <c r="E126" s="129">
        <v>1669.4165325700001</v>
      </c>
      <c r="F126" s="129">
        <v>373.39920930000005</v>
      </c>
      <c r="G126" s="129">
        <v>53.645964579999998</v>
      </c>
      <c r="H126" s="129">
        <v>3811.1262772399996</v>
      </c>
      <c r="I126" s="129">
        <v>2492.9644709400004</v>
      </c>
      <c r="J126" s="129">
        <v>8954.9970185500006</v>
      </c>
      <c r="K126" s="129">
        <v>117.92598539999999</v>
      </c>
      <c r="L126" s="129">
        <v>173.48252681</v>
      </c>
      <c r="M126" s="129">
        <v>11.333864070000001</v>
      </c>
      <c r="N126" s="129">
        <v>1008.1761144</v>
      </c>
      <c r="O126" s="129">
        <v>456.73567372000002</v>
      </c>
      <c r="P126" s="129">
        <v>254.27212961000001</v>
      </c>
      <c r="Q126" s="129">
        <v>160.68052227999999</v>
      </c>
      <c r="R126" s="129">
        <v>557.16203945999996</v>
      </c>
      <c r="S126" s="129">
        <v>19.996737360000001</v>
      </c>
      <c r="T126" s="129">
        <v>43.476635950000009</v>
      </c>
      <c r="U126" s="129"/>
      <c r="V126" s="129"/>
    </row>
    <row r="127" spans="1:22" hidden="1" outlineLevel="1">
      <c r="A127" s="8">
        <v>44075</v>
      </c>
      <c r="B127" s="129">
        <v>22318.22600527</v>
      </c>
      <c r="C127" s="129">
        <v>1268.8117720099999</v>
      </c>
      <c r="D127" s="129">
        <v>11.27904747</v>
      </c>
      <c r="E127" s="129">
        <v>1594.9806541299999</v>
      </c>
      <c r="F127" s="129">
        <v>370.78140285000006</v>
      </c>
      <c r="G127" s="129">
        <v>59.210093880000002</v>
      </c>
      <c r="H127" s="129">
        <v>3984.8742910799997</v>
      </c>
      <c r="I127" s="129">
        <v>2691.40637595</v>
      </c>
      <c r="J127" s="129">
        <v>9409.182361969999</v>
      </c>
      <c r="K127" s="129">
        <v>113.49383736</v>
      </c>
      <c r="L127" s="129">
        <v>170.67087921000001</v>
      </c>
      <c r="M127" s="129">
        <v>11.286471780000001</v>
      </c>
      <c r="N127" s="129">
        <v>1010.9268965000001</v>
      </c>
      <c r="O127" s="129">
        <v>485.5476863400001</v>
      </c>
      <c r="P127" s="129">
        <v>234.74916684999999</v>
      </c>
      <c r="Q127" s="129">
        <v>187.44080811000003</v>
      </c>
      <c r="R127" s="129">
        <v>643.17556423999997</v>
      </c>
      <c r="S127" s="129">
        <v>26.268707509999999</v>
      </c>
      <c r="T127" s="129">
        <v>44.139988029999998</v>
      </c>
      <c r="U127" s="129"/>
      <c r="V127" s="129"/>
    </row>
    <row r="128" spans="1:22" hidden="1" outlineLevel="1">
      <c r="A128" s="8">
        <v>44105</v>
      </c>
      <c r="B128" s="129">
        <v>23620.711264290003</v>
      </c>
      <c r="C128" s="129">
        <v>1266.0562690100001</v>
      </c>
      <c r="D128" s="129">
        <v>32.905615349999998</v>
      </c>
      <c r="E128" s="129">
        <v>1704.3081570499999</v>
      </c>
      <c r="F128" s="129">
        <v>393.92368094000005</v>
      </c>
      <c r="G128" s="129">
        <v>64.445136430000005</v>
      </c>
      <c r="H128" s="129">
        <v>4395.4052469900007</v>
      </c>
      <c r="I128" s="129">
        <v>2827.1460564600002</v>
      </c>
      <c r="J128" s="129">
        <v>9992.6975145500001</v>
      </c>
      <c r="K128" s="129">
        <v>105.14136148</v>
      </c>
      <c r="L128" s="129">
        <v>160.08856710999999</v>
      </c>
      <c r="M128" s="129">
        <v>11.36685112</v>
      </c>
      <c r="N128" s="129">
        <v>903.54472415999999</v>
      </c>
      <c r="O128" s="129">
        <v>484.91620190000003</v>
      </c>
      <c r="P128" s="129">
        <v>259.78596485999998</v>
      </c>
      <c r="Q128" s="129">
        <v>201.31262294999999</v>
      </c>
      <c r="R128" s="129">
        <v>748.99531909999996</v>
      </c>
      <c r="S128" s="129">
        <v>25.473913870000001</v>
      </c>
      <c r="T128" s="129">
        <v>43.198060960000007</v>
      </c>
      <c r="U128" s="129"/>
      <c r="V128" s="129"/>
    </row>
    <row r="129" spans="1:22" hidden="1" outlineLevel="1">
      <c r="A129" s="8">
        <v>44136</v>
      </c>
      <c r="B129" s="129">
        <v>22495.792260130002</v>
      </c>
      <c r="C129" s="129">
        <v>1264.3477236499998</v>
      </c>
      <c r="D129" s="129">
        <v>39.205573709999996</v>
      </c>
      <c r="E129" s="129">
        <v>1657.0100250399998</v>
      </c>
      <c r="F129" s="129">
        <v>365.88939700000009</v>
      </c>
      <c r="G129" s="129">
        <v>62.723025330000006</v>
      </c>
      <c r="H129" s="129">
        <v>3911.5508446499998</v>
      </c>
      <c r="I129" s="129">
        <v>2790.8946960699996</v>
      </c>
      <c r="J129" s="129">
        <v>9412.2210219499993</v>
      </c>
      <c r="K129" s="129">
        <v>91.640653440000023</v>
      </c>
      <c r="L129" s="129">
        <v>166.44182556999999</v>
      </c>
      <c r="M129" s="129">
        <v>12.40568056</v>
      </c>
      <c r="N129" s="129">
        <v>924.53372812999999</v>
      </c>
      <c r="O129" s="129">
        <v>436.63355940000002</v>
      </c>
      <c r="P129" s="129">
        <v>267.35654490000002</v>
      </c>
      <c r="Q129" s="129">
        <v>194.4666038</v>
      </c>
      <c r="R129" s="129">
        <v>829.95872413999996</v>
      </c>
      <c r="S129" s="129">
        <v>24.985795260000003</v>
      </c>
      <c r="T129" s="129">
        <v>43.526837530000002</v>
      </c>
      <c r="U129" s="129"/>
      <c r="V129" s="129"/>
    </row>
    <row r="130" spans="1:22" hidden="1" outlineLevel="1">
      <c r="A130" s="8">
        <v>44166</v>
      </c>
      <c r="B130" s="129">
        <v>30856.021536929999</v>
      </c>
      <c r="C130" s="129">
        <v>1204.55278331</v>
      </c>
      <c r="D130" s="129">
        <v>39.859180550000005</v>
      </c>
      <c r="E130" s="129">
        <v>2606.17811282</v>
      </c>
      <c r="F130" s="129">
        <v>384.10819814000001</v>
      </c>
      <c r="G130" s="129">
        <v>69.662667999999996</v>
      </c>
      <c r="H130" s="129">
        <v>8343.1920475000006</v>
      </c>
      <c r="I130" s="129">
        <v>4747.7333385500006</v>
      </c>
      <c r="J130" s="129">
        <v>10173.407325479999</v>
      </c>
      <c r="K130" s="129">
        <v>100.34139653999998</v>
      </c>
      <c r="L130" s="129">
        <v>203.42529829999998</v>
      </c>
      <c r="M130" s="129">
        <v>12.463592960000001</v>
      </c>
      <c r="N130" s="129">
        <v>832.16527298000005</v>
      </c>
      <c r="O130" s="129">
        <v>501.87638781000004</v>
      </c>
      <c r="P130" s="129">
        <v>295.33655483000001</v>
      </c>
      <c r="Q130" s="129">
        <v>174.56477247999999</v>
      </c>
      <c r="R130" s="129">
        <v>1096.1682989700003</v>
      </c>
      <c r="S130" s="129">
        <v>22.610478929999999</v>
      </c>
      <c r="T130" s="129">
        <v>48.375828779999999</v>
      </c>
      <c r="U130" s="129"/>
      <c r="V130" s="129"/>
    </row>
    <row r="131" spans="1:22" hidden="1" outlineLevel="1">
      <c r="A131" s="8">
        <v>44197</v>
      </c>
      <c r="B131" s="129">
        <v>28426.262554989997</v>
      </c>
      <c r="C131" s="129">
        <v>1223.80298294</v>
      </c>
      <c r="D131" s="129">
        <v>11.30105256</v>
      </c>
      <c r="E131" s="129">
        <v>2400.4783101600001</v>
      </c>
      <c r="F131" s="129">
        <v>338.60940382000001</v>
      </c>
      <c r="G131" s="129">
        <v>57.631326479999998</v>
      </c>
      <c r="H131" s="129">
        <v>6889.3168926399994</v>
      </c>
      <c r="I131" s="129">
        <v>3906.2991404199993</v>
      </c>
      <c r="J131" s="129">
        <v>10191.58980025</v>
      </c>
      <c r="K131" s="129">
        <v>91.560323920000002</v>
      </c>
      <c r="L131" s="129">
        <v>207.30254848000001</v>
      </c>
      <c r="M131" s="129">
        <v>18.431980369999998</v>
      </c>
      <c r="N131" s="129">
        <v>944.06669690999991</v>
      </c>
      <c r="O131" s="129">
        <v>503.19225419000009</v>
      </c>
      <c r="P131" s="129">
        <v>287.96027613000001</v>
      </c>
      <c r="Q131" s="129">
        <v>184.49573337000001</v>
      </c>
      <c r="R131" s="129">
        <v>1097.8455970299999</v>
      </c>
      <c r="S131" s="129">
        <v>25.265105349999999</v>
      </c>
      <c r="T131" s="129">
        <v>47.113129969999996</v>
      </c>
      <c r="U131" s="129"/>
      <c r="V131" s="129"/>
    </row>
    <row r="132" spans="1:22" hidden="1" outlineLevel="1">
      <c r="A132" s="8">
        <v>44228</v>
      </c>
      <c r="B132" s="129">
        <v>25505.636862209998</v>
      </c>
      <c r="C132" s="129">
        <v>1136.34899589</v>
      </c>
      <c r="D132" s="129">
        <v>5.5057681599999997</v>
      </c>
      <c r="E132" s="129">
        <v>2413.0449916199996</v>
      </c>
      <c r="F132" s="129">
        <v>419.71732835</v>
      </c>
      <c r="G132" s="129">
        <v>47.470838489999991</v>
      </c>
      <c r="H132" s="129">
        <v>5175.4622388999996</v>
      </c>
      <c r="I132" s="129">
        <v>3622.3459381099997</v>
      </c>
      <c r="J132" s="129">
        <v>9278.4896019500011</v>
      </c>
      <c r="K132" s="129">
        <v>126.43564387999999</v>
      </c>
      <c r="L132" s="129">
        <v>186.78513496999997</v>
      </c>
      <c r="M132" s="129">
        <v>10.642795500000002</v>
      </c>
      <c r="N132" s="129">
        <v>838.18218553999998</v>
      </c>
      <c r="O132" s="129">
        <v>454.98716388000003</v>
      </c>
      <c r="P132" s="129">
        <v>278.69530125999995</v>
      </c>
      <c r="Q132" s="129">
        <v>183.82689979000003</v>
      </c>
      <c r="R132" s="129">
        <v>1254.5406941700001</v>
      </c>
      <c r="S132" s="129">
        <v>29.046322410000002</v>
      </c>
      <c r="T132" s="129">
        <v>44.109019340000003</v>
      </c>
      <c r="U132" s="129"/>
      <c r="V132" s="129"/>
    </row>
    <row r="133" spans="1:22" hidden="1" outlineLevel="1">
      <c r="A133" s="8">
        <v>44256</v>
      </c>
      <c r="B133" s="129">
        <v>23805.703159440003</v>
      </c>
      <c r="C133" s="129">
        <v>1276.4300138999999</v>
      </c>
      <c r="D133" s="129">
        <v>5.3093620300000008</v>
      </c>
      <c r="E133" s="129">
        <v>2147.8427560200003</v>
      </c>
      <c r="F133" s="129">
        <v>496.54546481999989</v>
      </c>
      <c r="G133" s="129">
        <v>43.205029280000005</v>
      </c>
      <c r="H133" s="129">
        <v>4480.5414109400008</v>
      </c>
      <c r="I133" s="129">
        <v>2482.1536118099998</v>
      </c>
      <c r="J133" s="129">
        <v>9283.8056986299998</v>
      </c>
      <c r="K133" s="129">
        <v>165.88289056999997</v>
      </c>
      <c r="L133" s="129">
        <v>205.27743995999998</v>
      </c>
      <c r="M133" s="129">
        <v>20.226633979999999</v>
      </c>
      <c r="N133" s="129">
        <v>1013.5755477000002</v>
      </c>
      <c r="O133" s="129">
        <v>441.17816461999996</v>
      </c>
      <c r="P133" s="129">
        <v>254.64002453999998</v>
      </c>
      <c r="Q133" s="129">
        <v>182.51224378999999</v>
      </c>
      <c r="R133" s="129">
        <v>1230.99018817</v>
      </c>
      <c r="S133" s="129">
        <v>28.605173149999995</v>
      </c>
      <c r="T133" s="129">
        <v>46.98150553</v>
      </c>
      <c r="U133" s="129"/>
      <c r="V133" s="129"/>
    </row>
    <row r="134" spans="1:22" hidden="1" outlineLevel="1">
      <c r="A134" s="8">
        <v>44287</v>
      </c>
      <c r="B134" s="129">
        <v>22066.630246979999</v>
      </c>
      <c r="C134" s="129">
        <v>1124.60092983</v>
      </c>
      <c r="D134" s="129">
        <v>4.6438840400000005</v>
      </c>
      <c r="E134" s="129">
        <v>2080.9593421599998</v>
      </c>
      <c r="F134" s="129">
        <v>371.01530929</v>
      </c>
      <c r="G134" s="129">
        <v>34.359189890000003</v>
      </c>
      <c r="H134" s="129">
        <v>3243.0154643200003</v>
      </c>
      <c r="I134" s="129">
        <v>2352.8518645700001</v>
      </c>
      <c r="J134" s="129">
        <v>9568.1333484799998</v>
      </c>
      <c r="K134" s="129">
        <v>124.17877858</v>
      </c>
      <c r="L134" s="129">
        <v>198.33833174999998</v>
      </c>
      <c r="M134" s="129">
        <v>12.364107599999999</v>
      </c>
      <c r="N134" s="129">
        <v>969.14242664000005</v>
      </c>
      <c r="O134" s="129">
        <v>472.98620088999996</v>
      </c>
      <c r="P134" s="129">
        <v>264.49364065999998</v>
      </c>
      <c r="Q134" s="129">
        <v>175.40886511000002</v>
      </c>
      <c r="R134" s="129">
        <v>982.50117444</v>
      </c>
      <c r="S134" s="129">
        <v>21.720312799999999</v>
      </c>
      <c r="T134" s="129">
        <v>65.917075929999996</v>
      </c>
      <c r="U134" s="129"/>
      <c r="V134" s="129"/>
    </row>
    <row r="135" spans="1:22" hidden="1" outlineLevel="1">
      <c r="A135" s="8">
        <v>44317</v>
      </c>
      <c r="B135" s="129">
        <v>21313.024075050002</v>
      </c>
      <c r="C135" s="129">
        <v>1011.0682984800001</v>
      </c>
      <c r="D135" s="129">
        <v>8.7478949700000008</v>
      </c>
      <c r="E135" s="129">
        <v>1843.79107875</v>
      </c>
      <c r="F135" s="129">
        <v>451.09251393</v>
      </c>
      <c r="G135" s="129">
        <v>32.396831689999999</v>
      </c>
      <c r="H135" s="129">
        <v>3136.7515332599996</v>
      </c>
      <c r="I135" s="129">
        <v>2308.0706956200002</v>
      </c>
      <c r="J135" s="129">
        <v>8899.8763138499999</v>
      </c>
      <c r="K135" s="129">
        <v>169.14909768000001</v>
      </c>
      <c r="L135" s="129">
        <v>208.78114597000001</v>
      </c>
      <c r="M135" s="129">
        <v>7.7850102699999999</v>
      </c>
      <c r="N135" s="129">
        <v>1205.28242873</v>
      </c>
      <c r="O135" s="129">
        <v>465.23021721999999</v>
      </c>
      <c r="P135" s="129">
        <v>290.29401421</v>
      </c>
      <c r="Q135" s="129">
        <v>171.33933543000001</v>
      </c>
      <c r="R135" s="129">
        <v>1019.6894911599999</v>
      </c>
      <c r="S135" s="129">
        <v>24.68521775</v>
      </c>
      <c r="T135" s="129">
        <v>58.992956079999999</v>
      </c>
      <c r="U135" s="129"/>
      <c r="V135" s="129"/>
    </row>
    <row r="136" spans="1:22" hidden="1" outlineLevel="1">
      <c r="A136" s="8">
        <v>44348</v>
      </c>
      <c r="B136" s="129">
        <v>22500.774329059997</v>
      </c>
      <c r="C136" s="129">
        <v>1061.4718317299998</v>
      </c>
      <c r="D136" s="129">
        <v>9.4957857499999996</v>
      </c>
      <c r="E136" s="129">
        <v>1784.7122871799997</v>
      </c>
      <c r="F136" s="129">
        <v>476.26849423000004</v>
      </c>
      <c r="G136" s="129">
        <v>71.371976200000006</v>
      </c>
      <c r="H136" s="129">
        <v>3692.2862238599996</v>
      </c>
      <c r="I136" s="129">
        <v>2537.4095449400002</v>
      </c>
      <c r="J136" s="129">
        <v>9058.3984507000005</v>
      </c>
      <c r="K136" s="129">
        <v>199.38961029000001</v>
      </c>
      <c r="L136" s="129">
        <v>206.79887253999996</v>
      </c>
      <c r="M136" s="129">
        <v>8.0630884199999979</v>
      </c>
      <c r="N136" s="129">
        <v>1496.9317779600001</v>
      </c>
      <c r="O136" s="129">
        <v>465.47542701999993</v>
      </c>
      <c r="P136" s="129">
        <v>293.30719573000005</v>
      </c>
      <c r="Q136" s="129">
        <v>142.30324671000002</v>
      </c>
      <c r="R136" s="129">
        <v>916.50467722000008</v>
      </c>
      <c r="S136" s="129">
        <v>26.55146676</v>
      </c>
      <c r="T136" s="129">
        <v>54.034371819999997</v>
      </c>
      <c r="U136" s="129"/>
      <c r="V136" s="129"/>
    </row>
    <row r="137" spans="1:22" hidden="1" outlineLevel="1">
      <c r="A137" s="8">
        <v>44378</v>
      </c>
      <c r="B137" s="129">
        <v>24018.220593710001</v>
      </c>
      <c r="C137" s="129">
        <v>1982.5403244199997</v>
      </c>
      <c r="D137" s="129">
        <v>9.4993571299999999</v>
      </c>
      <c r="E137" s="129">
        <v>1656.0702526300004</v>
      </c>
      <c r="F137" s="129">
        <v>778.37752280999996</v>
      </c>
      <c r="G137" s="129">
        <v>46.573956690000003</v>
      </c>
      <c r="H137" s="129">
        <v>3601.5744408100004</v>
      </c>
      <c r="I137" s="129">
        <v>2814.7373859700001</v>
      </c>
      <c r="J137" s="129">
        <v>9339.9049429700008</v>
      </c>
      <c r="K137" s="129">
        <v>244.45268301999999</v>
      </c>
      <c r="L137" s="129">
        <v>199.39208995999999</v>
      </c>
      <c r="M137" s="129">
        <v>12.427251230000001</v>
      </c>
      <c r="N137" s="129">
        <v>1515.9909556899997</v>
      </c>
      <c r="O137" s="129">
        <v>473.88073353000004</v>
      </c>
      <c r="P137" s="129">
        <v>329.21018277000002</v>
      </c>
      <c r="Q137" s="129">
        <v>151.32490241000002</v>
      </c>
      <c r="R137" s="129">
        <v>769.54183379999984</v>
      </c>
      <c r="S137" s="129">
        <v>30.612467570000003</v>
      </c>
      <c r="T137" s="129">
        <v>62.109310300000011</v>
      </c>
      <c r="U137" s="129"/>
      <c r="V137" s="129"/>
    </row>
    <row r="138" spans="1:22" hidden="1" outlineLevel="1">
      <c r="A138" s="8">
        <v>44409</v>
      </c>
      <c r="B138" s="129">
        <v>23785.776625869999</v>
      </c>
      <c r="C138" s="129">
        <v>1878.1515524500001</v>
      </c>
      <c r="D138" s="129">
        <v>10.7341915</v>
      </c>
      <c r="E138" s="129">
        <v>1655.8909257800001</v>
      </c>
      <c r="F138" s="129">
        <v>752.84325596000008</v>
      </c>
      <c r="G138" s="129">
        <v>70.569972960000001</v>
      </c>
      <c r="H138" s="129">
        <v>3181.0754573300001</v>
      </c>
      <c r="I138" s="129">
        <v>2650.0409590100003</v>
      </c>
      <c r="J138" s="129">
        <v>9335.5461185099994</v>
      </c>
      <c r="K138" s="129">
        <v>307.77837994999999</v>
      </c>
      <c r="L138" s="129">
        <v>246.89599841</v>
      </c>
      <c r="M138" s="129">
        <v>12.58485707</v>
      </c>
      <c r="N138" s="129">
        <v>1593.45764859</v>
      </c>
      <c r="O138" s="129">
        <v>575.92612170999996</v>
      </c>
      <c r="P138" s="129">
        <v>341.27723896000003</v>
      </c>
      <c r="Q138" s="129">
        <v>243.84645800000001</v>
      </c>
      <c r="R138" s="129">
        <v>821.15889715999981</v>
      </c>
      <c r="S138" s="129">
        <v>42.798112160000002</v>
      </c>
      <c r="T138" s="129">
        <v>65.20048036</v>
      </c>
      <c r="U138" s="129"/>
      <c r="V138" s="129"/>
    </row>
    <row r="139" spans="1:22" hidden="1" outlineLevel="1">
      <c r="A139" s="8">
        <v>44440</v>
      </c>
      <c r="B139" s="129">
        <v>25868.901720080001</v>
      </c>
      <c r="C139" s="129">
        <v>2085.8185447800001</v>
      </c>
      <c r="D139" s="129">
        <v>12.921183399999999</v>
      </c>
      <c r="E139" s="129">
        <v>1567.4092368600002</v>
      </c>
      <c r="F139" s="129">
        <v>636.84779076999996</v>
      </c>
      <c r="G139" s="129">
        <v>43.11242412</v>
      </c>
      <c r="H139" s="129">
        <v>4147.3872827599998</v>
      </c>
      <c r="I139" s="129">
        <v>2918.8838763999997</v>
      </c>
      <c r="J139" s="129">
        <v>9743.2912503200005</v>
      </c>
      <c r="K139" s="129">
        <v>284.08117049000003</v>
      </c>
      <c r="L139" s="129">
        <v>260.68374956000002</v>
      </c>
      <c r="M139" s="129">
        <v>13.459057019999999</v>
      </c>
      <c r="N139" s="129">
        <v>2037.3554886100001</v>
      </c>
      <c r="O139" s="129">
        <v>548.91186697000001</v>
      </c>
      <c r="P139" s="129">
        <v>366.4408454</v>
      </c>
      <c r="Q139" s="129">
        <v>284.01193037999997</v>
      </c>
      <c r="R139" s="129">
        <v>806.3422830400001</v>
      </c>
      <c r="S139" s="129">
        <v>43.630631959999995</v>
      </c>
      <c r="T139" s="129">
        <v>68.313107240000008</v>
      </c>
      <c r="U139" s="129"/>
      <c r="V139" s="129"/>
    </row>
    <row r="140" spans="1:22" hidden="1" outlineLevel="1">
      <c r="A140" s="8">
        <v>44470</v>
      </c>
      <c r="B140" s="129">
        <v>25620.145542749997</v>
      </c>
      <c r="C140" s="129">
        <v>1840.9319700000001</v>
      </c>
      <c r="D140" s="129">
        <v>16.57121077</v>
      </c>
      <c r="E140" s="129">
        <v>1546.0523220499999</v>
      </c>
      <c r="F140" s="129">
        <v>925.27508088000002</v>
      </c>
      <c r="G140" s="129">
        <v>48.20983124</v>
      </c>
      <c r="H140" s="129">
        <v>3511.3184995700003</v>
      </c>
      <c r="I140" s="129">
        <v>2844.6906326400008</v>
      </c>
      <c r="J140" s="129">
        <v>10278.769269390001</v>
      </c>
      <c r="K140" s="129">
        <v>273.64285194000001</v>
      </c>
      <c r="L140" s="129">
        <v>252.53740931999999</v>
      </c>
      <c r="M140" s="129">
        <v>10.65162273</v>
      </c>
      <c r="N140" s="129">
        <v>1920.2532865199998</v>
      </c>
      <c r="O140" s="129">
        <v>534.98506805</v>
      </c>
      <c r="P140" s="129">
        <v>343.12624601999994</v>
      </c>
      <c r="Q140" s="129">
        <v>297.91604932000001</v>
      </c>
      <c r="R140" s="129">
        <v>866.16422114999989</v>
      </c>
      <c r="S140" s="129">
        <v>39.572417430000002</v>
      </c>
      <c r="T140" s="129">
        <v>69.477553729999997</v>
      </c>
      <c r="U140" s="129"/>
      <c r="V140" s="129"/>
    </row>
    <row r="141" spans="1:22" hidden="1" outlineLevel="1">
      <c r="A141" s="8">
        <v>44501</v>
      </c>
      <c r="B141" s="129">
        <v>28128.613378689995</v>
      </c>
      <c r="C141" s="129">
        <v>1815.90823593</v>
      </c>
      <c r="D141" s="129">
        <v>17.163672849999998</v>
      </c>
      <c r="E141" s="129">
        <v>1758.02002614</v>
      </c>
      <c r="F141" s="129">
        <v>1008.98542987</v>
      </c>
      <c r="G141" s="129">
        <v>44.603198509999999</v>
      </c>
      <c r="H141" s="129">
        <v>5007.4628446099996</v>
      </c>
      <c r="I141" s="129">
        <v>3090.5822617099998</v>
      </c>
      <c r="J141" s="129">
        <v>10860.804603840001</v>
      </c>
      <c r="K141" s="129">
        <v>198.91472288</v>
      </c>
      <c r="L141" s="129">
        <v>222.77240852999998</v>
      </c>
      <c r="M141" s="129">
        <v>15.268086010000001</v>
      </c>
      <c r="N141" s="129">
        <v>1814.6666561300001</v>
      </c>
      <c r="O141" s="129">
        <v>566.52258114999995</v>
      </c>
      <c r="P141" s="129">
        <v>344.70729154999998</v>
      </c>
      <c r="Q141" s="129">
        <v>284.46177814999999</v>
      </c>
      <c r="R141" s="129">
        <v>960.88967867999986</v>
      </c>
      <c r="S141" s="129">
        <v>47.68834085999999</v>
      </c>
      <c r="T141" s="129">
        <v>69.19156129000001</v>
      </c>
      <c r="U141" s="129"/>
      <c r="V141" s="129"/>
    </row>
    <row r="142" spans="1:22" hidden="1" outlineLevel="1">
      <c r="A142" s="8">
        <v>44531</v>
      </c>
      <c r="B142" s="129">
        <v>35262.384102660006</v>
      </c>
      <c r="C142" s="129">
        <v>1796.2999914899999</v>
      </c>
      <c r="D142" s="129">
        <v>13.407722849999999</v>
      </c>
      <c r="E142" s="129">
        <v>1566.1251351599999</v>
      </c>
      <c r="F142" s="129">
        <v>1267.2469152799999</v>
      </c>
      <c r="G142" s="129">
        <v>70.365112000000011</v>
      </c>
      <c r="H142" s="129">
        <v>8786.4630664800006</v>
      </c>
      <c r="I142" s="129">
        <v>5349.0532686299994</v>
      </c>
      <c r="J142" s="129">
        <v>11606.88043311</v>
      </c>
      <c r="K142" s="129">
        <v>226.70921269999999</v>
      </c>
      <c r="L142" s="129">
        <v>253.37242497</v>
      </c>
      <c r="M142" s="129">
        <v>11.704345440000001</v>
      </c>
      <c r="N142" s="129">
        <v>1935.9242052599998</v>
      </c>
      <c r="O142" s="129">
        <v>599.07281421000005</v>
      </c>
      <c r="P142" s="129">
        <v>517.97206375999997</v>
      </c>
      <c r="Q142" s="129">
        <v>270.63750376000002</v>
      </c>
      <c r="R142" s="129">
        <v>884.44145548000006</v>
      </c>
      <c r="S142" s="129">
        <v>38.705761019999997</v>
      </c>
      <c r="T142" s="129">
        <v>68.002671059999997</v>
      </c>
      <c r="U142" s="129"/>
      <c r="V142" s="129"/>
    </row>
    <row r="143" spans="1:22" hidden="1" outlineLevel="1">
      <c r="A143" s="8">
        <v>44562</v>
      </c>
      <c r="B143" s="129">
        <v>33387.746560009997</v>
      </c>
      <c r="C143" s="129">
        <v>1840.5879702899997</v>
      </c>
      <c r="D143" s="129">
        <v>12.469487079999999</v>
      </c>
      <c r="E143" s="129">
        <v>1698.34548696</v>
      </c>
      <c r="F143" s="129">
        <v>983.23876875999997</v>
      </c>
      <c r="G143" s="129">
        <v>62.994169339999999</v>
      </c>
      <c r="H143" s="129">
        <v>6831.8322855800006</v>
      </c>
      <c r="I143" s="129">
        <v>5240.2163809900012</v>
      </c>
      <c r="J143" s="129">
        <v>12284.09198879</v>
      </c>
      <c r="K143" s="129">
        <v>241.25934817000001</v>
      </c>
      <c r="L143" s="129">
        <v>264.54228824999996</v>
      </c>
      <c r="M143" s="129">
        <v>27.843999630000003</v>
      </c>
      <c r="N143" s="129">
        <v>1838.7510353999999</v>
      </c>
      <c r="O143" s="129">
        <v>578.30449981000004</v>
      </c>
      <c r="P143" s="129">
        <v>344.85096888000004</v>
      </c>
      <c r="Q143" s="129">
        <v>283.63768371999998</v>
      </c>
      <c r="R143" s="129">
        <v>736.88630083999999</v>
      </c>
      <c r="S143" s="129">
        <v>45.582031059999998</v>
      </c>
      <c r="T143" s="129">
        <v>72.311866460000019</v>
      </c>
      <c r="U143" s="129"/>
      <c r="V143" s="129"/>
    </row>
    <row r="144" spans="1:22" hidden="1" outlineLevel="1">
      <c r="A144" s="8">
        <v>44593</v>
      </c>
      <c r="B144" s="129">
        <v>28538.946289480002</v>
      </c>
      <c r="C144" s="129">
        <v>2119.7734962000004</v>
      </c>
      <c r="D144" s="129">
        <v>4.2039565099999994</v>
      </c>
      <c r="E144" s="129">
        <v>1519.5435323899999</v>
      </c>
      <c r="F144" s="129">
        <v>1426.8931483299998</v>
      </c>
      <c r="G144" s="129">
        <v>56.420294570000003</v>
      </c>
      <c r="H144" s="129">
        <v>4971.5238893000005</v>
      </c>
      <c r="I144" s="129">
        <v>3055.1704784399999</v>
      </c>
      <c r="J144" s="129">
        <v>10906.04049858</v>
      </c>
      <c r="K144" s="129">
        <v>221.73054300999999</v>
      </c>
      <c r="L144" s="129">
        <v>274.41063754999999</v>
      </c>
      <c r="M144" s="129">
        <v>15.862737880000001</v>
      </c>
      <c r="N144" s="129">
        <v>1834.04385761</v>
      </c>
      <c r="O144" s="129">
        <v>536.48175710999999</v>
      </c>
      <c r="P144" s="129">
        <v>326.37737900000002</v>
      </c>
      <c r="Q144" s="129">
        <v>259.95343474999999</v>
      </c>
      <c r="R144" s="129">
        <v>914.47171163999997</v>
      </c>
      <c r="S144" s="129">
        <v>34.505814830000006</v>
      </c>
      <c r="T144" s="129">
        <v>61.539121780000002</v>
      </c>
      <c r="U144" s="129"/>
      <c r="V144" s="129"/>
    </row>
    <row r="145" spans="1:22" hidden="1" outlineLevel="1">
      <c r="A145" s="8">
        <v>44621</v>
      </c>
      <c r="B145" s="129">
        <v>25510.315779830002</v>
      </c>
      <c r="C145" s="129">
        <v>1612.9076922000002</v>
      </c>
      <c r="D145" s="129">
        <v>6.044659339999999</v>
      </c>
      <c r="E145" s="129">
        <v>1730.24799226</v>
      </c>
      <c r="F145" s="129">
        <v>968.30126013999995</v>
      </c>
      <c r="G145" s="129">
        <v>48.680257689999998</v>
      </c>
      <c r="H145" s="129">
        <v>4502.6504054899997</v>
      </c>
      <c r="I145" s="129">
        <v>3627.5093415499996</v>
      </c>
      <c r="J145" s="129">
        <v>8861.0601288500002</v>
      </c>
      <c r="K145" s="129">
        <v>118.97478361</v>
      </c>
      <c r="L145" s="129">
        <v>267.67112774000003</v>
      </c>
      <c r="M145" s="129">
        <v>9.5942485599999987</v>
      </c>
      <c r="N145" s="129">
        <v>1720.6651155300001</v>
      </c>
      <c r="O145" s="129">
        <v>472.46261211999996</v>
      </c>
      <c r="P145" s="129">
        <v>305.42723109000002</v>
      </c>
      <c r="Q145" s="129">
        <v>232.29554037999998</v>
      </c>
      <c r="R145" s="129">
        <v>933.04594056000008</v>
      </c>
      <c r="S145" s="129">
        <v>33.334379919999996</v>
      </c>
      <c r="T145" s="129">
        <v>59.443062800000007</v>
      </c>
      <c r="U145" s="129"/>
      <c r="V145" s="129"/>
    </row>
    <row r="146" spans="1:22" hidden="1" outlineLevel="1">
      <c r="A146" s="8">
        <v>44652</v>
      </c>
      <c r="B146" s="129">
        <v>25939.00785016</v>
      </c>
      <c r="C146" s="129">
        <v>2048.4145697500003</v>
      </c>
      <c r="D146" s="129">
        <v>11.4673505</v>
      </c>
      <c r="E146" s="129">
        <v>2262.6966751000004</v>
      </c>
      <c r="F146" s="129">
        <v>881.13463861000002</v>
      </c>
      <c r="G146" s="129">
        <v>46.648287369999998</v>
      </c>
      <c r="H146" s="129">
        <v>4085.1495116599999</v>
      </c>
      <c r="I146" s="129">
        <v>3810.6357657899998</v>
      </c>
      <c r="J146" s="129">
        <v>8702.469047229999</v>
      </c>
      <c r="K146" s="129">
        <v>114.147593</v>
      </c>
      <c r="L146" s="129">
        <v>202.89287540999999</v>
      </c>
      <c r="M146" s="129">
        <v>7.22452571</v>
      </c>
      <c r="N146" s="129">
        <v>1689.36111009</v>
      </c>
      <c r="O146" s="129">
        <v>470.84605913999997</v>
      </c>
      <c r="P146" s="129">
        <v>288.43833620999999</v>
      </c>
      <c r="Q146" s="129">
        <v>223.05104476000002</v>
      </c>
      <c r="R146" s="129">
        <v>1013.5892512700001</v>
      </c>
      <c r="S146" s="129">
        <v>27.426167060000004</v>
      </c>
      <c r="T146" s="129">
        <v>53.415041500000001</v>
      </c>
      <c r="U146" s="129"/>
      <c r="V146" s="129"/>
    </row>
    <row r="147" spans="1:22" hidden="1" outlineLevel="1">
      <c r="A147" s="8">
        <v>44682</v>
      </c>
      <c r="B147" s="129">
        <v>25855.225653490001</v>
      </c>
      <c r="C147" s="129">
        <v>2240.4095275900004</v>
      </c>
      <c r="D147" s="129">
        <v>15.03189018</v>
      </c>
      <c r="E147" s="129">
        <v>2177.85687745</v>
      </c>
      <c r="F147" s="129">
        <v>935.89827828000011</v>
      </c>
      <c r="G147" s="129">
        <v>57.986675139999996</v>
      </c>
      <c r="H147" s="129">
        <v>4006.9659171199996</v>
      </c>
      <c r="I147" s="129">
        <v>3931.7442221100009</v>
      </c>
      <c r="J147" s="129">
        <v>8366.1200378899994</v>
      </c>
      <c r="K147" s="129">
        <v>103.11180160999999</v>
      </c>
      <c r="L147" s="129">
        <v>213.21978436000001</v>
      </c>
      <c r="M147" s="129">
        <v>6.9359800800000011</v>
      </c>
      <c r="N147" s="129">
        <v>1672.7626854800001</v>
      </c>
      <c r="O147" s="129">
        <v>468.74435411000007</v>
      </c>
      <c r="P147" s="129">
        <v>288.10069988000004</v>
      </c>
      <c r="Q147" s="129">
        <v>215.55453436000002</v>
      </c>
      <c r="R147" s="129">
        <v>1075.9844031700002</v>
      </c>
      <c r="S147" s="129">
        <v>26.283935679999999</v>
      </c>
      <c r="T147" s="129">
        <v>52.514048999999993</v>
      </c>
      <c r="U147" s="129"/>
      <c r="V147" s="129"/>
    </row>
    <row r="148" spans="1:22" hidden="1" outlineLevel="1">
      <c r="A148" s="8">
        <v>44713</v>
      </c>
      <c r="B148" s="129">
        <v>25683.212633350005</v>
      </c>
      <c r="C148" s="129">
        <v>1844.9460349999999</v>
      </c>
      <c r="D148" s="129">
        <v>14.068100249999999</v>
      </c>
      <c r="E148" s="129">
        <v>2103.3633572100007</v>
      </c>
      <c r="F148" s="129">
        <v>945.29088554999998</v>
      </c>
      <c r="G148" s="129">
        <v>60.263911669999999</v>
      </c>
      <c r="H148" s="129">
        <v>3755.6905202299995</v>
      </c>
      <c r="I148" s="129">
        <v>4274.9675418500001</v>
      </c>
      <c r="J148" s="129">
        <v>8381.1757686099991</v>
      </c>
      <c r="K148" s="129">
        <v>103.70463143999999</v>
      </c>
      <c r="L148" s="129">
        <v>306.17776051000004</v>
      </c>
      <c r="M148" s="129">
        <v>8.3109681599999998</v>
      </c>
      <c r="N148" s="129">
        <v>1703.4405126200002</v>
      </c>
      <c r="O148" s="129">
        <v>477.65986993999996</v>
      </c>
      <c r="P148" s="129">
        <v>314.59391829999993</v>
      </c>
      <c r="Q148" s="129">
        <v>199.18921636999997</v>
      </c>
      <c r="R148" s="129">
        <v>1112.4896027900002</v>
      </c>
      <c r="S148" s="129">
        <v>23.869707419999997</v>
      </c>
      <c r="T148" s="129">
        <v>54.010325430000002</v>
      </c>
      <c r="U148" s="129"/>
      <c r="V148" s="129"/>
    </row>
    <row r="149" spans="1:22" hidden="1" outlineLevel="1">
      <c r="A149" s="8">
        <v>44743</v>
      </c>
      <c r="B149" s="129">
        <v>27655.14919905</v>
      </c>
      <c r="C149" s="129">
        <v>1693.38982925</v>
      </c>
      <c r="D149" s="129">
        <v>21.20192295</v>
      </c>
      <c r="E149" s="129">
        <v>2401.5369850299994</v>
      </c>
      <c r="F149" s="129">
        <v>873.24085409999986</v>
      </c>
      <c r="G149" s="129">
        <v>67.173497670000017</v>
      </c>
      <c r="H149" s="129">
        <v>4098.4683082499996</v>
      </c>
      <c r="I149" s="129">
        <v>4024.4997039500004</v>
      </c>
      <c r="J149" s="129">
        <v>10164.298038049999</v>
      </c>
      <c r="K149" s="129">
        <v>90.690946710000006</v>
      </c>
      <c r="L149" s="129">
        <v>240.02313341000001</v>
      </c>
      <c r="M149" s="129">
        <v>8.466514759999999</v>
      </c>
      <c r="N149" s="129">
        <v>1775.9346268600002</v>
      </c>
      <c r="O149" s="129">
        <v>489.22359177999994</v>
      </c>
      <c r="P149" s="129">
        <v>373.39996464000001</v>
      </c>
      <c r="Q149" s="129">
        <v>237.34436153000001</v>
      </c>
      <c r="R149" s="129">
        <v>1016.1964598500001</v>
      </c>
      <c r="S149" s="129">
        <v>23.325006519999999</v>
      </c>
      <c r="T149" s="129">
        <v>56.735453740000004</v>
      </c>
      <c r="U149" s="129"/>
      <c r="V149" s="129"/>
    </row>
    <row r="150" spans="1:22" hidden="1" outlineLevel="1">
      <c r="A150" s="8">
        <v>44774</v>
      </c>
      <c r="B150" s="129">
        <v>28323.632657650003</v>
      </c>
      <c r="C150" s="129">
        <v>1714.84397386</v>
      </c>
      <c r="D150" s="129">
        <v>17.30909698</v>
      </c>
      <c r="E150" s="129">
        <v>2648.3693260800001</v>
      </c>
      <c r="F150" s="129">
        <v>1003.3603862799999</v>
      </c>
      <c r="G150" s="129">
        <v>60.042891300000008</v>
      </c>
      <c r="H150" s="129">
        <v>4008.8811919799996</v>
      </c>
      <c r="I150" s="129">
        <v>3971.0946690100004</v>
      </c>
      <c r="J150" s="129">
        <v>10304.070175249999</v>
      </c>
      <c r="K150" s="129">
        <v>90.96811215999999</v>
      </c>
      <c r="L150" s="129">
        <v>261.80479703000003</v>
      </c>
      <c r="M150" s="129">
        <v>9.1341191899999998</v>
      </c>
      <c r="N150" s="129">
        <v>1798.2747606500002</v>
      </c>
      <c r="O150" s="129">
        <v>515.82409948999998</v>
      </c>
      <c r="P150" s="129">
        <v>495.96926394000002</v>
      </c>
      <c r="Q150" s="129">
        <v>313.84599967000003</v>
      </c>
      <c r="R150" s="129">
        <v>1037.2629279599998</v>
      </c>
      <c r="S150" s="129">
        <v>24.437121010000002</v>
      </c>
      <c r="T150" s="129">
        <v>48.139745810000001</v>
      </c>
      <c r="U150" s="129"/>
      <c r="V150" s="129"/>
    </row>
    <row r="151" spans="1:22" hidden="1" outlineLevel="1">
      <c r="A151" s="8">
        <v>44805</v>
      </c>
      <c r="B151" s="129">
        <v>29935.124900299998</v>
      </c>
      <c r="C151" s="129">
        <v>1990.95152661</v>
      </c>
      <c r="D151" s="129">
        <v>22.384898750000001</v>
      </c>
      <c r="E151" s="129">
        <v>2791.6947710500008</v>
      </c>
      <c r="F151" s="129">
        <v>1089.2249609400001</v>
      </c>
      <c r="G151" s="129">
        <v>60.720068429999991</v>
      </c>
      <c r="H151" s="129">
        <v>3952.21813346</v>
      </c>
      <c r="I151" s="129">
        <v>4294.6322512099996</v>
      </c>
      <c r="J151" s="129">
        <v>10918.233976449999</v>
      </c>
      <c r="K151" s="129">
        <v>111.67594507999999</v>
      </c>
      <c r="L151" s="129">
        <v>285.63974690999999</v>
      </c>
      <c r="M151" s="129">
        <v>10.1501986</v>
      </c>
      <c r="N151" s="129">
        <v>1779.5537243400001</v>
      </c>
      <c r="O151" s="129">
        <v>510.58048762999999</v>
      </c>
      <c r="P151" s="129">
        <v>639.69764340000006</v>
      </c>
      <c r="Q151" s="129">
        <v>340.44280655</v>
      </c>
      <c r="R151" s="129">
        <v>1055.5014234100001</v>
      </c>
      <c r="S151" s="129">
        <v>30.465818850000002</v>
      </c>
      <c r="T151" s="129">
        <v>51.356518630000004</v>
      </c>
      <c r="U151" s="129"/>
      <c r="V151" s="129"/>
    </row>
    <row r="152" spans="1:22" hidden="1" outlineLevel="1">
      <c r="A152" s="8">
        <v>44835</v>
      </c>
      <c r="B152" s="129">
        <v>32059.913160470001</v>
      </c>
      <c r="C152" s="129">
        <v>2435.7440189999998</v>
      </c>
      <c r="D152" s="129">
        <v>20.155053079999998</v>
      </c>
      <c r="E152" s="129">
        <v>2746.20206014</v>
      </c>
      <c r="F152" s="129">
        <v>1107.5083313700002</v>
      </c>
      <c r="G152" s="129">
        <v>69.794732769999996</v>
      </c>
      <c r="H152" s="129">
        <v>4027.4896025200005</v>
      </c>
      <c r="I152" s="129">
        <v>4819.9952287599999</v>
      </c>
      <c r="J152" s="129">
        <v>12210.881134950001</v>
      </c>
      <c r="K152" s="129">
        <v>94.692092080000009</v>
      </c>
      <c r="L152" s="129">
        <v>351.18656120000003</v>
      </c>
      <c r="M152" s="129">
        <v>21.240929210000001</v>
      </c>
      <c r="N152" s="129">
        <v>1794.1933436400002</v>
      </c>
      <c r="O152" s="129">
        <v>573.15831580999998</v>
      </c>
      <c r="P152" s="129">
        <v>321.91958539999996</v>
      </c>
      <c r="Q152" s="129">
        <v>306.11206206999998</v>
      </c>
      <c r="R152" s="129">
        <v>1066.94078459</v>
      </c>
      <c r="S152" s="129">
        <v>27.14284838</v>
      </c>
      <c r="T152" s="129">
        <v>65.556475500000005</v>
      </c>
      <c r="U152" s="129"/>
      <c r="V152" s="129"/>
    </row>
    <row r="153" spans="1:22" hidden="1" outlineLevel="1">
      <c r="A153" s="8">
        <v>44866</v>
      </c>
      <c r="B153" s="129">
        <v>34959.164871540001</v>
      </c>
      <c r="C153" s="129">
        <v>2635.1951799100002</v>
      </c>
      <c r="D153" s="129">
        <v>25.592946210000001</v>
      </c>
      <c r="E153" s="129">
        <v>3186.5022043899999</v>
      </c>
      <c r="F153" s="129">
        <v>1317.1045449699998</v>
      </c>
      <c r="G153" s="129">
        <v>68.677546210000003</v>
      </c>
      <c r="H153" s="129">
        <v>4850.7542384899989</v>
      </c>
      <c r="I153" s="129">
        <v>5583.7058904900005</v>
      </c>
      <c r="J153" s="129">
        <v>12784.664888120002</v>
      </c>
      <c r="K153" s="129">
        <v>116.55368417</v>
      </c>
      <c r="L153" s="129">
        <v>344.39161287000002</v>
      </c>
      <c r="M153" s="129">
        <v>35.0579781</v>
      </c>
      <c r="N153" s="129">
        <v>1736.3514506100003</v>
      </c>
      <c r="O153" s="129">
        <v>596.70133055999997</v>
      </c>
      <c r="P153" s="129">
        <v>332.18935004000002</v>
      </c>
      <c r="Q153" s="129">
        <v>299.97824882999998</v>
      </c>
      <c r="R153" s="129">
        <v>948.66000640000004</v>
      </c>
      <c r="S153" s="129">
        <v>31.259379059999997</v>
      </c>
      <c r="T153" s="129">
        <v>65.824392110000005</v>
      </c>
      <c r="U153" s="129"/>
      <c r="V153" s="129"/>
    </row>
    <row r="154" spans="1:22" hidden="1" outlineLevel="1">
      <c r="A154" s="8">
        <v>44896</v>
      </c>
      <c r="B154" s="129">
        <v>39573.954278849997</v>
      </c>
      <c r="C154" s="129">
        <v>2754.89921185</v>
      </c>
      <c r="D154" s="129">
        <v>20.796799230000001</v>
      </c>
      <c r="E154" s="129">
        <v>3706.8949278700002</v>
      </c>
      <c r="F154" s="129">
        <v>1462.55076003</v>
      </c>
      <c r="G154" s="129">
        <v>80.304980139999998</v>
      </c>
      <c r="H154" s="129">
        <v>7290.0785383500006</v>
      </c>
      <c r="I154" s="129">
        <v>6319.9531617500006</v>
      </c>
      <c r="J154" s="129">
        <v>13176.180928729998</v>
      </c>
      <c r="K154" s="129">
        <v>117.73423111999998</v>
      </c>
      <c r="L154" s="129">
        <v>327.62735647</v>
      </c>
      <c r="M154" s="129">
        <v>29.478438020000002</v>
      </c>
      <c r="N154" s="129">
        <v>1812.6354462699999</v>
      </c>
      <c r="O154" s="129">
        <v>641.78469082999982</v>
      </c>
      <c r="P154" s="129">
        <v>386.50908709999999</v>
      </c>
      <c r="Q154" s="129">
        <v>299.40818492</v>
      </c>
      <c r="R154" s="129">
        <v>1045.3033521999998</v>
      </c>
      <c r="S154" s="129">
        <v>34.73647939</v>
      </c>
      <c r="T154" s="129">
        <v>67.077704579999988</v>
      </c>
      <c r="U154" s="129"/>
      <c r="V154" s="129"/>
    </row>
    <row r="155" spans="1:22" hidden="1" outlineLevel="1">
      <c r="A155" s="8">
        <v>44927</v>
      </c>
      <c r="B155" s="129">
        <v>39303.692432659998</v>
      </c>
      <c r="C155" s="129">
        <v>2894.6192743800002</v>
      </c>
      <c r="D155" s="129">
        <v>11.72545294</v>
      </c>
      <c r="E155" s="129">
        <v>4116.8949398100003</v>
      </c>
      <c r="F155" s="129">
        <v>1282.1290033499999</v>
      </c>
      <c r="G155" s="129">
        <v>82.060838750000002</v>
      </c>
      <c r="H155" s="129">
        <v>6684.0154388400006</v>
      </c>
      <c r="I155" s="129">
        <v>6404.2271310400001</v>
      </c>
      <c r="J155" s="129">
        <v>12853.975477889999</v>
      </c>
      <c r="K155" s="129">
        <v>188.32792520000001</v>
      </c>
      <c r="L155" s="129">
        <v>392.98438681999994</v>
      </c>
      <c r="M155" s="129">
        <v>32.347612400000003</v>
      </c>
      <c r="N155" s="129">
        <v>1882.17076387</v>
      </c>
      <c r="O155" s="129">
        <v>669.22366693999993</v>
      </c>
      <c r="P155" s="129">
        <v>381.96923401000004</v>
      </c>
      <c r="Q155" s="129">
        <v>340.16428221999996</v>
      </c>
      <c r="R155" s="129">
        <v>976.57283077</v>
      </c>
      <c r="S155" s="129">
        <v>40.192287909999997</v>
      </c>
      <c r="T155" s="129">
        <v>70.091885520000005</v>
      </c>
      <c r="U155" s="129"/>
      <c r="V155" s="129"/>
    </row>
    <row r="156" spans="1:22" hidden="1" outlineLevel="1">
      <c r="A156" s="8">
        <v>44958</v>
      </c>
      <c r="B156" s="129">
        <v>38709.647261189995</v>
      </c>
      <c r="C156" s="129">
        <v>3084.7847511199998</v>
      </c>
      <c r="D156" s="129">
        <v>9.0062196599999993</v>
      </c>
      <c r="E156" s="129">
        <v>4833.2108852499987</v>
      </c>
      <c r="F156" s="129">
        <v>1265.7333025799999</v>
      </c>
      <c r="G156" s="129">
        <v>67.28989344</v>
      </c>
      <c r="H156" s="129">
        <v>5641.9768987299994</v>
      </c>
      <c r="I156" s="129">
        <v>5885.4612149500008</v>
      </c>
      <c r="J156" s="129">
        <v>12681.696305730002</v>
      </c>
      <c r="K156" s="129">
        <v>209.54172679000001</v>
      </c>
      <c r="L156" s="129">
        <v>364.87777098000004</v>
      </c>
      <c r="M156" s="129">
        <v>37.466735639999996</v>
      </c>
      <c r="N156" s="129">
        <v>1886.3153913599999</v>
      </c>
      <c r="O156" s="129">
        <v>685.21869092999998</v>
      </c>
      <c r="P156" s="129">
        <v>370.02249368000003</v>
      </c>
      <c r="Q156" s="129">
        <v>358.06748053000007</v>
      </c>
      <c r="R156" s="129">
        <v>1222.2881992800001</v>
      </c>
      <c r="S156" s="129">
        <v>39.871673559999998</v>
      </c>
      <c r="T156" s="129">
        <v>66.81762698</v>
      </c>
      <c r="U156" s="129"/>
      <c r="V156" s="129"/>
    </row>
    <row r="157" spans="1:22" hidden="1" outlineLevel="1">
      <c r="A157" s="8">
        <v>44986</v>
      </c>
      <c r="B157" s="129">
        <v>40769.075178930005</v>
      </c>
      <c r="C157" s="129">
        <v>2891.0111916599999</v>
      </c>
      <c r="D157" s="129">
        <v>11.79278622</v>
      </c>
      <c r="E157" s="129">
        <v>4974.8886658899992</v>
      </c>
      <c r="F157" s="129">
        <v>1416.8651263900001</v>
      </c>
      <c r="G157" s="129">
        <v>93.136853479999999</v>
      </c>
      <c r="H157" s="129">
        <v>5459.8709915100007</v>
      </c>
      <c r="I157" s="129">
        <v>6422.2157448500002</v>
      </c>
      <c r="J157" s="129">
        <v>13805.30350543</v>
      </c>
      <c r="K157" s="129">
        <v>221.72549149</v>
      </c>
      <c r="L157" s="129">
        <v>359.61058395999999</v>
      </c>
      <c r="M157" s="129">
        <v>46.35317817</v>
      </c>
      <c r="N157" s="129">
        <v>2235.65752522</v>
      </c>
      <c r="O157" s="129">
        <v>734.92852943999992</v>
      </c>
      <c r="P157" s="129">
        <v>399.03211388000005</v>
      </c>
      <c r="Q157" s="129">
        <v>373.15425343999999</v>
      </c>
      <c r="R157" s="129">
        <v>1213.1010284199999</v>
      </c>
      <c r="S157" s="129">
        <v>41.67362808</v>
      </c>
      <c r="T157" s="129">
        <v>68.753981400000001</v>
      </c>
      <c r="U157" s="129"/>
      <c r="V157" s="129"/>
    </row>
    <row r="158" spans="1:22" hidden="1" outlineLevel="1">
      <c r="A158" s="8">
        <v>45017</v>
      </c>
      <c r="B158" s="129">
        <v>41344.244156569999</v>
      </c>
      <c r="C158" s="129">
        <v>2777.1960028800004</v>
      </c>
      <c r="D158" s="129">
        <v>14.619317019999999</v>
      </c>
      <c r="E158" s="129">
        <v>4640.4108647499997</v>
      </c>
      <c r="F158" s="129">
        <v>1352.79968992</v>
      </c>
      <c r="G158" s="129">
        <v>91.567834470000008</v>
      </c>
      <c r="H158" s="129">
        <v>5899.9043263200001</v>
      </c>
      <c r="I158" s="129">
        <v>5797.5145279199996</v>
      </c>
      <c r="J158" s="129">
        <v>14364.493943689999</v>
      </c>
      <c r="K158" s="129">
        <v>221.05469248</v>
      </c>
      <c r="L158" s="129">
        <v>522.32135656000003</v>
      </c>
      <c r="M158" s="129">
        <v>679.82778546999987</v>
      </c>
      <c r="N158" s="129">
        <v>2190.9718607099999</v>
      </c>
      <c r="O158" s="129">
        <v>740.63226393000002</v>
      </c>
      <c r="P158" s="129">
        <v>404.78145583000003</v>
      </c>
      <c r="Q158" s="129">
        <v>307.45399966000002</v>
      </c>
      <c r="R158" s="129">
        <v>1219.6208583499997</v>
      </c>
      <c r="S158" s="129">
        <v>45.744581610000004</v>
      </c>
      <c r="T158" s="129">
        <v>73.328794999999985</v>
      </c>
      <c r="U158" s="129"/>
      <c r="V158" s="129"/>
    </row>
    <row r="159" spans="1:22" hidden="1" outlineLevel="1">
      <c r="A159" s="8">
        <v>45047</v>
      </c>
      <c r="B159" s="129">
        <v>39469.547030779999</v>
      </c>
      <c r="C159" s="129">
        <v>2793.3232128600002</v>
      </c>
      <c r="D159" s="129">
        <v>7.9451159000000002</v>
      </c>
      <c r="E159" s="129">
        <v>4442.5684908999992</v>
      </c>
      <c r="F159" s="129">
        <v>1341.9356731099999</v>
      </c>
      <c r="G159" s="129">
        <v>99.853337939999989</v>
      </c>
      <c r="H159" s="129">
        <v>5289.8393954900002</v>
      </c>
      <c r="I159" s="129">
        <v>4789.08869529</v>
      </c>
      <c r="J159" s="129">
        <v>14162.958222789999</v>
      </c>
      <c r="K159" s="129">
        <v>204.48088497000001</v>
      </c>
      <c r="L159" s="129">
        <v>541.71138431000008</v>
      </c>
      <c r="M159" s="129">
        <v>669.39361384000006</v>
      </c>
      <c r="N159" s="129">
        <v>2299.28737955</v>
      </c>
      <c r="O159" s="129">
        <v>777.47644600000001</v>
      </c>
      <c r="P159" s="129">
        <v>405.90067017000001</v>
      </c>
      <c r="Q159" s="129">
        <v>309.42297332999999</v>
      </c>
      <c r="R159" s="129">
        <v>1222.2548244100001</v>
      </c>
      <c r="S159" s="129">
        <v>35.892304519999996</v>
      </c>
      <c r="T159" s="129">
        <v>76.214405400000004</v>
      </c>
      <c r="U159" s="129"/>
      <c r="V159" s="129"/>
    </row>
    <row r="160" spans="1:22" hidden="1" outlineLevel="1">
      <c r="A160" s="8">
        <v>45078</v>
      </c>
      <c r="B160" s="129">
        <v>38205.244595459997</v>
      </c>
      <c r="C160" s="129">
        <v>2543.68676559</v>
      </c>
      <c r="D160" s="129">
        <v>2.6632548300000001</v>
      </c>
      <c r="E160" s="129">
        <v>4441.4352973799996</v>
      </c>
      <c r="F160" s="129">
        <v>1139.5918207599998</v>
      </c>
      <c r="G160" s="129">
        <v>85.42095187000001</v>
      </c>
      <c r="H160" s="129">
        <v>4499.9887537599998</v>
      </c>
      <c r="I160" s="129">
        <v>5200.2219783900009</v>
      </c>
      <c r="J160" s="129">
        <v>13672.341504219999</v>
      </c>
      <c r="K160" s="129">
        <v>245.71794432000002</v>
      </c>
      <c r="L160" s="129">
        <v>509.43643269999995</v>
      </c>
      <c r="M160" s="129">
        <v>665.34412656000006</v>
      </c>
      <c r="N160" s="129">
        <v>2438.9698774899998</v>
      </c>
      <c r="O160" s="129">
        <v>820.21050620999995</v>
      </c>
      <c r="P160" s="129">
        <v>388.83667312</v>
      </c>
      <c r="Q160" s="129">
        <v>272.19536628000003</v>
      </c>
      <c r="R160" s="129">
        <v>1167.9912226599999</v>
      </c>
      <c r="S160" s="129">
        <v>34.423249320000004</v>
      </c>
      <c r="T160" s="129">
        <v>76.768869999999993</v>
      </c>
      <c r="U160" s="129"/>
      <c r="V160" s="129"/>
    </row>
    <row r="161" spans="1:22" hidden="1" outlineLevel="1">
      <c r="A161" s="8">
        <v>45108</v>
      </c>
      <c r="B161" s="129">
        <v>38690.976197299999</v>
      </c>
      <c r="C161" s="129">
        <v>2553.2805093399998</v>
      </c>
      <c r="D161" s="129">
        <v>2.1077555600000002</v>
      </c>
      <c r="E161" s="129">
        <v>5027.7710923800005</v>
      </c>
      <c r="F161" s="129">
        <v>998.23786133999988</v>
      </c>
      <c r="G161" s="129">
        <v>102.31586457999998</v>
      </c>
      <c r="H161" s="129">
        <v>3897.90442446</v>
      </c>
      <c r="I161" s="129">
        <v>5088.2887091600005</v>
      </c>
      <c r="J161" s="129">
        <v>14318.63228424</v>
      </c>
      <c r="K161" s="129">
        <v>239.68322968000001</v>
      </c>
      <c r="L161" s="129">
        <v>477.22368699000003</v>
      </c>
      <c r="M161" s="129">
        <v>666.76079642999991</v>
      </c>
      <c r="N161" s="129">
        <v>2543.5858428299998</v>
      </c>
      <c r="O161" s="129">
        <v>797.92015272000003</v>
      </c>
      <c r="P161" s="129">
        <v>412.48756452000003</v>
      </c>
      <c r="Q161" s="129">
        <v>274.99746441999997</v>
      </c>
      <c r="R161" s="129">
        <v>1165.1024542600001</v>
      </c>
      <c r="S161" s="129">
        <v>35.10281311</v>
      </c>
      <c r="T161" s="129">
        <v>89.573691280000006</v>
      </c>
      <c r="U161" s="129"/>
      <c r="V161" s="129"/>
    </row>
    <row r="162" spans="1:22" hidden="1" outlineLevel="1">
      <c r="A162" s="8">
        <v>45139</v>
      </c>
      <c r="B162" s="129">
        <v>37848.104050299997</v>
      </c>
      <c r="C162" s="129">
        <v>2525.91724174</v>
      </c>
      <c r="D162" s="129">
        <v>4.2713061200000002</v>
      </c>
      <c r="E162" s="129">
        <v>4945.9894346200008</v>
      </c>
      <c r="F162" s="129">
        <v>1031.4299609699999</v>
      </c>
      <c r="G162" s="129">
        <v>97.972766520000008</v>
      </c>
      <c r="H162" s="129">
        <v>4320.7714900200008</v>
      </c>
      <c r="I162" s="129">
        <v>5445.9027745499998</v>
      </c>
      <c r="J162" s="129">
        <v>13769.494538790001</v>
      </c>
      <c r="K162" s="129">
        <v>249.54089352</v>
      </c>
      <c r="L162" s="129">
        <v>414.28166883000006</v>
      </c>
      <c r="M162" s="129">
        <v>666.58634270000005</v>
      </c>
      <c r="N162" s="129">
        <v>1376.38862331</v>
      </c>
      <c r="O162" s="129">
        <v>841.10920314999998</v>
      </c>
      <c r="P162" s="129">
        <v>434.73362529000002</v>
      </c>
      <c r="Q162" s="129">
        <v>396.38603612999998</v>
      </c>
      <c r="R162" s="129">
        <v>1180.9705985100002</v>
      </c>
      <c r="S162" s="129">
        <v>47.242689509999998</v>
      </c>
      <c r="T162" s="129">
        <v>99.114856019999991</v>
      </c>
      <c r="U162" s="129"/>
      <c r="V162" s="129"/>
    </row>
    <row r="163" spans="1:22" hidden="1" outlineLevel="1">
      <c r="A163" s="8">
        <v>45170</v>
      </c>
      <c r="B163" s="129">
        <v>37359.605044819997</v>
      </c>
      <c r="C163" s="129">
        <v>2484.6729933500001</v>
      </c>
      <c r="D163" s="129">
        <v>6.4161815799999991</v>
      </c>
      <c r="E163" s="129">
        <v>4546.3150962799991</v>
      </c>
      <c r="F163" s="129">
        <v>1090.7217659999999</v>
      </c>
      <c r="G163" s="129">
        <v>117.95550281</v>
      </c>
      <c r="H163" s="129">
        <v>4630.3632946899997</v>
      </c>
      <c r="I163" s="129">
        <v>5616.0659796600003</v>
      </c>
      <c r="J163" s="129">
        <v>13432.96349301</v>
      </c>
      <c r="K163" s="129">
        <v>175.29928504000003</v>
      </c>
      <c r="L163" s="129">
        <v>440.47815090999995</v>
      </c>
      <c r="M163" s="129">
        <v>675.04852541999992</v>
      </c>
      <c r="N163" s="129">
        <v>1127.3555478400001</v>
      </c>
      <c r="O163" s="129">
        <v>824.63626338999984</v>
      </c>
      <c r="P163" s="129">
        <v>430.86622506000003</v>
      </c>
      <c r="Q163" s="129">
        <v>447.37607431999999</v>
      </c>
      <c r="R163" s="129">
        <v>1179.0659039100001</v>
      </c>
      <c r="S163" s="129">
        <v>37.75310322</v>
      </c>
      <c r="T163" s="129">
        <v>96.251658329999998</v>
      </c>
      <c r="U163" s="129"/>
      <c r="V163" s="129"/>
    </row>
    <row r="164" spans="1:22" hidden="1" outlineLevel="1">
      <c r="A164" s="8">
        <v>45200</v>
      </c>
      <c r="B164" s="129">
        <v>40821.379857029999</v>
      </c>
      <c r="C164" s="129">
        <v>2523.3872633499996</v>
      </c>
      <c r="D164" s="129">
        <v>8.1803937200000014</v>
      </c>
      <c r="E164" s="129">
        <v>5902.5020594300004</v>
      </c>
      <c r="F164" s="129">
        <v>1264.4441305299999</v>
      </c>
      <c r="G164" s="129">
        <v>102.88525236999999</v>
      </c>
      <c r="H164" s="129">
        <v>5409.2491040700006</v>
      </c>
      <c r="I164" s="129">
        <v>6351.9692059700001</v>
      </c>
      <c r="J164" s="129">
        <v>13722.97670505</v>
      </c>
      <c r="K164" s="129">
        <v>149.54106167</v>
      </c>
      <c r="L164" s="129">
        <v>375.78298813000004</v>
      </c>
      <c r="M164" s="129">
        <v>667.90564197999993</v>
      </c>
      <c r="N164" s="129">
        <v>1246.9104287800001</v>
      </c>
      <c r="O164" s="129">
        <v>808.16907843000001</v>
      </c>
      <c r="P164" s="129">
        <v>416.37760622999997</v>
      </c>
      <c r="Q164" s="129">
        <v>493.47407069999997</v>
      </c>
      <c r="R164" s="129">
        <v>1250.48390412</v>
      </c>
      <c r="S164" s="129">
        <v>34.076980079999998</v>
      </c>
      <c r="T164" s="129">
        <v>93.063982420000002</v>
      </c>
      <c r="U164" s="129"/>
      <c r="V164" s="129"/>
    </row>
    <row r="165" spans="1:22" hidden="1" outlineLevel="1">
      <c r="A165" s="8">
        <v>45231</v>
      </c>
      <c r="B165" s="129">
        <v>40650.024453420003</v>
      </c>
      <c r="C165" s="129">
        <v>2580.4466104200001</v>
      </c>
      <c r="D165" s="129">
        <v>8.3096382200000001</v>
      </c>
      <c r="E165" s="129">
        <v>5706.9750377300006</v>
      </c>
      <c r="F165" s="129">
        <v>890.72078001</v>
      </c>
      <c r="G165" s="129">
        <v>94.959101999999987</v>
      </c>
      <c r="H165" s="129">
        <v>5162.9570870199996</v>
      </c>
      <c r="I165" s="129">
        <v>6377.9133031299989</v>
      </c>
      <c r="J165" s="129">
        <v>14220.111998349999</v>
      </c>
      <c r="K165" s="129">
        <v>133.94992510999998</v>
      </c>
      <c r="L165" s="129">
        <v>357.05791448000002</v>
      </c>
      <c r="M165" s="129">
        <v>617.43766936999998</v>
      </c>
      <c r="N165" s="129">
        <v>1203.7505408100001</v>
      </c>
      <c r="O165" s="129">
        <v>825.24820234999993</v>
      </c>
      <c r="P165" s="129">
        <v>427.48664279000002</v>
      </c>
      <c r="Q165" s="129">
        <v>510.99546400999998</v>
      </c>
      <c r="R165" s="129">
        <v>1389.09788568</v>
      </c>
      <c r="S165" s="129">
        <v>39.319797010000002</v>
      </c>
      <c r="T165" s="129">
        <v>103.28685492999999</v>
      </c>
      <c r="U165" s="129"/>
      <c r="V165" s="129"/>
    </row>
    <row r="166" spans="1:22" hidden="1" outlineLevel="1">
      <c r="A166" s="8">
        <v>45261</v>
      </c>
      <c r="B166" s="129">
        <v>44728.485035139995</v>
      </c>
      <c r="C166" s="129">
        <v>2492.8039055099998</v>
      </c>
      <c r="D166" s="129">
        <v>10.509046510000001</v>
      </c>
      <c r="E166" s="129">
        <v>5646.0089193899985</v>
      </c>
      <c r="F166" s="129">
        <v>960.79074799999989</v>
      </c>
      <c r="G166" s="129">
        <v>149.65887441999999</v>
      </c>
      <c r="H166" s="129">
        <v>7483.5866716400005</v>
      </c>
      <c r="I166" s="129">
        <v>7323.4379999500006</v>
      </c>
      <c r="J166" s="129">
        <v>15271.9415082</v>
      </c>
      <c r="K166" s="129">
        <v>151.00744137999999</v>
      </c>
      <c r="L166" s="129">
        <v>416.32435218000001</v>
      </c>
      <c r="M166" s="129">
        <v>556.88510030000009</v>
      </c>
      <c r="N166" s="129">
        <v>1021.83924064</v>
      </c>
      <c r="O166" s="129">
        <v>965.88163164000002</v>
      </c>
      <c r="P166" s="129">
        <v>479.08762251999997</v>
      </c>
      <c r="Q166" s="129">
        <v>491.33043756999996</v>
      </c>
      <c r="R166" s="129">
        <v>1160.0212891000003</v>
      </c>
      <c r="S166" s="129">
        <v>39.122923130000011</v>
      </c>
      <c r="T166" s="129">
        <v>108.24732306</v>
      </c>
      <c r="U166" s="129"/>
      <c r="V166" s="129"/>
    </row>
    <row r="167" spans="1:22" hidden="1" outlineLevel="1">
      <c r="A167" s="8">
        <v>45292</v>
      </c>
      <c r="B167" s="129">
        <v>44165.70303343</v>
      </c>
      <c r="C167" s="129">
        <v>2701.4441156100002</v>
      </c>
      <c r="D167" s="129">
        <v>8.7875505999999994</v>
      </c>
      <c r="E167" s="129">
        <v>5165.6004526999996</v>
      </c>
      <c r="F167" s="129">
        <v>1280.7350970900002</v>
      </c>
      <c r="G167" s="129">
        <v>99.991973889999997</v>
      </c>
      <c r="H167" s="129">
        <v>6147.4113913199999</v>
      </c>
      <c r="I167" s="129">
        <v>7107.40318974</v>
      </c>
      <c r="J167" s="129">
        <v>16238.078518849998</v>
      </c>
      <c r="K167" s="129">
        <v>116.70228859000001</v>
      </c>
      <c r="L167" s="129">
        <v>427.53511433</v>
      </c>
      <c r="M167" s="129">
        <v>554.74578177000001</v>
      </c>
      <c r="N167" s="129">
        <v>1091.2299520400002</v>
      </c>
      <c r="O167" s="129">
        <v>976.15915640000003</v>
      </c>
      <c r="P167" s="129">
        <v>480.23112389999994</v>
      </c>
      <c r="Q167" s="129">
        <v>528.26995800999998</v>
      </c>
      <c r="R167" s="129">
        <v>1085.5784097799999</v>
      </c>
      <c r="S167" s="129">
        <v>36.61964064</v>
      </c>
      <c r="T167" s="129">
        <v>119.17931817000002</v>
      </c>
      <c r="U167" s="129"/>
      <c r="V167" s="129"/>
    </row>
    <row r="168" spans="1:22" hidden="1" outlineLevel="1">
      <c r="A168" s="8">
        <v>45323</v>
      </c>
      <c r="B168" s="129">
        <v>45602.899555020005</v>
      </c>
      <c r="C168" s="129">
        <v>3192.47617799</v>
      </c>
      <c r="D168" s="129">
        <v>8.0273664800000013</v>
      </c>
      <c r="E168" s="129">
        <v>5338.3667738900003</v>
      </c>
      <c r="F168" s="129">
        <v>1273.4822191000001</v>
      </c>
      <c r="G168" s="129">
        <v>79.600342699999999</v>
      </c>
      <c r="H168" s="129">
        <v>5755.9931994899998</v>
      </c>
      <c r="I168" s="129">
        <v>6836.5159720499996</v>
      </c>
      <c r="J168" s="129">
        <v>17616.414035729998</v>
      </c>
      <c r="K168" s="129">
        <v>105.50256643</v>
      </c>
      <c r="L168" s="129">
        <v>429.20054708000004</v>
      </c>
      <c r="M168" s="129">
        <v>609.56699793999996</v>
      </c>
      <c r="N168" s="129">
        <v>1121.2039528</v>
      </c>
      <c r="O168" s="129">
        <v>934.56924004999996</v>
      </c>
      <c r="P168" s="129">
        <v>463.67906257999999</v>
      </c>
      <c r="Q168" s="129">
        <v>533.91925184000002</v>
      </c>
      <c r="R168" s="129">
        <v>1156.18235645</v>
      </c>
      <c r="S168" s="129">
        <v>35.974483830000004</v>
      </c>
      <c r="T168" s="129">
        <v>112.22500859000002</v>
      </c>
      <c r="U168" s="129"/>
      <c r="V168" s="129"/>
    </row>
    <row r="169" spans="1:22" hidden="1" outlineLevel="1">
      <c r="A169" s="8">
        <v>45352</v>
      </c>
      <c r="B169" s="129">
        <v>46006.592891289998</v>
      </c>
      <c r="C169" s="129">
        <v>3252.6468151999998</v>
      </c>
      <c r="D169" s="129">
        <v>9.1166787499999984</v>
      </c>
      <c r="E169" s="129">
        <v>4509.2627379099995</v>
      </c>
      <c r="F169" s="129">
        <v>1114.6227043399999</v>
      </c>
      <c r="G169" s="129">
        <v>71.455269920000006</v>
      </c>
      <c r="H169" s="129">
        <v>5792.3769907499991</v>
      </c>
      <c r="I169" s="129">
        <v>7051.7803084200004</v>
      </c>
      <c r="J169" s="129">
        <v>18689.355934250001</v>
      </c>
      <c r="K169" s="129">
        <v>104.14987792000001</v>
      </c>
      <c r="L169" s="129">
        <v>430.76054110999996</v>
      </c>
      <c r="M169" s="129">
        <v>596.54650198000002</v>
      </c>
      <c r="N169" s="129">
        <v>1056.0961568500002</v>
      </c>
      <c r="O169" s="129">
        <v>988.08041170000001</v>
      </c>
      <c r="P169" s="129">
        <v>441.57732425</v>
      </c>
      <c r="Q169" s="129">
        <v>521.24209194000002</v>
      </c>
      <c r="R169" s="129">
        <v>1225.4306145200001</v>
      </c>
      <c r="S169" s="129">
        <v>40.37796037999999</v>
      </c>
      <c r="T169" s="129">
        <v>111.71397110000001</v>
      </c>
      <c r="U169" s="129"/>
      <c r="V169" s="129"/>
    </row>
    <row r="170" spans="1:22">
      <c r="A170" s="8">
        <v>45383</v>
      </c>
      <c r="B170" s="129">
        <v>45853.323269529996</v>
      </c>
      <c r="C170" s="129">
        <v>3353.2012059200001</v>
      </c>
      <c r="D170" s="129">
        <v>9.6299443600000014</v>
      </c>
      <c r="E170" s="129">
        <v>3670.3677477700012</v>
      </c>
      <c r="F170" s="129">
        <v>1471.7257912700002</v>
      </c>
      <c r="G170" s="129">
        <v>79.418769260000005</v>
      </c>
      <c r="H170" s="129">
        <v>5589.3690724100006</v>
      </c>
      <c r="I170" s="129">
        <v>7051.3476950000004</v>
      </c>
      <c r="J170" s="129">
        <v>19925.797760329999</v>
      </c>
      <c r="K170" s="129">
        <v>106.41954325</v>
      </c>
      <c r="L170" s="129">
        <v>434.52821834000008</v>
      </c>
      <c r="M170" s="129">
        <v>53.513546130000002</v>
      </c>
      <c r="N170" s="129">
        <v>867.95426778000001</v>
      </c>
      <c r="O170" s="129">
        <v>991.45700676999991</v>
      </c>
      <c r="P170" s="129">
        <v>421.52585108999995</v>
      </c>
      <c r="Q170" s="129">
        <v>508.25338968</v>
      </c>
      <c r="R170" s="129">
        <v>1154.49574663</v>
      </c>
      <c r="S170" s="129">
        <v>60.017910880000002</v>
      </c>
      <c r="T170" s="129">
        <v>104.29980265999998</v>
      </c>
      <c r="U170" s="129"/>
      <c r="V170" s="129"/>
    </row>
    <row r="171" spans="1:22">
      <c r="A171" s="8">
        <v>45413</v>
      </c>
      <c r="B171" s="129">
        <v>47230.041105719996</v>
      </c>
      <c r="C171" s="129">
        <v>3307.1785652499998</v>
      </c>
      <c r="D171" s="129">
        <v>9.8278010800000004</v>
      </c>
      <c r="E171" s="129">
        <v>3775.2019039600004</v>
      </c>
      <c r="F171" s="129">
        <v>1906.05184781</v>
      </c>
      <c r="G171" s="129">
        <v>71.681270489999989</v>
      </c>
      <c r="H171" s="129">
        <v>7581.1654734000003</v>
      </c>
      <c r="I171" s="129">
        <v>6728.854514839999</v>
      </c>
      <c r="J171" s="129">
        <v>18798.588526660002</v>
      </c>
      <c r="K171" s="129">
        <v>288.19501001999998</v>
      </c>
      <c r="L171" s="129">
        <v>444.77326354000002</v>
      </c>
      <c r="M171" s="129">
        <v>37.415010369999997</v>
      </c>
      <c r="N171" s="129">
        <v>851.33746915999996</v>
      </c>
      <c r="O171" s="129">
        <v>1060.47972125</v>
      </c>
      <c r="P171" s="129">
        <v>419.90539553000008</v>
      </c>
      <c r="Q171" s="129">
        <v>486.05889638999997</v>
      </c>
      <c r="R171" s="129">
        <v>1283.3977683299995</v>
      </c>
      <c r="S171" s="129">
        <v>69.380807919999995</v>
      </c>
      <c r="T171" s="129">
        <v>110.54785971999999</v>
      </c>
      <c r="U171" s="129"/>
      <c r="V171" s="129"/>
    </row>
    <row r="172" spans="1:22">
      <c r="A172" s="8">
        <v>45444</v>
      </c>
      <c r="B172" s="129">
        <v>46125.211924510004</v>
      </c>
      <c r="C172" s="129">
        <v>3416.2743208299999</v>
      </c>
      <c r="D172" s="129">
        <v>8.1379405699999996</v>
      </c>
      <c r="E172" s="129">
        <v>5069.3321697199999</v>
      </c>
      <c r="F172" s="129">
        <v>1702.6536059800003</v>
      </c>
      <c r="G172" s="129">
        <v>93.027253389999998</v>
      </c>
      <c r="H172" s="129">
        <v>5875.4605035699997</v>
      </c>
      <c r="I172" s="129">
        <v>6600.1017651900002</v>
      </c>
      <c r="J172" s="129">
        <v>18523.198580750002</v>
      </c>
      <c r="K172" s="129">
        <v>185.78489930000001</v>
      </c>
      <c r="L172" s="129">
        <v>383.71929402000001</v>
      </c>
      <c r="M172" s="129">
        <v>34.229896979999999</v>
      </c>
      <c r="N172" s="129">
        <v>773.38099181999996</v>
      </c>
      <c r="O172" s="129">
        <v>1067.2480573</v>
      </c>
      <c r="P172" s="129">
        <v>493.22128356000002</v>
      </c>
      <c r="Q172" s="129">
        <v>422.18308943</v>
      </c>
      <c r="R172" s="129">
        <v>1293.4857867799999</v>
      </c>
      <c r="S172" s="129">
        <v>83.984417669999999</v>
      </c>
      <c r="T172" s="129">
        <v>99.788067650000016</v>
      </c>
      <c r="U172" s="129"/>
      <c r="V172" s="129"/>
    </row>
    <row r="173" spans="1:22">
      <c r="A173" s="8">
        <v>45474</v>
      </c>
      <c r="B173" s="129">
        <v>47999.087312250005</v>
      </c>
      <c r="C173" s="129">
        <v>4246.6233694299999</v>
      </c>
      <c r="D173" s="129">
        <v>15.651861860000004</v>
      </c>
      <c r="E173" s="129">
        <v>5424.6377355900004</v>
      </c>
      <c r="F173" s="129">
        <v>1789.28648879</v>
      </c>
      <c r="G173" s="129">
        <v>123.84910581999999</v>
      </c>
      <c r="H173" s="129">
        <v>6098.0088574899992</v>
      </c>
      <c r="I173" s="129">
        <v>6676.6915862199994</v>
      </c>
      <c r="J173" s="129">
        <v>18871.119016329998</v>
      </c>
      <c r="K173" s="129">
        <v>131.24456283000001</v>
      </c>
      <c r="L173" s="129">
        <v>408.58343707999995</v>
      </c>
      <c r="M173" s="129">
        <v>9.0282354699999985</v>
      </c>
      <c r="N173" s="129">
        <v>860.51124037</v>
      </c>
      <c r="O173" s="129">
        <v>1088.8246303599999</v>
      </c>
      <c r="P173" s="129">
        <v>477.06393995999997</v>
      </c>
      <c r="Q173" s="129">
        <v>399.83984105000002</v>
      </c>
      <c r="R173" s="129">
        <v>1201.0708506799999</v>
      </c>
      <c r="S173" s="129">
        <v>79.100801730000001</v>
      </c>
      <c r="T173" s="129">
        <v>97.95175119000001</v>
      </c>
      <c r="U173" s="129"/>
      <c r="V173" s="129"/>
    </row>
    <row r="174" spans="1:22">
      <c r="A174" s="8">
        <v>45505</v>
      </c>
      <c r="B174" s="129">
        <v>45269.579191829995</v>
      </c>
      <c r="C174" s="129">
        <v>3483.8546839999999</v>
      </c>
      <c r="D174" s="129">
        <v>8.5780179499999996</v>
      </c>
      <c r="E174" s="129">
        <v>4985.7450320600001</v>
      </c>
      <c r="F174" s="129">
        <v>1984.2886156300001</v>
      </c>
      <c r="G174" s="129">
        <v>106.33755378000001</v>
      </c>
      <c r="H174" s="129">
        <v>6138.1553987499992</v>
      </c>
      <c r="I174" s="129">
        <v>6340.2222944100004</v>
      </c>
      <c r="J174" s="129">
        <v>17369.651897260002</v>
      </c>
      <c r="K174" s="129">
        <v>153.71988392999998</v>
      </c>
      <c r="L174" s="129">
        <v>415.34184163999998</v>
      </c>
      <c r="M174" s="129">
        <v>18.387794700000001</v>
      </c>
      <c r="N174" s="129">
        <v>805.82210063000002</v>
      </c>
      <c r="O174" s="129">
        <v>1017.62103344</v>
      </c>
      <c r="P174" s="129">
        <v>453.52189016000005</v>
      </c>
      <c r="Q174" s="129">
        <v>550.96180861000005</v>
      </c>
      <c r="R174" s="129">
        <v>1256.9097375700001</v>
      </c>
      <c r="S174" s="129">
        <v>75.423315060000007</v>
      </c>
      <c r="T174" s="129">
        <v>105.03629225</v>
      </c>
      <c r="U174" s="129"/>
      <c r="V174" s="129"/>
    </row>
    <row r="175" spans="1:22">
      <c r="A175" s="8">
        <v>45536</v>
      </c>
      <c r="B175" s="129">
        <v>45149.700086410005</v>
      </c>
      <c r="C175" s="129">
        <v>3094.1276817299995</v>
      </c>
      <c r="D175" s="129">
        <v>10.6972132</v>
      </c>
      <c r="E175" s="129">
        <v>5307.6447812300003</v>
      </c>
      <c r="F175" s="129">
        <v>2536.1020167199999</v>
      </c>
      <c r="G175" s="129">
        <v>98.300375199999991</v>
      </c>
      <c r="H175" s="129">
        <v>5768.9372433200006</v>
      </c>
      <c r="I175" s="129">
        <v>5870.9635102699986</v>
      </c>
      <c r="J175" s="129">
        <v>17473.36546578</v>
      </c>
      <c r="K175" s="129">
        <v>150.98466306</v>
      </c>
      <c r="L175" s="129">
        <v>475.94393743999996</v>
      </c>
      <c r="M175" s="129">
        <v>9.1974592800000003</v>
      </c>
      <c r="N175" s="129">
        <v>929.80759097999999</v>
      </c>
      <c r="O175" s="129">
        <v>1006.4580672</v>
      </c>
      <c r="P175" s="129">
        <v>451.27604309000003</v>
      </c>
      <c r="Q175" s="129">
        <v>590.49760114000003</v>
      </c>
      <c r="R175" s="129">
        <v>1216.36076254</v>
      </c>
      <c r="S175" s="129">
        <v>42.76311931</v>
      </c>
      <c r="T175" s="129">
        <v>116.27255492</v>
      </c>
      <c r="U175" s="129"/>
      <c r="V175" s="129"/>
    </row>
    <row r="176" spans="1:22">
      <c r="A176" s="8">
        <v>45566</v>
      </c>
      <c r="B176" s="129">
        <v>46860.13066914001</v>
      </c>
      <c r="C176" s="129">
        <v>3229.3770905300003</v>
      </c>
      <c r="D176" s="129">
        <v>11.89841391</v>
      </c>
      <c r="E176" s="129">
        <v>4383.8646812400002</v>
      </c>
      <c r="F176" s="129">
        <v>2399.5776350699998</v>
      </c>
      <c r="G176" s="129">
        <v>112.57858786999999</v>
      </c>
      <c r="H176" s="129">
        <v>6833.6055261299998</v>
      </c>
      <c r="I176" s="129">
        <v>7156.9720603300002</v>
      </c>
      <c r="J176" s="129">
        <v>17728.266291969998</v>
      </c>
      <c r="K176" s="129">
        <v>141.9023497</v>
      </c>
      <c r="L176" s="129">
        <v>485.55874743000004</v>
      </c>
      <c r="M176" s="129">
        <v>17.358970729999999</v>
      </c>
      <c r="N176" s="129">
        <v>952.07350531999987</v>
      </c>
      <c r="O176" s="129">
        <v>1034.2610291599999</v>
      </c>
      <c r="P176" s="129">
        <v>458.44585108999991</v>
      </c>
      <c r="Q176" s="129">
        <v>555.27589760000001</v>
      </c>
      <c r="R176" s="129">
        <v>1180.1141949500002</v>
      </c>
      <c r="S176" s="129">
        <v>59.036274370000001</v>
      </c>
      <c r="T176" s="129">
        <v>119.96356174000002</v>
      </c>
      <c r="U176" s="129"/>
      <c r="V176" s="129"/>
    </row>
    <row r="177" spans="1:22">
      <c r="A177" s="8">
        <v>45597</v>
      </c>
      <c r="B177" s="129">
        <v>46098.2318266</v>
      </c>
      <c r="C177" s="129">
        <v>3550.1288917600004</v>
      </c>
      <c r="D177" s="129">
        <v>11.67526507</v>
      </c>
      <c r="E177" s="129">
        <v>4233.0045579200005</v>
      </c>
      <c r="F177" s="129">
        <v>2494.8588748299999</v>
      </c>
      <c r="G177" s="129">
        <v>94.552506649999998</v>
      </c>
      <c r="H177" s="129">
        <v>6541.7640174600001</v>
      </c>
      <c r="I177" s="129">
        <v>6852.8423055899993</v>
      </c>
      <c r="J177" s="129">
        <v>17180.819129700001</v>
      </c>
      <c r="K177" s="129">
        <v>137.66053636999999</v>
      </c>
      <c r="L177" s="129">
        <v>469.16625229999994</v>
      </c>
      <c r="M177" s="129">
        <v>16.801968100000003</v>
      </c>
      <c r="N177" s="129">
        <v>1130.7389310200001</v>
      </c>
      <c r="O177" s="129">
        <v>1013.9338133599999</v>
      </c>
      <c r="P177" s="129">
        <v>511.65913356999994</v>
      </c>
      <c r="Q177" s="129">
        <v>494.06272624999997</v>
      </c>
      <c r="R177" s="129">
        <v>1200.1082197000001</v>
      </c>
      <c r="S177" s="129">
        <v>41.493169199999997</v>
      </c>
      <c r="T177" s="129">
        <v>122.96152775000002</v>
      </c>
      <c r="U177" s="129"/>
      <c r="V177" s="129"/>
    </row>
    <row r="178" spans="1:22">
      <c r="A178" s="8">
        <v>45627</v>
      </c>
      <c r="B178" s="129">
        <v>51611.919616200001</v>
      </c>
      <c r="C178" s="129">
        <v>3289.6242838499993</v>
      </c>
      <c r="D178" s="129">
        <v>12.78593146</v>
      </c>
      <c r="E178" s="129">
        <v>6413.519760000001</v>
      </c>
      <c r="F178" s="129">
        <v>3333.095813030001</v>
      </c>
      <c r="G178" s="129">
        <v>114.24851984</v>
      </c>
      <c r="H178" s="129">
        <v>8075.4201401300015</v>
      </c>
      <c r="I178" s="129">
        <v>7932.9622035699986</v>
      </c>
      <c r="J178" s="129">
        <v>17275.709791009998</v>
      </c>
      <c r="K178" s="129">
        <v>178.9830743</v>
      </c>
      <c r="L178" s="129">
        <v>521.64916294</v>
      </c>
      <c r="M178" s="129">
        <v>23.582071569999997</v>
      </c>
      <c r="N178" s="129">
        <v>968.33688943000004</v>
      </c>
      <c r="O178" s="129">
        <v>1162.1025112</v>
      </c>
      <c r="P178" s="129">
        <v>523.6744013</v>
      </c>
      <c r="Q178" s="129">
        <v>505.97701810000001</v>
      </c>
      <c r="R178" s="129">
        <v>1102.7353615900001</v>
      </c>
      <c r="S178" s="129">
        <v>47.292744549999995</v>
      </c>
      <c r="T178" s="129">
        <v>130.21993833000002</v>
      </c>
      <c r="U178" s="129"/>
      <c r="V178" s="129"/>
    </row>
    <row r="179" spans="1:22">
      <c r="A179" s="8">
        <v>45658</v>
      </c>
      <c r="B179" s="129">
        <v>46981.333598970014</v>
      </c>
      <c r="C179" s="129">
        <v>3385.2429010199999</v>
      </c>
      <c r="D179" s="129">
        <v>9.5274969099999982</v>
      </c>
      <c r="E179" s="129">
        <v>5293.3059384600001</v>
      </c>
      <c r="F179" s="129">
        <v>1993.0631830799998</v>
      </c>
      <c r="G179" s="129">
        <v>108.50739590000001</v>
      </c>
      <c r="H179" s="129">
        <v>7133.1939252800003</v>
      </c>
      <c r="I179" s="129">
        <v>6054.2296630700002</v>
      </c>
      <c r="J179" s="129">
        <v>17897.668720810005</v>
      </c>
      <c r="K179" s="129">
        <v>130.29617260000001</v>
      </c>
      <c r="L179" s="129">
        <v>814.08579822000002</v>
      </c>
      <c r="M179" s="129">
        <v>27.141660289999997</v>
      </c>
      <c r="N179" s="129">
        <v>938.1710951099999</v>
      </c>
      <c r="O179" s="129">
        <v>1127.1953962799998</v>
      </c>
      <c r="P179" s="129">
        <v>495.61752548000004</v>
      </c>
      <c r="Q179" s="129">
        <v>546.52483692999999</v>
      </c>
      <c r="R179" s="129">
        <v>839.56740020000007</v>
      </c>
      <c r="S179" s="129">
        <v>51.734545639999993</v>
      </c>
      <c r="T179" s="129">
        <v>136.25994369000003</v>
      </c>
      <c r="U179" s="129"/>
      <c r="V179" s="129"/>
    </row>
    <row r="180" spans="1:22">
      <c r="A180" s="8">
        <v>45689</v>
      </c>
      <c r="B180" s="129">
        <v>45593.859085820004</v>
      </c>
      <c r="C180" s="129">
        <v>3559.1145755799998</v>
      </c>
      <c r="D180" s="129">
        <v>9.0654507100000021</v>
      </c>
      <c r="E180" s="129">
        <v>4996.8492176500004</v>
      </c>
      <c r="F180" s="129">
        <v>1917.2975236700001</v>
      </c>
      <c r="G180" s="129">
        <v>82.244029779999991</v>
      </c>
      <c r="H180" s="129">
        <v>5979.0501189000006</v>
      </c>
      <c r="I180" s="129">
        <v>6193.5403695500008</v>
      </c>
      <c r="J180" s="129">
        <v>17320.463740020001</v>
      </c>
      <c r="K180" s="129">
        <v>139.88167384000002</v>
      </c>
      <c r="L180" s="129">
        <v>878.42937877000008</v>
      </c>
      <c r="M180" s="129">
        <v>28.23001434</v>
      </c>
      <c r="N180" s="129">
        <v>988.58490446999997</v>
      </c>
      <c r="O180" s="129">
        <v>1080.22097044</v>
      </c>
      <c r="P180" s="129">
        <v>517.07848501000001</v>
      </c>
      <c r="Q180" s="129">
        <v>520.11378538999998</v>
      </c>
      <c r="R180" s="129">
        <v>1207.8000449799999</v>
      </c>
      <c r="S180" s="129">
        <v>49.352106489999997</v>
      </c>
      <c r="T180" s="129">
        <v>126.54269623</v>
      </c>
      <c r="U180" s="129"/>
      <c r="V180" s="129"/>
    </row>
    <row r="181" spans="1:22">
      <c r="A181" s="8">
        <v>45717</v>
      </c>
      <c r="B181" s="129">
        <v>47475.271642490014</v>
      </c>
      <c r="C181" s="129">
        <v>4012.1875577299998</v>
      </c>
      <c r="D181" s="129">
        <v>9.3547658799999986</v>
      </c>
      <c r="E181" s="129">
        <v>5157.8723625099992</v>
      </c>
      <c r="F181" s="129">
        <v>2092.9034531699999</v>
      </c>
      <c r="G181" s="129">
        <v>75.978985980000004</v>
      </c>
      <c r="H181" s="129">
        <v>6416.4699442600004</v>
      </c>
      <c r="I181" s="129">
        <v>6916.9321914700013</v>
      </c>
      <c r="J181" s="129">
        <v>17324.50126071</v>
      </c>
      <c r="K181" s="129">
        <v>117.82585712000001</v>
      </c>
      <c r="L181" s="129">
        <v>837.90118631999997</v>
      </c>
      <c r="M181" s="129">
        <v>26.373312920000004</v>
      </c>
      <c r="N181" s="129">
        <v>1013.8124597499999</v>
      </c>
      <c r="O181" s="129">
        <v>1074.6169943499999</v>
      </c>
      <c r="P181" s="129">
        <v>522.18634903999998</v>
      </c>
      <c r="Q181" s="129">
        <v>504.84302487999997</v>
      </c>
      <c r="R181" s="129">
        <v>1196.3754999599998</v>
      </c>
      <c r="S181" s="129">
        <v>43.98447015</v>
      </c>
      <c r="T181" s="129">
        <v>131.15196628999999</v>
      </c>
      <c r="U181" s="129"/>
      <c r="V181" s="129"/>
    </row>
    <row r="182" spans="1:22">
      <c r="A182" s="8">
        <v>45748</v>
      </c>
      <c r="B182" s="129">
        <v>46765.981550500001</v>
      </c>
      <c r="C182" s="129">
        <v>4023.2194809099997</v>
      </c>
      <c r="D182" s="129">
        <v>9.0058567499999995</v>
      </c>
      <c r="E182" s="129">
        <v>4478.0107962599996</v>
      </c>
      <c r="F182" s="129">
        <v>2251.1472882199996</v>
      </c>
      <c r="G182" s="129">
        <v>69.397979539999994</v>
      </c>
      <c r="H182" s="129">
        <v>6145.8125073800002</v>
      </c>
      <c r="I182" s="129">
        <v>6659.4332208799997</v>
      </c>
      <c r="J182" s="129">
        <v>17492.953359220002</v>
      </c>
      <c r="K182" s="129">
        <v>148.8681253</v>
      </c>
      <c r="L182" s="129">
        <v>995.45228623999992</v>
      </c>
      <c r="M182" s="129">
        <v>23.100567829999999</v>
      </c>
      <c r="N182" s="129">
        <v>1001.08159196</v>
      </c>
      <c r="O182" s="129">
        <v>1032.5796972399999</v>
      </c>
      <c r="P182" s="129">
        <v>537.35586591999993</v>
      </c>
      <c r="Q182" s="129">
        <v>484.6744795300001</v>
      </c>
      <c r="R182" s="129">
        <v>1243.0668906899998</v>
      </c>
      <c r="S182" s="129">
        <v>43.959753620000001</v>
      </c>
      <c r="T182" s="129">
        <v>126.86180301000002</v>
      </c>
      <c r="U182" s="129"/>
      <c r="V182" s="129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8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2" t="s">
        <v>131</v>
      </c>
    </row>
    <row r="5" spans="1:31" ht="12.75" customHeight="1">
      <c r="A5" s="13" t="s">
        <v>54</v>
      </c>
    </row>
    <row r="6" spans="1:31" s="20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0" customFormat="1" ht="12.75" customHeight="1">
      <c r="A7" s="200"/>
      <c r="B7" s="188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0" customFormat="1" ht="88.5" customHeight="1">
      <c r="A8" s="201"/>
      <c r="B8" s="188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5">
        <v>15.086600000000001</v>
      </c>
      <c r="C11" s="45">
        <v>19.124300000000002</v>
      </c>
      <c r="D11" s="45">
        <v>14.145099999999999</v>
      </c>
      <c r="E11" s="45">
        <v>14.8186</v>
      </c>
      <c r="F11" s="45">
        <v>14.886900000000001</v>
      </c>
      <c r="G11" s="45">
        <v>9.1867999999999999</v>
      </c>
      <c r="H11" s="45">
        <v>18.241099999999999</v>
      </c>
      <c r="I11" s="45">
        <v>19.128599999999999</v>
      </c>
      <c r="J11" s="45">
        <v>17.8504</v>
      </c>
      <c r="K11" s="45">
        <v>17.161899999999999</v>
      </c>
      <c r="L11" s="45">
        <v>18.157599999999999</v>
      </c>
      <c r="M11" s="45">
        <v>0</v>
      </c>
      <c r="N11" s="45">
        <v>9.9990000000000006</v>
      </c>
      <c r="O11" s="45">
        <v>17.185600000000001</v>
      </c>
      <c r="P11" s="45">
        <v>9.9910999999999994</v>
      </c>
      <c r="Q11" s="45">
        <v>10.5381</v>
      </c>
      <c r="R11" s="45">
        <v>10.2005</v>
      </c>
      <c r="S11" s="45">
        <v>9.1867999999999999</v>
      </c>
      <c r="T11" s="160" t="s">
        <v>189</v>
      </c>
      <c r="U11" s="160" t="s">
        <v>189</v>
      </c>
      <c r="V11" s="160" t="s">
        <v>189</v>
      </c>
      <c r="W11" s="160" t="s">
        <v>189</v>
      </c>
      <c r="X11" s="160" t="s">
        <v>189</v>
      </c>
      <c r="Y11" s="160" t="s">
        <v>189</v>
      </c>
      <c r="Z11" s="160" t="s">
        <v>189</v>
      </c>
      <c r="AA11" s="160" t="s">
        <v>189</v>
      </c>
      <c r="AB11" s="160" t="s">
        <v>189</v>
      </c>
      <c r="AC11" s="160" t="s">
        <v>189</v>
      </c>
      <c r="AD11" s="160" t="s">
        <v>189</v>
      </c>
      <c r="AE11" s="160" t="s">
        <v>189</v>
      </c>
    </row>
    <row r="12" spans="1:31" hidden="1" outlineLevel="1">
      <c r="A12" s="8">
        <v>40575</v>
      </c>
      <c r="B12" s="45">
        <v>17.2759</v>
      </c>
      <c r="C12" s="45">
        <v>19.2483</v>
      </c>
      <c r="D12" s="45">
        <v>16.6189</v>
      </c>
      <c r="E12" s="45">
        <v>17.365300000000001</v>
      </c>
      <c r="F12" s="45">
        <v>16.0778</v>
      </c>
      <c r="G12" s="45">
        <v>8.8878000000000004</v>
      </c>
      <c r="H12" s="45">
        <v>18.374199999999998</v>
      </c>
      <c r="I12" s="45">
        <v>19.296199999999999</v>
      </c>
      <c r="J12" s="45">
        <v>18.028099999999998</v>
      </c>
      <c r="K12" s="45">
        <v>17.840399999999999</v>
      </c>
      <c r="L12" s="45">
        <v>19.006900000000002</v>
      </c>
      <c r="M12" s="45">
        <v>17.129000000000001</v>
      </c>
      <c r="N12" s="45">
        <v>11.479799999999999</v>
      </c>
      <c r="O12" s="45">
        <v>18.710599999999999</v>
      </c>
      <c r="P12" s="45">
        <v>10.416</v>
      </c>
      <c r="Q12" s="45">
        <v>10.4255</v>
      </c>
      <c r="R12" s="45">
        <v>11.4679</v>
      </c>
      <c r="S12" s="45">
        <v>8.8048999999999999</v>
      </c>
      <c r="T12" s="160" t="s">
        <v>189</v>
      </c>
      <c r="U12" s="160" t="s">
        <v>189</v>
      </c>
      <c r="V12" s="160" t="s">
        <v>189</v>
      </c>
      <c r="W12" s="160" t="s">
        <v>189</v>
      </c>
      <c r="X12" s="160" t="s">
        <v>189</v>
      </c>
      <c r="Y12" s="160" t="s">
        <v>189</v>
      </c>
      <c r="Z12" s="160" t="s">
        <v>189</v>
      </c>
      <c r="AA12" s="160" t="s">
        <v>189</v>
      </c>
      <c r="AB12" s="160" t="s">
        <v>189</v>
      </c>
      <c r="AC12" s="160" t="s">
        <v>189</v>
      </c>
      <c r="AD12" s="160" t="s">
        <v>189</v>
      </c>
      <c r="AE12" s="160" t="s">
        <v>189</v>
      </c>
    </row>
    <row r="13" spans="1:31" hidden="1" outlineLevel="1">
      <c r="A13" s="8">
        <v>40603</v>
      </c>
      <c r="B13" s="45">
        <v>16.4511</v>
      </c>
      <c r="C13" s="45">
        <v>17.273099999999999</v>
      </c>
      <c r="D13" s="45">
        <v>16.204499999999999</v>
      </c>
      <c r="E13" s="45">
        <v>17.216799999999999</v>
      </c>
      <c r="F13" s="45">
        <v>15.617800000000001</v>
      </c>
      <c r="G13" s="45">
        <v>10.746</v>
      </c>
      <c r="H13" s="45">
        <v>17.503499999999999</v>
      </c>
      <c r="I13" s="45">
        <v>17.367699999999999</v>
      </c>
      <c r="J13" s="45">
        <v>17.553799999999999</v>
      </c>
      <c r="K13" s="45">
        <v>17.701000000000001</v>
      </c>
      <c r="L13" s="45">
        <v>17.372399999999999</v>
      </c>
      <c r="M13" s="45">
        <v>14.948</v>
      </c>
      <c r="N13" s="45">
        <v>10.9716</v>
      </c>
      <c r="O13" s="45">
        <v>12.0779</v>
      </c>
      <c r="P13" s="45">
        <v>10.942500000000001</v>
      </c>
      <c r="Q13" s="45">
        <v>11.391999999999999</v>
      </c>
      <c r="R13" s="45">
        <v>11.5581</v>
      </c>
      <c r="S13" s="45">
        <v>9.6524999999999999</v>
      </c>
      <c r="T13" s="160" t="s">
        <v>189</v>
      </c>
      <c r="U13" s="160" t="s">
        <v>189</v>
      </c>
      <c r="V13" s="160" t="s">
        <v>189</v>
      </c>
      <c r="W13" s="160" t="s">
        <v>189</v>
      </c>
      <c r="X13" s="160" t="s">
        <v>189</v>
      </c>
      <c r="Y13" s="160" t="s">
        <v>189</v>
      </c>
      <c r="Z13" s="160" t="s">
        <v>189</v>
      </c>
      <c r="AA13" s="160" t="s">
        <v>189</v>
      </c>
      <c r="AB13" s="160" t="s">
        <v>189</v>
      </c>
      <c r="AC13" s="160" t="s">
        <v>189</v>
      </c>
      <c r="AD13" s="160" t="s">
        <v>189</v>
      </c>
      <c r="AE13" s="160" t="s">
        <v>189</v>
      </c>
    </row>
    <row r="14" spans="1:31" hidden="1" outlineLevel="1">
      <c r="A14" s="8">
        <v>40634</v>
      </c>
      <c r="B14" s="45">
        <v>16.1617</v>
      </c>
      <c r="C14" s="45">
        <v>17.1372</v>
      </c>
      <c r="D14" s="45">
        <v>15.978899999999999</v>
      </c>
      <c r="E14" s="45">
        <v>16.996600000000001</v>
      </c>
      <c r="F14" s="45">
        <v>15.7037</v>
      </c>
      <c r="G14" s="45">
        <v>13.428000000000001</v>
      </c>
      <c r="H14" s="45">
        <v>17.696400000000001</v>
      </c>
      <c r="I14" s="45">
        <v>17.134599999999999</v>
      </c>
      <c r="J14" s="45">
        <v>17.8658</v>
      </c>
      <c r="K14" s="45">
        <v>17.358599999999999</v>
      </c>
      <c r="L14" s="45">
        <v>19.3841</v>
      </c>
      <c r="M14" s="45">
        <v>18.340800000000002</v>
      </c>
      <c r="N14" s="45">
        <v>12.9122</v>
      </c>
      <c r="O14" s="45">
        <v>17.942</v>
      </c>
      <c r="P14" s="45">
        <v>12.904299999999999</v>
      </c>
      <c r="Q14" s="45">
        <v>11.397</v>
      </c>
      <c r="R14" s="45">
        <v>13.6678</v>
      </c>
      <c r="S14" s="45">
        <v>11.558</v>
      </c>
      <c r="T14" s="160" t="s">
        <v>189</v>
      </c>
      <c r="U14" s="160" t="s">
        <v>189</v>
      </c>
      <c r="V14" s="160" t="s">
        <v>189</v>
      </c>
      <c r="W14" s="160" t="s">
        <v>189</v>
      </c>
      <c r="X14" s="160" t="s">
        <v>189</v>
      </c>
      <c r="Y14" s="160" t="s">
        <v>189</v>
      </c>
      <c r="Z14" s="160" t="s">
        <v>189</v>
      </c>
      <c r="AA14" s="160" t="s">
        <v>189</v>
      </c>
      <c r="AB14" s="160" t="s">
        <v>189</v>
      </c>
      <c r="AC14" s="160" t="s">
        <v>189</v>
      </c>
      <c r="AD14" s="160" t="s">
        <v>189</v>
      </c>
      <c r="AE14" s="160" t="s">
        <v>189</v>
      </c>
    </row>
    <row r="15" spans="1:31" hidden="1" outlineLevel="1">
      <c r="A15" s="8">
        <v>40664</v>
      </c>
      <c r="B15" s="45">
        <v>17.127500000000001</v>
      </c>
      <c r="C15" s="45">
        <v>17.794799999999999</v>
      </c>
      <c r="D15" s="45">
        <v>16.886700000000001</v>
      </c>
      <c r="E15" s="45">
        <v>17.122499999999999</v>
      </c>
      <c r="F15" s="45">
        <v>16.3904</v>
      </c>
      <c r="G15" s="45">
        <v>13.4634</v>
      </c>
      <c r="H15" s="45">
        <v>17.581900000000001</v>
      </c>
      <c r="I15" s="45">
        <v>17.790800000000001</v>
      </c>
      <c r="J15" s="45">
        <v>17.496600000000001</v>
      </c>
      <c r="K15" s="45">
        <v>17.370999999999999</v>
      </c>
      <c r="L15" s="45">
        <v>18.0137</v>
      </c>
      <c r="M15" s="45">
        <v>18</v>
      </c>
      <c r="N15" s="45">
        <v>12.323600000000001</v>
      </c>
      <c r="O15" s="45">
        <v>22.035799999999998</v>
      </c>
      <c r="P15" s="45">
        <v>12.2958</v>
      </c>
      <c r="Q15" s="45">
        <v>12.143599999999999</v>
      </c>
      <c r="R15" s="45">
        <v>12.6204</v>
      </c>
      <c r="S15" s="45">
        <v>10.568099999999999</v>
      </c>
      <c r="T15" s="160" t="s">
        <v>189</v>
      </c>
      <c r="U15" s="160" t="s">
        <v>189</v>
      </c>
      <c r="V15" s="160" t="s">
        <v>189</v>
      </c>
      <c r="W15" s="160" t="s">
        <v>189</v>
      </c>
      <c r="X15" s="160" t="s">
        <v>189</v>
      </c>
      <c r="Y15" s="160" t="s">
        <v>189</v>
      </c>
      <c r="Z15" s="160" t="s">
        <v>189</v>
      </c>
      <c r="AA15" s="160" t="s">
        <v>189</v>
      </c>
      <c r="AB15" s="160" t="s">
        <v>189</v>
      </c>
      <c r="AC15" s="160" t="s">
        <v>189</v>
      </c>
      <c r="AD15" s="160" t="s">
        <v>189</v>
      </c>
      <c r="AE15" s="160" t="s">
        <v>189</v>
      </c>
    </row>
    <row r="16" spans="1:31" hidden="1" outlineLevel="1">
      <c r="A16" s="8">
        <v>40695</v>
      </c>
      <c r="B16" s="45">
        <v>16.471800000000002</v>
      </c>
      <c r="C16" s="45">
        <v>17.4421</v>
      </c>
      <c r="D16" s="45">
        <v>16.160399999999999</v>
      </c>
      <c r="E16" s="45">
        <v>16.567299999999999</v>
      </c>
      <c r="F16" s="45">
        <v>16.656300000000002</v>
      </c>
      <c r="G16" s="45">
        <v>13.608499999999999</v>
      </c>
      <c r="H16" s="45">
        <v>17.201000000000001</v>
      </c>
      <c r="I16" s="45">
        <v>17.517700000000001</v>
      </c>
      <c r="J16" s="45">
        <v>17.078600000000002</v>
      </c>
      <c r="K16" s="45">
        <v>17.130600000000001</v>
      </c>
      <c r="L16" s="45">
        <v>17.434999999999999</v>
      </c>
      <c r="M16" s="45">
        <v>15.523099999999999</v>
      </c>
      <c r="N16" s="45">
        <v>12.494999999999999</v>
      </c>
      <c r="O16" s="45">
        <v>15.0627</v>
      </c>
      <c r="P16" s="45">
        <v>12.364699999999999</v>
      </c>
      <c r="Q16" s="45">
        <v>12.034599999999999</v>
      </c>
      <c r="R16" s="45">
        <v>13.4086</v>
      </c>
      <c r="S16" s="45">
        <v>11.907500000000001</v>
      </c>
      <c r="T16" s="160" t="s">
        <v>189</v>
      </c>
      <c r="U16" s="160" t="s">
        <v>189</v>
      </c>
      <c r="V16" s="160" t="s">
        <v>189</v>
      </c>
      <c r="W16" s="160" t="s">
        <v>189</v>
      </c>
      <c r="X16" s="160" t="s">
        <v>189</v>
      </c>
      <c r="Y16" s="160" t="s">
        <v>189</v>
      </c>
      <c r="Z16" s="160" t="s">
        <v>189</v>
      </c>
      <c r="AA16" s="160" t="s">
        <v>189</v>
      </c>
      <c r="AB16" s="160" t="s">
        <v>189</v>
      </c>
      <c r="AC16" s="160" t="s">
        <v>189</v>
      </c>
      <c r="AD16" s="160" t="s">
        <v>189</v>
      </c>
      <c r="AE16" s="160" t="s">
        <v>189</v>
      </c>
    </row>
    <row r="17" spans="1:31" hidden="1" outlineLevel="1">
      <c r="A17" s="8">
        <v>40725</v>
      </c>
      <c r="B17" s="45">
        <v>16.3764</v>
      </c>
      <c r="C17" s="45">
        <v>17.231400000000001</v>
      </c>
      <c r="D17" s="45">
        <v>16.133099999999999</v>
      </c>
      <c r="E17" s="45">
        <v>16.5624</v>
      </c>
      <c r="F17" s="45">
        <v>15.1343</v>
      </c>
      <c r="G17" s="45">
        <v>14.034000000000001</v>
      </c>
      <c r="H17" s="45">
        <v>17.2897</v>
      </c>
      <c r="I17" s="45">
        <v>17.307099999999998</v>
      </c>
      <c r="J17" s="45">
        <v>17.2835</v>
      </c>
      <c r="K17" s="45">
        <v>17.2363</v>
      </c>
      <c r="L17" s="45">
        <v>17.7668</v>
      </c>
      <c r="M17" s="45">
        <v>16.2256</v>
      </c>
      <c r="N17" s="45">
        <v>11.8758</v>
      </c>
      <c r="O17" s="45">
        <v>12.8004</v>
      </c>
      <c r="P17" s="45">
        <v>11.854900000000001</v>
      </c>
      <c r="Q17" s="45">
        <v>10.966100000000001</v>
      </c>
      <c r="R17" s="45">
        <v>12.531700000000001</v>
      </c>
      <c r="S17" s="45">
        <v>11.470499999999999</v>
      </c>
      <c r="T17" s="160" t="s">
        <v>189</v>
      </c>
      <c r="U17" s="160" t="s">
        <v>189</v>
      </c>
      <c r="V17" s="160" t="s">
        <v>189</v>
      </c>
      <c r="W17" s="160" t="s">
        <v>189</v>
      </c>
      <c r="X17" s="160" t="s">
        <v>189</v>
      </c>
      <c r="Y17" s="160" t="s">
        <v>189</v>
      </c>
      <c r="Z17" s="160" t="s">
        <v>189</v>
      </c>
      <c r="AA17" s="160" t="s">
        <v>189</v>
      </c>
      <c r="AB17" s="160" t="s">
        <v>189</v>
      </c>
      <c r="AC17" s="160" t="s">
        <v>189</v>
      </c>
      <c r="AD17" s="160" t="s">
        <v>189</v>
      </c>
      <c r="AE17" s="160" t="s">
        <v>189</v>
      </c>
    </row>
    <row r="18" spans="1:31" hidden="1" outlineLevel="1">
      <c r="A18" s="8">
        <v>40756</v>
      </c>
      <c r="B18" s="45">
        <v>16.005199999999999</v>
      </c>
      <c r="C18" s="45">
        <v>16.3995</v>
      </c>
      <c r="D18" s="45">
        <v>15.858700000000001</v>
      </c>
      <c r="E18" s="45">
        <v>16.1921</v>
      </c>
      <c r="F18" s="45">
        <v>15.4025</v>
      </c>
      <c r="G18" s="45">
        <v>15.021699999999999</v>
      </c>
      <c r="H18" s="45">
        <v>16.8614</v>
      </c>
      <c r="I18" s="45">
        <v>16.5258</v>
      </c>
      <c r="J18" s="45">
        <v>17.011900000000001</v>
      </c>
      <c r="K18" s="45">
        <v>16.9558</v>
      </c>
      <c r="L18" s="45">
        <v>17.269600000000001</v>
      </c>
      <c r="M18" s="45">
        <v>16.263300000000001</v>
      </c>
      <c r="N18" s="45">
        <v>11.120900000000001</v>
      </c>
      <c r="O18" s="45">
        <v>11.910500000000001</v>
      </c>
      <c r="P18" s="45">
        <v>11.079599999999999</v>
      </c>
      <c r="Q18" s="45">
        <v>9.9076000000000004</v>
      </c>
      <c r="R18" s="45">
        <v>11.7683</v>
      </c>
      <c r="S18" s="45">
        <v>10.627800000000001</v>
      </c>
      <c r="T18" s="160" t="s">
        <v>189</v>
      </c>
      <c r="U18" s="160" t="s">
        <v>189</v>
      </c>
      <c r="V18" s="160" t="s">
        <v>189</v>
      </c>
      <c r="W18" s="160" t="s">
        <v>189</v>
      </c>
      <c r="X18" s="160" t="s">
        <v>189</v>
      </c>
      <c r="Y18" s="160" t="s">
        <v>189</v>
      </c>
      <c r="Z18" s="160" t="s">
        <v>189</v>
      </c>
      <c r="AA18" s="160" t="s">
        <v>189</v>
      </c>
      <c r="AB18" s="160" t="s">
        <v>189</v>
      </c>
      <c r="AC18" s="160" t="s">
        <v>189</v>
      </c>
      <c r="AD18" s="160" t="s">
        <v>189</v>
      </c>
      <c r="AE18" s="160" t="s">
        <v>189</v>
      </c>
    </row>
    <row r="19" spans="1:31" hidden="1" outlineLevel="1">
      <c r="A19" s="8">
        <v>40787</v>
      </c>
      <c r="B19" s="45">
        <v>16.0153</v>
      </c>
      <c r="C19" s="45">
        <v>16.691199999999998</v>
      </c>
      <c r="D19" s="45">
        <v>15.8056</v>
      </c>
      <c r="E19" s="45">
        <v>15.250400000000001</v>
      </c>
      <c r="F19" s="45">
        <v>16.926400000000001</v>
      </c>
      <c r="G19" s="45">
        <v>15.000299999999999</v>
      </c>
      <c r="H19" s="45">
        <v>16.771799999999999</v>
      </c>
      <c r="I19" s="45">
        <v>16.8428</v>
      </c>
      <c r="J19" s="45">
        <v>16.746200000000002</v>
      </c>
      <c r="K19" s="45">
        <v>16.29</v>
      </c>
      <c r="L19" s="45">
        <v>17.595400000000001</v>
      </c>
      <c r="M19" s="45">
        <v>16.476500000000001</v>
      </c>
      <c r="N19" s="45">
        <v>11.0975</v>
      </c>
      <c r="O19" s="45">
        <v>11.860900000000001</v>
      </c>
      <c r="P19" s="45">
        <v>11.053800000000001</v>
      </c>
      <c r="Q19" s="45">
        <v>10.0969</v>
      </c>
      <c r="R19" s="45">
        <v>13.021800000000001</v>
      </c>
      <c r="S19" s="45">
        <v>11.3437</v>
      </c>
      <c r="T19" s="160" t="s">
        <v>189</v>
      </c>
      <c r="U19" s="160" t="s">
        <v>189</v>
      </c>
      <c r="V19" s="160" t="s">
        <v>189</v>
      </c>
      <c r="W19" s="160" t="s">
        <v>189</v>
      </c>
      <c r="X19" s="160" t="s">
        <v>189</v>
      </c>
      <c r="Y19" s="160" t="s">
        <v>189</v>
      </c>
      <c r="Z19" s="160" t="s">
        <v>189</v>
      </c>
      <c r="AA19" s="160" t="s">
        <v>189</v>
      </c>
      <c r="AB19" s="160" t="s">
        <v>189</v>
      </c>
      <c r="AC19" s="160" t="s">
        <v>189</v>
      </c>
      <c r="AD19" s="160" t="s">
        <v>189</v>
      </c>
      <c r="AE19" s="160" t="s">
        <v>189</v>
      </c>
    </row>
    <row r="20" spans="1:31" hidden="1" outlineLevel="1">
      <c r="A20" s="8">
        <v>40817</v>
      </c>
      <c r="B20" s="45">
        <v>16.683399999999999</v>
      </c>
      <c r="C20" s="45">
        <v>16.515499999999999</v>
      </c>
      <c r="D20" s="45">
        <v>16.734200000000001</v>
      </c>
      <c r="E20" s="45">
        <v>16.787500000000001</v>
      </c>
      <c r="F20" s="45">
        <v>16.620200000000001</v>
      </c>
      <c r="G20" s="45">
        <v>15.4495</v>
      </c>
      <c r="H20" s="45">
        <v>17.764800000000001</v>
      </c>
      <c r="I20" s="45">
        <v>16.663799999999998</v>
      </c>
      <c r="J20" s="45">
        <v>18.171700000000001</v>
      </c>
      <c r="K20" s="45">
        <v>18.676100000000002</v>
      </c>
      <c r="L20" s="45">
        <v>17.024999999999999</v>
      </c>
      <c r="M20" s="45">
        <v>18.7058</v>
      </c>
      <c r="N20" s="45">
        <v>11.2494</v>
      </c>
      <c r="O20" s="45">
        <v>11.8268</v>
      </c>
      <c r="P20" s="45">
        <v>11.2235</v>
      </c>
      <c r="Q20" s="45">
        <v>10.815200000000001</v>
      </c>
      <c r="R20" s="45">
        <v>13.461600000000001</v>
      </c>
      <c r="S20" s="45">
        <v>11.683400000000001</v>
      </c>
      <c r="T20" s="160" t="s">
        <v>189</v>
      </c>
      <c r="U20" s="160" t="s">
        <v>189</v>
      </c>
      <c r="V20" s="160" t="s">
        <v>189</v>
      </c>
      <c r="W20" s="160" t="s">
        <v>189</v>
      </c>
      <c r="X20" s="160" t="s">
        <v>189</v>
      </c>
      <c r="Y20" s="160" t="s">
        <v>189</v>
      </c>
      <c r="Z20" s="160" t="s">
        <v>189</v>
      </c>
      <c r="AA20" s="160" t="s">
        <v>189</v>
      </c>
      <c r="AB20" s="160" t="s">
        <v>189</v>
      </c>
      <c r="AC20" s="160" t="s">
        <v>189</v>
      </c>
      <c r="AD20" s="160" t="s">
        <v>189</v>
      </c>
      <c r="AE20" s="160" t="s">
        <v>189</v>
      </c>
    </row>
    <row r="21" spans="1:31" hidden="1" outlineLevel="1">
      <c r="A21" s="8">
        <v>40848</v>
      </c>
      <c r="B21" s="45">
        <v>15.376899999999999</v>
      </c>
      <c r="C21" s="45">
        <v>15.8459</v>
      </c>
      <c r="D21" s="45">
        <v>15.184699999999999</v>
      </c>
      <c r="E21" s="45">
        <v>15.4945</v>
      </c>
      <c r="F21" s="45">
        <v>14.484</v>
      </c>
      <c r="G21" s="45">
        <v>14.513</v>
      </c>
      <c r="H21" s="45">
        <v>16.4528</v>
      </c>
      <c r="I21" s="45">
        <v>16.0122</v>
      </c>
      <c r="J21" s="45">
        <v>16.690899999999999</v>
      </c>
      <c r="K21" s="45">
        <v>16.3918</v>
      </c>
      <c r="L21" s="45">
        <v>17.9255</v>
      </c>
      <c r="M21" s="45">
        <v>18.924299999999999</v>
      </c>
      <c r="N21" s="45">
        <v>11.2294</v>
      </c>
      <c r="O21" s="45">
        <v>11.9924</v>
      </c>
      <c r="P21" s="45">
        <v>11.1821</v>
      </c>
      <c r="Q21" s="45">
        <v>10.5891</v>
      </c>
      <c r="R21" s="45">
        <v>11.565099999999999</v>
      </c>
      <c r="S21" s="45">
        <v>11.5388</v>
      </c>
      <c r="T21" s="160" t="s">
        <v>189</v>
      </c>
      <c r="U21" s="160" t="s">
        <v>189</v>
      </c>
      <c r="V21" s="160" t="s">
        <v>189</v>
      </c>
      <c r="W21" s="160" t="s">
        <v>189</v>
      </c>
      <c r="X21" s="160" t="s">
        <v>189</v>
      </c>
      <c r="Y21" s="160" t="s">
        <v>189</v>
      </c>
      <c r="Z21" s="160" t="s">
        <v>189</v>
      </c>
      <c r="AA21" s="160" t="s">
        <v>189</v>
      </c>
      <c r="AB21" s="160" t="s">
        <v>189</v>
      </c>
      <c r="AC21" s="160" t="s">
        <v>189</v>
      </c>
      <c r="AD21" s="160" t="s">
        <v>189</v>
      </c>
      <c r="AE21" s="160" t="s">
        <v>189</v>
      </c>
    </row>
    <row r="22" spans="1:31" hidden="1" outlineLevel="1">
      <c r="A22" s="8">
        <v>40878</v>
      </c>
      <c r="B22" s="45">
        <v>16.8018</v>
      </c>
      <c r="C22" s="45">
        <v>17.712900000000001</v>
      </c>
      <c r="D22" s="45">
        <v>16.557300000000001</v>
      </c>
      <c r="E22" s="45">
        <v>16.947099999999999</v>
      </c>
      <c r="F22" s="45">
        <v>15.4145</v>
      </c>
      <c r="G22" s="45">
        <v>14.041399999999999</v>
      </c>
      <c r="H22" s="45">
        <v>18.897099999999998</v>
      </c>
      <c r="I22" s="45">
        <v>17.968699999999998</v>
      </c>
      <c r="J22" s="45">
        <v>19.267499999999998</v>
      </c>
      <c r="K22" s="45">
        <v>19.383299999999998</v>
      </c>
      <c r="L22" s="45">
        <v>18.872499999999999</v>
      </c>
      <c r="M22" s="45">
        <v>17.991800000000001</v>
      </c>
      <c r="N22" s="45">
        <v>11.693199999999999</v>
      </c>
      <c r="O22" s="45">
        <v>12.170199999999999</v>
      </c>
      <c r="P22" s="45">
        <v>11.6774</v>
      </c>
      <c r="Q22" s="45">
        <v>12.0708</v>
      </c>
      <c r="R22" s="45">
        <v>10.6951</v>
      </c>
      <c r="S22" s="45">
        <v>11.8803</v>
      </c>
      <c r="T22" s="160" t="s">
        <v>189</v>
      </c>
      <c r="U22" s="160" t="s">
        <v>189</v>
      </c>
      <c r="V22" s="160" t="s">
        <v>189</v>
      </c>
      <c r="W22" s="160" t="s">
        <v>189</v>
      </c>
      <c r="X22" s="160" t="s">
        <v>189</v>
      </c>
      <c r="Y22" s="160" t="s">
        <v>189</v>
      </c>
      <c r="Z22" s="160" t="s">
        <v>189</v>
      </c>
      <c r="AA22" s="160" t="s">
        <v>189</v>
      </c>
      <c r="AB22" s="160" t="s">
        <v>189</v>
      </c>
      <c r="AC22" s="160" t="s">
        <v>189</v>
      </c>
      <c r="AD22" s="160" t="s">
        <v>189</v>
      </c>
      <c r="AE22" s="160" t="s">
        <v>189</v>
      </c>
    </row>
    <row r="23" spans="1:31" hidden="1" outlineLevel="1">
      <c r="A23" s="8">
        <v>40909</v>
      </c>
      <c r="B23" s="45">
        <v>15.2217</v>
      </c>
      <c r="C23" s="45">
        <v>18.516200000000001</v>
      </c>
      <c r="D23" s="45">
        <v>14.2729</v>
      </c>
      <c r="E23" s="45">
        <v>17.014299999999999</v>
      </c>
      <c r="F23" s="45">
        <v>15.7501</v>
      </c>
      <c r="G23" s="45">
        <v>5.1459999999999999</v>
      </c>
      <c r="H23" s="45">
        <v>18.8428</v>
      </c>
      <c r="I23" s="45">
        <v>18.891400000000001</v>
      </c>
      <c r="J23" s="45">
        <v>18.818899999999999</v>
      </c>
      <c r="K23" s="45">
        <v>18.3414</v>
      </c>
      <c r="L23" s="45">
        <v>21.3232</v>
      </c>
      <c r="M23" s="45">
        <v>0</v>
      </c>
      <c r="N23" s="45">
        <v>8.7497000000000007</v>
      </c>
      <c r="O23" s="45">
        <v>12.2102</v>
      </c>
      <c r="P23" s="45">
        <v>8.6242000000000001</v>
      </c>
      <c r="Q23" s="45">
        <v>11.185</v>
      </c>
      <c r="R23" s="45">
        <v>12.0197</v>
      </c>
      <c r="S23" s="45">
        <v>5.1459999999999999</v>
      </c>
      <c r="T23" s="160" t="s">
        <v>189</v>
      </c>
      <c r="U23" s="160" t="s">
        <v>189</v>
      </c>
      <c r="V23" s="160" t="s">
        <v>189</v>
      </c>
      <c r="W23" s="160" t="s">
        <v>189</v>
      </c>
      <c r="X23" s="160" t="s">
        <v>189</v>
      </c>
      <c r="Y23" s="160" t="s">
        <v>189</v>
      </c>
      <c r="Z23" s="160" t="s">
        <v>189</v>
      </c>
      <c r="AA23" s="160" t="s">
        <v>189</v>
      </c>
      <c r="AB23" s="160" t="s">
        <v>189</v>
      </c>
      <c r="AC23" s="160" t="s">
        <v>189</v>
      </c>
      <c r="AD23" s="160" t="s">
        <v>189</v>
      </c>
      <c r="AE23" s="160" t="s">
        <v>189</v>
      </c>
    </row>
    <row r="24" spans="1:31" hidden="1" outlineLevel="1">
      <c r="A24" s="8">
        <v>40940</v>
      </c>
      <c r="B24" s="45">
        <v>17.189900000000002</v>
      </c>
      <c r="C24" s="45">
        <v>18.837299999999999</v>
      </c>
      <c r="D24" s="45">
        <v>16.7258</v>
      </c>
      <c r="E24" s="45">
        <v>16.446400000000001</v>
      </c>
      <c r="F24" s="45">
        <v>18.105399999999999</v>
      </c>
      <c r="G24" s="45">
        <v>11.994</v>
      </c>
      <c r="H24" s="45">
        <v>18.9025</v>
      </c>
      <c r="I24" s="45">
        <v>19.103899999999999</v>
      </c>
      <c r="J24" s="45">
        <v>18.825900000000001</v>
      </c>
      <c r="K24" s="45">
        <v>18.664400000000001</v>
      </c>
      <c r="L24" s="45">
        <v>19.4498</v>
      </c>
      <c r="M24" s="45">
        <v>26.190999999999999</v>
      </c>
      <c r="N24" s="45">
        <v>11.542299999999999</v>
      </c>
      <c r="O24" s="45">
        <v>12.0381</v>
      </c>
      <c r="P24" s="45">
        <v>11.523999999999999</v>
      </c>
      <c r="Q24" s="45">
        <v>11.4917</v>
      </c>
      <c r="R24" s="45">
        <v>11.768800000000001</v>
      </c>
      <c r="S24" s="45">
        <v>11.717700000000001</v>
      </c>
      <c r="T24" s="160" t="s">
        <v>189</v>
      </c>
      <c r="U24" s="160" t="s">
        <v>189</v>
      </c>
      <c r="V24" s="160" t="s">
        <v>189</v>
      </c>
      <c r="W24" s="160" t="s">
        <v>189</v>
      </c>
      <c r="X24" s="160" t="s">
        <v>189</v>
      </c>
      <c r="Y24" s="160" t="s">
        <v>189</v>
      </c>
      <c r="Z24" s="160" t="s">
        <v>189</v>
      </c>
      <c r="AA24" s="160" t="s">
        <v>189</v>
      </c>
      <c r="AB24" s="160" t="s">
        <v>189</v>
      </c>
      <c r="AC24" s="160" t="s">
        <v>189</v>
      </c>
      <c r="AD24" s="160" t="s">
        <v>189</v>
      </c>
      <c r="AE24" s="160" t="s">
        <v>189</v>
      </c>
    </row>
    <row r="25" spans="1:31" hidden="1" outlineLevel="1">
      <c r="A25" s="8">
        <v>40969</v>
      </c>
      <c r="B25" s="45">
        <v>16.827300000000001</v>
      </c>
      <c r="C25" s="45">
        <v>18.878299999999999</v>
      </c>
      <c r="D25" s="45">
        <v>16.3599</v>
      </c>
      <c r="E25" s="45">
        <v>16.154800000000002</v>
      </c>
      <c r="F25" s="45">
        <v>17.126799999999999</v>
      </c>
      <c r="G25" s="45">
        <v>11.516500000000001</v>
      </c>
      <c r="H25" s="45">
        <v>18.9373</v>
      </c>
      <c r="I25" s="45">
        <v>19.105499999999999</v>
      </c>
      <c r="J25" s="45">
        <v>18.880299999999998</v>
      </c>
      <c r="K25" s="45">
        <v>18.463699999999999</v>
      </c>
      <c r="L25" s="45">
        <v>20.491</v>
      </c>
      <c r="M25" s="45">
        <v>0</v>
      </c>
      <c r="N25" s="45">
        <v>11.662000000000001</v>
      </c>
      <c r="O25" s="45">
        <v>11.894</v>
      </c>
      <c r="P25" s="45">
        <v>11.657299999999999</v>
      </c>
      <c r="Q25" s="45">
        <v>11.6144</v>
      </c>
      <c r="R25" s="45">
        <v>11.793200000000001</v>
      </c>
      <c r="S25" s="45">
        <v>11.516500000000001</v>
      </c>
      <c r="T25" s="160" t="s">
        <v>189</v>
      </c>
      <c r="U25" s="160" t="s">
        <v>189</v>
      </c>
      <c r="V25" s="160" t="s">
        <v>189</v>
      </c>
      <c r="W25" s="160" t="s">
        <v>189</v>
      </c>
      <c r="X25" s="160" t="s">
        <v>189</v>
      </c>
      <c r="Y25" s="160" t="s">
        <v>189</v>
      </c>
      <c r="Z25" s="160" t="s">
        <v>189</v>
      </c>
      <c r="AA25" s="160" t="s">
        <v>189</v>
      </c>
      <c r="AB25" s="160" t="s">
        <v>189</v>
      </c>
      <c r="AC25" s="160" t="s">
        <v>189</v>
      </c>
      <c r="AD25" s="160" t="s">
        <v>189</v>
      </c>
      <c r="AE25" s="160" t="s">
        <v>189</v>
      </c>
    </row>
    <row r="26" spans="1:31" hidden="1" outlineLevel="1">
      <c r="A26" s="8">
        <v>41000</v>
      </c>
      <c r="B26" s="45">
        <v>16.831600000000002</v>
      </c>
      <c r="C26" s="45">
        <v>19.206199999999999</v>
      </c>
      <c r="D26" s="45">
        <v>16.361699999999999</v>
      </c>
      <c r="E26" s="45">
        <v>17.277699999999999</v>
      </c>
      <c r="F26" s="45">
        <v>14.518000000000001</v>
      </c>
      <c r="G26" s="45">
        <v>14.868499999999999</v>
      </c>
      <c r="H26" s="45">
        <v>18.578499999999998</v>
      </c>
      <c r="I26" s="45">
        <v>19.499300000000002</v>
      </c>
      <c r="J26" s="45">
        <v>18.3445</v>
      </c>
      <c r="K26" s="45">
        <v>18.393000000000001</v>
      </c>
      <c r="L26" s="45">
        <v>18.766300000000001</v>
      </c>
      <c r="M26" s="45">
        <v>14.8957</v>
      </c>
      <c r="N26" s="45">
        <v>10.5395</v>
      </c>
      <c r="O26" s="45">
        <v>12.162000000000001</v>
      </c>
      <c r="P26" s="45">
        <v>10.4887</v>
      </c>
      <c r="Q26" s="45">
        <v>11.107200000000001</v>
      </c>
      <c r="R26" s="45">
        <v>10.0678</v>
      </c>
      <c r="S26" s="45">
        <v>12</v>
      </c>
      <c r="T26" s="160" t="s">
        <v>189</v>
      </c>
      <c r="U26" s="160" t="s">
        <v>189</v>
      </c>
      <c r="V26" s="160" t="s">
        <v>189</v>
      </c>
      <c r="W26" s="160" t="s">
        <v>189</v>
      </c>
      <c r="X26" s="160" t="s">
        <v>189</v>
      </c>
      <c r="Y26" s="160" t="s">
        <v>189</v>
      </c>
      <c r="Z26" s="160" t="s">
        <v>189</v>
      </c>
      <c r="AA26" s="160" t="s">
        <v>189</v>
      </c>
      <c r="AB26" s="160" t="s">
        <v>189</v>
      </c>
      <c r="AC26" s="160" t="s">
        <v>189</v>
      </c>
      <c r="AD26" s="160" t="s">
        <v>189</v>
      </c>
      <c r="AE26" s="160" t="s">
        <v>189</v>
      </c>
    </row>
    <row r="27" spans="1:31" hidden="1" outlineLevel="1">
      <c r="A27" s="8">
        <v>41030</v>
      </c>
      <c r="B27" s="45">
        <v>17.4679</v>
      </c>
      <c r="C27" s="45">
        <v>18.7912</v>
      </c>
      <c r="D27" s="45">
        <v>17.119700000000002</v>
      </c>
      <c r="E27" s="45">
        <v>16.9635</v>
      </c>
      <c r="F27" s="45">
        <v>18.347799999999999</v>
      </c>
      <c r="G27" s="45">
        <v>11.908099999999999</v>
      </c>
      <c r="H27" s="45">
        <v>18.664000000000001</v>
      </c>
      <c r="I27" s="45">
        <v>19.026599999999998</v>
      </c>
      <c r="J27" s="45">
        <v>18.551200000000001</v>
      </c>
      <c r="K27" s="45">
        <v>18.423200000000001</v>
      </c>
      <c r="L27" s="45">
        <v>19.418700000000001</v>
      </c>
      <c r="M27" s="45">
        <v>0</v>
      </c>
      <c r="N27" s="45">
        <v>10.745699999999999</v>
      </c>
      <c r="O27" s="45">
        <v>11.9619</v>
      </c>
      <c r="P27" s="45">
        <v>10.687099999999999</v>
      </c>
      <c r="Q27" s="45">
        <v>10.526899999999999</v>
      </c>
      <c r="R27" s="45">
        <v>11.9657</v>
      </c>
      <c r="S27" s="45">
        <v>11.908099999999999</v>
      </c>
      <c r="T27" s="160" t="s">
        <v>189</v>
      </c>
      <c r="U27" s="160" t="s">
        <v>189</v>
      </c>
      <c r="V27" s="160" t="s">
        <v>189</v>
      </c>
      <c r="W27" s="160" t="s">
        <v>189</v>
      </c>
      <c r="X27" s="160" t="s">
        <v>189</v>
      </c>
      <c r="Y27" s="160" t="s">
        <v>189</v>
      </c>
      <c r="Z27" s="160" t="s">
        <v>189</v>
      </c>
      <c r="AA27" s="160" t="s">
        <v>189</v>
      </c>
      <c r="AB27" s="160" t="s">
        <v>189</v>
      </c>
      <c r="AC27" s="160" t="s">
        <v>189</v>
      </c>
      <c r="AD27" s="160" t="s">
        <v>189</v>
      </c>
      <c r="AE27" s="160" t="s">
        <v>189</v>
      </c>
    </row>
    <row r="28" spans="1:31" hidden="1" outlineLevel="1">
      <c r="A28" s="8">
        <v>41061</v>
      </c>
      <c r="B28" s="45">
        <v>17.510999999999999</v>
      </c>
      <c r="C28" s="45">
        <v>19.6538</v>
      </c>
      <c r="D28" s="45">
        <v>17.004899999999999</v>
      </c>
      <c r="E28" s="45">
        <v>16.741</v>
      </c>
      <c r="F28" s="45">
        <v>17.337</v>
      </c>
      <c r="G28" s="45">
        <v>17.770900000000001</v>
      </c>
      <c r="H28" s="45">
        <v>18.859000000000002</v>
      </c>
      <c r="I28" s="45">
        <v>19.682300000000001</v>
      </c>
      <c r="J28" s="45">
        <v>18.611899999999999</v>
      </c>
      <c r="K28" s="45">
        <v>18.955400000000001</v>
      </c>
      <c r="L28" s="45">
        <v>18.200800000000001</v>
      </c>
      <c r="M28" s="45">
        <v>18</v>
      </c>
      <c r="N28" s="45">
        <v>11.1204</v>
      </c>
      <c r="O28" s="45">
        <v>7.6044</v>
      </c>
      <c r="P28" s="45">
        <v>11.1296</v>
      </c>
      <c r="Q28" s="45">
        <v>10.670199999999999</v>
      </c>
      <c r="R28" s="45">
        <v>12.593999999999999</v>
      </c>
      <c r="S28" s="45">
        <v>12</v>
      </c>
      <c r="T28" s="160" t="s">
        <v>189</v>
      </c>
      <c r="U28" s="160" t="s">
        <v>189</v>
      </c>
      <c r="V28" s="160" t="s">
        <v>189</v>
      </c>
      <c r="W28" s="160" t="s">
        <v>189</v>
      </c>
      <c r="X28" s="160" t="s">
        <v>189</v>
      </c>
      <c r="Y28" s="160" t="s">
        <v>189</v>
      </c>
      <c r="Z28" s="160" t="s">
        <v>189</v>
      </c>
      <c r="AA28" s="160" t="s">
        <v>189</v>
      </c>
      <c r="AB28" s="160" t="s">
        <v>189</v>
      </c>
      <c r="AC28" s="160" t="s">
        <v>189</v>
      </c>
      <c r="AD28" s="160" t="s">
        <v>189</v>
      </c>
      <c r="AE28" s="160" t="s">
        <v>189</v>
      </c>
    </row>
    <row r="29" spans="1:31" hidden="1" outlineLevel="1">
      <c r="A29" s="8">
        <v>41091</v>
      </c>
      <c r="B29" s="45">
        <v>16.913</v>
      </c>
      <c r="C29" s="45">
        <v>18.717600000000001</v>
      </c>
      <c r="D29" s="45">
        <v>16.263100000000001</v>
      </c>
      <c r="E29" s="45">
        <v>16.049399999999999</v>
      </c>
      <c r="F29" s="45">
        <v>17.3565</v>
      </c>
      <c r="G29" s="45">
        <v>13.0456</v>
      </c>
      <c r="H29" s="45">
        <v>18.638500000000001</v>
      </c>
      <c r="I29" s="45">
        <v>18.842600000000001</v>
      </c>
      <c r="J29" s="45">
        <v>18.531199999999998</v>
      </c>
      <c r="K29" s="45">
        <v>18.381399999999999</v>
      </c>
      <c r="L29" s="45">
        <v>19.126799999999999</v>
      </c>
      <c r="M29" s="45">
        <v>19</v>
      </c>
      <c r="N29" s="45">
        <v>11.780900000000001</v>
      </c>
      <c r="O29" s="45">
        <v>14.117699999999999</v>
      </c>
      <c r="P29" s="45">
        <v>11.714</v>
      </c>
      <c r="Q29" s="45">
        <v>11.603</v>
      </c>
      <c r="R29" s="45">
        <v>12.413500000000001</v>
      </c>
      <c r="S29" s="45">
        <v>11.317399999999999</v>
      </c>
      <c r="T29" s="160" t="s">
        <v>189</v>
      </c>
      <c r="U29" s="160" t="s">
        <v>189</v>
      </c>
      <c r="V29" s="160" t="s">
        <v>189</v>
      </c>
      <c r="W29" s="160" t="s">
        <v>189</v>
      </c>
      <c r="X29" s="160" t="s">
        <v>189</v>
      </c>
      <c r="Y29" s="160" t="s">
        <v>189</v>
      </c>
      <c r="Z29" s="160" t="s">
        <v>189</v>
      </c>
      <c r="AA29" s="160" t="s">
        <v>189</v>
      </c>
      <c r="AB29" s="160" t="s">
        <v>189</v>
      </c>
      <c r="AC29" s="160" t="s">
        <v>189</v>
      </c>
      <c r="AD29" s="160" t="s">
        <v>189</v>
      </c>
      <c r="AE29" s="160" t="s">
        <v>189</v>
      </c>
    </row>
    <row r="30" spans="1:31" hidden="1" outlineLevel="1">
      <c r="A30" s="8">
        <v>41122</v>
      </c>
      <c r="B30" s="45">
        <v>16.9192</v>
      </c>
      <c r="C30" s="45">
        <v>19.749400000000001</v>
      </c>
      <c r="D30" s="45">
        <v>16.0489</v>
      </c>
      <c r="E30" s="45">
        <v>15.919499999999999</v>
      </c>
      <c r="F30" s="45">
        <v>17.565200000000001</v>
      </c>
      <c r="G30" s="45">
        <v>12.700699999999999</v>
      </c>
      <c r="H30" s="45">
        <v>18.195</v>
      </c>
      <c r="I30" s="45">
        <v>19.894500000000001</v>
      </c>
      <c r="J30" s="45">
        <v>17.520700000000001</v>
      </c>
      <c r="K30" s="45">
        <v>17.185400000000001</v>
      </c>
      <c r="L30" s="45">
        <v>22.013400000000001</v>
      </c>
      <c r="M30" s="45">
        <v>15</v>
      </c>
      <c r="N30" s="45">
        <v>11.453200000000001</v>
      </c>
      <c r="O30" s="45">
        <v>12.9031</v>
      </c>
      <c r="P30" s="45">
        <v>11.4148</v>
      </c>
      <c r="Q30" s="45">
        <v>11.4558</v>
      </c>
      <c r="R30" s="45">
        <v>11.192299999999999</v>
      </c>
      <c r="S30" s="45">
        <v>11.4566</v>
      </c>
      <c r="T30" s="160" t="s">
        <v>189</v>
      </c>
      <c r="U30" s="160" t="s">
        <v>189</v>
      </c>
      <c r="V30" s="160" t="s">
        <v>189</v>
      </c>
      <c r="W30" s="160" t="s">
        <v>189</v>
      </c>
      <c r="X30" s="160" t="s">
        <v>189</v>
      </c>
      <c r="Y30" s="160" t="s">
        <v>189</v>
      </c>
      <c r="Z30" s="160" t="s">
        <v>189</v>
      </c>
      <c r="AA30" s="160" t="s">
        <v>189</v>
      </c>
      <c r="AB30" s="160" t="s">
        <v>189</v>
      </c>
      <c r="AC30" s="160" t="s">
        <v>189</v>
      </c>
      <c r="AD30" s="160" t="s">
        <v>189</v>
      </c>
      <c r="AE30" s="160" t="s">
        <v>189</v>
      </c>
    </row>
    <row r="31" spans="1:31" hidden="1" outlineLevel="1">
      <c r="A31" s="8">
        <v>41153</v>
      </c>
      <c r="B31" s="45">
        <v>18.2118</v>
      </c>
      <c r="C31" s="45">
        <v>19.864599999999999</v>
      </c>
      <c r="D31" s="45">
        <v>17.628900000000002</v>
      </c>
      <c r="E31" s="45">
        <v>17.491800000000001</v>
      </c>
      <c r="F31" s="45">
        <v>18.6143</v>
      </c>
      <c r="G31" s="45">
        <v>10.209</v>
      </c>
      <c r="H31" s="45">
        <v>19.348600000000001</v>
      </c>
      <c r="I31" s="45">
        <v>19.935700000000001</v>
      </c>
      <c r="J31" s="45">
        <v>19.1005</v>
      </c>
      <c r="K31" s="45">
        <v>19.163900000000002</v>
      </c>
      <c r="L31" s="45">
        <v>19.141300000000001</v>
      </c>
      <c r="M31" s="45">
        <v>10</v>
      </c>
      <c r="N31" s="45">
        <v>10.721299999999999</v>
      </c>
      <c r="O31" s="45">
        <v>13.255699999999999</v>
      </c>
      <c r="P31" s="45">
        <v>10.6668</v>
      </c>
      <c r="Q31" s="45">
        <v>10.5204</v>
      </c>
      <c r="R31" s="45">
        <v>12.438800000000001</v>
      </c>
      <c r="S31" s="45">
        <v>11.1678</v>
      </c>
      <c r="T31" s="160" t="s">
        <v>189</v>
      </c>
      <c r="U31" s="160" t="s">
        <v>189</v>
      </c>
      <c r="V31" s="160" t="s">
        <v>189</v>
      </c>
      <c r="W31" s="160" t="s">
        <v>189</v>
      </c>
      <c r="X31" s="160" t="s">
        <v>189</v>
      </c>
      <c r="Y31" s="160" t="s">
        <v>189</v>
      </c>
      <c r="Z31" s="160" t="s">
        <v>189</v>
      </c>
      <c r="AA31" s="160" t="s">
        <v>189</v>
      </c>
      <c r="AB31" s="160" t="s">
        <v>189</v>
      </c>
      <c r="AC31" s="160" t="s">
        <v>189</v>
      </c>
      <c r="AD31" s="160" t="s">
        <v>189</v>
      </c>
      <c r="AE31" s="160" t="s">
        <v>189</v>
      </c>
    </row>
    <row r="32" spans="1:31" hidden="1" outlineLevel="1">
      <c r="A32" s="8">
        <v>41183</v>
      </c>
      <c r="B32" s="45">
        <v>16.258500000000002</v>
      </c>
      <c r="C32" s="45">
        <v>20.5288</v>
      </c>
      <c r="D32" s="45">
        <v>15.164999999999999</v>
      </c>
      <c r="E32" s="45">
        <v>15.6938</v>
      </c>
      <c r="F32" s="45">
        <v>14.2555</v>
      </c>
      <c r="G32" s="45">
        <v>17.2361</v>
      </c>
      <c r="H32" s="45">
        <v>19.241099999999999</v>
      </c>
      <c r="I32" s="45">
        <v>20.7456</v>
      </c>
      <c r="J32" s="45">
        <v>18.553799999999999</v>
      </c>
      <c r="K32" s="45">
        <v>18.194099999999999</v>
      </c>
      <c r="L32" s="45">
        <v>19.479199999999999</v>
      </c>
      <c r="M32" s="45">
        <v>19.011199999999999</v>
      </c>
      <c r="N32" s="45">
        <v>11.138299999999999</v>
      </c>
      <c r="O32" s="45">
        <v>12.9945</v>
      </c>
      <c r="P32" s="45">
        <v>11.1091</v>
      </c>
      <c r="Q32" s="45">
        <v>11.488099999999999</v>
      </c>
      <c r="R32" s="45">
        <v>10.7087</v>
      </c>
      <c r="S32" s="45">
        <v>11.711600000000001</v>
      </c>
      <c r="T32" s="160" t="s">
        <v>189</v>
      </c>
      <c r="U32" s="160" t="s">
        <v>189</v>
      </c>
      <c r="V32" s="160" t="s">
        <v>189</v>
      </c>
      <c r="W32" s="160" t="s">
        <v>189</v>
      </c>
      <c r="X32" s="160" t="s">
        <v>189</v>
      </c>
      <c r="Y32" s="160" t="s">
        <v>189</v>
      </c>
      <c r="Z32" s="160" t="s">
        <v>189</v>
      </c>
      <c r="AA32" s="160" t="s">
        <v>189</v>
      </c>
      <c r="AB32" s="160" t="s">
        <v>189</v>
      </c>
      <c r="AC32" s="160" t="s">
        <v>189</v>
      </c>
      <c r="AD32" s="160" t="s">
        <v>189</v>
      </c>
      <c r="AE32" s="160" t="s">
        <v>189</v>
      </c>
    </row>
    <row r="33" spans="1:31" hidden="1" outlineLevel="1">
      <c r="A33" s="8">
        <v>41214</v>
      </c>
      <c r="B33" s="45">
        <v>17.963100000000001</v>
      </c>
      <c r="C33" s="45">
        <v>22.382200000000001</v>
      </c>
      <c r="D33" s="45">
        <v>16.858499999999999</v>
      </c>
      <c r="E33" s="45">
        <v>16.590299999999999</v>
      </c>
      <c r="F33" s="45">
        <v>16.922799999999999</v>
      </c>
      <c r="G33" s="45">
        <v>21.665600000000001</v>
      </c>
      <c r="H33" s="45">
        <v>20.269200000000001</v>
      </c>
      <c r="I33" s="45">
        <v>22.6859</v>
      </c>
      <c r="J33" s="45">
        <v>19.418700000000001</v>
      </c>
      <c r="K33" s="45">
        <v>19.399799999999999</v>
      </c>
      <c r="L33" s="45">
        <v>18.5535</v>
      </c>
      <c r="M33" s="45">
        <v>22.4876</v>
      </c>
      <c r="N33" s="45">
        <v>11.8917</v>
      </c>
      <c r="O33" s="45">
        <v>17.3249</v>
      </c>
      <c r="P33" s="45">
        <v>11.6585</v>
      </c>
      <c r="Q33" s="45">
        <v>11.5817</v>
      </c>
      <c r="R33" s="45">
        <v>12.1808</v>
      </c>
      <c r="S33" s="45">
        <v>11.3782</v>
      </c>
      <c r="T33" s="160" t="s">
        <v>189</v>
      </c>
      <c r="U33" s="160" t="s">
        <v>189</v>
      </c>
      <c r="V33" s="160" t="s">
        <v>189</v>
      </c>
      <c r="W33" s="160" t="s">
        <v>189</v>
      </c>
      <c r="X33" s="160" t="s">
        <v>189</v>
      </c>
      <c r="Y33" s="160" t="s">
        <v>189</v>
      </c>
      <c r="Z33" s="160" t="s">
        <v>189</v>
      </c>
      <c r="AA33" s="160" t="s">
        <v>189</v>
      </c>
      <c r="AB33" s="160" t="s">
        <v>189</v>
      </c>
      <c r="AC33" s="160" t="s">
        <v>189</v>
      </c>
      <c r="AD33" s="160" t="s">
        <v>189</v>
      </c>
      <c r="AE33" s="160" t="s">
        <v>189</v>
      </c>
    </row>
    <row r="34" spans="1:31" hidden="1" outlineLevel="1">
      <c r="A34" s="8">
        <v>41244</v>
      </c>
      <c r="B34" s="45">
        <v>18.5167</v>
      </c>
      <c r="C34" s="45">
        <v>21.776800000000001</v>
      </c>
      <c r="D34" s="45">
        <v>17.7681</v>
      </c>
      <c r="E34" s="45">
        <v>17.350899999999999</v>
      </c>
      <c r="F34" s="45">
        <v>18.7652</v>
      </c>
      <c r="G34" s="45">
        <v>16.3293</v>
      </c>
      <c r="H34" s="45">
        <v>20.601199999999999</v>
      </c>
      <c r="I34" s="45">
        <v>21.937799999999999</v>
      </c>
      <c r="J34" s="45">
        <v>20.178000000000001</v>
      </c>
      <c r="K34" s="45">
        <v>19.320699999999999</v>
      </c>
      <c r="L34" s="45">
        <v>22.849900000000002</v>
      </c>
      <c r="M34" s="45">
        <v>25.66</v>
      </c>
      <c r="N34" s="45">
        <v>12.0764</v>
      </c>
      <c r="O34" s="45">
        <v>16.009599999999999</v>
      </c>
      <c r="P34" s="45">
        <v>11.9931</v>
      </c>
      <c r="Q34" s="45">
        <v>11.0528</v>
      </c>
      <c r="R34" s="45">
        <v>13.241300000000001</v>
      </c>
      <c r="S34" s="45">
        <v>11.9673</v>
      </c>
      <c r="T34" s="160" t="s">
        <v>189</v>
      </c>
      <c r="U34" s="160" t="s">
        <v>189</v>
      </c>
      <c r="V34" s="160" t="s">
        <v>189</v>
      </c>
      <c r="W34" s="160" t="s">
        <v>189</v>
      </c>
      <c r="X34" s="160" t="s">
        <v>189</v>
      </c>
      <c r="Y34" s="160" t="s">
        <v>189</v>
      </c>
      <c r="Z34" s="160" t="s">
        <v>189</v>
      </c>
      <c r="AA34" s="160" t="s">
        <v>189</v>
      </c>
      <c r="AB34" s="160" t="s">
        <v>189</v>
      </c>
      <c r="AC34" s="160" t="s">
        <v>189</v>
      </c>
      <c r="AD34" s="160" t="s">
        <v>189</v>
      </c>
      <c r="AE34" s="160" t="s">
        <v>189</v>
      </c>
    </row>
    <row r="35" spans="1:31" ht="13.8" hidden="1" outlineLevel="1">
      <c r="A35" s="8">
        <v>41275</v>
      </c>
      <c r="B35" s="45">
        <v>17.7775</v>
      </c>
      <c r="C35" s="45">
        <v>22.319600000000001</v>
      </c>
      <c r="D35" s="45">
        <v>16.152200000000001</v>
      </c>
      <c r="E35" s="45">
        <v>16.453399999999998</v>
      </c>
      <c r="F35" s="45">
        <v>15.048999999999999</v>
      </c>
      <c r="G35" s="45">
        <v>16.228899999999999</v>
      </c>
      <c r="H35" s="45">
        <v>20.1447</v>
      </c>
      <c r="I35" s="45">
        <v>22.4041</v>
      </c>
      <c r="J35" s="45">
        <v>18.8978</v>
      </c>
      <c r="K35" s="45">
        <v>18.6995</v>
      </c>
      <c r="L35" s="45">
        <v>20.297000000000001</v>
      </c>
      <c r="M35" s="45">
        <v>19</v>
      </c>
      <c r="N35" s="45">
        <v>11.373200000000001</v>
      </c>
      <c r="O35" s="45">
        <v>16.6632</v>
      </c>
      <c r="P35" s="45">
        <v>11.296099999999999</v>
      </c>
      <c r="Q35" s="45">
        <v>10.8537</v>
      </c>
      <c r="R35" s="45">
        <v>12.0198</v>
      </c>
      <c r="S35" s="45">
        <v>11.4285</v>
      </c>
      <c r="T35" s="45">
        <v>11.291499999999999</v>
      </c>
      <c r="U35" s="45">
        <v>13.523</v>
      </c>
      <c r="V35" s="45">
        <v>11.290800000000001</v>
      </c>
      <c r="W35" s="45">
        <v>10.852399999999999</v>
      </c>
      <c r="X35" s="45">
        <v>12.0191</v>
      </c>
      <c r="Y35" s="45">
        <v>11</v>
      </c>
      <c r="Z35" s="45">
        <v>11.978899999999999</v>
      </c>
      <c r="AA35" s="45">
        <v>11.6601</v>
      </c>
      <c r="AB35" s="45">
        <v>11.978899999999999</v>
      </c>
      <c r="AC35" s="45">
        <v>11.583600000000001</v>
      </c>
      <c r="AD35" s="45">
        <v>12.3841</v>
      </c>
      <c r="AE35" s="45">
        <v>12</v>
      </c>
    </row>
    <row r="36" spans="1:31" ht="13.8" hidden="1" outlineLevel="1">
      <c r="A36" s="8">
        <v>41306</v>
      </c>
      <c r="B36" s="45">
        <v>17.441400000000002</v>
      </c>
      <c r="C36" s="45">
        <v>21.831600000000002</v>
      </c>
      <c r="D36" s="45">
        <v>16.7607</v>
      </c>
      <c r="E36" s="45">
        <v>16.7073</v>
      </c>
      <c r="F36" s="45">
        <v>17.990100000000002</v>
      </c>
      <c r="G36" s="45">
        <v>13.009499999999999</v>
      </c>
      <c r="H36" s="45">
        <v>19.238900000000001</v>
      </c>
      <c r="I36" s="45">
        <v>21.8995</v>
      </c>
      <c r="J36" s="45">
        <v>18.661200000000001</v>
      </c>
      <c r="K36" s="45">
        <v>18.685199999999998</v>
      </c>
      <c r="L36" s="45">
        <v>18.623999999999999</v>
      </c>
      <c r="M36" s="45">
        <v>19.004100000000001</v>
      </c>
      <c r="N36" s="45">
        <v>12.268800000000001</v>
      </c>
      <c r="O36" s="45">
        <v>16.9968</v>
      </c>
      <c r="P36" s="45">
        <v>12.234500000000001</v>
      </c>
      <c r="Q36" s="45">
        <v>12.2691</v>
      </c>
      <c r="R36" s="45">
        <v>11.080500000000001</v>
      </c>
      <c r="S36" s="45">
        <v>12.518700000000001</v>
      </c>
      <c r="T36" s="45">
        <v>12.2829</v>
      </c>
      <c r="U36" s="45">
        <v>10.8094</v>
      </c>
      <c r="V36" s="45">
        <v>12.2829</v>
      </c>
      <c r="W36" s="45">
        <v>12.2895</v>
      </c>
      <c r="X36" s="45">
        <v>11.265499999999999</v>
      </c>
      <c r="Y36" s="45">
        <v>12.523</v>
      </c>
      <c r="Z36" s="45">
        <v>11.7257</v>
      </c>
      <c r="AA36" s="45">
        <v>12.428100000000001</v>
      </c>
      <c r="AB36" s="45">
        <v>11.7239</v>
      </c>
      <c r="AC36" s="45">
        <v>12.113799999999999</v>
      </c>
      <c r="AD36" s="45">
        <v>10.2425</v>
      </c>
      <c r="AE36" s="45">
        <v>12</v>
      </c>
    </row>
    <row r="37" spans="1:31" ht="13.8" hidden="1" outlineLevel="1">
      <c r="A37" s="8">
        <v>41334</v>
      </c>
      <c r="B37" s="45">
        <v>16.9953</v>
      </c>
      <c r="C37" s="45">
        <v>21.683499999999999</v>
      </c>
      <c r="D37" s="45">
        <v>16.299800000000001</v>
      </c>
      <c r="E37" s="45">
        <v>16.0351</v>
      </c>
      <c r="F37" s="45">
        <v>17.3612</v>
      </c>
      <c r="G37" s="45">
        <v>17.0672</v>
      </c>
      <c r="H37" s="45">
        <v>18.323899999999998</v>
      </c>
      <c r="I37" s="45">
        <v>21.9405</v>
      </c>
      <c r="J37" s="45">
        <v>17.633500000000002</v>
      </c>
      <c r="K37" s="45">
        <v>17.370200000000001</v>
      </c>
      <c r="L37" s="45">
        <v>18.547000000000001</v>
      </c>
      <c r="M37" s="45">
        <v>18.903500000000001</v>
      </c>
      <c r="N37" s="45">
        <v>12.215999999999999</v>
      </c>
      <c r="O37" s="45">
        <v>13.1098</v>
      </c>
      <c r="P37" s="45">
        <v>12.2003</v>
      </c>
      <c r="Q37" s="45">
        <v>12.358000000000001</v>
      </c>
      <c r="R37" s="45">
        <v>11.145899999999999</v>
      </c>
      <c r="S37" s="45">
        <v>11.8134</v>
      </c>
      <c r="T37" s="45">
        <v>12.197699999999999</v>
      </c>
      <c r="U37" s="45">
        <v>10.620699999999999</v>
      </c>
      <c r="V37" s="45">
        <v>12.215400000000001</v>
      </c>
      <c r="W37" s="45">
        <v>12.3689</v>
      </c>
      <c r="X37" s="45">
        <v>11.134600000000001</v>
      </c>
      <c r="Y37" s="45">
        <v>11</v>
      </c>
      <c r="Z37" s="45">
        <v>11.057</v>
      </c>
      <c r="AA37" s="45">
        <v>12.0116</v>
      </c>
      <c r="AB37" s="45">
        <v>11.0556</v>
      </c>
      <c r="AC37" s="45">
        <v>10.2437</v>
      </c>
      <c r="AD37" s="45">
        <v>11.1121</v>
      </c>
      <c r="AE37" s="45">
        <v>12</v>
      </c>
    </row>
    <row r="38" spans="1:31" ht="13.8" hidden="1" outlineLevel="1">
      <c r="A38" s="8">
        <v>41365</v>
      </c>
      <c r="B38" s="45">
        <v>17.001999999999999</v>
      </c>
      <c r="C38" s="45">
        <v>20.970600000000001</v>
      </c>
      <c r="D38" s="45">
        <v>16.282800000000002</v>
      </c>
      <c r="E38" s="45">
        <v>16.971800000000002</v>
      </c>
      <c r="F38" s="45">
        <v>15.129899999999999</v>
      </c>
      <c r="G38" s="45">
        <v>16.956</v>
      </c>
      <c r="H38" s="45">
        <v>19.021899999999999</v>
      </c>
      <c r="I38" s="45">
        <v>21.4117</v>
      </c>
      <c r="J38" s="45">
        <v>18.4221</v>
      </c>
      <c r="K38" s="45">
        <v>18.2483</v>
      </c>
      <c r="L38" s="45">
        <v>19.2254</v>
      </c>
      <c r="M38" s="45">
        <v>16.956</v>
      </c>
      <c r="N38" s="45">
        <v>11.4346</v>
      </c>
      <c r="O38" s="45">
        <v>10.5212</v>
      </c>
      <c r="P38" s="45">
        <v>11.4564</v>
      </c>
      <c r="Q38" s="45">
        <v>10.553699999999999</v>
      </c>
      <c r="R38" s="45">
        <v>11.8833</v>
      </c>
      <c r="S38" s="45">
        <v>0</v>
      </c>
      <c r="T38" s="45">
        <v>11.4062</v>
      </c>
      <c r="U38" s="45">
        <v>10.514900000000001</v>
      </c>
      <c r="V38" s="45">
        <v>11.429</v>
      </c>
      <c r="W38" s="45">
        <v>10.5528</v>
      </c>
      <c r="X38" s="45">
        <v>11.881500000000001</v>
      </c>
      <c r="Y38" s="45">
        <v>0</v>
      </c>
      <c r="Z38" s="45">
        <v>11.8285</v>
      </c>
      <c r="AA38" s="45">
        <v>12.4229</v>
      </c>
      <c r="AB38" s="45">
        <v>11.8278</v>
      </c>
      <c r="AC38" s="45">
        <v>10.627000000000001</v>
      </c>
      <c r="AD38" s="45">
        <v>11.9001</v>
      </c>
      <c r="AE38" s="45">
        <v>0</v>
      </c>
    </row>
    <row r="39" spans="1:31" ht="13.8" hidden="1" outlineLevel="1">
      <c r="A39" s="8">
        <v>41395</v>
      </c>
      <c r="B39" s="45">
        <v>18.372499999999999</v>
      </c>
      <c r="C39" s="45">
        <v>21.8307</v>
      </c>
      <c r="D39" s="45">
        <v>17.404599999999999</v>
      </c>
      <c r="E39" s="45">
        <v>17.741499999999998</v>
      </c>
      <c r="F39" s="45">
        <v>16.260400000000001</v>
      </c>
      <c r="G39" s="45">
        <v>13.6288</v>
      </c>
      <c r="H39" s="45">
        <v>19.556000000000001</v>
      </c>
      <c r="I39" s="45">
        <v>21.8398</v>
      </c>
      <c r="J39" s="45">
        <v>18.770299999999999</v>
      </c>
      <c r="K39" s="45">
        <v>18.362100000000002</v>
      </c>
      <c r="L39" s="45">
        <v>21.458600000000001</v>
      </c>
      <c r="M39" s="45">
        <v>17.3843</v>
      </c>
      <c r="N39" s="45">
        <v>11.476900000000001</v>
      </c>
      <c r="O39" s="45">
        <v>12.243399999999999</v>
      </c>
      <c r="P39" s="45">
        <v>11.4758</v>
      </c>
      <c r="Q39" s="45">
        <v>11.3809</v>
      </c>
      <c r="R39" s="45">
        <v>11.542</v>
      </c>
      <c r="S39" s="45">
        <v>5.5</v>
      </c>
      <c r="T39" s="45">
        <v>11.477</v>
      </c>
      <c r="U39" s="45">
        <v>10.7836</v>
      </c>
      <c r="V39" s="45">
        <v>11.4773</v>
      </c>
      <c r="W39" s="45">
        <v>11.383800000000001</v>
      </c>
      <c r="X39" s="45">
        <v>11.5418</v>
      </c>
      <c r="Y39" s="45">
        <v>5.5</v>
      </c>
      <c r="Z39" s="45">
        <v>11.461399999999999</v>
      </c>
      <c r="AA39" s="45">
        <v>12.6699</v>
      </c>
      <c r="AB39" s="45">
        <v>11.2666</v>
      </c>
      <c r="AC39" s="45">
        <v>11.197800000000001</v>
      </c>
      <c r="AD39" s="45">
        <v>11.619400000000001</v>
      </c>
      <c r="AE39" s="45">
        <v>0</v>
      </c>
    </row>
    <row r="40" spans="1:31" ht="13.8" hidden="1" outlineLevel="1">
      <c r="A40" s="8">
        <v>41426</v>
      </c>
      <c r="B40" s="45">
        <v>16.871400000000001</v>
      </c>
      <c r="C40" s="45">
        <v>20.5016</v>
      </c>
      <c r="D40" s="45">
        <v>16.006499999999999</v>
      </c>
      <c r="E40" s="45">
        <v>16.174099999999999</v>
      </c>
      <c r="F40" s="45">
        <v>14.305099999999999</v>
      </c>
      <c r="G40" s="45">
        <v>17.867599999999999</v>
      </c>
      <c r="H40" s="45">
        <v>19.047899999999998</v>
      </c>
      <c r="I40" s="45">
        <v>20.9254</v>
      </c>
      <c r="J40" s="45">
        <v>18.3947</v>
      </c>
      <c r="K40" s="45">
        <v>18.448499999999999</v>
      </c>
      <c r="L40" s="45">
        <v>17.6023</v>
      </c>
      <c r="M40" s="45">
        <v>18.952999999999999</v>
      </c>
      <c r="N40" s="45">
        <v>11.4078</v>
      </c>
      <c r="O40" s="45">
        <v>10.5161</v>
      </c>
      <c r="P40" s="45">
        <v>11.4331</v>
      </c>
      <c r="Q40" s="45">
        <v>11.4468</v>
      </c>
      <c r="R40" s="45">
        <v>11.339600000000001</v>
      </c>
      <c r="S40" s="45">
        <v>12</v>
      </c>
      <c r="T40" s="45">
        <v>11.400399999999999</v>
      </c>
      <c r="U40" s="45">
        <v>10.5161</v>
      </c>
      <c r="V40" s="45">
        <v>11.425700000000001</v>
      </c>
      <c r="W40" s="45">
        <v>11.4443</v>
      </c>
      <c r="X40" s="45">
        <v>11.3208</v>
      </c>
      <c r="Y40" s="45">
        <v>0</v>
      </c>
      <c r="Z40" s="45">
        <v>11.820600000000001</v>
      </c>
      <c r="AA40" s="45">
        <v>0</v>
      </c>
      <c r="AB40" s="45">
        <v>11.820600000000001</v>
      </c>
      <c r="AC40" s="45">
        <v>11.5976</v>
      </c>
      <c r="AD40" s="45">
        <v>11.762700000000001</v>
      </c>
      <c r="AE40" s="45">
        <v>12</v>
      </c>
    </row>
    <row r="41" spans="1:31" ht="13.8" hidden="1" outlineLevel="1">
      <c r="A41" s="8">
        <v>41456</v>
      </c>
      <c r="B41" s="45">
        <v>16.9497</v>
      </c>
      <c r="C41" s="45">
        <v>20.931899999999999</v>
      </c>
      <c r="D41" s="45">
        <v>15.923400000000001</v>
      </c>
      <c r="E41" s="45">
        <v>16.253900000000002</v>
      </c>
      <c r="F41" s="45">
        <v>15.5337</v>
      </c>
      <c r="G41" s="45">
        <v>15.3561</v>
      </c>
      <c r="H41" s="45">
        <v>19.051400000000001</v>
      </c>
      <c r="I41" s="45">
        <v>21.067299999999999</v>
      </c>
      <c r="J41" s="45">
        <v>18.3505</v>
      </c>
      <c r="K41" s="45">
        <v>18.245100000000001</v>
      </c>
      <c r="L41" s="45">
        <v>18.5412</v>
      </c>
      <c r="M41" s="45">
        <v>17.3477</v>
      </c>
      <c r="N41" s="45">
        <v>9.4093999999999998</v>
      </c>
      <c r="O41" s="45">
        <v>12.240600000000001</v>
      </c>
      <c r="P41" s="45">
        <v>9.3679000000000006</v>
      </c>
      <c r="Q41" s="45">
        <v>9.9594000000000005</v>
      </c>
      <c r="R41" s="45">
        <v>8.8699999999999992</v>
      </c>
      <c r="S41" s="45">
        <v>6.1093000000000002</v>
      </c>
      <c r="T41" s="45">
        <v>9.3854000000000006</v>
      </c>
      <c r="U41" s="45">
        <v>12.226900000000001</v>
      </c>
      <c r="V41" s="45">
        <v>9.3437999999999999</v>
      </c>
      <c r="W41" s="45">
        <v>9.9672999999999998</v>
      </c>
      <c r="X41" s="45">
        <v>8.8571000000000009</v>
      </c>
      <c r="Y41" s="45">
        <v>1.4477</v>
      </c>
      <c r="Z41" s="45">
        <v>10.2475</v>
      </c>
      <c r="AA41" s="45">
        <v>12.918100000000001</v>
      </c>
      <c r="AB41" s="45">
        <v>10.212</v>
      </c>
      <c r="AC41" s="45">
        <v>9.3922000000000008</v>
      </c>
      <c r="AD41" s="45">
        <v>12.489699999999999</v>
      </c>
      <c r="AE41" s="45">
        <v>11.8994</v>
      </c>
    </row>
    <row r="42" spans="1:31" ht="13.8" hidden="1" outlineLevel="1">
      <c r="A42" s="8">
        <v>41487</v>
      </c>
      <c r="B42" s="45">
        <v>16.813400000000001</v>
      </c>
      <c r="C42" s="45">
        <v>20.7715</v>
      </c>
      <c r="D42" s="45">
        <v>15.747299999999999</v>
      </c>
      <c r="E42" s="45">
        <v>15.246499999999999</v>
      </c>
      <c r="F42" s="45">
        <v>17.487500000000001</v>
      </c>
      <c r="G42" s="45">
        <v>18.564</v>
      </c>
      <c r="H42" s="45">
        <v>18.521000000000001</v>
      </c>
      <c r="I42" s="45">
        <v>21.092300000000002</v>
      </c>
      <c r="J42" s="45">
        <v>17.685199999999998</v>
      </c>
      <c r="K42" s="45">
        <v>17.2621</v>
      </c>
      <c r="L42" s="45">
        <v>19.0806</v>
      </c>
      <c r="M42" s="45">
        <v>18.8093</v>
      </c>
      <c r="N42" s="45">
        <v>9.8440999999999992</v>
      </c>
      <c r="O42" s="45">
        <v>16.601299999999998</v>
      </c>
      <c r="P42" s="45">
        <v>9.2804000000000002</v>
      </c>
      <c r="Q42" s="45">
        <v>8.9069000000000003</v>
      </c>
      <c r="R42" s="45">
        <v>10.918100000000001</v>
      </c>
      <c r="S42" s="45">
        <v>1.4477</v>
      </c>
      <c r="T42" s="45">
        <v>9.8216999999999999</v>
      </c>
      <c r="U42" s="45">
        <v>16.610900000000001</v>
      </c>
      <c r="V42" s="45">
        <v>9.2469999999999999</v>
      </c>
      <c r="W42" s="45">
        <v>8.8927999999999994</v>
      </c>
      <c r="X42" s="45">
        <v>10.899699999999999</v>
      </c>
      <c r="Y42" s="45">
        <v>1.4477</v>
      </c>
      <c r="Z42" s="45">
        <v>11.072699999999999</v>
      </c>
      <c r="AA42" s="45">
        <v>12.8912</v>
      </c>
      <c r="AB42" s="45">
        <v>11.049200000000001</v>
      </c>
      <c r="AC42" s="45">
        <v>10.677099999999999</v>
      </c>
      <c r="AD42" s="45">
        <v>11.1807</v>
      </c>
      <c r="AE42" s="45">
        <v>0</v>
      </c>
    </row>
    <row r="43" spans="1:31" ht="13.8" hidden="1" outlineLevel="1">
      <c r="A43" s="8">
        <v>41518</v>
      </c>
      <c r="B43" s="45">
        <v>16.342199999999998</v>
      </c>
      <c r="C43" s="45">
        <v>20.971800000000002</v>
      </c>
      <c r="D43" s="45">
        <v>15.116400000000001</v>
      </c>
      <c r="E43" s="45">
        <v>16.429600000000001</v>
      </c>
      <c r="F43" s="45">
        <v>14.3287</v>
      </c>
      <c r="G43" s="45">
        <v>4.8468999999999998</v>
      </c>
      <c r="H43" s="45">
        <v>17.354500000000002</v>
      </c>
      <c r="I43" s="45">
        <v>21.25</v>
      </c>
      <c r="J43" s="45">
        <v>16.138200000000001</v>
      </c>
      <c r="K43" s="45">
        <v>17.043399999999998</v>
      </c>
      <c r="L43" s="45">
        <v>18.613600000000002</v>
      </c>
      <c r="M43" s="45">
        <v>2.2970999999999999</v>
      </c>
      <c r="N43" s="45">
        <v>10.464700000000001</v>
      </c>
      <c r="O43" s="45">
        <v>12.097799999999999</v>
      </c>
      <c r="P43" s="45">
        <v>10.3908</v>
      </c>
      <c r="Q43" s="45">
        <v>9.6416000000000004</v>
      </c>
      <c r="R43" s="45">
        <v>11.533899999999999</v>
      </c>
      <c r="S43" s="45">
        <v>9.1134000000000004</v>
      </c>
      <c r="T43" s="45">
        <v>10.7994</v>
      </c>
      <c r="U43" s="45">
        <v>12.0768</v>
      </c>
      <c r="V43" s="45">
        <v>10.726800000000001</v>
      </c>
      <c r="W43" s="45">
        <v>9.6572999999999993</v>
      </c>
      <c r="X43" s="45">
        <v>11.5413</v>
      </c>
      <c r="Y43" s="45">
        <v>1.4477</v>
      </c>
      <c r="Z43" s="45">
        <v>9.1321999999999992</v>
      </c>
      <c r="AA43" s="45">
        <v>13.132300000000001</v>
      </c>
      <c r="AB43" s="45">
        <v>9.1156000000000006</v>
      </c>
      <c r="AC43" s="45">
        <v>8.7444000000000006</v>
      </c>
      <c r="AD43" s="45">
        <v>10.8584</v>
      </c>
      <c r="AE43" s="45">
        <v>9.1180000000000003</v>
      </c>
    </row>
    <row r="44" spans="1:31" ht="13.8" hidden="1" outlineLevel="1">
      <c r="A44" s="8">
        <v>41548</v>
      </c>
      <c r="B44" s="45">
        <v>15.9725</v>
      </c>
      <c r="C44" s="45">
        <v>20.323399999999999</v>
      </c>
      <c r="D44" s="45">
        <v>14.8393</v>
      </c>
      <c r="E44" s="45">
        <v>15.9397</v>
      </c>
      <c r="F44" s="45">
        <v>16.3978</v>
      </c>
      <c r="G44" s="45">
        <v>5.5082000000000004</v>
      </c>
      <c r="H44" s="45">
        <v>17.097100000000001</v>
      </c>
      <c r="I44" s="45">
        <v>20.4876</v>
      </c>
      <c r="J44" s="45">
        <v>15.9857</v>
      </c>
      <c r="K44" s="45">
        <v>17.091799999999999</v>
      </c>
      <c r="L44" s="45">
        <v>18.576599999999999</v>
      </c>
      <c r="M44" s="45">
        <v>3.0857000000000001</v>
      </c>
      <c r="N44" s="45">
        <v>10.7986</v>
      </c>
      <c r="O44" s="45">
        <v>11.6418</v>
      </c>
      <c r="P44" s="45">
        <v>10.780099999999999</v>
      </c>
      <c r="Q44" s="45">
        <v>10.6655</v>
      </c>
      <c r="R44" s="45">
        <v>11.2491</v>
      </c>
      <c r="S44" s="45">
        <v>10.4132</v>
      </c>
      <c r="T44" s="45">
        <v>10.9298</v>
      </c>
      <c r="U44" s="45">
        <v>11.6267</v>
      </c>
      <c r="V44" s="45">
        <v>10.913600000000001</v>
      </c>
      <c r="W44" s="45">
        <v>10.78</v>
      </c>
      <c r="X44" s="45">
        <v>11.2782</v>
      </c>
      <c r="Y44" s="45">
        <v>10.736599999999999</v>
      </c>
      <c r="Z44" s="45">
        <v>9.0348000000000006</v>
      </c>
      <c r="AA44" s="45">
        <v>13.107699999999999</v>
      </c>
      <c r="AB44" s="45">
        <v>9.0124999999999993</v>
      </c>
      <c r="AC44" s="45">
        <v>8.7385000000000002</v>
      </c>
      <c r="AD44" s="45">
        <v>10.2295</v>
      </c>
      <c r="AE44" s="45">
        <v>0</v>
      </c>
    </row>
    <row r="45" spans="1:31" ht="13.8" hidden="1" outlineLevel="1">
      <c r="A45" s="8">
        <v>41579</v>
      </c>
      <c r="B45" s="45">
        <v>16.7806</v>
      </c>
      <c r="C45" s="45">
        <v>19.860600000000002</v>
      </c>
      <c r="D45" s="45">
        <v>16.137599999999999</v>
      </c>
      <c r="E45" s="45">
        <v>16.0428</v>
      </c>
      <c r="F45" s="45">
        <v>16.7227</v>
      </c>
      <c r="G45" s="45">
        <v>20.5943</v>
      </c>
      <c r="H45" s="45">
        <v>18.617799999999999</v>
      </c>
      <c r="I45" s="45">
        <v>20.050699999999999</v>
      </c>
      <c r="J45" s="45">
        <v>18.184100000000001</v>
      </c>
      <c r="K45" s="45">
        <v>18.0441</v>
      </c>
      <c r="L45" s="45">
        <v>19.187799999999999</v>
      </c>
      <c r="M45" s="45">
        <v>21.120200000000001</v>
      </c>
      <c r="N45" s="45">
        <v>11.8973</v>
      </c>
      <c r="O45" s="45">
        <v>11.585000000000001</v>
      </c>
      <c r="P45" s="45">
        <v>11.9018</v>
      </c>
      <c r="Q45" s="45">
        <v>11.9178</v>
      </c>
      <c r="R45" s="45">
        <v>11.7685</v>
      </c>
      <c r="S45" s="45">
        <v>11.4739</v>
      </c>
      <c r="T45" s="45">
        <v>12.141500000000001</v>
      </c>
      <c r="U45" s="45">
        <v>11.5406</v>
      </c>
      <c r="V45" s="45">
        <v>12.1508</v>
      </c>
      <c r="W45" s="45">
        <v>12.1999</v>
      </c>
      <c r="X45" s="45">
        <v>11.7781</v>
      </c>
      <c r="Y45" s="45">
        <v>11.4739</v>
      </c>
      <c r="Z45" s="45">
        <v>9.4526000000000003</v>
      </c>
      <c r="AA45" s="45">
        <v>13.1135</v>
      </c>
      <c r="AB45" s="45">
        <v>9.4367000000000001</v>
      </c>
      <c r="AC45" s="45">
        <v>9.4220000000000006</v>
      </c>
      <c r="AD45" s="45">
        <v>10.7859</v>
      </c>
      <c r="AE45" s="45">
        <v>0</v>
      </c>
    </row>
    <row r="46" spans="1:31" ht="13.8" hidden="1" outlineLevel="1">
      <c r="A46" s="8">
        <v>41609</v>
      </c>
      <c r="B46" s="45">
        <v>17.070599999999999</v>
      </c>
      <c r="C46" s="45">
        <v>19.8217</v>
      </c>
      <c r="D46" s="45">
        <v>16.421500000000002</v>
      </c>
      <c r="E46" s="45">
        <v>16.459800000000001</v>
      </c>
      <c r="F46" s="45">
        <v>16.2011</v>
      </c>
      <c r="G46" s="45">
        <v>17.6556</v>
      </c>
      <c r="H46" s="45">
        <v>18.403500000000001</v>
      </c>
      <c r="I46" s="45">
        <v>19.919699999999999</v>
      </c>
      <c r="J46" s="45">
        <v>17.958600000000001</v>
      </c>
      <c r="K46" s="45">
        <v>17.972200000000001</v>
      </c>
      <c r="L46" s="45">
        <v>17.8812</v>
      </c>
      <c r="M46" s="45">
        <v>18.2422</v>
      </c>
      <c r="N46" s="45">
        <v>10.478199999999999</v>
      </c>
      <c r="O46" s="45">
        <v>11.4948</v>
      </c>
      <c r="P46" s="45">
        <v>10.464600000000001</v>
      </c>
      <c r="Q46" s="45">
        <v>9.9084000000000003</v>
      </c>
      <c r="R46" s="45">
        <v>11.7128</v>
      </c>
      <c r="S46" s="45">
        <v>11.1228</v>
      </c>
      <c r="T46" s="45">
        <v>10.5596</v>
      </c>
      <c r="U46" s="45">
        <v>11.4488</v>
      </c>
      <c r="V46" s="45">
        <v>10.5466</v>
      </c>
      <c r="W46" s="45">
        <v>9.9601000000000006</v>
      </c>
      <c r="X46" s="45">
        <v>11.6775</v>
      </c>
      <c r="Y46" s="45">
        <v>11.1228</v>
      </c>
      <c r="Z46" s="45">
        <v>9.5912000000000006</v>
      </c>
      <c r="AA46" s="45">
        <v>13.3363</v>
      </c>
      <c r="AB46" s="45">
        <v>9.5799000000000003</v>
      </c>
      <c r="AC46" s="45">
        <v>9.5386000000000006</v>
      </c>
      <c r="AD46" s="45">
        <v>11.253</v>
      </c>
      <c r="AE46" s="45">
        <v>0</v>
      </c>
    </row>
    <row r="47" spans="1:31" ht="13.8" hidden="1" outlineLevel="1">
      <c r="A47" s="8">
        <v>41640</v>
      </c>
      <c r="B47" s="45">
        <v>17.479800000000001</v>
      </c>
      <c r="C47" s="45">
        <v>20.069800000000001</v>
      </c>
      <c r="D47" s="45">
        <v>16.888300000000001</v>
      </c>
      <c r="E47" s="45">
        <v>17.595700000000001</v>
      </c>
      <c r="F47" s="45">
        <v>14.7911</v>
      </c>
      <c r="G47" s="45">
        <v>18.7773</v>
      </c>
      <c r="H47" s="45">
        <v>18.583600000000001</v>
      </c>
      <c r="I47" s="45">
        <v>20.143000000000001</v>
      </c>
      <c r="J47" s="45">
        <v>18.152000000000001</v>
      </c>
      <c r="K47" s="45">
        <v>17.9679</v>
      </c>
      <c r="L47" s="45">
        <v>18.932200000000002</v>
      </c>
      <c r="M47" s="45">
        <v>19.389199999999999</v>
      </c>
      <c r="N47" s="45">
        <v>11.218</v>
      </c>
      <c r="O47" s="45">
        <v>11.708399999999999</v>
      </c>
      <c r="P47" s="45">
        <v>11.2126</v>
      </c>
      <c r="Q47" s="45">
        <v>14.324199999999999</v>
      </c>
      <c r="R47" s="45">
        <v>8.9925999999999995</v>
      </c>
      <c r="S47" s="45">
        <v>12</v>
      </c>
      <c r="T47" s="45">
        <v>11.288500000000001</v>
      </c>
      <c r="U47" s="45">
        <v>11.708399999999999</v>
      </c>
      <c r="V47" s="45">
        <v>11.2837</v>
      </c>
      <c r="W47" s="45">
        <v>14.4534</v>
      </c>
      <c r="X47" s="45">
        <v>8.9057999999999993</v>
      </c>
      <c r="Y47" s="45">
        <v>12</v>
      </c>
      <c r="Z47" s="45">
        <v>9.9859000000000009</v>
      </c>
      <c r="AA47" s="45">
        <v>0</v>
      </c>
      <c r="AB47" s="45">
        <v>9.9859000000000009</v>
      </c>
      <c r="AC47" s="45">
        <v>10.2608</v>
      </c>
      <c r="AD47" s="45">
        <v>9.9108000000000001</v>
      </c>
      <c r="AE47" s="45">
        <v>0</v>
      </c>
    </row>
    <row r="48" spans="1:31" ht="13.8" hidden="1" outlineLevel="1">
      <c r="A48" s="8">
        <v>41671</v>
      </c>
      <c r="B48" s="45">
        <v>17.982099999999999</v>
      </c>
      <c r="C48" s="45">
        <v>19.9634</v>
      </c>
      <c r="D48" s="45">
        <v>17.715</v>
      </c>
      <c r="E48" s="45">
        <v>17.974399999999999</v>
      </c>
      <c r="F48" s="45">
        <v>15.381500000000001</v>
      </c>
      <c r="G48" s="45">
        <v>18.920200000000001</v>
      </c>
      <c r="H48" s="45">
        <v>19.016400000000001</v>
      </c>
      <c r="I48" s="45">
        <v>20.1084</v>
      </c>
      <c r="J48" s="45">
        <v>18.843900000000001</v>
      </c>
      <c r="K48" s="45">
        <v>18.7545</v>
      </c>
      <c r="L48" s="45">
        <v>20.310400000000001</v>
      </c>
      <c r="M48" s="45">
        <v>19.032599999999999</v>
      </c>
      <c r="N48" s="45">
        <v>11.8193</v>
      </c>
      <c r="O48" s="45">
        <v>11.438800000000001</v>
      </c>
      <c r="P48" s="45">
        <v>11.8247</v>
      </c>
      <c r="Q48" s="45">
        <v>11.761200000000001</v>
      </c>
      <c r="R48" s="45">
        <v>11.920999999999999</v>
      </c>
      <c r="S48" s="45">
        <v>12</v>
      </c>
      <c r="T48" s="45">
        <v>11.8131</v>
      </c>
      <c r="U48" s="45">
        <v>11.438800000000001</v>
      </c>
      <c r="V48" s="45">
        <v>11.8188</v>
      </c>
      <c r="W48" s="45">
        <v>11.751799999999999</v>
      </c>
      <c r="X48" s="45">
        <v>11.9117</v>
      </c>
      <c r="Y48" s="45">
        <v>12</v>
      </c>
      <c r="Z48" s="45">
        <v>11.416600000000001</v>
      </c>
      <c r="AA48" s="45">
        <v>0</v>
      </c>
      <c r="AB48" s="45">
        <v>11.416600000000001</v>
      </c>
      <c r="AC48" s="45">
        <v>11.444800000000001</v>
      </c>
      <c r="AD48" s="45">
        <v>11.2178</v>
      </c>
      <c r="AE48" s="45">
        <v>0</v>
      </c>
    </row>
    <row r="49" spans="1:31" ht="13.8" hidden="1" outlineLevel="1">
      <c r="A49" s="8">
        <v>41699</v>
      </c>
      <c r="B49" s="45">
        <v>17.5442</v>
      </c>
      <c r="C49" s="45">
        <v>20.992100000000001</v>
      </c>
      <c r="D49" s="45">
        <v>17.0138</v>
      </c>
      <c r="E49" s="45">
        <v>16.908999999999999</v>
      </c>
      <c r="F49" s="45">
        <v>17.6891</v>
      </c>
      <c r="G49" s="45">
        <v>18.7699</v>
      </c>
      <c r="H49" s="45">
        <v>18.529</v>
      </c>
      <c r="I49" s="45">
        <v>20.994599999999998</v>
      </c>
      <c r="J49" s="45">
        <v>18.075500000000002</v>
      </c>
      <c r="K49" s="45">
        <v>17.782299999999999</v>
      </c>
      <c r="L49" s="45">
        <v>20.6006</v>
      </c>
      <c r="M49" s="45">
        <v>19.929099999999998</v>
      </c>
      <c r="N49" s="45">
        <v>11.613200000000001</v>
      </c>
      <c r="O49" s="45">
        <v>16.2652</v>
      </c>
      <c r="P49" s="45">
        <v>11.610900000000001</v>
      </c>
      <c r="Q49" s="45">
        <v>11.6191</v>
      </c>
      <c r="R49" s="45">
        <v>11.579700000000001</v>
      </c>
      <c r="S49" s="45">
        <v>12</v>
      </c>
      <c r="T49" s="45">
        <v>11.889699999999999</v>
      </c>
      <c r="U49" s="45">
        <v>16.2651</v>
      </c>
      <c r="V49" s="45">
        <v>11.8872</v>
      </c>
      <c r="W49" s="45">
        <v>12.0024</v>
      </c>
      <c r="X49" s="45">
        <v>11.597799999999999</v>
      </c>
      <c r="Y49" s="45">
        <v>12</v>
      </c>
      <c r="Z49" s="45">
        <v>10.163500000000001</v>
      </c>
      <c r="AA49" s="45">
        <v>50</v>
      </c>
      <c r="AB49" s="45">
        <v>10.163500000000001</v>
      </c>
      <c r="AC49" s="45">
        <v>10.1286</v>
      </c>
      <c r="AD49" s="45">
        <v>10.959300000000001</v>
      </c>
      <c r="AE49" s="45">
        <v>0</v>
      </c>
    </row>
    <row r="50" spans="1:31" ht="13.8" hidden="1" outlineLevel="1">
      <c r="A50" s="8">
        <v>41730</v>
      </c>
      <c r="B50" s="45">
        <v>18.856100000000001</v>
      </c>
      <c r="C50" s="45">
        <v>20.484000000000002</v>
      </c>
      <c r="D50" s="45">
        <v>18.664899999999999</v>
      </c>
      <c r="E50" s="45">
        <v>18.863299999999999</v>
      </c>
      <c r="F50" s="45">
        <v>17.163399999999999</v>
      </c>
      <c r="G50" s="45">
        <v>21.427099999999999</v>
      </c>
      <c r="H50" s="45">
        <v>19.9633</v>
      </c>
      <c r="I50" s="45">
        <v>20.484000000000002</v>
      </c>
      <c r="J50" s="45">
        <v>19.888200000000001</v>
      </c>
      <c r="K50" s="45">
        <v>19.886800000000001</v>
      </c>
      <c r="L50" s="45">
        <v>19.433399999999999</v>
      </c>
      <c r="M50" s="45">
        <v>21.83</v>
      </c>
      <c r="N50" s="45">
        <v>13.2676</v>
      </c>
      <c r="O50" s="45">
        <v>24</v>
      </c>
      <c r="P50" s="45">
        <v>13.2676</v>
      </c>
      <c r="Q50" s="45">
        <v>13.849500000000001</v>
      </c>
      <c r="R50" s="45">
        <v>11.550700000000001</v>
      </c>
      <c r="S50" s="45">
        <v>12.018800000000001</v>
      </c>
      <c r="T50" s="45">
        <v>13.918100000000001</v>
      </c>
      <c r="U50" s="45">
        <v>0</v>
      </c>
      <c r="V50" s="45">
        <v>13.918100000000001</v>
      </c>
      <c r="W50" s="45">
        <v>15.048400000000001</v>
      </c>
      <c r="X50" s="45">
        <v>11.549899999999999</v>
      </c>
      <c r="Y50" s="45">
        <v>12.018800000000001</v>
      </c>
      <c r="Z50" s="45">
        <v>10.9015</v>
      </c>
      <c r="AA50" s="45">
        <v>24</v>
      </c>
      <c r="AB50" s="45">
        <v>10.901400000000001</v>
      </c>
      <c r="AC50" s="45">
        <v>10.8985</v>
      </c>
      <c r="AD50" s="45">
        <v>11.830299999999999</v>
      </c>
      <c r="AE50" s="45">
        <v>0</v>
      </c>
    </row>
    <row r="51" spans="1:31" ht="13.8" hidden="1" outlineLevel="1">
      <c r="A51" s="8">
        <v>41760</v>
      </c>
      <c r="B51" s="45">
        <v>15.6853</v>
      </c>
      <c r="C51" s="45">
        <v>20.648800000000001</v>
      </c>
      <c r="D51" s="45">
        <v>15.1363</v>
      </c>
      <c r="E51" s="45">
        <v>17.358599999999999</v>
      </c>
      <c r="F51" s="45">
        <v>14.6235</v>
      </c>
      <c r="G51" s="45">
        <v>9.9217999999999993</v>
      </c>
      <c r="H51" s="45">
        <v>16.649699999999999</v>
      </c>
      <c r="I51" s="45">
        <v>20.648800000000001</v>
      </c>
      <c r="J51" s="45">
        <v>16.086400000000001</v>
      </c>
      <c r="K51" s="45">
        <v>18.402000000000001</v>
      </c>
      <c r="L51" s="45">
        <v>20.690899999999999</v>
      </c>
      <c r="M51" s="45">
        <v>9.9146999999999998</v>
      </c>
      <c r="N51" s="45">
        <v>11.6646</v>
      </c>
      <c r="O51" s="45">
        <v>24</v>
      </c>
      <c r="P51" s="45">
        <v>11.6645</v>
      </c>
      <c r="Q51" s="45">
        <v>11.010400000000001</v>
      </c>
      <c r="R51" s="45">
        <v>12.0837</v>
      </c>
      <c r="S51" s="45">
        <v>11.0006</v>
      </c>
      <c r="T51" s="45">
        <v>11.627599999999999</v>
      </c>
      <c r="U51" s="45">
        <v>0</v>
      </c>
      <c r="V51" s="45">
        <v>11.627599999999999</v>
      </c>
      <c r="W51" s="45">
        <v>10.8675</v>
      </c>
      <c r="X51" s="45">
        <v>12.0837</v>
      </c>
      <c r="Y51" s="45">
        <v>11.0006</v>
      </c>
      <c r="Z51" s="45">
        <v>12.498699999999999</v>
      </c>
      <c r="AA51" s="45">
        <v>24</v>
      </c>
      <c r="AB51" s="45">
        <v>12.4945</v>
      </c>
      <c r="AC51" s="45">
        <v>12.4945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18.268799999999999</v>
      </c>
      <c r="C52" s="45">
        <v>21.185300000000002</v>
      </c>
      <c r="D52" s="45">
        <v>17.764600000000002</v>
      </c>
      <c r="E52" s="45">
        <v>17.466899999999999</v>
      </c>
      <c r="F52" s="45">
        <v>18.534400000000002</v>
      </c>
      <c r="G52" s="45">
        <v>17.661799999999999</v>
      </c>
      <c r="H52" s="45">
        <v>19.734100000000002</v>
      </c>
      <c r="I52" s="45">
        <v>21.185300000000002</v>
      </c>
      <c r="J52" s="45">
        <v>19.4223</v>
      </c>
      <c r="K52" s="45">
        <v>19.353300000000001</v>
      </c>
      <c r="L52" s="45">
        <v>19.593599999999999</v>
      </c>
      <c r="M52" s="45">
        <v>19.093599999999999</v>
      </c>
      <c r="N52" s="45">
        <v>10.928100000000001</v>
      </c>
      <c r="O52" s="45">
        <v>0</v>
      </c>
      <c r="P52" s="45">
        <v>10.928100000000001</v>
      </c>
      <c r="Q52" s="45">
        <v>10.8048</v>
      </c>
      <c r="R52" s="45">
        <v>11.422700000000001</v>
      </c>
      <c r="S52" s="45">
        <v>11.685</v>
      </c>
      <c r="T52" s="45">
        <v>10.832000000000001</v>
      </c>
      <c r="U52" s="45">
        <v>0</v>
      </c>
      <c r="V52" s="45">
        <v>10.832000000000001</v>
      </c>
      <c r="W52" s="45">
        <v>10.672800000000001</v>
      </c>
      <c r="X52" s="45">
        <v>11.422700000000001</v>
      </c>
      <c r="Y52" s="45">
        <v>11.685</v>
      </c>
      <c r="Z52" s="45">
        <v>12.0175</v>
      </c>
      <c r="AA52" s="45">
        <v>0</v>
      </c>
      <c r="AB52" s="45">
        <v>12.0175</v>
      </c>
      <c r="AC52" s="45">
        <v>12.0175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17.680900000000001</v>
      </c>
      <c r="C53" s="45">
        <v>21.557300000000001</v>
      </c>
      <c r="D53" s="45">
        <v>16.871500000000001</v>
      </c>
      <c r="E53" s="45">
        <v>17.015699999999999</v>
      </c>
      <c r="F53" s="45">
        <v>16.4617</v>
      </c>
      <c r="G53" s="45">
        <v>18.634</v>
      </c>
      <c r="H53" s="45">
        <v>19.275600000000001</v>
      </c>
      <c r="I53" s="45">
        <v>21.557300000000001</v>
      </c>
      <c r="J53" s="45">
        <v>18.636299999999999</v>
      </c>
      <c r="K53" s="45">
        <v>18.6188</v>
      </c>
      <c r="L53" s="45">
        <v>18.654399999999999</v>
      </c>
      <c r="M53" s="45">
        <v>19.220199999999998</v>
      </c>
      <c r="N53" s="45">
        <v>11.706899999999999</v>
      </c>
      <c r="O53" s="45">
        <v>24</v>
      </c>
      <c r="P53" s="45">
        <v>11.706899999999999</v>
      </c>
      <c r="Q53" s="45">
        <v>11.1997</v>
      </c>
      <c r="R53" s="45">
        <v>12.439399999999999</v>
      </c>
      <c r="S53" s="45">
        <v>12</v>
      </c>
      <c r="T53" s="45">
        <v>11.5961</v>
      </c>
      <c r="U53" s="45">
        <v>24</v>
      </c>
      <c r="V53" s="45">
        <v>11.5961</v>
      </c>
      <c r="W53" s="45">
        <v>10.8978</v>
      </c>
      <c r="X53" s="45">
        <v>12.4445</v>
      </c>
      <c r="Y53" s="45">
        <v>12</v>
      </c>
      <c r="Z53" s="45">
        <v>12.616300000000001</v>
      </c>
      <c r="AA53" s="45">
        <v>24</v>
      </c>
      <c r="AB53" s="45">
        <v>12.616099999999999</v>
      </c>
      <c r="AC53" s="45">
        <v>12.6411</v>
      </c>
      <c r="AD53" s="45">
        <v>11.1358</v>
      </c>
      <c r="AE53" s="45">
        <v>0</v>
      </c>
    </row>
    <row r="54" spans="1:31" ht="13.8" hidden="1" outlineLevel="1">
      <c r="A54" s="8">
        <v>41852</v>
      </c>
      <c r="B54" s="45">
        <v>18.442399999999999</v>
      </c>
      <c r="C54" s="45">
        <v>20.4648</v>
      </c>
      <c r="D54" s="45">
        <v>17.9925</v>
      </c>
      <c r="E54" s="45">
        <v>17.9984</v>
      </c>
      <c r="F54" s="45">
        <v>18.005099999999999</v>
      </c>
      <c r="G54" s="45">
        <v>14.915800000000001</v>
      </c>
      <c r="H54" s="45">
        <v>19.5121</v>
      </c>
      <c r="I54" s="45">
        <v>20.4648</v>
      </c>
      <c r="J54" s="45">
        <v>19.260899999999999</v>
      </c>
      <c r="K54" s="45">
        <v>19.3215</v>
      </c>
      <c r="L54" s="45">
        <v>19.146599999999999</v>
      </c>
      <c r="M54" s="45">
        <v>19.0288</v>
      </c>
      <c r="N54" s="45">
        <v>11.146699999999999</v>
      </c>
      <c r="O54" s="45">
        <v>50</v>
      </c>
      <c r="P54" s="45">
        <v>11.146699999999999</v>
      </c>
      <c r="Q54" s="45">
        <v>10.8348</v>
      </c>
      <c r="R54" s="45">
        <v>11.723699999999999</v>
      </c>
      <c r="S54" s="45">
        <v>12</v>
      </c>
      <c r="T54" s="45">
        <v>11.1823</v>
      </c>
      <c r="U54" s="45">
        <v>50</v>
      </c>
      <c r="V54" s="45">
        <v>11.1823</v>
      </c>
      <c r="W54" s="45">
        <v>10.8604</v>
      </c>
      <c r="X54" s="45">
        <v>11.730700000000001</v>
      </c>
      <c r="Y54" s="45">
        <v>12</v>
      </c>
      <c r="Z54" s="45">
        <v>10.6084</v>
      </c>
      <c r="AA54" s="45">
        <v>0</v>
      </c>
      <c r="AB54" s="45">
        <v>10.6084</v>
      </c>
      <c r="AC54" s="45">
        <v>10.5723</v>
      </c>
      <c r="AD54" s="45">
        <v>11.1358</v>
      </c>
      <c r="AE54" s="45">
        <v>0</v>
      </c>
    </row>
    <row r="55" spans="1:31" ht="13.8" hidden="1" outlineLevel="1" collapsed="1">
      <c r="A55" s="8">
        <v>41883</v>
      </c>
      <c r="B55" s="45">
        <v>18.227799999999998</v>
      </c>
      <c r="C55" s="45">
        <v>20.66</v>
      </c>
      <c r="D55" s="45">
        <v>17.5838</v>
      </c>
      <c r="E55" s="45">
        <v>17.803100000000001</v>
      </c>
      <c r="F55" s="45">
        <v>16.8996</v>
      </c>
      <c r="G55" s="45">
        <v>12.415100000000001</v>
      </c>
      <c r="H55" s="45">
        <v>19.606400000000001</v>
      </c>
      <c r="I55" s="45">
        <v>20.66</v>
      </c>
      <c r="J55" s="45">
        <v>19.245699999999999</v>
      </c>
      <c r="K55" s="45">
        <v>19.030100000000001</v>
      </c>
      <c r="L55" s="45">
        <v>20.150500000000001</v>
      </c>
      <c r="M55" s="45">
        <v>17.473700000000001</v>
      </c>
      <c r="N55" s="45">
        <v>11.908799999999999</v>
      </c>
      <c r="O55" s="45">
        <v>50</v>
      </c>
      <c r="P55" s="45">
        <v>11.908799999999999</v>
      </c>
      <c r="Q55" s="45">
        <v>12.5566</v>
      </c>
      <c r="R55" s="45">
        <v>10.775700000000001</v>
      </c>
      <c r="S55" s="45">
        <v>8.6995000000000005</v>
      </c>
      <c r="T55" s="45">
        <v>11.6952</v>
      </c>
      <c r="U55" s="45">
        <v>0</v>
      </c>
      <c r="V55" s="45">
        <v>11.6952</v>
      </c>
      <c r="W55" s="45">
        <v>12.2933</v>
      </c>
      <c r="X55" s="45">
        <v>10.829700000000001</v>
      </c>
      <c r="Y55" s="45">
        <v>8.6995000000000005</v>
      </c>
      <c r="Z55" s="45">
        <v>13.053000000000001</v>
      </c>
      <c r="AA55" s="45">
        <v>50</v>
      </c>
      <c r="AB55" s="45">
        <v>13.053000000000001</v>
      </c>
      <c r="AC55" s="45">
        <v>13.535299999999999</v>
      </c>
      <c r="AD55" s="45">
        <v>9.9266000000000005</v>
      </c>
      <c r="AE55" s="45">
        <v>0</v>
      </c>
    </row>
    <row r="56" spans="1:31" ht="13.8" hidden="1" outlineLevel="1" collapsed="1">
      <c r="A56" s="8">
        <v>41913</v>
      </c>
      <c r="B56" s="45">
        <v>16.8139</v>
      </c>
      <c r="C56" s="45">
        <v>20.935099999999998</v>
      </c>
      <c r="D56" s="45">
        <v>15.6289</v>
      </c>
      <c r="E56" s="45">
        <v>17.648299999999999</v>
      </c>
      <c r="F56" s="45">
        <v>13.279299999999999</v>
      </c>
      <c r="G56" s="45">
        <v>10.74</v>
      </c>
      <c r="H56" s="45">
        <v>20.591200000000001</v>
      </c>
      <c r="I56" s="45">
        <v>20.935099999999998</v>
      </c>
      <c r="J56" s="45">
        <v>20.398099999999999</v>
      </c>
      <c r="K56" s="45">
        <v>20.238499999999998</v>
      </c>
      <c r="L56" s="45">
        <v>21.235800000000001</v>
      </c>
      <c r="M56" s="45">
        <v>0</v>
      </c>
      <c r="N56" s="45">
        <v>10.6219</v>
      </c>
      <c r="O56" s="45">
        <v>24</v>
      </c>
      <c r="P56" s="45">
        <v>10.6219</v>
      </c>
      <c r="Q56" s="45">
        <v>11.162100000000001</v>
      </c>
      <c r="R56" s="45">
        <v>10.1075</v>
      </c>
      <c r="S56" s="45">
        <v>10.74</v>
      </c>
      <c r="T56" s="45">
        <v>10.6282</v>
      </c>
      <c r="U56" s="45">
        <v>0</v>
      </c>
      <c r="V56" s="45">
        <v>10.6282</v>
      </c>
      <c r="W56" s="45">
        <v>11.1892</v>
      </c>
      <c r="X56" s="45">
        <v>10.091900000000001</v>
      </c>
      <c r="Y56" s="45">
        <v>10.74</v>
      </c>
      <c r="Z56" s="45">
        <v>10.103</v>
      </c>
      <c r="AA56" s="45">
        <v>24</v>
      </c>
      <c r="AB56" s="45">
        <v>10.103</v>
      </c>
      <c r="AC56" s="45">
        <v>7.8178999999999998</v>
      </c>
      <c r="AD56" s="45">
        <v>10.8102</v>
      </c>
      <c r="AE56" s="45">
        <v>0</v>
      </c>
    </row>
    <row r="57" spans="1:31" ht="13.8" hidden="1" outlineLevel="1" collapsed="1">
      <c r="A57" s="8">
        <v>41944</v>
      </c>
      <c r="B57" s="45">
        <v>17.806799999999999</v>
      </c>
      <c r="C57" s="45">
        <v>20.8551</v>
      </c>
      <c r="D57" s="45">
        <v>16.511399999999998</v>
      </c>
      <c r="E57" s="45">
        <v>18.6053</v>
      </c>
      <c r="F57" s="45">
        <v>17.116599999999998</v>
      </c>
      <c r="G57" s="45">
        <v>8.5</v>
      </c>
      <c r="H57" s="45">
        <v>20.6965</v>
      </c>
      <c r="I57" s="45">
        <v>20.953299999999999</v>
      </c>
      <c r="J57" s="45">
        <v>20.516200000000001</v>
      </c>
      <c r="K57" s="45">
        <v>20.342099999999999</v>
      </c>
      <c r="L57" s="45">
        <v>22.1721</v>
      </c>
      <c r="M57" s="45">
        <v>0</v>
      </c>
      <c r="N57" s="45">
        <v>10.388500000000001</v>
      </c>
      <c r="O57" s="45">
        <v>2.5899999999999999E-2</v>
      </c>
      <c r="P57" s="45">
        <v>10.4405</v>
      </c>
      <c r="Q57" s="45">
        <v>12.316000000000001</v>
      </c>
      <c r="R57" s="45">
        <v>11.9838</v>
      </c>
      <c r="S57" s="45">
        <v>8.5</v>
      </c>
      <c r="T57" s="45">
        <v>10.391400000000001</v>
      </c>
      <c r="U57" s="45">
        <v>2.5899999999999999E-2</v>
      </c>
      <c r="V57" s="45">
        <v>10.444000000000001</v>
      </c>
      <c r="W57" s="45">
        <v>12.3644</v>
      </c>
      <c r="X57" s="45">
        <v>12.022399999999999</v>
      </c>
      <c r="Y57" s="45">
        <v>8.5</v>
      </c>
      <c r="Z57" s="45">
        <v>10.1389</v>
      </c>
      <c r="AA57" s="45">
        <v>0</v>
      </c>
      <c r="AB57" s="45">
        <v>10.1389</v>
      </c>
      <c r="AC57" s="45">
        <v>8.8337000000000003</v>
      </c>
      <c r="AD57" s="45">
        <v>11.178900000000001</v>
      </c>
      <c r="AE57" s="45">
        <v>0</v>
      </c>
    </row>
    <row r="58" spans="1:31" ht="13.8" hidden="1" outlineLevel="1" collapsed="1">
      <c r="A58" s="8">
        <v>41974</v>
      </c>
      <c r="B58" s="45">
        <v>17.682500000000001</v>
      </c>
      <c r="C58" s="45">
        <v>21.217400000000001</v>
      </c>
      <c r="D58" s="45">
        <v>16.636700000000001</v>
      </c>
      <c r="E58" s="45">
        <v>17.687200000000001</v>
      </c>
      <c r="F58" s="45">
        <v>19.291799999999999</v>
      </c>
      <c r="G58" s="45">
        <v>6.665</v>
      </c>
      <c r="H58" s="45">
        <v>19.7361</v>
      </c>
      <c r="I58" s="45">
        <v>21.2196</v>
      </c>
      <c r="J58" s="45">
        <v>19.1388</v>
      </c>
      <c r="K58" s="45">
        <v>18.867999999999999</v>
      </c>
      <c r="L58" s="45">
        <v>20.195599999999999</v>
      </c>
      <c r="M58" s="45">
        <v>0</v>
      </c>
      <c r="N58" s="45">
        <v>9.7091999999999992</v>
      </c>
      <c r="O58" s="45">
        <v>12.549300000000001</v>
      </c>
      <c r="P58" s="45">
        <v>9.7083999999999993</v>
      </c>
      <c r="Q58" s="45">
        <v>12.204800000000001</v>
      </c>
      <c r="R58" s="45">
        <v>12.3163</v>
      </c>
      <c r="S58" s="45">
        <v>6.665</v>
      </c>
      <c r="T58" s="45">
        <v>9.6216000000000008</v>
      </c>
      <c r="U58" s="45">
        <v>0</v>
      </c>
      <c r="V58" s="45">
        <v>9.6216000000000008</v>
      </c>
      <c r="W58" s="45">
        <v>12.311199999999999</v>
      </c>
      <c r="X58" s="45">
        <v>13.5846</v>
      </c>
      <c r="Y58" s="45">
        <v>6.665</v>
      </c>
      <c r="Z58" s="45">
        <v>10.912800000000001</v>
      </c>
      <c r="AA58" s="45">
        <v>12.549300000000001</v>
      </c>
      <c r="AB58" s="45">
        <v>10.9061</v>
      </c>
      <c r="AC58" s="45">
        <v>10.606</v>
      </c>
      <c r="AD58" s="45">
        <v>11.1402</v>
      </c>
      <c r="AE58" s="45">
        <v>0</v>
      </c>
    </row>
    <row r="59" spans="1:31" ht="13.8" hidden="1" outlineLevel="1" collapsed="1">
      <c r="A59" s="8">
        <v>42005</v>
      </c>
      <c r="B59" s="45">
        <v>17.0106</v>
      </c>
      <c r="C59" s="45">
        <v>21.0138</v>
      </c>
      <c r="D59" s="45">
        <v>15.7067</v>
      </c>
      <c r="E59" s="45">
        <v>15.2501</v>
      </c>
      <c r="F59" s="45">
        <v>15.7315</v>
      </c>
      <c r="G59" s="45">
        <v>27.6</v>
      </c>
      <c r="H59" s="45">
        <v>18.109200000000001</v>
      </c>
      <c r="I59" s="45">
        <v>21.017800000000001</v>
      </c>
      <c r="J59" s="45">
        <v>16.852</v>
      </c>
      <c r="K59" s="45">
        <v>15.930400000000001</v>
      </c>
      <c r="L59" s="45">
        <v>20.572399999999998</v>
      </c>
      <c r="M59" s="45">
        <v>27.6</v>
      </c>
      <c r="N59" s="45">
        <v>12.2102</v>
      </c>
      <c r="O59" s="45">
        <v>12</v>
      </c>
      <c r="P59" s="45">
        <v>12.2103</v>
      </c>
      <c r="Q59" s="45">
        <v>12.0038</v>
      </c>
      <c r="R59" s="45">
        <v>12.463699999999999</v>
      </c>
      <c r="S59" s="45">
        <v>0</v>
      </c>
      <c r="T59" s="45">
        <v>12.0387</v>
      </c>
      <c r="U59" s="45">
        <v>0</v>
      </c>
      <c r="V59" s="45">
        <v>12.0387</v>
      </c>
      <c r="W59" s="45">
        <v>11.5976</v>
      </c>
      <c r="X59" s="45">
        <v>12.463699999999999</v>
      </c>
      <c r="Y59" s="45">
        <v>0</v>
      </c>
      <c r="Z59" s="45">
        <v>13.481199999999999</v>
      </c>
      <c r="AA59" s="45">
        <v>12</v>
      </c>
      <c r="AB59" s="45">
        <v>13.4885</v>
      </c>
      <c r="AC59" s="45">
        <v>13.4885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17.854299999999999</v>
      </c>
      <c r="C60" s="45">
        <v>21.379100000000001</v>
      </c>
      <c r="D60" s="45">
        <v>16.726800000000001</v>
      </c>
      <c r="E60" s="45">
        <v>16.595500000000001</v>
      </c>
      <c r="F60" s="45">
        <v>18.0092</v>
      </c>
      <c r="G60" s="45">
        <v>0</v>
      </c>
      <c r="H60" s="45">
        <v>20.4621</v>
      </c>
      <c r="I60" s="45">
        <v>21.3828</v>
      </c>
      <c r="J60" s="45">
        <v>19.929099999999998</v>
      </c>
      <c r="K60" s="45">
        <v>19.814800000000002</v>
      </c>
      <c r="L60" s="45">
        <v>20.942699999999999</v>
      </c>
      <c r="M60" s="45">
        <v>0</v>
      </c>
      <c r="N60" s="45">
        <v>12.7767</v>
      </c>
      <c r="O60" s="45">
        <v>12.036099999999999</v>
      </c>
      <c r="P60" s="45">
        <v>12.776999999999999</v>
      </c>
      <c r="Q60" s="45">
        <v>12.706</v>
      </c>
      <c r="R60" s="45">
        <v>13.565899999999999</v>
      </c>
      <c r="S60" s="45">
        <v>0</v>
      </c>
      <c r="T60" s="45">
        <v>12.6355</v>
      </c>
      <c r="U60" s="45">
        <v>0</v>
      </c>
      <c r="V60" s="45">
        <v>12.6355</v>
      </c>
      <c r="W60" s="45">
        <v>12.549099999999999</v>
      </c>
      <c r="X60" s="45">
        <v>13.565899999999999</v>
      </c>
      <c r="Y60" s="45">
        <v>0</v>
      </c>
      <c r="Z60" s="45">
        <v>17.530100000000001</v>
      </c>
      <c r="AA60" s="45">
        <v>12.036099999999999</v>
      </c>
      <c r="AB60" s="45">
        <v>17.583300000000001</v>
      </c>
      <c r="AC60" s="45">
        <v>17.583300000000001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20.07</v>
      </c>
      <c r="C61" s="45">
        <v>22.950700000000001</v>
      </c>
      <c r="D61" s="45">
        <v>19.311199999999999</v>
      </c>
      <c r="E61" s="45">
        <v>19.697700000000001</v>
      </c>
      <c r="F61" s="45">
        <v>15.3863</v>
      </c>
      <c r="G61" s="45">
        <v>14.651999999999999</v>
      </c>
      <c r="H61" s="45">
        <v>23.563700000000001</v>
      </c>
      <c r="I61" s="45">
        <v>22.957100000000001</v>
      </c>
      <c r="J61" s="45">
        <v>23.845700000000001</v>
      </c>
      <c r="K61" s="45">
        <v>23.847100000000001</v>
      </c>
      <c r="L61" s="45">
        <v>23.8476</v>
      </c>
      <c r="M61" s="45">
        <v>14.651999999999999</v>
      </c>
      <c r="N61" s="45">
        <v>13.3872</v>
      </c>
      <c r="O61" s="45">
        <v>12.013299999999999</v>
      </c>
      <c r="P61" s="45">
        <v>13.387700000000001</v>
      </c>
      <c r="Q61" s="45">
        <v>13.667400000000001</v>
      </c>
      <c r="R61" s="45">
        <v>11.7273</v>
      </c>
      <c r="S61" s="45">
        <v>0</v>
      </c>
      <c r="T61" s="45">
        <v>13.5564</v>
      </c>
      <c r="U61" s="45">
        <v>0</v>
      </c>
      <c r="V61" s="45">
        <v>13.5564</v>
      </c>
      <c r="W61" s="45">
        <v>13.7715</v>
      </c>
      <c r="X61" s="45">
        <v>11.982100000000001</v>
      </c>
      <c r="Y61" s="45">
        <v>0</v>
      </c>
      <c r="Z61" s="45">
        <v>12.0489</v>
      </c>
      <c r="AA61" s="45">
        <v>12.013299999999999</v>
      </c>
      <c r="AB61" s="45">
        <v>12.049099999999999</v>
      </c>
      <c r="AC61" s="45">
        <v>12.575200000000001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23.113099999999999</v>
      </c>
      <c r="C62" s="45">
        <v>23.8431</v>
      </c>
      <c r="D62" s="45">
        <v>22.884699999999999</v>
      </c>
      <c r="E62" s="45">
        <v>23.572500000000002</v>
      </c>
      <c r="F62" s="45">
        <v>17.638200000000001</v>
      </c>
      <c r="G62" s="45">
        <v>0</v>
      </c>
      <c r="H62" s="45">
        <v>25.588899999999999</v>
      </c>
      <c r="I62" s="45">
        <v>23.852499999999999</v>
      </c>
      <c r="J62" s="45">
        <v>26.2926</v>
      </c>
      <c r="K62" s="45">
        <v>26.402000000000001</v>
      </c>
      <c r="L62" s="45">
        <v>24.878</v>
      </c>
      <c r="M62" s="45">
        <v>0</v>
      </c>
      <c r="N62" s="45">
        <v>11.3697</v>
      </c>
      <c r="O62" s="45">
        <v>12.004</v>
      </c>
      <c r="P62" s="45">
        <v>11.369</v>
      </c>
      <c r="Q62" s="45">
        <v>11.4985</v>
      </c>
      <c r="R62" s="45">
        <v>11.0098</v>
      </c>
      <c r="S62" s="45">
        <v>0</v>
      </c>
      <c r="T62" s="45">
        <v>11.545</v>
      </c>
      <c r="U62" s="45">
        <v>20</v>
      </c>
      <c r="V62" s="45">
        <v>11.545</v>
      </c>
      <c r="W62" s="45">
        <v>11.810700000000001</v>
      </c>
      <c r="X62" s="45">
        <v>11.0739</v>
      </c>
      <c r="Y62" s="45">
        <v>0</v>
      </c>
      <c r="Z62" s="45">
        <v>10.961</v>
      </c>
      <c r="AA62" s="45">
        <v>11.9985</v>
      </c>
      <c r="AB62" s="45">
        <v>10.9573</v>
      </c>
      <c r="AC62" s="45">
        <v>11.0114</v>
      </c>
      <c r="AD62" s="45">
        <v>9.6999999999999993</v>
      </c>
      <c r="AE62" s="45">
        <v>0</v>
      </c>
    </row>
    <row r="63" spans="1:31" ht="13.8" hidden="1" outlineLevel="1" collapsed="1">
      <c r="A63" s="8">
        <v>42125</v>
      </c>
      <c r="B63" s="45">
        <v>24.511800000000001</v>
      </c>
      <c r="C63" s="45">
        <v>24.522500000000001</v>
      </c>
      <c r="D63" s="45">
        <v>24.508600000000001</v>
      </c>
      <c r="E63" s="45">
        <v>24.880500000000001</v>
      </c>
      <c r="F63" s="45">
        <v>20.34</v>
      </c>
      <c r="G63" s="45">
        <v>0</v>
      </c>
      <c r="H63" s="45">
        <v>29.9481</v>
      </c>
      <c r="I63" s="45">
        <v>24.5246</v>
      </c>
      <c r="J63" s="45">
        <v>32.694400000000002</v>
      </c>
      <c r="K63" s="45">
        <v>33.361800000000002</v>
      </c>
      <c r="L63" s="45">
        <v>24.046399999999998</v>
      </c>
      <c r="M63" s="45">
        <v>0</v>
      </c>
      <c r="N63" s="45">
        <v>12.1295</v>
      </c>
      <c r="O63" s="45">
        <v>12.0174</v>
      </c>
      <c r="P63" s="45">
        <v>12.1295</v>
      </c>
      <c r="Q63" s="45">
        <v>11.6881</v>
      </c>
      <c r="R63" s="45">
        <v>16.218499999999999</v>
      </c>
      <c r="S63" s="45">
        <v>0</v>
      </c>
      <c r="T63" s="45">
        <v>12.648999999999999</v>
      </c>
      <c r="U63" s="45">
        <v>20</v>
      </c>
      <c r="V63" s="45">
        <v>12.648999999999999</v>
      </c>
      <c r="W63" s="45">
        <v>12.1328</v>
      </c>
      <c r="X63" s="45">
        <v>16.717500000000001</v>
      </c>
      <c r="Y63" s="45">
        <v>0</v>
      </c>
      <c r="Z63" s="45">
        <v>10.530799999999999</v>
      </c>
      <c r="AA63" s="45">
        <v>12</v>
      </c>
      <c r="AB63" s="45">
        <v>10.530099999999999</v>
      </c>
      <c r="AC63" s="45">
        <v>10.408099999999999</v>
      </c>
      <c r="AD63" s="45">
        <v>12.811500000000001</v>
      </c>
      <c r="AE63" s="45">
        <v>0</v>
      </c>
    </row>
    <row r="64" spans="1:31" ht="13.8" hidden="1" outlineLevel="1" collapsed="1">
      <c r="A64" s="8">
        <v>42156</v>
      </c>
      <c r="B64" s="45">
        <v>21.977699999999999</v>
      </c>
      <c r="C64" s="45">
        <v>24.847100000000001</v>
      </c>
      <c r="D64" s="45">
        <v>21.325299999999999</v>
      </c>
      <c r="E64" s="45">
        <v>22.749700000000001</v>
      </c>
      <c r="F64" s="45">
        <v>16.0749</v>
      </c>
      <c r="G64" s="45">
        <v>9.7927</v>
      </c>
      <c r="H64" s="45">
        <v>25.1188</v>
      </c>
      <c r="I64" s="45">
        <v>24.870999999999999</v>
      </c>
      <c r="J64" s="45">
        <v>25.2346</v>
      </c>
      <c r="K64" s="45">
        <v>25.262599999999999</v>
      </c>
      <c r="L64" s="45">
        <v>24.747499999999999</v>
      </c>
      <c r="M64" s="45">
        <v>29.936</v>
      </c>
      <c r="N64" s="45">
        <v>17.624400000000001</v>
      </c>
      <c r="O64" s="45">
        <v>12</v>
      </c>
      <c r="P64" s="45">
        <v>17.629100000000001</v>
      </c>
      <c r="Q64" s="45">
        <v>19.8034</v>
      </c>
      <c r="R64" s="45">
        <v>11.8995</v>
      </c>
      <c r="S64" s="45">
        <v>9.74</v>
      </c>
      <c r="T64" s="45">
        <v>17.790500000000002</v>
      </c>
      <c r="U64" s="45">
        <v>0</v>
      </c>
      <c r="V64" s="45">
        <v>17.790500000000002</v>
      </c>
      <c r="W64" s="45">
        <v>19.997199999999999</v>
      </c>
      <c r="X64" s="45">
        <v>12.000400000000001</v>
      </c>
      <c r="Y64" s="45">
        <v>9.74</v>
      </c>
      <c r="Z64" s="45">
        <v>14.2187</v>
      </c>
      <c r="AA64" s="45">
        <v>12</v>
      </c>
      <c r="AB64" s="45">
        <v>14.2585</v>
      </c>
      <c r="AC64" s="45">
        <v>15.501099999999999</v>
      </c>
      <c r="AD64" s="45">
        <v>11.1206</v>
      </c>
      <c r="AE64" s="45">
        <v>0</v>
      </c>
    </row>
    <row r="65" spans="1:31" ht="13.8" hidden="1" outlineLevel="1" collapsed="1">
      <c r="A65" s="8">
        <v>42186</v>
      </c>
      <c r="B65" s="45">
        <v>22.652999999999999</v>
      </c>
      <c r="C65" s="45">
        <v>25.6693</v>
      </c>
      <c r="D65" s="45">
        <v>21.867699999999999</v>
      </c>
      <c r="E65" s="45">
        <v>25.067900000000002</v>
      </c>
      <c r="F65" s="45">
        <v>14.1272</v>
      </c>
      <c r="G65" s="45">
        <v>25.1447</v>
      </c>
      <c r="H65" s="45">
        <v>25.976299999999998</v>
      </c>
      <c r="I65" s="45">
        <v>25.673500000000001</v>
      </c>
      <c r="J65" s="45">
        <v>26.090399999999999</v>
      </c>
      <c r="K65" s="45">
        <v>27.747</v>
      </c>
      <c r="L65" s="45">
        <v>18.116399999999999</v>
      </c>
      <c r="M65" s="45">
        <v>25.1447</v>
      </c>
      <c r="N65" s="45">
        <v>12.4505</v>
      </c>
      <c r="O65" s="45">
        <v>12.0001</v>
      </c>
      <c r="P65" s="45">
        <v>12.4506</v>
      </c>
      <c r="Q65" s="45">
        <v>13.7872</v>
      </c>
      <c r="R65" s="45">
        <v>11.4084</v>
      </c>
      <c r="S65" s="45">
        <v>0</v>
      </c>
      <c r="T65" s="45">
        <v>12.6807</v>
      </c>
      <c r="U65" s="45">
        <v>0</v>
      </c>
      <c r="V65" s="45">
        <v>12.6807</v>
      </c>
      <c r="W65" s="45">
        <v>14.714499999999999</v>
      </c>
      <c r="X65" s="45">
        <v>11.4276</v>
      </c>
      <c r="Y65" s="45">
        <v>0</v>
      </c>
      <c r="Z65" s="45">
        <v>10.950100000000001</v>
      </c>
      <c r="AA65" s="45">
        <v>12.0001</v>
      </c>
      <c r="AB65" s="45">
        <v>10.9481</v>
      </c>
      <c r="AC65" s="45">
        <v>10.935499999999999</v>
      </c>
      <c r="AD65" s="45">
        <v>11.0017</v>
      </c>
      <c r="AE65" s="45">
        <v>0</v>
      </c>
    </row>
    <row r="66" spans="1:31" ht="13.8" hidden="1" outlineLevel="1" collapsed="1">
      <c r="A66" s="8">
        <v>42217</v>
      </c>
      <c r="B66" s="45">
        <v>28.573499999999999</v>
      </c>
      <c r="C66" s="45">
        <v>26.401399999999999</v>
      </c>
      <c r="D66" s="45">
        <v>29.421900000000001</v>
      </c>
      <c r="E66" s="45">
        <v>30.526700000000002</v>
      </c>
      <c r="F66" s="45">
        <v>22.535299999999999</v>
      </c>
      <c r="G66" s="45">
        <v>0</v>
      </c>
      <c r="H66" s="45">
        <v>30.2958</v>
      </c>
      <c r="I66" s="45">
        <v>26.406099999999999</v>
      </c>
      <c r="J66" s="45">
        <v>32.4056</v>
      </c>
      <c r="K66" s="45">
        <v>34.204000000000001</v>
      </c>
      <c r="L66" s="45">
        <v>23.673200000000001</v>
      </c>
      <c r="M66" s="45">
        <v>0</v>
      </c>
      <c r="N66" s="45">
        <v>21.750299999999999</v>
      </c>
      <c r="O66" s="45">
        <v>12</v>
      </c>
      <c r="P66" s="45">
        <v>21.754799999999999</v>
      </c>
      <c r="Q66" s="45">
        <v>22.238</v>
      </c>
      <c r="R66" s="45">
        <v>13.395799999999999</v>
      </c>
      <c r="S66" s="45">
        <v>0</v>
      </c>
      <c r="T66" s="45">
        <v>22.372299999999999</v>
      </c>
      <c r="U66" s="45">
        <v>0</v>
      </c>
      <c r="V66" s="45">
        <v>22.372299999999999</v>
      </c>
      <c r="W66" s="45">
        <v>22.7773</v>
      </c>
      <c r="X66" s="45">
        <v>14.1608</v>
      </c>
      <c r="Y66" s="45">
        <v>0</v>
      </c>
      <c r="Z66" s="45">
        <v>17.511600000000001</v>
      </c>
      <c r="AA66" s="45">
        <v>12</v>
      </c>
      <c r="AB66" s="45">
        <v>17.531500000000001</v>
      </c>
      <c r="AC66" s="45">
        <v>18.3017</v>
      </c>
      <c r="AD66" s="45">
        <v>11.0938</v>
      </c>
      <c r="AE66" s="45">
        <v>0</v>
      </c>
    </row>
    <row r="67" spans="1:31" ht="13.8" hidden="1" outlineLevel="1" collapsed="1">
      <c r="A67" s="8">
        <v>42248</v>
      </c>
      <c r="B67" s="45">
        <v>23.459700000000002</v>
      </c>
      <c r="C67" s="45">
        <v>25.816700000000001</v>
      </c>
      <c r="D67" s="45">
        <v>22.1633</v>
      </c>
      <c r="E67" s="45">
        <v>23.671099999999999</v>
      </c>
      <c r="F67" s="45">
        <v>23.0824</v>
      </c>
      <c r="G67" s="45">
        <v>9.8308999999999997</v>
      </c>
      <c r="H67" s="45">
        <v>25.3291</v>
      </c>
      <c r="I67" s="45">
        <v>25.817900000000002</v>
      </c>
      <c r="J67" s="45">
        <v>24.808700000000002</v>
      </c>
      <c r="K67" s="45">
        <v>25.098199999999999</v>
      </c>
      <c r="L67" s="45">
        <v>24.2285</v>
      </c>
      <c r="M67" s="45">
        <v>23.098500000000001</v>
      </c>
      <c r="N67" s="45">
        <v>19.3353</v>
      </c>
      <c r="O67" s="45">
        <v>12</v>
      </c>
      <c r="P67" s="45">
        <v>19.336099999999998</v>
      </c>
      <c r="Q67" s="45">
        <v>22.313800000000001</v>
      </c>
      <c r="R67" s="45">
        <v>11.609400000000001</v>
      </c>
      <c r="S67" s="45">
        <v>8.0401000000000007</v>
      </c>
      <c r="T67" s="45">
        <v>21.115400000000001</v>
      </c>
      <c r="U67" s="45">
        <v>0</v>
      </c>
      <c r="V67" s="45">
        <v>21.115400000000001</v>
      </c>
      <c r="W67" s="45">
        <v>25.729800000000001</v>
      </c>
      <c r="X67" s="45">
        <v>11.9095</v>
      </c>
      <c r="Y67" s="45">
        <v>8.0401000000000007</v>
      </c>
      <c r="Z67" s="45">
        <v>13.378399999999999</v>
      </c>
      <c r="AA67" s="45">
        <v>12</v>
      </c>
      <c r="AB67" s="45">
        <v>13.379099999999999</v>
      </c>
      <c r="AC67" s="45">
        <v>13.4946</v>
      </c>
      <c r="AD67" s="45">
        <v>11.106400000000001</v>
      </c>
      <c r="AE67" s="45">
        <v>0</v>
      </c>
    </row>
    <row r="68" spans="1:31" ht="13.8" hidden="1" outlineLevel="1" collapsed="1">
      <c r="A68" s="8">
        <v>42278</v>
      </c>
      <c r="B68" s="45">
        <v>19.255099999999999</v>
      </c>
      <c r="C68" s="45">
        <v>26.0838</v>
      </c>
      <c r="D68" s="45">
        <v>17.596399999999999</v>
      </c>
      <c r="E68" s="45">
        <v>17.849900000000002</v>
      </c>
      <c r="F68" s="45">
        <v>16.523599999999998</v>
      </c>
      <c r="G68" s="45">
        <v>18.219000000000001</v>
      </c>
      <c r="H68" s="45">
        <v>25.7348</v>
      </c>
      <c r="I68" s="45">
        <v>26.0838</v>
      </c>
      <c r="J68" s="45">
        <v>25.5242</v>
      </c>
      <c r="K68" s="45">
        <v>25.877199999999998</v>
      </c>
      <c r="L68" s="45">
        <v>23.598400000000002</v>
      </c>
      <c r="M68" s="45">
        <v>18.219000000000001</v>
      </c>
      <c r="N68" s="45">
        <v>12.2567</v>
      </c>
      <c r="O68" s="45">
        <v>0</v>
      </c>
      <c r="P68" s="45">
        <v>12.2567</v>
      </c>
      <c r="Q68" s="45">
        <v>11.977399999999999</v>
      </c>
      <c r="R68" s="45">
        <v>13.253299999999999</v>
      </c>
      <c r="S68" s="45">
        <v>0</v>
      </c>
      <c r="T68" s="45">
        <v>13.041499999999999</v>
      </c>
      <c r="U68" s="45">
        <v>0</v>
      </c>
      <c r="V68" s="45">
        <v>13.041499999999999</v>
      </c>
      <c r="W68" s="45">
        <v>12.902699999999999</v>
      </c>
      <c r="X68" s="45">
        <v>13.4047</v>
      </c>
      <c r="Y68" s="45">
        <v>0</v>
      </c>
      <c r="Z68" s="45">
        <v>10.032500000000001</v>
      </c>
      <c r="AA68" s="45">
        <v>0</v>
      </c>
      <c r="AB68" s="45">
        <v>10.032500000000001</v>
      </c>
      <c r="AC68" s="45">
        <v>9.9684000000000008</v>
      </c>
      <c r="AD68" s="45">
        <v>11.120900000000001</v>
      </c>
      <c r="AE68" s="45">
        <v>0</v>
      </c>
    </row>
    <row r="69" spans="1:31" ht="13.8" hidden="1" outlineLevel="1" collapsed="1">
      <c r="A69" s="8">
        <v>42309</v>
      </c>
      <c r="B69" s="45">
        <v>16.817299999999999</v>
      </c>
      <c r="C69" s="45">
        <v>26.781600000000001</v>
      </c>
      <c r="D69" s="45">
        <v>15.0953</v>
      </c>
      <c r="E69" s="45">
        <v>16.6006</v>
      </c>
      <c r="F69" s="45">
        <v>14.0905</v>
      </c>
      <c r="G69" s="45">
        <v>1</v>
      </c>
      <c r="H69" s="45">
        <v>25.351400000000002</v>
      </c>
      <c r="I69" s="45">
        <v>26.781600000000001</v>
      </c>
      <c r="J69" s="45">
        <v>24.2897</v>
      </c>
      <c r="K69" s="45">
        <v>24.868500000000001</v>
      </c>
      <c r="L69" s="45">
        <v>23.154299999999999</v>
      </c>
      <c r="M69" s="45">
        <v>1</v>
      </c>
      <c r="N69" s="45">
        <v>12.3057</v>
      </c>
      <c r="O69" s="45">
        <v>0</v>
      </c>
      <c r="P69" s="45">
        <v>12.3057</v>
      </c>
      <c r="Q69" s="45">
        <v>11.4198</v>
      </c>
      <c r="R69" s="45">
        <v>12.7241</v>
      </c>
      <c r="S69" s="45">
        <v>0</v>
      </c>
      <c r="T69" s="45">
        <v>13.0624</v>
      </c>
      <c r="U69" s="45">
        <v>0</v>
      </c>
      <c r="V69" s="45">
        <v>13.0624</v>
      </c>
      <c r="W69" s="45">
        <v>15.0288</v>
      </c>
      <c r="X69" s="45">
        <v>12.738200000000001</v>
      </c>
      <c r="Y69" s="45">
        <v>0</v>
      </c>
      <c r="Z69" s="45">
        <v>9.5165000000000006</v>
      </c>
      <c r="AA69" s="45">
        <v>0</v>
      </c>
      <c r="AB69" s="45">
        <v>9.5165000000000006</v>
      </c>
      <c r="AC69" s="45">
        <v>9.5009999999999994</v>
      </c>
      <c r="AD69" s="45">
        <v>10.3302</v>
      </c>
      <c r="AE69" s="45">
        <v>0</v>
      </c>
    </row>
    <row r="70" spans="1:31" ht="13.8" hidden="1" outlineLevel="1" collapsed="1">
      <c r="A70" s="8">
        <v>42339</v>
      </c>
      <c r="B70" s="45">
        <v>22.374300000000002</v>
      </c>
      <c r="C70" s="45">
        <v>25.964500000000001</v>
      </c>
      <c r="D70" s="45">
        <v>20.822099999999999</v>
      </c>
      <c r="E70" s="45">
        <v>20.575299999999999</v>
      </c>
      <c r="F70" s="45">
        <v>22.598299999999998</v>
      </c>
      <c r="G70" s="45">
        <v>20.0596</v>
      </c>
      <c r="H70" s="45">
        <v>25.4437</v>
      </c>
      <c r="I70" s="45">
        <v>25.969899999999999</v>
      </c>
      <c r="J70" s="45">
        <v>25.125299999999999</v>
      </c>
      <c r="K70" s="45">
        <v>25.7361</v>
      </c>
      <c r="L70" s="45">
        <v>23.521699999999999</v>
      </c>
      <c r="M70" s="45">
        <v>20.0596</v>
      </c>
      <c r="N70" s="45">
        <v>10.081099999999999</v>
      </c>
      <c r="O70" s="45">
        <v>12.5</v>
      </c>
      <c r="P70" s="45">
        <v>10.079599999999999</v>
      </c>
      <c r="Q70" s="45">
        <v>10.06</v>
      </c>
      <c r="R70" s="45">
        <v>10.663600000000001</v>
      </c>
      <c r="S70" s="45">
        <v>0</v>
      </c>
      <c r="T70" s="45">
        <v>12.96</v>
      </c>
      <c r="U70" s="45">
        <v>0</v>
      </c>
      <c r="V70" s="45">
        <v>12.96</v>
      </c>
      <c r="W70" s="45">
        <v>12.9941</v>
      </c>
      <c r="X70" s="45">
        <v>12.169</v>
      </c>
      <c r="Y70" s="45">
        <v>0</v>
      </c>
      <c r="Z70" s="45">
        <v>8.3404000000000007</v>
      </c>
      <c r="AA70" s="45">
        <v>12.5</v>
      </c>
      <c r="AB70" s="45">
        <v>8.3363999999999994</v>
      </c>
      <c r="AC70" s="45">
        <v>8.3101000000000003</v>
      </c>
      <c r="AD70" s="45">
        <v>9.2775999999999996</v>
      </c>
      <c r="AE70" s="45">
        <v>0</v>
      </c>
    </row>
    <row r="71" spans="1:31" ht="13.8" hidden="1" outlineLevel="1" collapsed="1">
      <c r="A71" s="8">
        <v>42370</v>
      </c>
      <c r="B71" s="45">
        <v>24.231000000000002</v>
      </c>
      <c r="C71" s="45">
        <v>25.8261</v>
      </c>
      <c r="D71" s="45">
        <v>23.513500000000001</v>
      </c>
      <c r="E71" s="45">
        <v>23.622699999999998</v>
      </c>
      <c r="F71" s="45">
        <v>22.646599999999999</v>
      </c>
      <c r="G71" s="45">
        <v>9.1795000000000009</v>
      </c>
      <c r="H71" s="45">
        <v>24.901</v>
      </c>
      <c r="I71" s="45">
        <v>25.837399999999999</v>
      </c>
      <c r="J71" s="45">
        <v>24.4313</v>
      </c>
      <c r="K71" s="45">
        <v>24.513100000000001</v>
      </c>
      <c r="L71" s="45">
        <v>23.4587</v>
      </c>
      <c r="M71" s="45">
        <v>1</v>
      </c>
      <c r="N71" s="45">
        <v>15.589399999999999</v>
      </c>
      <c r="O71" s="45">
        <v>12.5</v>
      </c>
      <c r="P71" s="45">
        <v>15.6008</v>
      </c>
      <c r="Q71" s="45">
        <v>15.9521</v>
      </c>
      <c r="R71" s="45">
        <v>12.3604</v>
      </c>
      <c r="S71" s="45">
        <v>9.2036999999999995</v>
      </c>
      <c r="T71" s="45">
        <v>16.6022</v>
      </c>
      <c r="U71" s="45">
        <v>0</v>
      </c>
      <c r="V71" s="45">
        <v>16.6022</v>
      </c>
      <c r="W71" s="45">
        <v>17.075500000000002</v>
      </c>
      <c r="X71" s="45">
        <v>13.5947</v>
      </c>
      <c r="Y71" s="45">
        <v>9.2036999999999995</v>
      </c>
      <c r="Z71" s="45">
        <v>13.5564</v>
      </c>
      <c r="AA71" s="45">
        <v>12.5</v>
      </c>
      <c r="AB71" s="45">
        <v>13.568199999999999</v>
      </c>
      <c r="AC71" s="45">
        <v>13.7737</v>
      </c>
      <c r="AD71" s="45">
        <v>9.5060000000000002</v>
      </c>
      <c r="AE71" s="45">
        <v>0</v>
      </c>
    </row>
    <row r="72" spans="1:31" ht="13.8" hidden="1" outlineLevel="1" collapsed="1">
      <c r="A72" s="8">
        <v>42401</v>
      </c>
      <c r="B72" s="45">
        <v>23.2575</v>
      </c>
      <c r="C72" s="45">
        <v>26.189699999999998</v>
      </c>
      <c r="D72" s="45">
        <v>21.618099999999998</v>
      </c>
      <c r="E72" s="45">
        <v>23.580100000000002</v>
      </c>
      <c r="F72" s="45">
        <v>16.6021</v>
      </c>
      <c r="G72" s="45">
        <v>1</v>
      </c>
      <c r="H72" s="45">
        <v>25.470400000000001</v>
      </c>
      <c r="I72" s="45">
        <v>26.196200000000001</v>
      </c>
      <c r="J72" s="45">
        <v>24.881900000000002</v>
      </c>
      <c r="K72" s="45">
        <v>25.836400000000001</v>
      </c>
      <c r="L72" s="45">
        <v>21.3812</v>
      </c>
      <c r="M72" s="45">
        <v>1</v>
      </c>
      <c r="N72" s="45">
        <v>14.3787</v>
      </c>
      <c r="O72" s="45">
        <v>12.4992</v>
      </c>
      <c r="P72" s="45">
        <v>14.3803</v>
      </c>
      <c r="Q72" s="45">
        <v>16.687000000000001</v>
      </c>
      <c r="R72" s="45">
        <v>11.3171</v>
      </c>
      <c r="S72" s="45">
        <v>0</v>
      </c>
      <c r="T72" s="45">
        <v>14.611000000000001</v>
      </c>
      <c r="U72" s="45">
        <v>0</v>
      </c>
      <c r="V72" s="45">
        <v>14.611000000000001</v>
      </c>
      <c r="W72" s="45">
        <v>17.308900000000001</v>
      </c>
      <c r="X72" s="45">
        <v>11.327400000000001</v>
      </c>
      <c r="Y72" s="45">
        <v>0</v>
      </c>
      <c r="Z72" s="45">
        <v>12.6724</v>
      </c>
      <c r="AA72" s="45">
        <v>12.4992</v>
      </c>
      <c r="AB72" s="45">
        <v>12.6737</v>
      </c>
      <c r="AC72" s="45">
        <v>13.224299999999999</v>
      </c>
      <c r="AD72" s="45">
        <v>11.1906</v>
      </c>
      <c r="AE72" s="45">
        <v>0</v>
      </c>
    </row>
    <row r="73" spans="1:31" ht="13.8" hidden="1" outlineLevel="1" collapsed="1">
      <c r="A73" s="8">
        <v>42430</v>
      </c>
      <c r="B73" s="45">
        <v>22.907900000000001</v>
      </c>
      <c r="C73" s="45">
        <v>25.869399999999999</v>
      </c>
      <c r="D73" s="45">
        <v>21.906600000000001</v>
      </c>
      <c r="E73" s="45">
        <v>23.0076</v>
      </c>
      <c r="F73" s="45">
        <v>18.4467</v>
      </c>
      <c r="G73" s="45">
        <v>1</v>
      </c>
      <c r="H73" s="45">
        <v>23.979399999999998</v>
      </c>
      <c r="I73" s="45">
        <v>25.876799999999999</v>
      </c>
      <c r="J73" s="45">
        <v>23.2577</v>
      </c>
      <c r="K73" s="45">
        <v>23.589099999999998</v>
      </c>
      <c r="L73" s="45">
        <v>21.882100000000001</v>
      </c>
      <c r="M73" s="45">
        <v>1</v>
      </c>
      <c r="N73" s="45">
        <v>11.1485</v>
      </c>
      <c r="O73" s="45">
        <v>12.5</v>
      </c>
      <c r="P73" s="45">
        <v>11.1462</v>
      </c>
      <c r="Q73" s="45">
        <v>13.235300000000001</v>
      </c>
      <c r="R73" s="45">
        <v>9.8554999999999993</v>
      </c>
      <c r="S73" s="45">
        <v>0</v>
      </c>
      <c r="T73" s="45">
        <v>11.063700000000001</v>
      </c>
      <c r="U73" s="45">
        <v>0</v>
      </c>
      <c r="V73" s="45">
        <v>11.063700000000001</v>
      </c>
      <c r="W73" s="45">
        <v>13.1683</v>
      </c>
      <c r="X73" s="45">
        <v>10.046200000000001</v>
      </c>
      <c r="Y73" s="45">
        <v>0</v>
      </c>
      <c r="Z73" s="45">
        <v>11.589</v>
      </c>
      <c r="AA73" s="45">
        <v>12.5</v>
      </c>
      <c r="AB73" s="45">
        <v>11.5794</v>
      </c>
      <c r="AC73" s="45">
        <v>13.4048</v>
      </c>
      <c r="AD73" s="45">
        <v>7.7760999999999996</v>
      </c>
      <c r="AE73" s="45">
        <v>0</v>
      </c>
    </row>
    <row r="74" spans="1:31" ht="13.8" hidden="1" outlineLevel="1" collapsed="1">
      <c r="A74" s="8">
        <v>42461</v>
      </c>
      <c r="B74" s="45">
        <v>23.896000000000001</v>
      </c>
      <c r="C74" s="45">
        <v>25.532599999999999</v>
      </c>
      <c r="D74" s="45">
        <v>23.1172</v>
      </c>
      <c r="E74" s="45">
        <v>23.2864</v>
      </c>
      <c r="F74" s="45">
        <v>21.681899999999999</v>
      </c>
      <c r="G74" s="45">
        <v>19.202400000000001</v>
      </c>
      <c r="H74" s="45">
        <v>24.793700000000001</v>
      </c>
      <c r="I74" s="45">
        <v>25.5411</v>
      </c>
      <c r="J74" s="45">
        <v>24.3932</v>
      </c>
      <c r="K74" s="45">
        <v>24.635300000000001</v>
      </c>
      <c r="L74" s="45">
        <v>22.378499999999999</v>
      </c>
      <c r="M74" s="45">
        <v>21.144200000000001</v>
      </c>
      <c r="N74" s="45">
        <v>13.0503</v>
      </c>
      <c r="O74" s="45">
        <v>12.506</v>
      </c>
      <c r="P74" s="45">
        <v>13.0518</v>
      </c>
      <c r="Q74" s="45">
        <v>13.2653</v>
      </c>
      <c r="R74" s="45">
        <v>8.9406999999999996</v>
      </c>
      <c r="S74" s="45">
        <v>9.2178000000000004</v>
      </c>
      <c r="T74" s="45">
        <v>13.293699999999999</v>
      </c>
      <c r="U74" s="45">
        <v>0</v>
      </c>
      <c r="V74" s="45">
        <v>13.293699999999999</v>
      </c>
      <c r="W74" s="45">
        <v>13.3971</v>
      </c>
      <c r="X74" s="45">
        <v>11.068</v>
      </c>
      <c r="Y74" s="45">
        <v>9.2178000000000004</v>
      </c>
      <c r="Z74" s="45">
        <v>12.2997</v>
      </c>
      <c r="AA74" s="45">
        <v>12.506</v>
      </c>
      <c r="AB74" s="45">
        <v>12.2974</v>
      </c>
      <c r="AC74" s="45">
        <v>12.8323</v>
      </c>
      <c r="AD74" s="45">
        <v>6.6733000000000002</v>
      </c>
      <c r="AE74" s="45">
        <v>0</v>
      </c>
    </row>
    <row r="75" spans="1:31" ht="13.8" hidden="1" outlineLevel="1" collapsed="1">
      <c r="A75" s="8">
        <v>42491</v>
      </c>
      <c r="B75" s="45">
        <v>24.172599999999999</v>
      </c>
      <c r="C75" s="45">
        <v>25.128699999999998</v>
      </c>
      <c r="D75" s="45">
        <v>23.6266</v>
      </c>
      <c r="E75" s="45">
        <v>24.439399999999999</v>
      </c>
      <c r="F75" s="45">
        <v>21.4514</v>
      </c>
      <c r="G75" s="45">
        <v>0</v>
      </c>
      <c r="H75" s="45">
        <v>24.369599999999998</v>
      </c>
      <c r="I75" s="45">
        <v>25.139600000000002</v>
      </c>
      <c r="J75" s="45">
        <v>23.899899999999999</v>
      </c>
      <c r="K75" s="45">
        <v>24.697600000000001</v>
      </c>
      <c r="L75" s="45">
        <v>21.847799999999999</v>
      </c>
      <c r="M75" s="45">
        <v>0</v>
      </c>
      <c r="N75" s="45">
        <v>19.617100000000001</v>
      </c>
      <c r="O75" s="45">
        <v>12.5</v>
      </c>
      <c r="P75" s="45">
        <v>19.6709</v>
      </c>
      <c r="Q75" s="45">
        <v>21.243400000000001</v>
      </c>
      <c r="R75" s="45">
        <v>11.308999999999999</v>
      </c>
      <c r="S75" s="45">
        <v>0</v>
      </c>
      <c r="T75" s="45">
        <v>19.831600000000002</v>
      </c>
      <c r="U75" s="45">
        <v>0</v>
      </c>
      <c r="V75" s="45">
        <v>19.831600000000002</v>
      </c>
      <c r="W75" s="45">
        <v>21.492699999999999</v>
      </c>
      <c r="X75" s="45">
        <v>11.308999999999999</v>
      </c>
      <c r="Y75" s="45">
        <v>0</v>
      </c>
      <c r="Z75" s="45">
        <v>14.0021</v>
      </c>
      <c r="AA75" s="45">
        <v>12.5</v>
      </c>
      <c r="AB75" s="45">
        <v>14.3866</v>
      </c>
      <c r="AC75" s="45">
        <v>14.3866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23.277899999999999</v>
      </c>
      <c r="C76" s="45">
        <v>24.282800000000002</v>
      </c>
      <c r="D76" s="45">
        <v>22.874300000000002</v>
      </c>
      <c r="E76" s="45">
        <v>23.589600000000001</v>
      </c>
      <c r="F76" s="45">
        <v>18.644300000000001</v>
      </c>
      <c r="G76" s="45">
        <v>20.5</v>
      </c>
      <c r="H76" s="45">
        <v>23.690200000000001</v>
      </c>
      <c r="I76" s="45">
        <v>24.289200000000001</v>
      </c>
      <c r="J76" s="45">
        <v>23.410299999999999</v>
      </c>
      <c r="K76" s="45">
        <v>23.691099999999999</v>
      </c>
      <c r="L76" s="45">
        <v>21.507999999999999</v>
      </c>
      <c r="M76" s="45">
        <v>20.5</v>
      </c>
      <c r="N76" s="45">
        <v>19.583400000000001</v>
      </c>
      <c r="O76" s="45">
        <v>12.5</v>
      </c>
      <c r="P76" s="45">
        <v>19.5945</v>
      </c>
      <c r="Q76" s="45">
        <v>22.8703</v>
      </c>
      <c r="R76" s="45">
        <v>9.5989000000000004</v>
      </c>
      <c r="S76" s="45" t="s">
        <v>268</v>
      </c>
      <c r="T76" s="45">
        <v>20.212</v>
      </c>
      <c r="U76" s="45">
        <v>0</v>
      </c>
      <c r="V76" s="45">
        <v>20.212</v>
      </c>
      <c r="W76" s="45">
        <v>23.145700000000001</v>
      </c>
      <c r="X76" s="45">
        <v>9.7949999999999999</v>
      </c>
      <c r="Y76" s="45">
        <v>0</v>
      </c>
      <c r="Z76" s="45">
        <v>10.105399999999999</v>
      </c>
      <c r="AA76" s="45">
        <v>12.5</v>
      </c>
      <c r="AB76" s="45">
        <v>10.043699999999999</v>
      </c>
      <c r="AC76" s="45">
        <v>12.9247</v>
      </c>
      <c r="AD76" s="45">
        <v>8.5977999999999994</v>
      </c>
      <c r="AE76" s="45">
        <v>0</v>
      </c>
    </row>
    <row r="77" spans="1:31" ht="13.8" hidden="1" outlineLevel="1" collapsed="1">
      <c r="A77" s="8">
        <v>42552</v>
      </c>
      <c r="B77" s="45">
        <v>21.8185</v>
      </c>
      <c r="C77" s="45">
        <v>24.194800000000001</v>
      </c>
      <c r="D77" s="45">
        <v>20.830500000000001</v>
      </c>
      <c r="E77" s="45">
        <v>21.043199999999999</v>
      </c>
      <c r="F77" s="45">
        <v>19.361599999999999</v>
      </c>
      <c r="G77" s="45">
        <v>22.2317</v>
      </c>
      <c r="H77" s="45">
        <v>23.044499999999999</v>
      </c>
      <c r="I77" s="45">
        <v>24.198399999999999</v>
      </c>
      <c r="J77" s="45">
        <v>22.479600000000001</v>
      </c>
      <c r="K77" s="45">
        <v>22.7471</v>
      </c>
      <c r="L77" s="45">
        <v>20.715</v>
      </c>
      <c r="M77" s="45">
        <v>22.2317</v>
      </c>
      <c r="N77" s="45">
        <v>11.5479</v>
      </c>
      <c r="O77" s="45">
        <v>12.4993</v>
      </c>
      <c r="P77" s="45">
        <v>11.5471</v>
      </c>
      <c r="Q77" s="45">
        <v>11.801</v>
      </c>
      <c r="R77" s="45">
        <v>9.2364999999999995</v>
      </c>
      <c r="S77" s="45" t="s">
        <v>268</v>
      </c>
      <c r="T77" s="45">
        <v>13.7151</v>
      </c>
      <c r="U77" s="45">
        <v>0</v>
      </c>
      <c r="V77" s="45">
        <v>13.7151</v>
      </c>
      <c r="W77" s="45">
        <v>14.5702</v>
      </c>
      <c r="X77" s="45">
        <v>9.5709</v>
      </c>
      <c r="Y77" s="45">
        <v>0</v>
      </c>
      <c r="Z77" s="45">
        <v>10.2256</v>
      </c>
      <c r="AA77" s="45">
        <v>12.4993</v>
      </c>
      <c r="AB77" s="45">
        <v>10.2225</v>
      </c>
      <c r="AC77" s="45">
        <v>10.316800000000001</v>
      </c>
      <c r="AD77" s="45">
        <v>8.6008999999999993</v>
      </c>
      <c r="AE77" s="45">
        <v>0</v>
      </c>
    </row>
    <row r="78" spans="1:31" ht="13.8" hidden="1" outlineLevel="1" collapsed="1">
      <c r="A78" s="8">
        <v>42583</v>
      </c>
      <c r="B78" s="45">
        <v>23.307600000000001</v>
      </c>
      <c r="C78" s="45">
        <v>23.816400000000002</v>
      </c>
      <c r="D78" s="45">
        <v>23.086600000000001</v>
      </c>
      <c r="E78" s="45">
        <v>24.019200000000001</v>
      </c>
      <c r="F78" s="45">
        <v>18.3355</v>
      </c>
      <c r="G78" s="45">
        <v>16.594899999999999</v>
      </c>
      <c r="H78" s="45">
        <v>22.6418</v>
      </c>
      <c r="I78" s="45">
        <v>23.8245</v>
      </c>
      <c r="J78" s="45">
        <v>21.8962</v>
      </c>
      <c r="K78" s="45">
        <v>22.47</v>
      </c>
      <c r="L78" s="45">
        <v>19.7286</v>
      </c>
      <c r="M78" s="45">
        <v>18.5124</v>
      </c>
      <c r="N78" s="45">
        <v>25.7028</v>
      </c>
      <c r="O78" s="45">
        <v>12.5</v>
      </c>
      <c r="P78" s="45">
        <v>25.715900000000001</v>
      </c>
      <c r="Q78" s="45">
        <v>26.928699999999999</v>
      </c>
      <c r="R78" s="45">
        <v>8.4354999999999993</v>
      </c>
      <c r="S78" s="45">
        <v>8.1471</v>
      </c>
      <c r="T78" s="45">
        <v>26.438800000000001</v>
      </c>
      <c r="U78" s="45">
        <v>0</v>
      </c>
      <c r="V78" s="45">
        <v>26.438800000000001</v>
      </c>
      <c r="W78" s="45">
        <v>26.936599999999999</v>
      </c>
      <c r="X78" s="45">
        <v>7.0343</v>
      </c>
      <c r="Y78" s="45">
        <v>8.1471</v>
      </c>
      <c r="Z78" s="45">
        <v>9.2637</v>
      </c>
      <c r="AA78" s="45">
        <v>12.5</v>
      </c>
      <c r="AB78" s="45">
        <v>9.1872000000000007</v>
      </c>
      <c r="AC78" s="45">
        <v>14.59</v>
      </c>
      <c r="AD78" s="45">
        <v>9.1090999999999998</v>
      </c>
      <c r="AE78" s="45">
        <v>0</v>
      </c>
    </row>
    <row r="79" spans="1:31" ht="13.8" hidden="1" outlineLevel="1" collapsed="1">
      <c r="A79" s="8">
        <v>42614</v>
      </c>
      <c r="B79" s="45">
        <v>20.915299999999998</v>
      </c>
      <c r="C79" s="45">
        <v>23.7044</v>
      </c>
      <c r="D79" s="45">
        <v>19.921700000000001</v>
      </c>
      <c r="E79" s="45">
        <v>20.345199999999998</v>
      </c>
      <c r="F79" s="45">
        <v>18.899100000000001</v>
      </c>
      <c r="G79" s="45">
        <v>12.9803</v>
      </c>
      <c r="H79" s="45">
        <v>22.644400000000001</v>
      </c>
      <c r="I79" s="45">
        <v>23.713000000000001</v>
      </c>
      <c r="J79" s="45">
        <v>22.105499999999999</v>
      </c>
      <c r="K79" s="45">
        <v>22.4465</v>
      </c>
      <c r="L79" s="45">
        <v>20.205500000000001</v>
      </c>
      <c r="M79" s="45">
        <v>14.3942</v>
      </c>
      <c r="N79" s="45">
        <v>14.682</v>
      </c>
      <c r="O79" s="45">
        <v>12.5</v>
      </c>
      <c r="P79" s="45">
        <v>14.684100000000001</v>
      </c>
      <c r="Q79" s="45">
        <v>10.0655</v>
      </c>
      <c r="R79" s="45">
        <v>18.233499999999999</v>
      </c>
      <c r="S79" s="45">
        <v>8.1456999999999997</v>
      </c>
      <c r="T79" s="45">
        <v>14.8185</v>
      </c>
      <c r="U79" s="45">
        <v>0</v>
      </c>
      <c r="V79" s="45">
        <v>14.8185</v>
      </c>
      <c r="W79" s="45">
        <v>10.1935</v>
      </c>
      <c r="X79" s="45">
        <v>18.233499999999999</v>
      </c>
      <c r="Y79" s="45">
        <v>8.1456999999999997</v>
      </c>
      <c r="Z79" s="45">
        <v>7.3089000000000004</v>
      </c>
      <c r="AA79" s="45">
        <v>12.5</v>
      </c>
      <c r="AB79" s="45">
        <v>7.0281000000000002</v>
      </c>
      <c r="AC79" s="45">
        <v>7.0281000000000002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>
        <v>19.764600000000002</v>
      </c>
      <c r="C80" s="45">
        <v>23.550599999999999</v>
      </c>
      <c r="D80" s="45">
        <v>18.561699999999998</v>
      </c>
      <c r="E80" s="45">
        <v>18.6143</v>
      </c>
      <c r="F80" s="45">
        <v>18.375499999999999</v>
      </c>
      <c r="G80" s="45">
        <v>15.203799999999999</v>
      </c>
      <c r="H80" s="45">
        <v>22.305399999999999</v>
      </c>
      <c r="I80" s="45">
        <v>23.552099999999999</v>
      </c>
      <c r="J80" s="45">
        <v>21.748699999999999</v>
      </c>
      <c r="K80" s="45">
        <v>21.993500000000001</v>
      </c>
      <c r="L80" s="45">
        <v>20.8964</v>
      </c>
      <c r="M80" s="45">
        <v>15.203799999999999</v>
      </c>
      <c r="N80" s="45">
        <v>10.702500000000001</v>
      </c>
      <c r="O80" s="45">
        <v>12.5</v>
      </c>
      <c r="P80" s="45">
        <v>10.702199999999999</v>
      </c>
      <c r="Q80" s="45">
        <v>10.773300000000001</v>
      </c>
      <c r="R80" s="45">
        <v>10.3268</v>
      </c>
      <c r="S80" s="45" t="s">
        <v>268</v>
      </c>
      <c r="T80" s="45">
        <v>10.817600000000001</v>
      </c>
      <c r="U80" s="45">
        <v>0</v>
      </c>
      <c r="V80" s="45">
        <v>10.817600000000001</v>
      </c>
      <c r="W80" s="45">
        <v>10.744999999999999</v>
      </c>
      <c r="X80" s="45">
        <v>11.233000000000001</v>
      </c>
      <c r="Y80" s="45">
        <v>0</v>
      </c>
      <c r="Z80" s="45">
        <v>9.9693000000000005</v>
      </c>
      <c r="AA80" s="45">
        <v>12.5</v>
      </c>
      <c r="AB80" s="45">
        <v>9.9664999999999999</v>
      </c>
      <c r="AC80" s="45">
        <v>10.971500000000001</v>
      </c>
      <c r="AD80" s="45">
        <v>6.5045000000000002</v>
      </c>
      <c r="AE80" s="45">
        <v>0</v>
      </c>
    </row>
    <row r="81" spans="1:32" ht="13.8" hidden="1" outlineLevel="1" collapsed="1">
      <c r="A81" s="8">
        <v>42675</v>
      </c>
      <c r="B81" s="45">
        <v>19.671299999999999</v>
      </c>
      <c r="C81" s="45">
        <v>23.2897</v>
      </c>
      <c r="D81" s="45">
        <v>18.123799999999999</v>
      </c>
      <c r="E81" s="45">
        <v>20.331700000000001</v>
      </c>
      <c r="F81" s="45">
        <v>18.8766</v>
      </c>
      <c r="G81" s="45">
        <v>12.0951</v>
      </c>
      <c r="H81" s="45">
        <v>21.958500000000001</v>
      </c>
      <c r="I81" s="45">
        <v>23.295300000000001</v>
      </c>
      <c r="J81" s="45">
        <v>21.128299999999999</v>
      </c>
      <c r="K81" s="45">
        <v>21.387499999999999</v>
      </c>
      <c r="L81" s="45">
        <v>19.813099999999999</v>
      </c>
      <c r="M81" s="45">
        <v>34.928600000000003</v>
      </c>
      <c r="N81" s="45">
        <v>11.489000000000001</v>
      </c>
      <c r="O81" s="45">
        <v>12.5091</v>
      </c>
      <c r="P81" s="45">
        <v>11.488300000000001</v>
      </c>
      <c r="Q81" s="45">
        <v>9.5745000000000005</v>
      </c>
      <c r="R81" s="45">
        <v>10.0837</v>
      </c>
      <c r="S81" s="45">
        <v>12</v>
      </c>
      <c r="T81" s="45">
        <v>11.4961</v>
      </c>
      <c r="U81" s="45">
        <v>48</v>
      </c>
      <c r="V81" s="45">
        <v>11.4961</v>
      </c>
      <c r="W81" s="45">
        <v>9.4700000000000006</v>
      </c>
      <c r="X81" s="45">
        <v>10.324999999999999</v>
      </c>
      <c r="Y81" s="45">
        <v>12</v>
      </c>
      <c r="Z81" s="45">
        <v>10.9763</v>
      </c>
      <c r="AA81" s="45">
        <v>12.5</v>
      </c>
      <c r="AB81" s="45">
        <v>10.8916</v>
      </c>
      <c r="AC81" s="45">
        <v>22.049299999999999</v>
      </c>
      <c r="AD81" s="45">
        <v>9.4414999999999996</v>
      </c>
      <c r="AE81" s="45">
        <v>0</v>
      </c>
      <c r="AF81" s="166"/>
    </row>
    <row r="82" spans="1:32" ht="13.8" hidden="1" outlineLevel="1" collapsed="1">
      <c r="A82" s="8">
        <v>42705</v>
      </c>
      <c r="B82" s="45">
        <v>19.6006</v>
      </c>
      <c r="C82" s="45">
        <v>22.562200000000001</v>
      </c>
      <c r="D82" s="45">
        <v>18.3217</v>
      </c>
      <c r="E82" s="45">
        <v>18.702300000000001</v>
      </c>
      <c r="F82" s="45">
        <v>19.380099999999999</v>
      </c>
      <c r="G82" s="45">
        <v>12.154500000000001</v>
      </c>
      <c r="H82" s="45">
        <v>21.431699999999999</v>
      </c>
      <c r="I82" s="45">
        <v>22.5623</v>
      </c>
      <c r="J82" s="45">
        <v>20.8066</v>
      </c>
      <c r="K82" s="45">
        <v>21.104199999999999</v>
      </c>
      <c r="L82" s="45">
        <v>19.715499999999999</v>
      </c>
      <c r="M82" s="45">
        <v>17.7484</v>
      </c>
      <c r="N82" s="45">
        <v>9.4648000000000003</v>
      </c>
      <c r="O82" s="45">
        <v>12.5</v>
      </c>
      <c r="P82" s="45">
        <v>9.4647000000000006</v>
      </c>
      <c r="Q82" s="45">
        <v>8.2104999999999997</v>
      </c>
      <c r="R82" s="45">
        <v>7.4884000000000004</v>
      </c>
      <c r="S82" s="45">
        <v>12</v>
      </c>
      <c r="T82" s="45">
        <v>9.34</v>
      </c>
      <c r="U82" s="45">
        <v>0</v>
      </c>
      <c r="V82" s="45">
        <v>9.34</v>
      </c>
      <c r="W82" s="45">
        <v>7.8796999999999997</v>
      </c>
      <c r="X82" s="45">
        <v>6.5335000000000001</v>
      </c>
      <c r="Y82" s="45">
        <v>12</v>
      </c>
      <c r="Z82" s="45">
        <v>11.281700000000001</v>
      </c>
      <c r="AA82" s="45">
        <v>12.5</v>
      </c>
      <c r="AB82" s="45">
        <v>11.2813</v>
      </c>
      <c r="AC82" s="45">
        <v>11.857799999999999</v>
      </c>
      <c r="AD82" s="45">
        <v>8.3986999999999998</v>
      </c>
      <c r="AE82" s="45">
        <v>0</v>
      </c>
      <c r="AF82" s="166"/>
    </row>
    <row r="83" spans="1:32" ht="13.8" hidden="1" outlineLevel="1" collapsed="1">
      <c r="A83" s="8">
        <v>42736</v>
      </c>
      <c r="B83" s="45">
        <v>21.698799999999999</v>
      </c>
      <c r="C83" s="45">
        <v>22.251100000000001</v>
      </c>
      <c r="D83" s="45">
        <v>21.362100000000002</v>
      </c>
      <c r="E83" s="45">
        <v>21.6187</v>
      </c>
      <c r="F83" s="45">
        <v>19.972200000000001</v>
      </c>
      <c r="G83" s="45">
        <v>0</v>
      </c>
      <c r="H83" s="45">
        <v>21.824100000000001</v>
      </c>
      <c r="I83" s="45">
        <v>22.251100000000001</v>
      </c>
      <c r="J83" s="45">
        <v>21.559899999999999</v>
      </c>
      <c r="K83" s="45">
        <v>21.842099999999999</v>
      </c>
      <c r="L83" s="45">
        <v>20.046399999999998</v>
      </c>
      <c r="M83" s="45">
        <v>0</v>
      </c>
      <c r="N83" s="45">
        <v>8.0030999999999999</v>
      </c>
      <c r="O83" s="45">
        <v>0</v>
      </c>
      <c r="P83" s="45">
        <v>8.0030999999999999</v>
      </c>
      <c r="Q83" s="45">
        <v>7.9942000000000002</v>
      </c>
      <c r="R83" s="45">
        <v>8.1286000000000005</v>
      </c>
      <c r="S83" s="45" t="s">
        <v>268</v>
      </c>
      <c r="T83" s="45">
        <v>9.6895000000000007</v>
      </c>
      <c r="U83" s="45">
        <v>0</v>
      </c>
      <c r="V83" s="45">
        <v>9.6895000000000007</v>
      </c>
      <c r="W83" s="45">
        <v>10.96</v>
      </c>
      <c r="X83" s="45">
        <v>8.1286000000000005</v>
      </c>
      <c r="Y83" s="45">
        <v>0</v>
      </c>
      <c r="Z83" s="45">
        <v>7.7096999999999998</v>
      </c>
      <c r="AA83" s="45">
        <v>0</v>
      </c>
      <c r="AB83" s="45">
        <v>7.7096999999999998</v>
      </c>
      <c r="AC83" s="45">
        <v>7.7096999999999998</v>
      </c>
      <c r="AD83" s="45">
        <v>0</v>
      </c>
      <c r="AE83" s="45">
        <v>0</v>
      </c>
      <c r="AF83" s="166"/>
    </row>
    <row r="84" spans="1:32" ht="13.8" hidden="1" outlineLevel="1" collapsed="1">
      <c r="A84" s="8">
        <v>42767</v>
      </c>
      <c r="B84" s="45">
        <v>19.386600000000001</v>
      </c>
      <c r="C84" s="45">
        <v>21.919599999999999</v>
      </c>
      <c r="D84" s="45">
        <v>18.2456</v>
      </c>
      <c r="E84" s="45">
        <v>18.438700000000001</v>
      </c>
      <c r="F84" s="45">
        <v>17.076000000000001</v>
      </c>
      <c r="G84" s="45">
        <v>0</v>
      </c>
      <c r="H84" s="45">
        <v>21.077000000000002</v>
      </c>
      <c r="I84" s="45">
        <v>21.927099999999999</v>
      </c>
      <c r="J84" s="45">
        <v>20.5747</v>
      </c>
      <c r="K84" s="45">
        <v>20.803899999999999</v>
      </c>
      <c r="L84" s="45">
        <v>19.299399999999999</v>
      </c>
      <c r="M84" s="45">
        <v>0</v>
      </c>
      <c r="N84" s="45">
        <v>10.7963</v>
      </c>
      <c r="O84" s="45">
        <v>12.5</v>
      </c>
      <c r="P84" s="45">
        <v>10.793699999999999</v>
      </c>
      <c r="Q84" s="45">
        <v>11.249599999999999</v>
      </c>
      <c r="R84" s="45">
        <v>7.0198</v>
      </c>
      <c r="S84" s="45">
        <v>0</v>
      </c>
      <c r="T84" s="45">
        <v>10.825200000000001</v>
      </c>
      <c r="U84" s="45">
        <v>0</v>
      </c>
      <c r="V84" s="45">
        <v>10.825200000000001</v>
      </c>
      <c r="W84" s="45">
        <v>11.591100000000001</v>
      </c>
      <c r="X84" s="45">
        <v>7.0198</v>
      </c>
      <c r="Y84" s="45">
        <v>0</v>
      </c>
      <c r="Z84" s="45">
        <v>10.744400000000001</v>
      </c>
      <c r="AA84" s="45">
        <v>12.5</v>
      </c>
      <c r="AB84" s="45">
        <v>10.7369</v>
      </c>
      <c r="AC84" s="45">
        <v>10.7369</v>
      </c>
      <c r="AD84" s="45">
        <v>8.6999999999999993</v>
      </c>
      <c r="AE84" s="45">
        <v>0</v>
      </c>
      <c r="AF84" s="166"/>
    </row>
    <row r="85" spans="1:32" ht="13.8" hidden="1" outlineLevel="1" collapsed="1">
      <c r="A85" s="8">
        <v>42795</v>
      </c>
      <c r="B85" s="45">
        <v>20.684799999999999</v>
      </c>
      <c r="C85" s="45">
        <v>21.885400000000001</v>
      </c>
      <c r="D85" s="45">
        <v>20.204699999999999</v>
      </c>
      <c r="E85" s="45">
        <v>20.528500000000001</v>
      </c>
      <c r="F85" s="45">
        <v>18.299199999999999</v>
      </c>
      <c r="G85" s="45">
        <v>17.079599999999999</v>
      </c>
      <c r="H85" s="45">
        <v>20.950199999999999</v>
      </c>
      <c r="I85" s="45">
        <v>21.8887</v>
      </c>
      <c r="J85" s="45">
        <v>20.482199999999999</v>
      </c>
      <c r="K85" s="45">
        <v>20.711500000000001</v>
      </c>
      <c r="L85" s="45">
        <v>19.3872</v>
      </c>
      <c r="M85" s="45">
        <v>17.079599999999999</v>
      </c>
      <c r="N85" s="45">
        <v>19.080200000000001</v>
      </c>
      <c r="O85" s="45">
        <v>12.5</v>
      </c>
      <c r="P85" s="45">
        <v>19.084900000000001</v>
      </c>
      <c r="Q85" s="45">
        <v>19.883199999999999</v>
      </c>
      <c r="R85" s="45">
        <v>3.1815000000000002</v>
      </c>
      <c r="S85" s="45" t="s">
        <v>268</v>
      </c>
      <c r="T85" s="45">
        <v>19.818200000000001</v>
      </c>
      <c r="U85" s="45">
        <v>0</v>
      </c>
      <c r="V85" s="45">
        <v>19.818200000000001</v>
      </c>
      <c r="W85" s="45">
        <v>20.7409</v>
      </c>
      <c r="X85" s="45">
        <v>3.1815000000000002</v>
      </c>
      <c r="Y85" s="45">
        <v>0</v>
      </c>
      <c r="Z85" s="45">
        <v>11.7202</v>
      </c>
      <c r="AA85" s="45">
        <v>12.5</v>
      </c>
      <c r="AB85" s="45">
        <v>11.7141</v>
      </c>
      <c r="AC85" s="45">
        <v>11.7141</v>
      </c>
      <c r="AD85" s="45">
        <v>0</v>
      </c>
      <c r="AE85" s="45">
        <v>0</v>
      </c>
      <c r="AF85" s="166"/>
    </row>
    <row r="86" spans="1:32" ht="13.8" hidden="1" outlineLevel="1" collapsed="1">
      <c r="A86" s="8">
        <v>42826</v>
      </c>
      <c r="B86" s="45">
        <v>19.407</v>
      </c>
      <c r="C86" s="45">
        <v>21.4649</v>
      </c>
      <c r="D86" s="45">
        <v>18.416599999999999</v>
      </c>
      <c r="E86" s="45">
        <v>18.6907</v>
      </c>
      <c r="F86" s="45">
        <v>16.772200000000002</v>
      </c>
      <c r="G86" s="45">
        <v>17.151900000000001</v>
      </c>
      <c r="H86" s="45">
        <v>20.6877</v>
      </c>
      <c r="I86" s="45">
        <v>21.469200000000001</v>
      </c>
      <c r="J86" s="45">
        <v>20.231100000000001</v>
      </c>
      <c r="K86" s="45">
        <v>20.687200000000001</v>
      </c>
      <c r="L86" s="45">
        <v>17.9269</v>
      </c>
      <c r="M86" s="45">
        <v>17.151900000000001</v>
      </c>
      <c r="N86" s="45">
        <v>9.9586000000000006</v>
      </c>
      <c r="O86" s="45">
        <v>12.5</v>
      </c>
      <c r="P86" s="45">
        <v>9.9552999999999994</v>
      </c>
      <c r="Q86" s="45">
        <v>10.285399999999999</v>
      </c>
      <c r="R86" s="45">
        <v>5.6276000000000002</v>
      </c>
      <c r="S86" s="45">
        <v>0</v>
      </c>
      <c r="T86" s="45">
        <v>9.8170999999999999</v>
      </c>
      <c r="U86" s="45">
        <v>0</v>
      </c>
      <c r="V86" s="45">
        <v>9.8170999999999999</v>
      </c>
      <c r="W86" s="45">
        <v>10.173</v>
      </c>
      <c r="X86" s="45">
        <v>5.6276000000000002</v>
      </c>
      <c r="Y86" s="45">
        <v>0</v>
      </c>
      <c r="Z86" s="45">
        <v>11.2906</v>
      </c>
      <c r="AA86" s="45">
        <v>12.5</v>
      </c>
      <c r="AB86" s="45">
        <v>11.273999999999999</v>
      </c>
      <c r="AC86" s="45">
        <v>11.273999999999999</v>
      </c>
      <c r="AD86" s="45">
        <v>0</v>
      </c>
      <c r="AE86" s="45">
        <v>0</v>
      </c>
      <c r="AF86" s="166"/>
    </row>
    <row r="87" spans="1:32" ht="13.8" hidden="1" outlineLevel="1" collapsed="1">
      <c r="A87" s="8">
        <v>42856</v>
      </c>
      <c r="B87" s="45">
        <v>19.102900000000002</v>
      </c>
      <c r="C87" s="45">
        <v>21.5032</v>
      </c>
      <c r="D87" s="45">
        <v>17.7729</v>
      </c>
      <c r="E87" s="45">
        <v>18.727499999999999</v>
      </c>
      <c r="F87" s="45">
        <v>15.007899999999999</v>
      </c>
      <c r="G87" s="45">
        <v>0</v>
      </c>
      <c r="H87" s="45">
        <v>20.016300000000001</v>
      </c>
      <c r="I87" s="45">
        <v>21.505700000000001</v>
      </c>
      <c r="J87" s="45">
        <v>19.0672</v>
      </c>
      <c r="K87" s="45">
        <v>19.3995</v>
      </c>
      <c r="L87" s="45">
        <v>17.928599999999999</v>
      </c>
      <c r="M87" s="45">
        <v>0</v>
      </c>
      <c r="N87" s="45">
        <v>9.1748999999999992</v>
      </c>
      <c r="O87" s="45">
        <v>12.5</v>
      </c>
      <c r="P87" s="45">
        <v>9.1710999999999991</v>
      </c>
      <c r="Q87" s="45">
        <v>12.3157</v>
      </c>
      <c r="R87" s="45">
        <v>5.4919000000000002</v>
      </c>
      <c r="S87" s="45">
        <v>0</v>
      </c>
      <c r="T87" s="45">
        <v>9.1237999999999992</v>
      </c>
      <c r="U87" s="45">
        <v>0</v>
      </c>
      <c r="V87" s="45">
        <v>9.1237999999999992</v>
      </c>
      <c r="W87" s="45">
        <v>12.25</v>
      </c>
      <c r="X87" s="45">
        <v>5.4919000000000002</v>
      </c>
      <c r="Y87" s="45">
        <v>0</v>
      </c>
      <c r="Z87" s="45">
        <v>19.488900000000001</v>
      </c>
      <c r="AA87" s="45">
        <v>12.5</v>
      </c>
      <c r="AB87" s="45">
        <v>21.622399999999999</v>
      </c>
      <c r="AC87" s="45">
        <v>21.622399999999999</v>
      </c>
      <c r="AD87" s="45">
        <v>0</v>
      </c>
      <c r="AE87" s="45">
        <v>0</v>
      </c>
      <c r="AF87" s="166"/>
    </row>
    <row r="88" spans="1:32" ht="13.8" hidden="1" outlineLevel="1" collapsed="1">
      <c r="A88" s="8">
        <v>42887</v>
      </c>
      <c r="B88" s="45">
        <v>18.8642</v>
      </c>
      <c r="C88" s="45">
        <v>21.056100000000001</v>
      </c>
      <c r="D88" s="45">
        <v>17.947800000000001</v>
      </c>
      <c r="E88" s="45">
        <v>18.4069</v>
      </c>
      <c r="F88" s="45">
        <v>15.9277</v>
      </c>
      <c r="G88" s="45">
        <v>23.696100000000001</v>
      </c>
      <c r="H88" s="45">
        <v>20.000599999999999</v>
      </c>
      <c r="I88" s="45">
        <v>21.0563</v>
      </c>
      <c r="J88" s="45">
        <v>19.459700000000002</v>
      </c>
      <c r="K88" s="45">
        <v>19.7166</v>
      </c>
      <c r="L88" s="45">
        <v>18.270299999999999</v>
      </c>
      <c r="M88" s="45">
        <v>23.696100000000001</v>
      </c>
      <c r="N88" s="45">
        <v>11.2536</v>
      </c>
      <c r="O88" s="45">
        <v>20.0001</v>
      </c>
      <c r="P88" s="45">
        <v>11.249499999999999</v>
      </c>
      <c r="Q88" s="45">
        <v>12.4602</v>
      </c>
      <c r="R88" s="45">
        <v>6.6852999999999998</v>
      </c>
      <c r="S88" s="45">
        <v>0</v>
      </c>
      <c r="T88" s="45">
        <v>11.0953</v>
      </c>
      <c r="U88" s="45">
        <v>0</v>
      </c>
      <c r="V88" s="45">
        <v>11.0953</v>
      </c>
      <c r="W88" s="45">
        <v>12.3507</v>
      </c>
      <c r="X88" s="45">
        <v>6.6852999999999998</v>
      </c>
      <c r="Y88" s="45">
        <v>0</v>
      </c>
      <c r="Z88" s="45">
        <v>14.0099</v>
      </c>
      <c r="AA88" s="45">
        <v>20.0001</v>
      </c>
      <c r="AB88" s="45">
        <v>13.9574</v>
      </c>
      <c r="AC88" s="45">
        <v>13.9574</v>
      </c>
      <c r="AD88" s="45">
        <v>0</v>
      </c>
      <c r="AE88" s="45">
        <v>0</v>
      </c>
      <c r="AF88" s="166"/>
    </row>
    <row r="89" spans="1:32" ht="13.8" hidden="1" outlineLevel="1" collapsed="1">
      <c r="A89" s="8">
        <v>42917</v>
      </c>
      <c r="B89" s="45">
        <v>17.1556</v>
      </c>
      <c r="C89" s="45">
        <v>20.247399999999999</v>
      </c>
      <c r="D89" s="45">
        <v>15.835800000000001</v>
      </c>
      <c r="E89" s="45">
        <v>18.079699999999999</v>
      </c>
      <c r="F89" s="45">
        <v>12.044499999999999</v>
      </c>
      <c r="G89" s="45">
        <v>0</v>
      </c>
      <c r="H89" s="45">
        <v>19.616099999999999</v>
      </c>
      <c r="I89" s="45">
        <v>20.2516</v>
      </c>
      <c r="J89" s="45">
        <v>19.240400000000001</v>
      </c>
      <c r="K89" s="45">
        <v>19.273199999999999</v>
      </c>
      <c r="L89" s="45">
        <v>19.135400000000001</v>
      </c>
      <c r="M89" s="45">
        <v>0</v>
      </c>
      <c r="N89" s="45">
        <v>7.0099</v>
      </c>
      <c r="O89" s="45">
        <v>12.5</v>
      </c>
      <c r="P89" s="45">
        <v>7.0053000000000001</v>
      </c>
      <c r="Q89" s="45">
        <v>9.7248999999999999</v>
      </c>
      <c r="R89" s="45">
        <v>5.9362000000000004</v>
      </c>
      <c r="S89" s="45" t="s">
        <v>268</v>
      </c>
      <c r="T89" s="45">
        <v>7.3922999999999996</v>
      </c>
      <c r="U89" s="45">
        <v>0</v>
      </c>
      <c r="V89" s="45">
        <v>7.3922999999999996</v>
      </c>
      <c r="W89" s="45">
        <v>10.0579</v>
      </c>
      <c r="X89" s="45">
        <v>6.3853</v>
      </c>
      <c r="Y89" s="45">
        <v>0</v>
      </c>
      <c r="Z89" s="45">
        <v>6.2412999999999998</v>
      </c>
      <c r="AA89" s="45">
        <v>12.5</v>
      </c>
      <c r="AB89" s="45">
        <v>6.2253999999999996</v>
      </c>
      <c r="AC89" s="45">
        <v>9.1080000000000005</v>
      </c>
      <c r="AD89" s="45">
        <v>5</v>
      </c>
      <c r="AE89" s="45">
        <v>0</v>
      </c>
      <c r="AF89" s="166"/>
    </row>
    <row r="90" spans="1:32" ht="13.8" hidden="1" outlineLevel="1" collapsed="1">
      <c r="A90" s="8">
        <v>42948</v>
      </c>
      <c r="B90" s="45">
        <v>17.597000000000001</v>
      </c>
      <c r="C90" s="45">
        <v>19.944199999999999</v>
      </c>
      <c r="D90" s="45">
        <v>16.6203</v>
      </c>
      <c r="E90" s="45">
        <v>17.757100000000001</v>
      </c>
      <c r="F90" s="45">
        <v>13.3889</v>
      </c>
      <c r="G90" s="45">
        <v>0</v>
      </c>
      <c r="H90" s="45">
        <v>18.3873</v>
      </c>
      <c r="I90" s="45">
        <v>19.945499999999999</v>
      </c>
      <c r="J90" s="45">
        <v>17.617000000000001</v>
      </c>
      <c r="K90" s="45">
        <v>18.5854</v>
      </c>
      <c r="L90" s="45">
        <v>14.665800000000001</v>
      </c>
      <c r="M90" s="45">
        <v>0</v>
      </c>
      <c r="N90" s="45">
        <v>11.3238</v>
      </c>
      <c r="O90" s="45">
        <v>12.5</v>
      </c>
      <c r="P90" s="45">
        <v>11.3233</v>
      </c>
      <c r="Q90" s="45">
        <v>12.807700000000001</v>
      </c>
      <c r="R90" s="45">
        <v>8.3138000000000005</v>
      </c>
      <c r="S90" s="45" t="s">
        <v>268</v>
      </c>
      <c r="T90" s="45">
        <v>11.480399999999999</v>
      </c>
      <c r="U90" s="45">
        <v>0</v>
      </c>
      <c r="V90" s="45">
        <v>11.480399999999999</v>
      </c>
      <c r="W90" s="45">
        <v>12.821099999999999</v>
      </c>
      <c r="X90" s="45">
        <v>8.6354000000000006</v>
      </c>
      <c r="Y90" s="45">
        <v>0</v>
      </c>
      <c r="Z90" s="45">
        <v>9.8348999999999993</v>
      </c>
      <c r="AA90" s="45">
        <v>12.5</v>
      </c>
      <c r="AB90" s="45">
        <v>9.8222000000000005</v>
      </c>
      <c r="AC90" s="45">
        <v>12.6572</v>
      </c>
      <c r="AD90" s="45">
        <v>6.0049999999999999</v>
      </c>
      <c r="AE90" s="45">
        <v>0</v>
      </c>
      <c r="AF90" s="166"/>
    </row>
    <row r="91" spans="1:32" ht="13.8" hidden="1" outlineLevel="1" collapsed="1">
      <c r="A91" s="8">
        <v>42979</v>
      </c>
      <c r="B91" s="45">
        <v>16.482399999999998</v>
      </c>
      <c r="C91" s="45">
        <v>19.6814</v>
      </c>
      <c r="D91" s="45">
        <v>15.345700000000001</v>
      </c>
      <c r="E91" s="45">
        <v>15.4176</v>
      </c>
      <c r="F91" s="45">
        <v>15.0922</v>
      </c>
      <c r="G91" s="45">
        <v>15.1774</v>
      </c>
      <c r="H91" s="45">
        <v>18.630600000000001</v>
      </c>
      <c r="I91" s="45">
        <v>19.682700000000001</v>
      </c>
      <c r="J91" s="45">
        <v>18.0761</v>
      </c>
      <c r="K91" s="45">
        <v>18.143999999999998</v>
      </c>
      <c r="L91" s="45">
        <v>17.8904</v>
      </c>
      <c r="M91" s="45">
        <v>15.1774</v>
      </c>
      <c r="N91" s="45">
        <v>9.6971000000000007</v>
      </c>
      <c r="O91" s="45">
        <v>12.5</v>
      </c>
      <c r="P91" s="45">
        <v>9.6965000000000003</v>
      </c>
      <c r="Q91" s="45">
        <v>9.8681999999999999</v>
      </c>
      <c r="R91" s="45">
        <v>9.0631000000000004</v>
      </c>
      <c r="S91" s="45" t="s">
        <v>268</v>
      </c>
      <c r="T91" s="45">
        <v>9.7721999999999998</v>
      </c>
      <c r="U91" s="45">
        <v>0</v>
      </c>
      <c r="V91" s="45">
        <v>9.7721999999999998</v>
      </c>
      <c r="W91" s="45">
        <v>9.9771999999999998</v>
      </c>
      <c r="X91" s="45">
        <v>9.0631000000000004</v>
      </c>
      <c r="Y91" s="45">
        <v>0</v>
      </c>
      <c r="Z91" s="45">
        <v>8.2479999999999993</v>
      </c>
      <c r="AA91" s="45">
        <v>12.5</v>
      </c>
      <c r="AB91" s="45">
        <v>8.2302999999999997</v>
      </c>
      <c r="AC91" s="45">
        <v>8.2302999999999997</v>
      </c>
      <c r="AD91" s="45">
        <v>0</v>
      </c>
      <c r="AE91" s="45">
        <v>0</v>
      </c>
      <c r="AF91" s="166"/>
    </row>
    <row r="92" spans="1:32" ht="13.8" hidden="1" outlineLevel="1" collapsed="1">
      <c r="A92" s="8">
        <v>43009</v>
      </c>
      <c r="B92" s="45">
        <v>16.337</v>
      </c>
      <c r="C92" s="45">
        <v>19.698399999999999</v>
      </c>
      <c r="D92" s="45">
        <v>15.1243</v>
      </c>
      <c r="E92" s="45">
        <v>15.0814</v>
      </c>
      <c r="F92" s="45">
        <v>15.340299999999999</v>
      </c>
      <c r="G92" s="45">
        <v>16.13</v>
      </c>
      <c r="H92" s="45">
        <v>18.7974</v>
      </c>
      <c r="I92" s="45">
        <v>19.698799999999999</v>
      </c>
      <c r="J92" s="45">
        <v>18.297799999999999</v>
      </c>
      <c r="K92" s="45">
        <v>18.330100000000002</v>
      </c>
      <c r="L92" s="45">
        <v>18.1572</v>
      </c>
      <c r="M92" s="45">
        <v>16.13</v>
      </c>
      <c r="N92" s="45">
        <v>9.2116000000000007</v>
      </c>
      <c r="O92" s="45">
        <v>16.531099999999999</v>
      </c>
      <c r="P92" s="45">
        <v>9.2105999999999995</v>
      </c>
      <c r="Q92" s="45">
        <v>9.3975000000000009</v>
      </c>
      <c r="R92" s="45">
        <v>7.9664999999999999</v>
      </c>
      <c r="S92" s="45" t="s">
        <v>268</v>
      </c>
      <c r="T92" s="45">
        <v>8.8971999999999998</v>
      </c>
      <c r="U92" s="45">
        <v>0</v>
      </c>
      <c r="V92" s="45">
        <v>8.8971999999999998</v>
      </c>
      <c r="W92" s="45">
        <v>8.9688999999999997</v>
      </c>
      <c r="X92" s="45">
        <v>7.8818999999999999</v>
      </c>
      <c r="Y92" s="45">
        <v>0</v>
      </c>
      <c r="Z92" s="45">
        <v>9.6129999999999995</v>
      </c>
      <c r="AA92" s="45">
        <v>16.531099999999999</v>
      </c>
      <c r="AB92" s="45">
        <v>9.6109000000000009</v>
      </c>
      <c r="AC92" s="45">
        <v>10.0473</v>
      </c>
      <c r="AD92" s="45">
        <v>8</v>
      </c>
      <c r="AE92" s="45">
        <v>0</v>
      </c>
      <c r="AF92" s="166"/>
    </row>
    <row r="93" spans="1:32" ht="13.8" hidden="1" outlineLevel="1" collapsed="1">
      <c r="A93" s="8">
        <v>43040</v>
      </c>
      <c r="B93" s="45">
        <v>17.747</v>
      </c>
      <c r="C93" s="45">
        <v>19.349599999999999</v>
      </c>
      <c r="D93" s="45">
        <v>17.143899999999999</v>
      </c>
      <c r="E93" s="45">
        <v>17.295000000000002</v>
      </c>
      <c r="F93" s="45">
        <v>16.329499999999999</v>
      </c>
      <c r="G93" s="45">
        <v>0</v>
      </c>
      <c r="H93" s="45">
        <v>18.971599999999999</v>
      </c>
      <c r="I93" s="45">
        <v>19.351800000000001</v>
      </c>
      <c r="J93" s="45">
        <v>18.7864</v>
      </c>
      <c r="K93" s="45">
        <v>18.9435</v>
      </c>
      <c r="L93" s="45">
        <v>18.015499999999999</v>
      </c>
      <c r="M93" s="45">
        <v>0</v>
      </c>
      <c r="N93" s="45">
        <v>11.5763</v>
      </c>
      <c r="O93" s="45">
        <v>12.5</v>
      </c>
      <c r="P93" s="45">
        <v>11.575900000000001</v>
      </c>
      <c r="Q93" s="45">
        <v>12.0596</v>
      </c>
      <c r="R93" s="45">
        <v>7.7889999999999997</v>
      </c>
      <c r="S93" s="45" t="s">
        <v>268</v>
      </c>
      <c r="T93" s="45">
        <v>12.298</v>
      </c>
      <c r="U93" s="45">
        <v>0</v>
      </c>
      <c r="V93" s="45">
        <v>12.298</v>
      </c>
      <c r="W93" s="45">
        <v>12.687200000000001</v>
      </c>
      <c r="X93" s="45">
        <v>7.9406999999999996</v>
      </c>
      <c r="Y93" s="45">
        <v>0</v>
      </c>
      <c r="Z93" s="45">
        <v>7.7004999999999999</v>
      </c>
      <c r="AA93" s="45">
        <v>12.5</v>
      </c>
      <c r="AB93" s="45">
        <v>7.6844000000000001</v>
      </c>
      <c r="AC93" s="45">
        <v>7.7366999999999999</v>
      </c>
      <c r="AD93" s="45">
        <v>7.5511999999999997</v>
      </c>
      <c r="AE93" s="45">
        <v>0</v>
      </c>
      <c r="AF93" s="166"/>
    </row>
    <row r="94" spans="1:32" ht="13.8" hidden="1" outlineLevel="1" collapsed="1">
      <c r="A94" s="8">
        <v>43070</v>
      </c>
      <c r="B94" s="45">
        <v>15.012700000000001</v>
      </c>
      <c r="C94" s="45">
        <v>18.948499999999999</v>
      </c>
      <c r="D94" s="45">
        <v>13.610799999999999</v>
      </c>
      <c r="E94" s="45">
        <v>16.0365</v>
      </c>
      <c r="F94" s="45">
        <v>11.2188</v>
      </c>
      <c r="G94" s="45">
        <v>10</v>
      </c>
      <c r="H94" s="45">
        <v>17.9862</v>
      </c>
      <c r="I94" s="45">
        <v>18.9495</v>
      </c>
      <c r="J94" s="45">
        <v>17.359400000000001</v>
      </c>
      <c r="K94" s="45">
        <v>17.453499999999998</v>
      </c>
      <c r="L94" s="45">
        <v>16.939399999999999</v>
      </c>
      <c r="M94" s="45">
        <v>0</v>
      </c>
      <c r="N94" s="45">
        <v>9.0802999999999994</v>
      </c>
      <c r="O94" s="45">
        <v>12.5</v>
      </c>
      <c r="P94" s="45">
        <v>9.0798000000000005</v>
      </c>
      <c r="Q94" s="45">
        <v>10.103400000000001</v>
      </c>
      <c r="R94" s="45">
        <v>6.4237000000000002</v>
      </c>
      <c r="S94" s="45">
        <v>10</v>
      </c>
      <c r="T94" s="45">
        <v>9.0851000000000006</v>
      </c>
      <c r="U94" s="45">
        <v>0</v>
      </c>
      <c r="V94" s="45">
        <v>9.0851000000000006</v>
      </c>
      <c r="W94" s="45">
        <v>10.3443</v>
      </c>
      <c r="X94" s="45">
        <v>6.3956</v>
      </c>
      <c r="Y94" s="45">
        <v>10</v>
      </c>
      <c r="Z94" s="45">
        <v>8.9880999999999993</v>
      </c>
      <c r="AA94" s="45">
        <v>12.5</v>
      </c>
      <c r="AB94" s="45">
        <v>8.9794</v>
      </c>
      <c r="AC94" s="45">
        <v>9.0803999999999991</v>
      </c>
      <c r="AD94" s="45">
        <v>8</v>
      </c>
      <c r="AE94" s="45">
        <v>0</v>
      </c>
      <c r="AF94" s="166"/>
    </row>
    <row r="95" spans="1:32" ht="13.8" hidden="1" outlineLevel="1" collapsed="1">
      <c r="A95" s="8">
        <v>43101</v>
      </c>
      <c r="B95" s="45">
        <v>16.828800000000001</v>
      </c>
      <c r="C95" s="45">
        <v>18.9451</v>
      </c>
      <c r="D95" s="45">
        <v>15.6828</v>
      </c>
      <c r="E95" s="45">
        <v>17.429600000000001</v>
      </c>
      <c r="F95" s="45">
        <v>12.7498</v>
      </c>
      <c r="G95" s="45">
        <v>11.7966</v>
      </c>
      <c r="H95" s="45">
        <v>18.941099999999999</v>
      </c>
      <c r="I95" s="45">
        <v>18.9465</v>
      </c>
      <c r="J95" s="45">
        <v>18.936900000000001</v>
      </c>
      <c r="K95" s="45">
        <v>19.419799999999999</v>
      </c>
      <c r="L95" s="45">
        <v>17.596900000000002</v>
      </c>
      <c r="M95" s="45">
        <v>18</v>
      </c>
      <c r="N95" s="45">
        <v>8.2630999999999997</v>
      </c>
      <c r="O95" s="45">
        <v>12.5</v>
      </c>
      <c r="P95" s="45">
        <v>8.2614000000000001</v>
      </c>
      <c r="Q95" s="45">
        <v>9.8579000000000008</v>
      </c>
      <c r="R95" s="45">
        <v>6.5709</v>
      </c>
      <c r="S95" s="45">
        <v>8.5</v>
      </c>
      <c r="T95" s="45">
        <v>8.5616000000000003</v>
      </c>
      <c r="U95" s="45">
        <v>0</v>
      </c>
      <c r="V95" s="45">
        <v>8.5616000000000003</v>
      </c>
      <c r="W95" s="45">
        <v>9.8110999999999997</v>
      </c>
      <c r="X95" s="45">
        <v>6.5754999999999999</v>
      </c>
      <c r="Y95" s="45">
        <v>8.5</v>
      </c>
      <c r="Z95" s="45">
        <v>6.7903000000000002</v>
      </c>
      <c r="AA95" s="45">
        <v>12.5</v>
      </c>
      <c r="AB95" s="45">
        <v>6.7767999999999997</v>
      </c>
      <c r="AC95" s="45">
        <v>14.095700000000001</v>
      </c>
      <c r="AD95" s="45">
        <v>6.5632999999999999</v>
      </c>
      <c r="AE95" s="45">
        <v>0</v>
      </c>
      <c r="AF95" s="166"/>
    </row>
    <row r="96" spans="1:32" ht="13.8" hidden="1" outlineLevel="1" collapsed="1">
      <c r="A96" s="8">
        <v>43132</v>
      </c>
      <c r="B96" s="45">
        <v>18.288399999999999</v>
      </c>
      <c r="C96" s="45">
        <v>18.918600000000001</v>
      </c>
      <c r="D96" s="45">
        <v>17.981100000000001</v>
      </c>
      <c r="E96" s="45">
        <v>18.329000000000001</v>
      </c>
      <c r="F96" s="45">
        <v>16.286799999999999</v>
      </c>
      <c r="G96" s="45">
        <v>7.4172000000000002</v>
      </c>
      <c r="H96" s="45">
        <v>19.432700000000001</v>
      </c>
      <c r="I96" s="45">
        <v>18.922699999999999</v>
      </c>
      <c r="J96" s="45">
        <v>19.739799999999999</v>
      </c>
      <c r="K96" s="45">
        <v>20.0183</v>
      </c>
      <c r="L96" s="45">
        <v>18.2898</v>
      </c>
      <c r="M96" s="45">
        <v>0</v>
      </c>
      <c r="N96" s="45">
        <v>10.5238</v>
      </c>
      <c r="O96" s="45">
        <v>12.960699999999999</v>
      </c>
      <c r="P96" s="45">
        <v>10.519500000000001</v>
      </c>
      <c r="Q96" s="45">
        <v>11.083399999999999</v>
      </c>
      <c r="R96" s="45">
        <v>7.6097999999999999</v>
      </c>
      <c r="S96" s="45">
        <v>8.5</v>
      </c>
      <c r="T96" s="45">
        <v>10.4481</v>
      </c>
      <c r="U96" s="45">
        <v>0</v>
      </c>
      <c r="V96" s="45">
        <v>10.4481</v>
      </c>
      <c r="W96" s="45">
        <v>10.9099</v>
      </c>
      <c r="X96" s="45">
        <v>7.4931999999999999</v>
      </c>
      <c r="Y96" s="45">
        <v>8.5</v>
      </c>
      <c r="Z96" s="45">
        <v>11.629099999999999</v>
      </c>
      <c r="AA96" s="45">
        <v>12.960699999999999</v>
      </c>
      <c r="AB96" s="45">
        <v>11.591900000000001</v>
      </c>
      <c r="AC96" s="45">
        <v>16.202000000000002</v>
      </c>
      <c r="AD96" s="45">
        <v>8.0010999999999992</v>
      </c>
      <c r="AE96" s="45">
        <v>0</v>
      </c>
      <c r="AF96" s="166"/>
    </row>
    <row r="97" spans="1:32" ht="13.8" hidden="1" outlineLevel="1" collapsed="1">
      <c r="A97" s="8">
        <v>43160</v>
      </c>
      <c r="B97" s="45">
        <v>17.615600000000001</v>
      </c>
      <c r="C97" s="45">
        <v>18.770600000000002</v>
      </c>
      <c r="D97" s="45">
        <v>16.959800000000001</v>
      </c>
      <c r="E97" s="45">
        <v>17.47</v>
      </c>
      <c r="F97" s="45">
        <v>15.3414</v>
      </c>
      <c r="G97" s="45">
        <v>14.417</v>
      </c>
      <c r="H97" s="45">
        <v>18.999300000000002</v>
      </c>
      <c r="I97" s="45">
        <v>18.772500000000001</v>
      </c>
      <c r="J97" s="45">
        <v>19.166799999999999</v>
      </c>
      <c r="K97" s="45">
        <v>19.6462</v>
      </c>
      <c r="L97" s="45">
        <v>18.0183</v>
      </c>
      <c r="M97" s="45">
        <v>15.190899999999999</v>
      </c>
      <c r="N97" s="45">
        <v>9.6161999999999992</v>
      </c>
      <c r="O97" s="45">
        <v>12.0662</v>
      </c>
      <c r="P97" s="45">
        <v>9.6144999999999996</v>
      </c>
      <c r="Q97" s="45">
        <v>10.511200000000001</v>
      </c>
      <c r="R97" s="45">
        <v>5.8844000000000003</v>
      </c>
      <c r="S97" s="45">
        <v>8.5</v>
      </c>
      <c r="T97" s="45">
        <v>9.6658000000000008</v>
      </c>
      <c r="U97" s="45">
        <v>0</v>
      </c>
      <c r="V97" s="45">
        <v>9.6658000000000008</v>
      </c>
      <c r="W97" s="45">
        <v>10.5779</v>
      </c>
      <c r="X97" s="45">
        <v>5.5511999999999997</v>
      </c>
      <c r="Y97" s="45">
        <v>8.5</v>
      </c>
      <c r="Z97" s="45">
        <v>9.0238999999999994</v>
      </c>
      <c r="AA97" s="45">
        <v>12.0662</v>
      </c>
      <c r="AB97" s="45">
        <v>8.9960000000000004</v>
      </c>
      <c r="AC97" s="45">
        <v>9.5267999999999997</v>
      </c>
      <c r="AD97" s="45">
        <v>7.9591000000000003</v>
      </c>
      <c r="AE97" s="45">
        <v>0</v>
      </c>
      <c r="AF97" s="166"/>
    </row>
    <row r="98" spans="1:32" ht="13.8" hidden="1" outlineLevel="1" collapsed="1">
      <c r="A98" s="8">
        <v>43191</v>
      </c>
      <c r="B98" s="45">
        <v>17.596499999999999</v>
      </c>
      <c r="C98" s="45">
        <v>18.901900000000001</v>
      </c>
      <c r="D98" s="45">
        <v>16.9696</v>
      </c>
      <c r="E98" s="45">
        <v>17.439599999999999</v>
      </c>
      <c r="F98" s="45">
        <v>15.5871</v>
      </c>
      <c r="G98" s="45">
        <v>7.3601000000000001</v>
      </c>
      <c r="H98" s="45">
        <v>19.360700000000001</v>
      </c>
      <c r="I98" s="45">
        <v>18.9053</v>
      </c>
      <c r="J98" s="45">
        <v>19.654699999999998</v>
      </c>
      <c r="K98" s="45">
        <v>20.478400000000001</v>
      </c>
      <c r="L98" s="45">
        <v>17.340399999999999</v>
      </c>
      <c r="M98" s="45">
        <v>0</v>
      </c>
      <c r="N98" s="45">
        <v>9.1845999999999997</v>
      </c>
      <c r="O98" s="45">
        <v>11.5</v>
      </c>
      <c r="P98" s="45">
        <v>9.1826000000000008</v>
      </c>
      <c r="Q98" s="45">
        <v>9.7581000000000007</v>
      </c>
      <c r="R98" s="45">
        <v>5.8536000000000001</v>
      </c>
      <c r="S98" s="45">
        <v>7.3601000000000001</v>
      </c>
      <c r="T98" s="45">
        <v>9.4542000000000002</v>
      </c>
      <c r="U98" s="45">
        <v>0</v>
      </c>
      <c r="V98" s="45">
        <v>9.4542000000000002</v>
      </c>
      <c r="W98" s="45">
        <v>9.7478999999999996</v>
      </c>
      <c r="X98" s="45">
        <v>4.9005000000000001</v>
      </c>
      <c r="Y98" s="45">
        <v>8.5</v>
      </c>
      <c r="Z98" s="45">
        <v>6.7325999999999997</v>
      </c>
      <c r="AA98" s="45">
        <v>11.5</v>
      </c>
      <c r="AB98" s="45">
        <v>6.6904000000000003</v>
      </c>
      <c r="AC98" s="45">
        <v>11.086</v>
      </c>
      <c r="AD98" s="45">
        <v>6.4374000000000002</v>
      </c>
      <c r="AE98" s="45">
        <v>5.6881000000000004</v>
      </c>
      <c r="AF98" s="166"/>
    </row>
    <row r="99" spans="1:32" ht="13.8" hidden="1" outlineLevel="1" collapsed="1">
      <c r="A99" s="8">
        <v>43221</v>
      </c>
      <c r="B99" s="45">
        <v>17.6206</v>
      </c>
      <c r="C99" s="45">
        <v>18.8689</v>
      </c>
      <c r="D99" s="45">
        <v>16.994</v>
      </c>
      <c r="E99" s="45">
        <v>16.981400000000001</v>
      </c>
      <c r="F99" s="45">
        <v>17.656300000000002</v>
      </c>
      <c r="G99" s="45">
        <v>6.8205999999999998</v>
      </c>
      <c r="H99" s="45">
        <v>19.507000000000001</v>
      </c>
      <c r="I99" s="45">
        <v>18.871700000000001</v>
      </c>
      <c r="J99" s="45">
        <v>19.9666</v>
      </c>
      <c r="K99" s="45">
        <v>20.860099999999999</v>
      </c>
      <c r="L99" s="45">
        <v>18.253599999999999</v>
      </c>
      <c r="M99" s="45">
        <v>0</v>
      </c>
      <c r="N99" s="45">
        <v>10.267099999999999</v>
      </c>
      <c r="O99" s="45">
        <v>11.5</v>
      </c>
      <c r="P99" s="45">
        <v>10.266299999999999</v>
      </c>
      <c r="Q99" s="45">
        <v>10.6351</v>
      </c>
      <c r="R99" s="45">
        <v>6.2807000000000004</v>
      </c>
      <c r="S99" s="45">
        <v>6.8205999999999998</v>
      </c>
      <c r="T99" s="45">
        <v>10.4658</v>
      </c>
      <c r="U99" s="45">
        <v>0</v>
      </c>
      <c r="V99" s="45">
        <v>10.4658</v>
      </c>
      <c r="W99" s="45">
        <v>10.680300000000001</v>
      </c>
      <c r="X99" s="45">
        <v>8.0792000000000002</v>
      </c>
      <c r="Y99" s="45">
        <v>6.8205999999999998</v>
      </c>
      <c r="Z99" s="45">
        <v>6.2297000000000002</v>
      </c>
      <c r="AA99" s="45">
        <v>11.5</v>
      </c>
      <c r="AB99" s="45">
        <v>6.1604999999999999</v>
      </c>
      <c r="AC99" s="45">
        <v>6.4794999999999998</v>
      </c>
      <c r="AD99" s="45">
        <v>6.0753000000000004</v>
      </c>
      <c r="AE99" s="45">
        <v>0</v>
      </c>
      <c r="AF99" s="166"/>
    </row>
    <row r="100" spans="1:32" ht="13.8" hidden="1" outlineLevel="1" collapsed="1">
      <c r="A100" s="8">
        <v>43252</v>
      </c>
      <c r="B100" s="45">
        <v>17.109500000000001</v>
      </c>
      <c r="C100" s="45">
        <v>19.046299999999999</v>
      </c>
      <c r="D100" s="45">
        <v>16.283100000000001</v>
      </c>
      <c r="E100" s="45">
        <v>18.354900000000001</v>
      </c>
      <c r="F100" s="45">
        <v>11.507300000000001</v>
      </c>
      <c r="G100" s="45">
        <v>8.8353999999999999</v>
      </c>
      <c r="H100" s="45">
        <v>19.457599999999999</v>
      </c>
      <c r="I100" s="45">
        <v>19.046299999999999</v>
      </c>
      <c r="J100" s="45">
        <v>19.702400000000001</v>
      </c>
      <c r="K100" s="45">
        <v>20.267700000000001</v>
      </c>
      <c r="L100" s="45">
        <v>17.385000000000002</v>
      </c>
      <c r="M100" s="45">
        <v>16.645600000000002</v>
      </c>
      <c r="N100" s="45">
        <v>7.6218000000000004</v>
      </c>
      <c r="O100" s="45">
        <v>0</v>
      </c>
      <c r="P100" s="45">
        <v>7.6218000000000004</v>
      </c>
      <c r="Q100" s="45">
        <v>9.8914000000000009</v>
      </c>
      <c r="R100" s="45">
        <v>5.2248999999999999</v>
      </c>
      <c r="S100" s="45">
        <v>8.2489000000000008</v>
      </c>
      <c r="T100" s="45">
        <v>9.6699000000000002</v>
      </c>
      <c r="U100" s="45">
        <v>0</v>
      </c>
      <c r="V100" s="45">
        <v>9.6699000000000002</v>
      </c>
      <c r="W100" s="45">
        <v>9.9764999999999997</v>
      </c>
      <c r="X100" s="45">
        <v>7.3428000000000004</v>
      </c>
      <c r="Y100" s="45">
        <v>8.5</v>
      </c>
      <c r="Z100" s="45">
        <v>5.4530000000000003</v>
      </c>
      <c r="AA100" s="45">
        <v>0</v>
      </c>
      <c r="AB100" s="45">
        <v>5.4530000000000003</v>
      </c>
      <c r="AC100" s="45">
        <v>8.3719000000000001</v>
      </c>
      <c r="AD100" s="45">
        <v>5.0411999999999999</v>
      </c>
      <c r="AE100" s="45">
        <v>7.9889000000000001</v>
      </c>
      <c r="AF100" s="166"/>
    </row>
    <row r="101" spans="1:32" ht="13.8" hidden="1" outlineLevel="1" collapsed="1">
      <c r="A101" s="8">
        <v>43282</v>
      </c>
      <c r="B101" s="45">
        <v>17.2209</v>
      </c>
      <c r="C101" s="45">
        <v>19.037800000000001</v>
      </c>
      <c r="D101" s="45">
        <v>16.3033</v>
      </c>
      <c r="E101" s="45">
        <v>16.654499999999999</v>
      </c>
      <c r="F101" s="45">
        <v>15.1853</v>
      </c>
      <c r="G101" s="45">
        <v>9.4003999999999994</v>
      </c>
      <c r="H101" s="45">
        <v>18.9483</v>
      </c>
      <c r="I101" s="45">
        <v>19.037800000000001</v>
      </c>
      <c r="J101" s="45">
        <v>18.888300000000001</v>
      </c>
      <c r="K101" s="45">
        <v>19.156099999999999</v>
      </c>
      <c r="L101" s="45">
        <v>17.2315</v>
      </c>
      <c r="M101" s="45">
        <v>14.493600000000001</v>
      </c>
      <c r="N101" s="45">
        <v>8.3422000000000001</v>
      </c>
      <c r="O101" s="45">
        <v>0</v>
      </c>
      <c r="P101" s="45">
        <v>8.3422000000000001</v>
      </c>
      <c r="Q101" s="45">
        <v>8.3892000000000007</v>
      </c>
      <c r="R101" s="45">
        <v>7.6723999999999997</v>
      </c>
      <c r="S101" s="45">
        <v>8.7715999999999994</v>
      </c>
      <c r="T101" s="45">
        <v>8.3812999999999995</v>
      </c>
      <c r="U101" s="45">
        <v>0</v>
      </c>
      <c r="V101" s="45">
        <v>8.3812999999999995</v>
      </c>
      <c r="W101" s="45">
        <v>8.3628</v>
      </c>
      <c r="X101" s="45">
        <v>7.6765999999999996</v>
      </c>
      <c r="Y101" s="45">
        <v>8.8594000000000008</v>
      </c>
      <c r="Z101" s="45">
        <v>8.1075999999999997</v>
      </c>
      <c r="AA101" s="45">
        <v>0</v>
      </c>
      <c r="AB101" s="45">
        <v>8.1075999999999997</v>
      </c>
      <c r="AC101" s="45">
        <v>8.6887000000000008</v>
      </c>
      <c r="AD101" s="45">
        <v>7.6704999999999997</v>
      </c>
      <c r="AE101" s="45">
        <v>6.1936</v>
      </c>
      <c r="AF101" s="166"/>
    </row>
    <row r="102" spans="1:32" ht="13.8" hidden="1" outlineLevel="1" collapsed="1">
      <c r="A102" s="8">
        <v>43313</v>
      </c>
      <c r="B102" s="45">
        <v>17.2607</v>
      </c>
      <c r="C102" s="45">
        <v>19.229299999999999</v>
      </c>
      <c r="D102" s="45">
        <v>16.174399999999999</v>
      </c>
      <c r="E102" s="45">
        <v>16.341000000000001</v>
      </c>
      <c r="F102" s="45">
        <v>16.141999999999999</v>
      </c>
      <c r="G102" s="45">
        <v>8.641</v>
      </c>
      <c r="H102" s="45">
        <v>18.708100000000002</v>
      </c>
      <c r="I102" s="45">
        <v>19.229299999999999</v>
      </c>
      <c r="J102" s="45">
        <v>18.354199999999999</v>
      </c>
      <c r="K102" s="45">
        <v>18.640699999999999</v>
      </c>
      <c r="L102" s="45">
        <v>17.451599999999999</v>
      </c>
      <c r="M102" s="45">
        <v>20.142900000000001</v>
      </c>
      <c r="N102" s="45">
        <v>6.7264999999999997</v>
      </c>
      <c r="O102" s="45">
        <v>0</v>
      </c>
      <c r="P102" s="45">
        <v>6.7264999999999997</v>
      </c>
      <c r="Q102" s="45">
        <v>6.3997999999999999</v>
      </c>
      <c r="R102" s="45">
        <v>7.3711000000000002</v>
      </c>
      <c r="S102" s="45">
        <v>8.5</v>
      </c>
      <c r="T102" s="45">
        <v>6.7252000000000001</v>
      </c>
      <c r="U102" s="45">
        <v>0</v>
      </c>
      <c r="V102" s="45">
        <v>6.7252000000000001</v>
      </c>
      <c r="W102" s="45">
        <v>6.3769999999999998</v>
      </c>
      <c r="X102" s="45">
        <v>7.3773</v>
      </c>
      <c r="Y102" s="45">
        <v>8.5</v>
      </c>
      <c r="Z102" s="45">
        <v>6.7526000000000002</v>
      </c>
      <c r="AA102" s="45">
        <v>0</v>
      </c>
      <c r="AB102" s="45">
        <v>6.7526000000000002</v>
      </c>
      <c r="AC102" s="45">
        <v>6.7556000000000003</v>
      </c>
      <c r="AD102" s="45">
        <v>6.6505999999999998</v>
      </c>
      <c r="AE102" s="45">
        <v>0</v>
      </c>
      <c r="AF102" s="166"/>
    </row>
    <row r="103" spans="1:32" ht="13.8" hidden="1" outlineLevel="1" collapsed="1">
      <c r="A103" s="8">
        <v>43344</v>
      </c>
      <c r="B103" s="45">
        <v>17.067599999999999</v>
      </c>
      <c r="C103" s="45">
        <v>19.454499999999999</v>
      </c>
      <c r="D103" s="45">
        <v>15.7111</v>
      </c>
      <c r="E103" s="45">
        <v>16.425699999999999</v>
      </c>
      <c r="F103" s="45">
        <v>15.4451</v>
      </c>
      <c r="G103" s="45">
        <v>8.2985000000000007</v>
      </c>
      <c r="H103" s="45">
        <v>19.100100000000001</v>
      </c>
      <c r="I103" s="45">
        <v>19.454499999999999</v>
      </c>
      <c r="J103" s="45">
        <v>18.822299999999998</v>
      </c>
      <c r="K103" s="45">
        <v>19.208300000000001</v>
      </c>
      <c r="L103" s="45">
        <v>17.412500000000001</v>
      </c>
      <c r="M103" s="45">
        <v>0</v>
      </c>
      <c r="N103" s="45">
        <v>7.5022000000000002</v>
      </c>
      <c r="O103" s="45">
        <v>0</v>
      </c>
      <c r="P103" s="45">
        <v>7.5022000000000002</v>
      </c>
      <c r="Q103" s="45">
        <v>7.3285</v>
      </c>
      <c r="R103" s="45">
        <v>6.9080000000000004</v>
      </c>
      <c r="S103" s="45">
        <v>8.2985000000000007</v>
      </c>
      <c r="T103" s="45">
        <v>7.4126000000000003</v>
      </c>
      <c r="U103" s="45">
        <v>0</v>
      </c>
      <c r="V103" s="45">
        <v>7.4126000000000003</v>
      </c>
      <c r="W103" s="45">
        <v>7.2778</v>
      </c>
      <c r="X103" s="45">
        <v>7.3996000000000004</v>
      </c>
      <c r="Y103" s="45">
        <v>8.5</v>
      </c>
      <c r="Z103" s="45">
        <v>7.7286999999999999</v>
      </c>
      <c r="AA103" s="45">
        <v>0</v>
      </c>
      <c r="AB103" s="45">
        <v>7.7286999999999999</v>
      </c>
      <c r="AC103" s="45">
        <v>7.9558999999999997</v>
      </c>
      <c r="AD103" s="45">
        <v>6.5274999999999999</v>
      </c>
      <c r="AE103" s="45">
        <v>8.2074999999999996</v>
      </c>
      <c r="AF103" s="166"/>
    </row>
    <row r="104" spans="1:32" ht="13.8" hidden="1" outlineLevel="1" collapsed="1">
      <c r="A104" s="8">
        <v>43374</v>
      </c>
      <c r="B104" s="45">
        <v>17.409400000000002</v>
      </c>
      <c r="C104" s="45">
        <v>19.4651</v>
      </c>
      <c r="D104" s="45">
        <v>16.349299999999999</v>
      </c>
      <c r="E104" s="45">
        <v>16.077100000000002</v>
      </c>
      <c r="F104" s="45">
        <v>17.5883</v>
      </c>
      <c r="G104" s="45">
        <v>12.802199999999999</v>
      </c>
      <c r="H104" s="45">
        <v>19.540800000000001</v>
      </c>
      <c r="I104" s="45">
        <v>19.4651</v>
      </c>
      <c r="J104" s="45">
        <v>19.5962</v>
      </c>
      <c r="K104" s="45">
        <v>19.834399999999999</v>
      </c>
      <c r="L104" s="45">
        <v>18.917899999999999</v>
      </c>
      <c r="M104" s="45">
        <v>19.142700000000001</v>
      </c>
      <c r="N104" s="45">
        <v>8.5815999999999999</v>
      </c>
      <c r="O104" s="45">
        <v>0</v>
      </c>
      <c r="P104" s="45">
        <v>8.5815999999999999</v>
      </c>
      <c r="Q104" s="45">
        <v>8.7128999999999994</v>
      </c>
      <c r="R104" s="45">
        <v>7.1604999999999999</v>
      </c>
      <c r="S104" s="45">
        <v>8.2081999999999997</v>
      </c>
      <c r="T104" s="45">
        <v>8.6146999999999991</v>
      </c>
      <c r="U104" s="45">
        <v>0</v>
      </c>
      <c r="V104" s="45">
        <v>8.6146999999999991</v>
      </c>
      <c r="W104" s="45">
        <v>8.6714000000000002</v>
      </c>
      <c r="X104" s="45">
        <v>7.6784999999999997</v>
      </c>
      <c r="Y104" s="45">
        <v>0</v>
      </c>
      <c r="Z104" s="45">
        <v>8.1008999999999993</v>
      </c>
      <c r="AA104" s="45">
        <v>0</v>
      </c>
      <c r="AB104" s="45">
        <v>8.1008999999999993</v>
      </c>
      <c r="AC104" s="45">
        <v>10.6152</v>
      </c>
      <c r="AD104" s="45">
        <v>6.0232999999999999</v>
      </c>
      <c r="AE104" s="45">
        <v>8.2081999999999997</v>
      </c>
      <c r="AF104" s="166"/>
    </row>
    <row r="105" spans="1:32" ht="13.8" hidden="1" outlineLevel="1" collapsed="1">
      <c r="A105" s="8">
        <v>43405</v>
      </c>
      <c r="B105" s="45">
        <v>18.555499999999999</v>
      </c>
      <c r="C105" s="45">
        <v>19.2897</v>
      </c>
      <c r="D105" s="45">
        <v>18.060400000000001</v>
      </c>
      <c r="E105" s="45">
        <v>18.111499999999999</v>
      </c>
      <c r="F105" s="45">
        <v>17.876200000000001</v>
      </c>
      <c r="G105" s="45">
        <v>15.1783</v>
      </c>
      <c r="H105" s="45">
        <v>19.667200000000001</v>
      </c>
      <c r="I105" s="45">
        <v>19.2897</v>
      </c>
      <c r="J105" s="45">
        <v>19.9725</v>
      </c>
      <c r="K105" s="45">
        <v>20.221699999999998</v>
      </c>
      <c r="L105" s="45">
        <v>18.8247</v>
      </c>
      <c r="M105" s="45">
        <v>22.5291</v>
      </c>
      <c r="N105" s="45">
        <v>8.4818999999999996</v>
      </c>
      <c r="O105" s="45">
        <v>20</v>
      </c>
      <c r="P105" s="45">
        <v>8.4818999999999996</v>
      </c>
      <c r="Q105" s="45">
        <v>8.5638000000000005</v>
      </c>
      <c r="R105" s="45">
        <v>7.3025000000000002</v>
      </c>
      <c r="S105" s="45">
        <v>10</v>
      </c>
      <c r="T105" s="45">
        <v>8.3211999999999993</v>
      </c>
      <c r="U105" s="45">
        <v>0</v>
      </c>
      <c r="V105" s="45">
        <v>8.3211999999999993</v>
      </c>
      <c r="W105" s="45">
        <v>8.3396000000000008</v>
      </c>
      <c r="X105" s="45">
        <v>7.6433</v>
      </c>
      <c r="Y105" s="45">
        <v>10</v>
      </c>
      <c r="Z105" s="45">
        <v>9.3607999999999993</v>
      </c>
      <c r="AA105" s="45">
        <v>20</v>
      </c>
      <c r="AB105" s="45">
        <v>9.3605999999999998</v>
      </c>
      <c r="AC105" s="45">
        <v>9.8950999999999993</v>
      </c>
      <c r="AD105" s="45">
        <v>6.4992999999999999</v>
      </c>
      <c r="AE105" s="45">
        <v>0</v>
      </c>
      <c r="AF105" s="166"/>
    </row>
    <row r="106" spans="1:32" ht="13.8" hidden="1" outlineLevel="1" collapsed="1">
      <c r="A106" s="8">
        <v>43435</v>
      </c>
      <c r="B106" s="45">
        <v>15.4655</v>
      </c>
      <c r="C106" s="45">
        <v>19.632200000000001</v>
      </c>
      <c r="D106" s="45">
        <v>13.9147</v>
      </c>
      <c r="E106" s="45">
        <v>15.989699999999999</v>
      </c>
      <c r="F106" s="45">
        <v>15.124499999999999</v>
      </c>
      <c r="G106" s="45">
        <v>9.1149000000000004</v>
      </c>
      <c r="H106" s="45">
        <v>19.862300000000001</v>
      </c>
      <c r="I106" s="45">
        <v>19.632200000000001</v>
      </c>
      <c r="J106" s="45">
        <v>20.041399999999999</v>
      </c>
      <c r="K106" s="45">
        <v>20.770499999999998</v>
      </c>
      <c r="L106" s="45">
        <v>18.324400000000001</v>
      </c>
      <c r="M106" s="45">
        <v>0</v>
      </c>
      <c r="N106" s="45">
        <v>8.3082999999999991</v>
      </c>
      <c r="O106" s="45">
        <v>0</v>
      </c>
      <c r="P106" s="45">
        <v>8.3082999999999991</v>
      </c>
      <c r="Q106" s="45">
        <v>7.2149000000000001</v>
      </c>
      <c r="R106" s="45">
        <v>7.9504999999999999</v>
      </c>
      <c r="S106" s="45">
        <v>9.1149000000000004</v>
      </c>
      <c r="T106" s="45">
        <v>8.5570000000000004</v>
      </c>
      <c r="U106" s="45">
        <v>0</v>
      </c>
      <c r="V106" s="45">
        <v>8.5570000000000004</v>
      </c>
      <c r="W106" s="45">
        <v>7.1992000000000003</v>
      </c>
      <c r="X106" s="45">
        <v>8.5183999999999997</v>
      </c>
      <c r="Y106" s="45">
        <v>9.4754000000000005</v>
      </c>
      <c r="Z106" s="45">
        <v>6.1486000000000001</v>
      </c>
      <c r="AA106" s="45">
        <v>0</v>
      </c>
      <c r="AB106" s="45">
        <v>6.1486000000000001</v>
      </c>
      <c r="AC106" s="45">
        <v>7.4161999999999999</v>
      </c>
      <c r="AD106" s="45">
        <v>6.4268999999999998</v>
      </c>
      <c r="AE106" s="45">
        <v>5.2247000000000003</v>
      </c>
      <c r="AF106" s="166"/>
    </row>
    <row r="107" spans="1:32" ht="13.8" hidden="1" outlineLevel="1" collapsed="1">
      <c r="A107" s="8">
        <v>43466</v>
      </c>
      <c r="B107" s="45">
        <v>17.6782</v>
      </c>
      <c r="C107" s="45">
        <v>19.644500000000001</v>
      </c>
      <c r="D107" s="45">
        <v>16.59</v>
      </c>
      <c r="E107" s="45">
        <v>17.821200000000001</v>
      </c>
      <c r="F107" s="45">
        <v>14.6424</v>
      </c>
      <c r="G107" s="45">
        <v>5.1426999999999996</v>
      </c>
      <c r="H107" s="45">
        <v>19.307099999999998</v>
      </c>
      <c r="I107" s="45">
        <v>19.644500000000001</v>
      </c>
      <c r="J107" s="45">
        <v>19.068000000000001</v>
      </c>
      <c r="K107" s="45">
        <v>20.477399999999999</v>
      </c>
      <c r="L107" s="45">
        <v>15.501099999999999</v>
      </c>
      <c r="M107" s="45">
        <v>0</v>
      </c>
      <c r="N107" s="45">
        <v>7.7633999999999999</v>
      </c>
      <c r="O107" s="45">
        <v>0</v>
      </c>
      <c r="P107" s="45">
        <v>7.7633999999999999</v>
      </c>
      <c r="Q107" s="45">
        <v>8.2416999999999998</v>
      </c>
      <c r="R107" s="45">
        <v>8.2779000000000007</v>
      </c>
      <c r="S107" s="45">
        <v>5.1426999999999996</v>
      </c>
      <c r="T107" s="45">
        <v>8.3550000000000004</v>
      </c>
      <c r="U107" s="45">
        <v>0</v>
      </c>
      <c r="V107" s="45">
        <v>8.3550000000000004</v>
      </c>
      <c r="W107" s="45">
        <v>8.2993000000000006</v>
      </c>
      <c r="X107" s="45">
        <v>8.8007000000000009</v>
      </c>
      <c r="Y107" s="45">
        <v>0</v>
      </c>
      <c r="Z107" s="45">
        <v>5.8863000000000003</v>
      </c>
      <c r="AA107" s="45">
        <v>0</v>
      </c>
      <c r="AB107" s="45">
        <v>5.8863000000000003</v>
      </c>
      <c r="AC107" s="45">
        <v>7.0293999999999999</v>
      </c>
      <c r="AD107" s="45">
        <v>7.4222000000000001</v>
      </c>
      <c r="AE107" s="45">
        <v>5.1426999999999996</v>
      </c>
      <c r="AF107" s="166"/>
    </row>
    <row r="108" spans="1:32" ht="13.8" hidden="1" outlineLevel="1" collapsed="1">
      <c r="A108" s="8">
        <v>43497</v>
      </c>
      <c r="B108" s="45">
        <v>18.138999999999999</v>
      </c>
      <c r="C108" s="45">
        <v>19.736999999999998</v>
      </c>
      <c r="D108" s="45">
        <v>17.318300000000001</v>
      </c>
      <c r="E108" s="45">
        <v>17.013999999999999</v>
      </c>
      <c r="F108" s="45">
        <v>18.8047</v>
      </c>
      <c r="G108" s="45">
        <v>10</v>
      </c>
      <c r="H108" s="45">
        <v>19.861699999999999</v>
      </c>
      <c r="I108" s="45">
        <v>19.736999999999998</v>
      </c>
      <c r="J108" s="45">
        <v>19.9437</v>
      </c>
      <c r="K108" s="45">
        <v>19.9177</v>
      </c>
      <c r="L108" s="45">
        <v>20.043900000000001</v>
      </c>
      <c r="M108" s="45">
        <v>0</v>
      </c>
      <c r="N108" s="45">
        <v>7.9919000000000002</v>
      </c>
      <c r="O108" s="45">
        <v>0</v>
      </c>
      <c r="P108" s="45">
        <v>7.9919000000000002</v>
      </c>
      <c r="Q108" s="45">
        <v>8.0663</v>
      </c>
      <c r="R108" s="45">
        <v>6.8513000000000002</v>
      </c>
      <c r="S108" s="45">
        <v>10</v>
      </c>
      <c r="T108" s="45">
        <v>8.0361999999999991</v>
      </c>
      <c r="U108" s="45">
        <v>0</v>
      </c>
      <c r="V108" s="45">
        <v>8.0361999999999991</v>
      </c>
      <c r="W108" s="45">
        <v>8.0465999999999998</v>
      </c>
      <c r="X108" s="45">
        <v>7.4062999999999999</v>
      </c>
      <c r="Y108" s="45">
        <v>10</v>
      </c>
      <c r="Z108" s="45">
        <v>7.3259999999999996</v>
      </c>
      <c r="AA108" s="45">
        <v>0</v>
      </c>
      <c r="AB108" s="45">
        <v>7.3259999999999996</v>
      </c>
      <c r="AC108" s="45">
        <v>8.6503999999999994</v>
      </c>
      <c r="AD108" s="45">
        <v>6.1032000000000002</v>
      </c>
      <c r="AE108" s="45">
        <v>0</v>
      </c>
      <c r="AF108" s="166"/>
    </row>
    <row r="109" spans="1:32" ht="13.8" hidden="1" outlineLevel="1" collapsed="1">
      <c r="A109" s="8">
        <v>43525</v>
      </c>
      <c r="B109" s="45">
        <v>18.315799999999999</v>
      </c>
      <c r="C109" s="45">
        <v>20.001100000000001</v>
      </c>
      <c r="D109" s="45">
        <v>17.320699999999999</v>
      </c>
      <c r="E109" s="45">
        <v>17.1907</v>
      </c>
      <c r="F109" s="45">
        <v>17.933399999999999</v>
      </c>
      <c r="G109" s="45">
        <v>0</v>
      </c>
      <c r="H109" s="45">
        <v>20.008800000000001</v>
      </c>
      <c r="I109" s="45">
        <v>20.001100000000001</v>
      </c>
      <c r="J109" s="45">
        <v>20.014700000000001</v>
      </c>
      <c r="K109" s="45">
        <v>20.130700000000001</v>
      </c>
      <c r="L109" s="45">
        <v>19.536000000000001</v>
      </c>
      <c r="M109" s="45">
        <v>0</v>
      </c>
      <c r="N109" s="45">
        <v>7.8490000000000002</v>
      </c>
      <c r="O109" s="45">
        <v>0</v>
      </c>
      <c r="P109" s="45">
        <v>7.8490000000000002</v>
      </c>
      <c r="Q109" s="45">
        <v>7.8948</v>
      </c>
      <c r="R109" s="45">
        <v>7.4585999999999997</v>
      </c>
      <c r="S109" s="45" t="s">
        <v>268</v>
      </c>
      <c r="T109" s="45">
        <v>7.9607000000000001</v>
      </c>
      <c r="U109" s="45">
        <v>0</v>
      </c>
      <c r="V109" s="45">
        <v>7.9607000000000001</v>
      </c>
      <c r="W109" s="45">
        <v>7.931</v>
      </c>
      <c r="X109" s="45">
        <v>8.4903999999999993</v>
      </c>
      <c r="Y109" s="45">
        <v>0</v>
      </c>
      <c r="Z109" s="45">
        <v>7.2257999999999996</v>
      </c>
      <c r="AA109" s="45">
        <v>0</v>
      </c>
      <c r="AB109" s="45">
        <v>7.2257999999999996</v>
      </c>
      <c r="AC109" s="45">
        <v>7.5788000000000002</v>
      </c>
      <c r="AD109" s="45">
        <v>6.6837</v>
      </c>
      <c r="AE109" s="45">
        <v>0</v>
      </c>
      <c r="AF109" s="166"/>
    </row>
    <row r="110" spans="1:32" ht="13.8" hidden="1" outlineLevel="1" collapsed="1">
      <c r="A110" s="8">
        <v>43556</v>
      </c>
      <c r="B110" s="45">
        <v>18.079699999999999</v>
      </c>
      <c r="C110" s="45">
        <v>19.456399999999999</v>
      </c>
      <c r="D110" s="45">
        <v>17.218699999999998</v>
      </c>
      <c r="E110" s="45">
        <v>17.328399999999998</v>
      </c>
      <c r="F110" s="45">
        <v>16.652899999999999</v>
      </c>
      <c r="G110" s="45">
        <v>0</v>
      </c>
      <c r="H110" s="45">
        <v>19.8687</v>
      </c>
      <c r="I110" s="45">
        <v>19.456399999999999</v>
      </c>
      <c r="J110" s="45">
        <v>20.208100000000002</v>
      </c>
      <c r="K110" s="45">
        <v>20.428000000000001</v>
      </c>
      <c r="L110" s="45">
        <v>19.127199999999998</v>
      </c>
      <c r="M110" s="45">
        <v>0</v>
      </c>
      <c r="N110" s="45">
        <v>7.7550999999999997</v>
      </c>
      <c r="O110" s="45">
        <v>0</v>
      </c>
      <c r="P110" s="45">
        <v>7.7550999999999997</v>
      </c>
      <c r="Q110" s="45">
        <v>7.8335999999999997</v>
      </c>
      <c r="R110" s="45">
        <v>7.2782999999999998</v>
      </c>
      <c r="S110" s="45">
        <v>0</v>
      </c>
      <c r="T110" s="45">
        <v>7.8632</v>
      </c>
      <c r="U110" s="45">
        <v>0</v>
      </c>
      <c r="V110" s="45">
        <v>7.8632</v>
      </c>
      <c r="W110" s="45">
        <v>7.8303000000000003</v>
      </c>
      <c r="X110" s="45">
        <v>8.4857999999999993</v>
      </c>
      <c r="Y110" s="45">
        <v>0</v>
      </c>
      <c r="Z110" s="45">
        <v>7.1162000000000001</v>
      </c>
      <c r="AA110" s="45">
        <v>0</v>
      </c>
      <c r="AB110" s="45">
        <v>7.1162000000000001</v>
      </c>
      <c r="AC110" s="45">
        <v>7.8914999999999997</v>
      </c>
      <c r="AD110" s="45">
        <v>6.7511000000000001</v>
      </c>
      <c r="AE110" s="45">
        <v>0</v>
      </c>
      <c r="AF110" s="166"/>
    </row>
    <row r="111" spans="1:32" ht="13.8" hidden="1" outlineLevel="1" collapsed="1">
      <c r="A111" s="8">
        <v>43586</v>
      </c>
      <c r="B111" s="45">
        <v>17.192499999999999</v>
      </c>
      <c r="C111" s="45">
        <v>19.822500000000002</v>
      </c>
      <c r="D111" s="45">
        <v>15.7262</v>
      </c>
      <c r="E111" s="45">
        <v>15.8698</v>
      </c>
      <c r="F111" s="45">
        <v>15.011799999999999</v>
      </c>
      <c r="G111" s="45">
        <v>6.1059000000000001</v>
      </c>
      <c r="H111" s="45">
        <v>19.918199999999999</v>
      </c>
      <c r="I111" s="45">
        <v>19.822500000000002</v>
      </c>
      <c r="J111" s="45">
        <v>19.9984</v>
      </c>
      <c r="K111" s="45">
        <v>20.238800000000001</v>
      </c>
      <c r="L111" s="45">
        <v>18.7121</v>
      </c>
      <c r="M111" s="45">
        <v>0</v>
      </c>
      <c r="N111" s="45">
        <v>7.1997999999999998</v>
      </c>
      <c r="O111" s="45">
        <v>0</v>
      </c>
      <c r="P111" s="45">
        <v>7.1997999999999998</v>
      </c>
      <c r="Q111" s="45">
        <v>7.2553000000000001</v>
      </c>
      <c r="R111" s="45">
        <v>6.8994999999999997</v>
      </c>
      <c r="S111" s="45">
        <v>6.1059000000000001</v>
      </c>
      <c r="T111" s="45">
        <v>7.1159999999999997</v>
      </c>
      <c r="U111" s="45">
        <v>0</v>
      </c>
      <c r="V111" s="45">
        <v>7.1159999999999997</v>
      </c>
      <c r="W111" s="45">
        <v>7.1334999999999997</v>
      </c>
      <c r="X111" s="45">
        <v>6.8452000000000002</v>
      </c>
      <c r="Y111" s="45">
        <v>0</v>
      </c>
      <c r="Z111" s="45">
        <v>7.548</v>
      </c>
      <c r="AA111" s="45">
        <v>0</v>
      </c>
      <c r="AB111" s="45">
        <v>7.548</v>
      </c>
      <c r="AC111" s="45">
        <v>8.2152999999999992</v>
      </c>
      <c r="AD111" s="45">
        <v>6.9276999999999997</v>
      </c>
      <c r="AE111" s="45">
        <v>6.1059000000000001</v>
      </c>
      <c r="AF111" s="166"/>
    </row>
    <row r="112" spans="1:32" ht="13.8" hidden="1" outlineLevel="1" collapsed="1">
      <c r="A112" s="8">
        <v>43617</v>
      </c>
      <c r="B112" s="45">
        <v>18.451000000000001</v>
      </c>
      <c r="C112" s="45">
        <v>19.971599999999999</v>
      </c>
      <c r="D112" s="45">
        <v>17.6843</v>
      </c>
      <c r="E112" s="45">
        <v>18.0214</v>
      </c>
      <c r="F112" s="45">
        <v>15.805899999999999</v>
      </c>
      <c r="G112" s="45">
        <v>6.1082999999999998</v>
      </c>
      <c r="H112" s="45">
        <v>20.0289</v>
      </c>
      <c r="I112" s="45">
        <v>19.971599999999999</v>
      </c>
      <c r="J112" s="45">
        <v>20.064599999999999</v>
      </c>
      <c r="K112" s="45">
        <v>20.122599999999998</v>
      </c>
      <c r="L112" s="45">
        <v>19.6538</v>
      </c>
      <c r="M112" s="45">
        <v>0</v>
      </c>
      <c r="N112" s="45">
        <v>7.5656999999999996</v>
      </c>
      <c r="O112" s="45">
        <v>0</v>
      </c>
      <c r="P112" s="45">
        <v>7.5656999999999996</v>
      </c>
      <c r="Q112" s="45">
        <v>7.5846</v>
      </c>
      <c r="R112" s="45">
        <v>7.5391000000000004</v>
      </c>
      <c r="S112" s="45">
        <v>6.1082999999999998</v>
      </c>
      <c r="T112" s="45">
        <v>7.6280000000000001</v>
      </c>
      <c r="U112" s="45">
        <v>0</v>
      </c>
      <c r="V112" s="45">
        <v>7.6280000000000001</v>
      </c>
      <c r="W112" s="45">
        <v>7.5483000000000002</v>
      </c>
      <c r="X112" s="45">
        <v>7.9595000000000002</v>
      </c>
      <c r="Y112" s="45">
        <v>0</v>
      </c>
      <c r="Z112" s="45">
        <v>7.3331</v>
      </c>
      <c r="AA112" s="45">
        <v>0</v>
      </c>
      <c r="AB112" s="45">
        <v>7.3331</v>
      </c>
      <c r="AC112" s="45">
        <v>7.7872000000000003</v>
      </c>
      <c r="AD112" s="45">
        <v>6.84</v>
      </c>
      <c r="AE112" s="45">
        <v>6.1082999999999998</v>
      </c>
      <c r="AF112" s="166"/>
    </row>
    <row r="113" spans="1:32" ht="13.8" hidden="1" outlineLevel="1" collapsed="1">
      <c r="A113" s="8">
        <v>43647</v>
      </c>
      <c r="B113" s="45">
        <v>18.045400000000001</v>
      </c>
      <c r="C113" s="45">
        <v>20.291399999999999</v>
      </c>
      <c r="D113" s="45">
        <v>17.069700000000001</v>
      </c>
      <c r="E113" s="45">
        <v>16.8535</v>
      </c>
      <c r="F113" s="45">
        <v>18.72</v>
      </c>
      <c r="G113" s="45">
        <v>11.6167</v>
      </c>
      <c r="H113" s="45">
        <v>20.204000000000001</v>
      </c>
      <c r="I113" s="45">
        <v>20.291399999999999</v>
      </c>
      <c r="J113" s="45">
        <v>20.152899999999999</v>
      </c>
      <c r="K113" s="45">
        <v>20.086400000000001</v>
      </c>
      <c r="L113" s="45">
        <v>20.4711</v>
      </c>
      <c r="M113" s="45">
        <v>21.1557</v>
      </c>
      <c r="N113" s="45">
        <v>8.1682000000000006</v>
      </c>
      <c r="O113" s="45">
        <v>0</v>
      </c>
      <c r="P113" s="45">
        <v>8.1682000000000006</v>
      </c>
      <c r="Q113" s="45">
        <v>8.2341999999999995</v>
      </c>
      <c r="R113" s="45">
        <v>7.8338000000000001</v>
      </c>
      <c r="S113" s="45">
        <v>6.5598000000000001</v>
      </c>
      <c r="T113" s="45">
        <v>8.1775000000000002</v>
      </c>
      <c r="U113" s="45">
        <v>0</v>
      </c>
      <c r="V113" s="45">
        <v>8.1775000000000002</v>
      </c>
      <c r="W113" s="45">
        <v>8.1301000000000005</v>
      </c>
      <c r="X113" s="45">
        <v>9.0403000000000002</v>
      </c>
      <c r="Y113" s="45">
        <v>0</v>
      </c>
      <c r="Z113" s="45">
        <v>8.1319999999999997</v>
      </c>
      <c r="AA113" s="45">
        <v>0</v>
      </c>
      <c r="AB113" s="45">
        <v>8.1319999999999997</v>
      </c>
      <c r="AC113" s="45">
        <v>8.7662999999999993</v>
      </c>
      <c r="AD113" s="45">
        <v>6.3494000000000002</v>
      </c>
      <c r="AE113" s="45">
        <v>6.5598000000000001</v>
      </c>
      <c r="AF113" s="166"/>
    </row>
    <row r="114" spans="1:32" ht="13.8" hidden="1" outlineLevel="1" collapsed="1">
      <c r="A114" s="8">
        <v>43678</v>
      </c>
      <c r="B114" s="45">
        <v>17.8202</v>
      </c>
      <c r="C114" s="45">
        <v>20.589400000000001</v>
      </c>
      <c r="D114" s="45">
        <v>16.563400000000001</v>
      </c>
      <c r="E114" s="45">
        <v>16.436900000000001</v>
      </c>
      <c r="F114" s="45">
        <v>17.802600000000002</v>
      </c>
      <c r="G114" s="45">
        <v>12.893700000000001</v>
      </c>
      <c r="H114" s="45">
        <v>20.394500000000001</v>
      </c>
      <c r="I114" s="45">
        <v>20.589400000000001</v>
      </c>
      <c r="J114" s="45">
        <v>20.2653</v>
      </c>
      <c r="K114" s="45">
        <v>20.357099999999999</v>
      </c>
      <c r="L114" s="45">
        <v>19.786899999999999</v>
      </c>
      <c r="M114" s="45">
        <v>12.893700000000001</v>
      </c>
      <c r="N114" s="45">
        <v>8.5297000000000001</v>
      </c>
      <c r="O114" s="45">
        <v>0</v>
      </c>
      <c r="P114" s="45">
        <v>8.5297000000000001</v>
      </c>
      <c r="Q114" s="45">
        <v>8.5984999999999996</v>
      </c>
      <c r="R114" s="45">
        <v>7.1947999999999999</v>
      </c>
      <c r="S114" s="45">
        <v>0</v>
      </c>
      <c r="T114" s="45">
        <v>8.6072000000000006</v>
      </c>
      <c r="U114" s="45">
        <v>0</v>
      </c>
      <c r="V114" s="45">
        <v>8.6072000000000006</v>
      </c>
      <c r="W114" s="45">
        <v>8.6157000000000004</v>
      </c>
      <c r="X114" s="45">
        <v>7.9573</v>
      </c>
      <c r="Y114" s="45">
        <v>0</v>
      </c>
      <c r="Z114" s="45">
        <v>7.9527000000000001</v>
      </c>
      <c r="AA114" s="45">
        <v>0</v>
      </c>
      <c r="AB114" s="45">
        <v>7.9527000000000001</v>
      </c>
      <c r="AC114" s="45">
        <v>8.4131999999999998</v>
      </c>
      <c r="AD114" s="45">
        <v>6.9615999999999998</v>
      </c>
      <c r="AE114" s="45">
        <v>0</v>
      </c>
      <c r="AF114" s="166"/>
    </row>
    <row r="115" spans="1:32" ht="13.8" hidden="1" outlineLevel="1" collapsed="1">
      <c r="A115" s="8">
        <v>43709</v>
      </c>
      <c r="B115" s="45">
        <v>18.286200000000001</v>
      </c>
      <c r="C115" s="45">
        <v>20.160299999999999</v>
      </c>
      <c r="D115" s="45">
        <v>17.404699999999998</v>
      </c>
      <c r="E115" s="45">
        <v>17.4864</v>
      </c>
      <c r="F115" s="45">
        <v>16.9146</v>
      </c>
      <c r="G115" s="45">
        <v>19.144100000000002</v>
      </c>
      <c r="H115" s="45">
        <v>20.257300000000001</v>
      </c>
      <c r="I115" s="45">
        <v>20.160299999999999</v>
      </c>
      <c r="J115" s="45">
        <v>20.316299999999998</v>
      </c>
      <c r="K115" s="45">
        <v>20.354700000000001</v>
      </c>
      <c r="L115" s="45">
        <v>20.11</v>
      </c>
      <c r="M115" s="45">
        <v>19.144100000000002</v>
      </c>
      <c r="N115" s="45">
        <v>7.4284999999999997</v>
      </c>
      <c r="O115" s="45">
        <v>0</v>
      </c>
      <c r="P115" s="45">
        <v>7.4284999999999997</v>
      </c>
      <c r="Q115" s="45">
        <v>7.5792999999999999</v>
      </c>
      <c r="R115" s="45">
        <v>6.6062000000000003</v>
      </c>
      <c r="S115" s="45">
        <v>0</v>
      </c>
      <c r="T115" s="45">
        <v>7.5065</v>
      </c>
      <c r="U115" s="45">
        <v>0</v>
      </c>
      <c r="V115" s="45">
        <v>7.5065</v>
      </c>
      <c r="W115" s="45">
        <v>7.6946000000000003</v>
      </c>
      <c r="X115" s="45">
        <v>6.6473000000000004</v>
      </c>
      <c r="Y115" s="45">
        <v>0</v>
      </c>
      <c r="Z115" s="45">
        <v>7.1348000000000003</v>
      </c>
      <c r="AA115" s="45">
        <v>0</v>
      </c>
      <c r="AB115" s="45">
        <v>7.1348000000000003</v>
      </c>
      <c r="AC115" s="45">
        <v>7.1994999999999996</v>
      </c>
      <c r="AD115" s="45">
        <v>6.1600999999999999</v>
      </c>
      <c r="AE115" s="45">
        <v>0</v>
      </c>
      <c r="AF115" s="166"/>
    </row>
    <row r="116" spans="1:32" ht="13.8" hidden="1" outlineLevel="1" collapsed="1">
      <c r="A116" s="8">
        <v>43739</v>
      </c>
      <c r="B116" s="45">
        <v>18.1829</v>
      </c>
      <c r="C116" s="45">
        <v>20.549600000000002</v>
      </c>
      <c r="D116" s="45">
        <v>17.028099999999998</v>
      </c>
      <c r="E116" s="45">
        <v>16.895800000000001</v>
      </c>
      <c r="F116" s="45">
        <v>18.512599999999999</v>
      </c>
      <c r="G116" s="45">
        <v>11.7285</v>
      </c>
      <c r="H116" s="45">
        <v>20.293900000000001</v>
      </c>
      <c r="I116" s="45">
        <v>20.549600000000002</v>
      </c>
      <c r="J116" s="45">
        <v>20.128799999999998</v>
      </c>
      <c r="K116" s="45">
        <v>20.101900000000001</v>
      </c>
      <c r="L116" s="45">
        <v>20.356400000000001</v>
      </c>
      <c r="M116" s="45">
        <v>19.144600000000001</v>
      </c>
      <c r="N116" s="45">
        <v>7.4409999999999998</v>
      </c>
      <c r="O116" s="45">
        <v>0</v>
      </c>
      <c r="P116" s="45">
        <v>7.4409999999999998</v>
      </c>
      <c r="Q116" s="45">
        <v>7.4730999999999996</v>
      </c>
      <c r="R116" s="45">
        <v>7.2929000000000004</v>
      </c>
      <c r="S116" s="45">
        <v>6.4169999999999998</v>
      </c>
      <c r="T116" s="45">
        <v>7.6428000000000003</v>
      </c>
      <c r="U116" s="45">
        <v>0</v>
      </c>
      <c r="V116" s="45">
        <v>7.6428000000000003</v>
      </c>
      <c r="W116" s="45">
        <v>7.6338999999999997</v>
      </c>
      <c r="X116" s="45">
        <v>7.8754</v>
      </c>
      <c r="Y116" s="45">
        <v>0</v>
      </c>
      <c r="Z116" s="45">
        <v>6.9236000000000004</v>
      </c>
      <c r="AA116" s="45">
        <v>0</v>
      </c>
      <c r="AB116" s="45">
        <v>6.9236000000000004</v>
      </c>
      <c r="AC116" s="45">
        <v>6.9776999999999996</v>
      </c>
      <c r="AD116" s="45">
        <v>6.8631000000000002</v>
      </c>
      <c r="AE116" s="45">
        <v>6.4169999999999998</v>
      </c>
      <c r="AF116" s="166"/>
    </row>
    <row r="117" spans="1:32" ht="13.8" hidden="1" outlineLevel="1" collapsed="1">
      <c r="A117" s="8">
        <v>43770</v>
      </c>
      <c r="B117" s="45">
        <v>17.8858</v>
      </c>
      <c r="C117" s="45">
        <v>20.549199999999999</v>
      </c>
      <c r="D117" s="45">
        <v>16.707799999999999</v>
      </c>
      <c r="E117" s="45">
        <v>16.533799999999999</v>
      </c>
      <c r="F117" s="45">
        <v>17.9861</v>
      </c>
      <c r="G117" s="45">
        <v>6.1193</v>
      </c>
      <c r="H117" s="45">
        <v>20.0473</v>
      </c>
      <c r="I117" s="45">
        <v>20.549199999999999</v>
      </c>
      <c r="J117" s="45">
        <v>19.747900000000001</v>
      </c>
      <c r="K117" s="45">
        <v>19.8218</v>
      </c>
      <c r="L117" s="45">
        <v>19.352399999999999</v>
      </c>
      <c r="M117" s="45">
        <v>0</v>
      </c>
      <c r="N117" s="45">
        <v>7.9965000000000002</v>
      </c>
      <c r="O117" s="45">
        <v>0</v>
      </c>
      <c r="P117" s="45">
        <v>7.9965000000000002</v>
      </c>
      <c r="Q117" s="45">
        <v>7.8992000000000004</v>
      </c>
      <c r="R117" s="45">
        <v>9.4528999999999996</v>
      </c>
      <c r="S117" s="45">
        <v>6.1193</v>
      </c>
      <c r="T117" s="45">
        <v>7.7872000000000003</v>
      </c>
      <c r="U117" s="45">
        <v>0</v>
      </c>
      <c r="V117" s="45">
        <v>7.7872000000000003</v>
      </c>
      <c r="W117" s="45">
        <v>7.7439</v>
      </c>
      <c r="X117" s="45">
        <v>8.7029999999999994</v>
      </c>
      <c r="Y117" s="45">
        <v>0</v>
      </c>
      <c r="Z117" s="45">
        <v>8.4293999999999993</v>
      </c>
      <c r="AA117" s="45">
        <v>0</v>
      </c>
      <c r="AB117" s="45">
        <v>8.4293999999999993</v>
      </c>
      <c r="AC117" s="45">
        <v>8.2620000000000005</v>
      </c>
      <c r="AD117" s="45">
        <v>9.9990000000000006</v>
      </c>
      <c r="AE117" s="45">
        <v>6.1193</v>
      </c>
      <c r="AF117" s="166"/>
    </row>
    <row r="118" spans="1:32" ht="13.8" hidden="1" outlineLevel="1" collapsed="1">
      <c r="A118" s="8">
        <v>43800</v>
      </c>
      <c r="B118" s="45">
        <v>16.420500000000001</v>
      </c>
      <c r="C118" s="45">
        <v>20.278400000000001</v>
      </c>
      <c r="D118" s="45">
        <v>14.997</v>
      </c>
      <c r="E118" s="45">
        <v>16.829799999999999</v>
      </c>
      <c r="F118" s="45">
        <v>15.247199999999999</v>
      </c>
      <c r="G118" s="45">
        <v>8.7068999999999992</v>
      </c>
      <c r="H118" s="45">
        <v>19.989799999999999</v>
      </c>
      <c r="I118" s="45">
        <v>20.278400000000001</v>
      </c>
      <c r="J118" s="45">
        <v>19.806899999999999</v>
      </c>
      <c r="K118" s="45">
        <v>19.7759</v>
      </c>
      <c r="L118" s="45">
        <v>20.2639</v>
      </c>
      <c r="M118" s="45">
        <v>13.067600000000001</v>
      </c>
      <c r="N118" s="45">
        <v>8.2876999999999992</v>
      </c>
      <c r="O118" s="45">
        <v>0</v>
      </c>
      <c r="P118" s="45">
        <v>8.2876999999999992</v>
      </c>
      <c r="Q118" s="45">
        <v>7.7907999999999999</v>
      </c>
      <c r="R118" s="45">
        <v>8.4781999999999993</v>
      </c>
      <c r="S118" s="45">
        <v>8.65</v>
      </c>
      <c r="T118" s="45">
        <v>8.4255999999999993</v>
      </c>
      <c r="U118" s="45">
        <v>0</v>
      </c>
      <c r="V118" s="45">
        <v>8.4255999999999993</v>
      </c>
      <c r="W118" s="45">
        <v>8.0925999999999991</v>
      </c>
      <c r="X118" s="45">
        <v>8.4354999999999993</v>
      </c>
      <c r="Y118" s="45">
        <v>8.6524999999999999</v>
      </c>
      <c r="Z118" s="45">
        <v>6.8510999999999997</v>
      </c>
      <c r="AA118" s="45">
        <v>0</v>
      </c>
      <c r="AB118" s="45">
        <v>6.8510999999999997</v>
      </c>
      <c r="AC118" s="45">
        <v>6.3663999999999996</v>
      </c>
      <c r="AD118" s="45">
        <v>8.7430000000000003</v>
      </c>
      <c r="AE118" s="45">
        <v>6.1119000000000003</v>
      </c>
      <c r="AF118" s="166"/>
    </row>
    <row r="119" spans="1:32" ht="13.8" hidden="1" outlineLevel="1" collapsed="1">
      <c r="A119" s="8">
        <v>43831</v>
      </c>
      <c r="B119" s="45">
        <v>17.787700000000001</v>
      </c>
      <c r="C119" s="45">
        <v>19.968299999999999</v>
      </c>
      <c r="D119" s="45">
        <v>16.716999999999999</v>
      </c>
      <c r="E119" s="45">
        <v>17.178899999999999</v>
      </c>
      <c r="F119" s="45">
        <v>14.1874</v>
      </c>
      <c r="G119" s="45">
        <v>6.5136000000000003</v>
      </c>
      <c r="H119" s="45">
        <v>19.396000000000001</v>
      </c>
      <c r="I119" s="45">
        <v>19.968299999999999</v>
      </c>
      <c r="J119" s="45">
        <v>19.0383</v>
      </c>
      <c r="K119" s="45">
        <v>19.135100000000001</v>
      </c>
      <c r="L119" s="45">
        <v>18.376300000000001</v>
      </c>
      <c r="M119" s="45">
        <v>0</v>
      </c>
      <c r="N119" s="45">
        <v>8.2128999999999994</v>
      </c>
      <c r="O119" s="45">
        <v>0</v>
      </c>
      <c r="P119" s="45">
        <v>8.2128999999999994</v>
      </c>
      <c r="Q119" s="45">
        <v>8.8419000000000008</v>
      </c>
      <c r="R119" s="45">
        <v>6.3262</v>
      </c>
      <c r="S119" s="45">
        <v>6.5136000000000003</v>
      </c>
      <c r="T119" s="45">
        <v>8.2787000000000006</v>
      </c>
      <c r="U119" s="45">
        <v>0</v>
      </c>
      <c r="V119" s="45">
        <v>8.2787000000000006</v>
      </c>
      <c r="W119" s="45">
        <v>8.9892000000000003</v>
      </c>
      <c r="X119" s="45">
        <v>6.3266999999999998</v>
      </c>
      <c r="Y119" s="45">
        <v>0</v>
      </c>
      <c r="Z119" s="45">
        <v>7.3604000000000003</v>
      </c>
      <c r="AA119" s="45">
        <v>0</v>
      </c>
      <c r="AB119" s="45">
        <v>7.3604000000000003</v>
      </c>
      <c r="AC119" s="45">
        <v>7.3948</v>
      </c>
      <c r="AD119" s="45">
        <v>6.2237</v>
      </c>
      <c r="AE119" s="45">
        <v>6.5136000000000003</v>
      </c>
      <c r="AF119" s="166"/>
    </row>
    <row r="120" spans="1:32" ht="13.8" hidden="1" outlineLevel="1" collapsed="1">
      <c r="A120" s="8">
        <v>43862</v>
      </c>
      <c r="B120" s="45">
        <v>16.076499999999999</v>
      </c>
      <c r="C120" s="45">
        <v>19.575099999999999</v>
      </c>
      <c r="D120" s="45">
        <v>14.916399999999999</v>
      </c>
      <c r="E120" s="45">
        <v>15.178900000000001</v>
      </c>
      <c r="F120" s="45">
        <v>13.675800000000001</v>
      </c>
      <c r="G120" s="45">
        <v>0</v>
      </c>
      <c r="H120" s="45">
        <v>18.357399999999998</v>
      </c>
      <c r="I120" s="45">
        <v>19.575099999999999</v>
      </c>
      <c r="J120" s="45">
        <v>17.809699999999999</v>
      </c>
      <c r="K120" s="45">
        <v>17.882999999999999</v>
      </c>
      <c r="L120" s="45">
        <v>17.4132</v>
      </c>
      <c r="M120" s="45">
        <v>0</v>
      </c>
      <c r="N120" s="45">
        <v>6.8018000000000001</v>
      </c>
      <c r="O120" s="45">
        <v>0</v>
      </c>
      <c r="P120" s="45">
        <v>6.8018000000000001</v>
      </c>
      <c r="Q120" s="45">
        <v>6.9042000000000003</v>
      </c>
      <c r="R120" s="45">
        <v>6.4519000000000002</v>
      </c>
      <c r="S120" s="45">
        <v>0</v>
      </c>
      <c r="T120" s="45">
        <v>6.7074999999999996</v>
      </c>
      <c r="U120" s="45">
        <v>0</v>
      </c>
      <c r="V120" s="45">
        <v>6.7074999999999996</v>
      </c>
      <c r="W120" s="45">
        <v>6.7801999999999998</v>
      </c>
      <c r="X120" s="45">
        <v>5.7008000000000001</v>
      </c>
      <c r="Y120" s="45">
        <v>0</v>
      </c>
      <c r="Z120" s="45">
        <v>6.9889999999999999</v>
      </c>
      <c r="AA120" s="45">
        <v>0</v>
      </c>
      <c r="AB120" s="45">
        <v>6.9889999999999999</v>
      </c>
      <c r="AC120" s="45">
        <v>7.4061000000000003</v>
      </c>
      <c r="AD120" s="45">
        <v>6.6372</v>
      </c>
      <c r="AE120" s="45">
        <v>0</v>
      </c>
      <c r="AF120" s="166"/>
    </row>
    <row r="121" spans="1:32" ht="13.8" hidden="1" outlineLevel="1" collapsed="1">
      <c r="A121" s="8">
        <v>43891</v>
      </c>
      <c r="B121" s="45">
        <v>17.144600000000001</v>
      </c>
      <c r="C121" s="45">
        <v>19.459900000000001</v>
      </c>
      <c r="D121" s="45">
        <v>16.448599999999999</v>
      </c>
      <c r="E121" s="45">
        <v>16.364000000000001</v>
      </c>
      <c r="F121" s="45">
        <v>16.918299999999999</v>
      </c>
      <c r="G121" s="45">
        <v>13.0382</v>
      </c>
      <c r="H121" s="45">
        <v>18.2376</v>
      </c>
      <c r="I121" s="45">
        <v>19.459900000000001</v>
      </c>
      <c r="J121" s="45">
        <v>17.8157</v>
      </c>
      <c r="K121" s="45">
        <v>17.808900000000001</v>
      </c>
      <c r="L121" s="45">
        <v>17.947099999999999</v>
      </c>
      <c r="M121" s="45">
        <v>14.2559</v>
      </c>
      <c r="N121" s="45">
        <v>7.2340999999999998</v>
      </c>
      <c r="O121" s="45">
        <v>0</v>
      </c>
      <c r="P121" s="45">
        <v>7.2340999999999998</v>
      </c>
      <c r="Q121" s="45">
        <v>7.3287000000000004</v>
      </c>
      <c r="R121" s="45">
        <v>6.6772</v>
      </c>
      <c r="S121" s="45">
        <v>6.1315</v>
      </c>
      <c r="T121" s="45">
        <v>7.4005999999999998</v>
      </c>
      <c r="U121" s="45">
        <v>0</v>
      </c>
      <c r="V121" s="45">
        <v>7.4005999999999998</v>
      </c>
      <c r="W121" s="45">
        <v>7.3859000000000004</v>
      </c>
      <c r="X121" s="45">
        <v>7.5917000000000003</v>
      </c>
      <c r="Y121" s="45">
        <v>0</v>
      </c>
      <c r="Z121" s="45">
        <v>6.2468000000000004</v>
      </c>
      <c r="AA121" s="45">
        <v>0</v>
      </c>
      <c r="AB121" s="45">
        <v>6.2468000000000004</v>
      </c>
      <c r="AC121" s="45">
        <v>6.6390000000000002</v>
      </c>
      <c r="AD121" s="45">
        <v>5.8968999999999996</v>
      </c>
      <c r="AE121" s="45">
        <v>6.1315</v>
      </c>
      <c r="AF121" s="166"/>
    </row>
    <row r="122" spans="1:32" ht="13.8" hidden="1" outlineLevel="1" collapsed="1">
      <c r="A122" s="8">
        <v>43922</v>
      </c>
      <c r="B122" s="45">
        <v>16.196000000000002</v>
      </c>
      <c r="C122" s="45">
        <v>18.8033</v>
      </c>
      <c r="D122" s="45">
        <v>14.9612</v>
      </c>
      <c r="E122" s="45">
        <v>14.7761</v>
      </c>
      <c r="F122" s="45">
        <v>15.856199999999999</v>
      </c>
      <c r="G122" s="45">
        <v>11.410299999999999</v>
      </c>
      <c r="H122" s="45">
        <v>18.459599999999998</v>
      </c>
      <c r="I122" s="45">
        <v>18.8033</v>
      </c>
      <c r="J122" s="45">
        <v>18.225300000000001</v>
      </c>
      <c r="K122" s="45">
        <v>18.077400000000001</v>
      </c>
      <c r="L122" s="45">
        <v>18.745899999999999</v>
      </c>
      <c r="M122" s="45">
        <v>20</v>
      </c>
      <c r="N122" s="45">
        <v>7.5388999999999999</v>
      </c>
      <c r="O122" s="45">
        <v>0</v>
      </c>
      <c r="P122" s="45">
        <v>7.5388999999999999</v>
      </c>
      <c r="Q122" s="45">
        <v>7.6155999999999997</v>
      </c>
      <c r="R122" s="45">
        <v>7.2769000000000004</v>
      </c>
      <c r="S122" s="45">
        <v>6.1303000000000001</v>
      </c>
      <c r="T122" s="45">
        <v>7.7119</v>
      </c>
      <c r="U122" s="45">
        <v>0</v>
      </c>
      <c r="V122" s="45">
        <v>7.7119</v>
      </c>
      <c r="W122" s="45">
        <v>7.7152000000000003</v>
      </c>
      <c r="X122" s="45">
        <v>7.6863999999999999</v>
      </c>
      <c r="Y122" s="45">
        <v>0</v>
      </c>
      <c r="Z122" s="45">
        <v>6.5879000000000003</v>
      </c>
      <c r="AA122" s="45">
        <v>0</v>
      </c>
      <c r="AB122" s="45">
        <v>6.5879000000000003</v>
      </c>
      <c r="AC122" s="45">
        <v>6.6466000000000003</v>
      </c>
      <c r="AD122" s="45">
        <v>6.6265000000000001</v>
      </c>
      <c r="AE122" s="45">
        <v>6.1303000000000001</v>
      </c>
      <c r="AF122" s="166"/>
    </row>
    <row r="123" spans="1:32" ht="13.8" hidden="1" outlineLevel="1" collapsed="1">
      <c r="A123" s="8">
        <v>43952</v>
      </c>
      <c r="B123" s="45">
        <v>16.6876</v>
      </c>
      <c r="C123" s="45">
        <v>18.693100000000001</v>
      </c>
      <c r="D123" s="45">
        <v>16.062999999999999</v>
      </c>
      <c r="E123" s="45">
        <v>16.452300000000001</v>
      </c>
      <c r="F123" s="45">
        <v>14.780900000000001</v>
      </c>
      <c r="G123" s="45">
        <v>9.3255999999999997</v>
      </c>
      <c r="H123" s="45">
        <v>18.702999999999999</v>
      </c>
      <c r="I123" s="45">
        <v>18.693100000000001</v>
      </c>
      <c r="J123" s="45">
        <v>18.707000000000001</v>
      </c>
      <c r="K123" s="45">
        <v>19.274100000000001</v>
      </c>
      <c r="L123" s="45">
        <v>16.753799999999998</v>
      </c>
      <c r="M123" s="45">
        <v>15.148300000000001</v>
      </c>
      <c r="N123" s="45">
        <v>7.5240999999999998</v>
      </c>
      <c r="O123" s="45">
        <v>0</v>
      </c>
      <c r="P123" s="45">
        <v>7.5240999999999998</v>
      </c>
      <c r="Q123" s="45">
        <v>7.4196999999999997</v>
      </c>
      <c r="R123" s="45">
        <v>8.0067000000000004</v>
      </c>
      <c r="S123" s="45">
        <v>5.1477000000000004</v>
      </c>
      <c r="T123" s="45">
        <v>7.5627000000000004</v>
      </c>
      <c r="U123" s="45">
        <v>0</v>
      </c>
      <c r="V123" s="45">
        <v>7.5627000000000004</v>
      </c>
      <c r="W123" s="45">
        <v>7.4145000000000003</v>
      </c>
      <c r="X123" s="45">
        <v>8.0740999999999996</v>
      </c>
      <c r="Y123" s="45">
        <v>0</v>
      </c>
      <c r="Z123" s="45">
        <v>7.165</v>
      </c>
      <c r="AA123" s="45">
        <v>0</v>
      </c>
      <c r="AB123" s="45">
        <v>7.165</v>
      </c>
      <c r="AC123" s="45">
        <v>7.4638999999999998</v>
      </c>
      <c r="AD123" s="45">
        <v>5.7407000000000004</v>
      </c>
      <c r="AE123" s="45">
        <v>5.1477000000000004</v>
      </c>
      <c r="AF123" s="166"/>
    </row>
    <row r="124" spans="1:32" ht="13.8" hidden="1" outlineLevel="1" collapsed="1">
      <c r="A124" s="8">
        <v>43983</v>
      </c>
      <c r="B124" s="45">
        <v>15.864800000000001</v>
      </c>
      <c r="C124" s="45">
        <v>18.520499999999998</v>
      </c>
      <c r="D124" s="45">
        <v>15.063000000000001</v>
      </c>
      <c r="E124" s="45">
        <v>14.8461</v>
      </c>
      <c r="F124" s="45">
        <v>15.1204</v>
      </c>
      <c r="G124" s="45">
        <v>18.296299999999999</v>
      </c>
      <c r="H124" s="45">
        <v>17.3489</v>
      </c>
      <c r="I124" s="45">
        <v>18.520499999999998</v>
      </c>
      <c r="J124" s="45">
        <v>16.913599999999999</v>
      </c>
      <c r="K124" s="45">
        <v>16.843900000000001</v>
      </c>
      <c r="L124" s="45">
        <v>16.712900000000001</v>
      </c>
      <c r="M124" s="45">
        <v>18.296299999999999</v>
      </c>
      <c r="N124" s="45">
        <v>7.0343</v>
      </c>
      <c r="O124" s="45">
        <v>0</v>
      </c>
      <c r="P124" s="45">
        <v>7.0343</v>
      </c>
      <c r="Q124" s="45">
        <v>7.1456</v>
      </c>
      <c r="R124" s="45">
        <v>6.2487000000000004</v>
      </c>
      <c r="S124" s="45">
        <v>0</v>
      </c>
      <c r="T124" s="45">
        <v>6.9104000000000001</v>
      </c>
      <c r="U124" s="45">
        <v>0</v>
      </c>
      <c r="V124" s="45">
        <v>6.9104000000000001</v>
      </c>
      <c r="W124" s="45">
        <v>6.9835000000000003</v>
      </c>
      <c r="X124" s="45">
        <v>6.48</v>
      </c>
      <c r="Y124" s="45">
        <v>0</v>
      </c>
      <c r="Z124" s="45">
        <v>7.3879999999999999</v>
      </c>
      <c r="AA124" s="45">
        <v>0</v>
      </c>
      <c r="AB124" s="45">
        <v>7.3879999999999999</v>
      </c>
      <c r="AC124" s="45">
        <v>7.5686</v>
      </c>
      <c r="AD124" s="45">
        <v>4.7575000000000003</v>
      </c>
      <c r="AE124" s="45">
        <v>0</v>
      </c>
      <c r="AF124" s="166"/>
    </row>
    <row r="125" spans="1:32" ht="13.8" hidden="1" outlineLevel="1" collapsed="1">
      <c r="A125" s="8">
        <v>44013</v>
      </c>
      <c r="B125" s="45">
        <v>14.2858</v>
      </c>
      <c r="C125" s="45">
        <v>17.724799999999998</v>
      </c>
      <c r="D125" s="45">
        <v>13.419600000000001</v>
      </c>
      <c r="E125" s="45">
        <v>13.6074</v>
      </c>
      <c r="F125" s="45">
        <v>12.1668</v>
      </c>
      <c r="G125" s="45">
        <v>13.190200000000001</v>
      </c>
      <c r="H125" s="45">
        <v>15.867900000000001</v>
      </c>
      <c r="I125" s="45">
        <v>17.724799999999998</v>
      </c>
      <c r="J125" s="45">
        <v>15.265000000000001</v>
      </c>
      <c r="K125" s="45">
        <v>15.3294</v>
      </c>
      <c r="L125" s="45">
        <v>14.7798</v>
      </c>
      <c r="M125" s="45">
        <v>13.190200000000001</v>
      </c>
      <c r="N125" s="45">
        <v>7.0354000000000001</v>
      </c>
      <c r="O125" s="45">
        <v>0</v>
      </c>
      <c r="P125" s="45">
        <v>7.0354000000000001</v>
      </c>
      <c r="Q125" s="45">
        <v>6.9909999999999997</v>
      </c>
      <c r="R125" s="45">
        <v>7.2129000000000003</v>
      </c>
      <c r="S125" s="45">
        <v>0</v>
      </c>
      <c r="T125" s="45">
        <v>7.0186000000000002</v>
      </c>
      <c r="U125" s="45">
        <v>0</v>
      </c>
      <c r="V125" s="45">
        <v>7.0186000000000002</v>
      </c>
      <c r="W125" s="45">
        <v>6.8741000000000003</v>
      </c>
      <c r="X125" s="45">
        <v>7.6257000000000001</v>
      </c>
      <c r="Y125" s="45">
        <v>0</v>
      </c>
      <c r="Z125" s="45">
        <v>7.1101000000000001</v>
      </c>
      <c r="AA125" s="45">
        <v>0</v>
      </c>
      <c r="AB125" s="45">
        <v>7.1101000000000001</v>
      </c>
      <c r="AC125" s="45">
        <v>7.5393999999999997</v>
      </c>
      <c r="AD125" s="45">
        <v>5.7125000000000004</v>
      </c>
      <c r="AE125" s="45">
        <v>0</v>
      </c>
      <c r="AF125" s="166"/>
    </row>
    <row r="126" spans="1:32" ht="13.8" hidden="1" outlineLevel="1" collapsed="1">
      <c r="A126" s="8">
        <v>44044</v>
      </c>
      <c r="B126" s="45">
        <v>14.0616</v>
      </c>
      <c r="C126" s="45">
        <v>16.891300000000001</v>
      </c>
      <c r="D126" s="45">
        <v>13.2241</v>
      </c>
      <c r="E126" s="45">
        <v>13.449400000000001</v>
      </c>
      <c r="F126" s="45">
        <v>12.120100000000001</v>
      </c>
      <c r="G126" s="45">
        <v>0</v>
      </c>
      <c r="H126" s="45">
        <v>14.952500000000001</v>
      </c>
      <c r="I126" s="45">
        <v>16.891300000000001</v>
      </c>
      <c r="J126" s="45">
        <v>14.275499999999999</v>
      </c>
      <c r="K126" s="45">
        <v>14.432499999999999</v>
      </c>
      <c r="L126" s="45">
        <v>13.4621</v>
      </c>
      <c r="M126" s="45">
        <v>0</v>
      </c>
      <c r="N126" s="45">
        <v>7.3754999999999997</v>
      </c>
      <c r="O126" s="45">
        <v>0</v>
      </c>
      <c r="P126" s="45">
        <v>7.3754999999999997</v>
      </c>
      <c r="Q126" s="45">
        <v>7.6317000000000004</v>
      </c>
      <c r="R126" s="45">
        <v>6.4233000000000002</v>
      </c>
      <c r="S126" s="45">
        <v>0</v>
      </c>
      <c r="T126" s="45">
        <v>7.5228999999999999</v>
      </c>
      <c r="U126" s="45">
        <v>0</v>
      </c>
      <c r="V126" s="45">
        <v>7.5228999999999999</v>
      </c>
      <c r="W126" s="45">
        <v>7.7317999999999998</v>
      </c>
      <c r="X126" s="45">
        <v>6.7881999999999998</v>
      </c>
      <c r="Y126" s="45">
        <v>0</v>
      </c>
      <c r="Z126" s="45">
        <v>6.4523999999999999</v>
      </c>
      <c r="AA126" s="45">
        <v>0</v>
      </c>
      <c r="AB126" s="45">
        <v>6.4523999999999999</v>
      </c>
      <c r="AC126" s="45">
        <v>7.0552999999999999</v>
      </c>
      <c r="AD126" s="45">
        <v>3.1315</v>
      </c>
      <c r="AE126" s="45">
        <v>0</v>
      </c>
      <c r="AF126" s="166"/>
    </row>
    <row r="127" spans="1:32" ht="13.8" hidden="1" outlineLevel="1" collapsed="1">
      <c r="A127" s="8">
        <v>44075</v>
      </c>
      <c r="B127" s="45">
        <v>12.7296</v>
      </c>
      <c r="C127" s="45">
        <v>16.8309</v>
      </c>
      <c r="D127" s="45">
        <v>11.768599999999999</v>
      </c>
      <c r="E127" s="45">
        <v>12.014200000000001</v>
      </c>
      <c r="F127" s="45">
        <v>10.371600000000001</v>
      </c>
      <c r="G127" s="45">
        <v>9.8297000000000008</v>
      </c>
      <c r="H127" s="45">
        <v>14.717499999999999</v>
      </c>
      <c r="I127" s="45">
        <v>16.8309</v>
      </c>
      <c r="J127" s="45">
        <v>14.0069</v>
      </c>
      <c r="K127" s="45">
        <v>13.946199999999999</v>
      </c>
      <c r="L127" s="45">
        <v>14.5307</v>
      </c>
      <c r="M127" s="45">
        <v>12.8161</v>
      </c>
      <c r="N127" s="45">
        <v>6.6238999999999999</v>
      </c>
      <c r="O127" s="45">
        <v>0</v>
      </c>
      <c r="P127" s="45">
        <v>6.6238999999999999</v>
      </c>
      <c r="Q127" s="45">
        <v>6.8151000000000002</v>
      </c>
      <c r="R127" s="45">
        <v>6.0343999999999998</v>
      </c>
      <c r="S127" s="45">
        <v>4.1825999999999999</v>
      </c>
      <c r="T127" s="45">
        <v>6.9412000000000003</v>
      </c>
      <c r="U127" s="45">
        <v>0</v>
      </c>
      <c r="V127" s="45">
        <v>6.9412000000000003</v>
      </c>
      <c r="W127" s="45">
        <v>7.0153999999999996</v>
      </c>
      <c r="X127" s="45">
        <v>5.8944999999999999</v>
      </c>
      <c r="Y127" s="45">
        <v>4.1825999999999999</v>
      </c>
      <c r="Z127" s="45">
        <v>5.9810999999999996</v>
      </c>
      <c r="AA127" s="45">
        <v>0</v>
      </c>
      <c r="AB127" s="45">
        <v>5.9810999999999996</v>
      </c>
      <c r="AC127" s="45">
        <v>5.8601000000000001</v>
      </c>
      <c r="AD127" s="45">
        <v>6.0613999999999999</v>
      </c>
      <c r="AE127" s="45">
        <v>0</v>
      </c>
      <c r="AF127" s="166"/>
    </row>
    <row r="128" spans="1:32" ht="13.8" hidden="1" outlineLevel="1" collapsed="1">
      <c r="A128" s="8">
        <v>44105</v>
      </c>
      <c r="B128" s="45">
        <v>13.3749</v>
      </c>
      <c r="C128" s="45">
        <v>15.9598</v>
      </c>
      <c r="D128" s="45">
        <v>12.552899999999999</v>
      </c>
      <c r="E128" s="45">
        <v>12.4176</v>
      </c>
      <c r="F128" s="45">
        <v>13.4993</v>
      </c>
      <c r="G128" s="45">
        <v>5.1426999999999996</v>
      </c>
      <c r="H128" s="45">
        <v>14.483000000000001</v>
      </c>
      <c r="I128" s="45">
        <v>15.9598</v>
      </c>
      <c r="J128" s="45">
        <v>13.9011</v>
      </c>
      <c r="K128" s="45">
        <v>13.867900000000001</v>
      </c>
      <c r="L128" s="45">
        <v>14.0982</v>
      </c>
      <c r="M128" s="45">
        <v>0</v>
      </c>
      <c r="N128" s="45">
        <v>6.9150999999999998</v>
      </c>
      <c r="O128" s="45">
        <v>0</v>
      </c>
      <c r="P128" s="45">
        <v>6.9150999999999998</v>
      </c>
      <c r="Q128" s="45">
        <v>6.9631999999999996</v>
      </c>
      <c r="R128" s="45">
        <v>5.9687000000000001</v>
      </c>
      <c r="S128" s="45">
        <v>5.1426999999999996</v>
      </c>
      <c r="T128" s="45">
        <v>7.0481999999999996</v>
      </c>
      <c r="U128" s="45">
        <v>0</v>
      </c>
      <c r="V128" s="45">
        <v>7.0481999999999996</v>
      </c>
      <c r="W128" s="45">
        <v>7.0903</v>
      </c>
      <c r="X128" s="45">
        <v>5.9020999999999999</v>
      </c>
      <c r="Y128" s="45">
        <v>0</v>
      </c>
      <c r="Z128" s="45">
        <v>5.9519000000000002</v>
      </c>
      <c r="AA128" s="45">
        <v>0</v>
      </c>
      <c r="AB128" s="45">
        <v>5.9519000000000002</v>
      </c>
      <c r="AC128" s="45">
        <v>5.9316000000000004</v>
      </c>
      <c r="AD128" s="45">
        <v>6.0926</v>
      </c>
      <c r="AE128" s="45">
        <v>5.1426999999999996</v>
      </c>
      <c r="AF128" s="166"/>
    </row>
    <row r="129" spans="1:32" ht="13.8" hidden="1" outlineLevel="1" collapsed="1">
      <c r="A129" s="8">
        <v>44136</v>
      </c>
      <c r="B129" s="45">
        <v>13.2148</v>
      </c>
      <c r="C129" s="45">
        <v>15.597200000000001</v>
      </c>
      <c r="D129" s="45">
        <v>12.4857</v>
      </c>
      <c r="E129" s="45">
        <v>12.577999999999999</v>
      </c>
      <c r="F129" s="45">
        <v>11.769</v>
      </c>
      <c r="G129" s="45">
        <v>10.714</v>
      </c>
      <c r="H129" s="45">
        <v>14.119199999999999</v>
      </c>
      <c r="I129" s="45">
        <v>15.597200000000001</v>
      </c>
      <c r="J129" s="45">
        <v>13.5837</v>
      </c>
      <c r="K129" s="45">
        <v>13.497</v>
      </c>
      <c r="L129" s="45">
        <v>14.542</v>
      </c>
      <c r="M129" s="45">
        <v>11.1698</v>
      </c>
      <c r="N129" s="45">
        <v>6.5106999999999999</v>
      </c>
      <c r="O129" s="45">
        <v>0</v>
      </c>
      <c r="P129" s="45">
        <v>6.5106999999999999</v>
      </c>
      <c r="Q129" s="45">
        <v>6.7884000000000002</v>
      </c>
      <c r="R129" s="45">
        <v>5.5034999999999998</v>
      </c>
      <c r="S129" s="45">
        <v>4.6703999999999999</v>
      </c>
      <c r="T129" s="45">
        <v>6.8639000000000001</v>
      </c>
      <c r="U129" s="45">
        <v>0</v>
      </c>
      <c r="V129" s="45">
        <v>6.8639000000000001</v>
      </c>
      <c r="W129" s="45">
        <v>6.9721000000000002</v>
      </c>
      <c r="X129" s="45">
        <v>5.6792999999999996</v>
      </c>
      <c r="Y129" s="45">
        <v>0</v>
      </c>
      <c r="Z129" s="45">
        <v>5.7561999999999998</v>
      </c>
      <c r="AA129" s="45">
        <v>0</v>
      </c>
      <c r="AB129" s="45">
        <v>5.7561999999999998</v>
      </c>
      <c r="AC129" s="45">
        <v>6.0739000000000001</v>
      </c>
      <c r="AD129" s="45">
        <v>5.4397000000000002</v>
      </c>
      <c r="AE129" s="45">
        <v>4.6703999999999999</v>
      </c>
      <c r="AF129" s="166"/>
    </row>
    <row r="130" spans="1:32" ht="13.8" hidden="1" outlineLevel="1" collapsed="1">
      <c r="A130" s="8">
        <v>44166</v>
      </c>
      <c r="B130" s="45">
        <v>12.5846</v>
      </c>
      <c r="C130" s="45">
        <v>15.3063</v>
      </c>
      <c r="D130" s="45">
        <v>11.7193</v>
      </c>
      <c r="E130" s="45">
        <v>11.8642</v>
      </c>
      <c r="F130" s="45">
        <v>10.939399999999999</v>
      </c>
      <c r="G130" s="45">
        <v>4.6691000000000003</v>
      </c>
      <c r="H130" s="45">
        <v>13.761200000000001</v>
      </c>
      <c r="I130" s="45">
        <v>15.307</v>
      </c>
      <c r="J130" s="45">
        <v>13.1305</v>
      </c>
      <c r="K130" s="45">
        <v>13.065099999999999</v>
      </c>
      <c r="L130" s="45">
        <v>13.588900000000001</v>
      </c>
      <c r="M130" s="45">
        <v>0</v>
      </c>
      <c r="N130" s="45">
        <v>6.7443999999999997</v>
      </c>
      <c r="O130" s="45">
        <v>0</v>
      </c>
      <c r="P130" s="45">
        <v>6.7447999999999997</v>
      </c>
      <c r="Q130" s="45">
        <v>6.8289</v>
      </c>
      <c r="R130" s="45">
        <v>6.5156000000000001</v>
      </c>
      <c r="S130" s="45">
        <v>4.6691000000000003</v>
      </c>
      <c r="T130" s="45">
        <v>6.8497000000000003</v>
      </c>
      <c r="U130" s="45">
        <v>0</v>
      </c>
      <c r="V130" s="45">
        <v>6.8497000000000003</v>
      </c>
      <c r="W130" s="45">
        <v>6.9630000000000001</v>
      </c>
      <c r="X130" s="45">
        <v>6.5528000000000004</v>
      </c>
      <c r="Y130" s="45">
        <v>0</v>
      </c>
      <c r="Z130" s="45">
        <v>5.6947000000000001</v>
      </c>
      <c r="AA130" s="45">
        <v>0</v>
      </c>
      <c r="AB130" s="45">
        <v>5.6984000000000004</v>
      </c>
      <c r="AC130" s="45">
        <v>5.6970999999999998</v>
      </c>
      <c r="AD130" s="45">
        <v>5.7680999999999996</v>
      </c>
      <c r="AE130" s="45">
        <v>4.6691000000000003</v>
      </c>
      <c r="AF130" s="166"/>
    </row>
    <row r="131" spans="1:32" ht="13.8" hidden="1" outlineLevel="1" collapsed="1">
      <c r="A131" s="8">
        <v>44197</v>
      </c>
      <c r="B131" s="45">
        <v>11.3078</v>
      </c>
      <c r="C131" s="45">
        <v>15.489699999999999</v>
      </c>
      <c r="D131" s="45">
        <v>10.1585</v>
      </c>
      <c r="E131" s="45">
        <v>11.004899999999999</v>
      </c>
      <c r="F131" s="45">
        <v>8.4888999999999992</v>
      </c>
      <c r="G131" s="45">
        <v>10.8126</v>
      </c>
      <c r="H131" s="45">
        <v>13.973800000000001</v>
      </c>
      <c r="I131" s="45">
        <v>15.489699999999999</v>
      </c>
      <c r="J131" s="45">
        <v>13.235099999999999</v>
      </c>
      <c r="K131" s="45">
        <v>13.1953</v>
      </c>
      <c r="L131" s="45">
        <v>13.467499999999999</v>
      </c>
      <c r="M131" s="45">
        <v>10.8126</v>
      </c>
      <c r="N131" s="45">
        <v>6.1794000000000002</v>
      </c>
      <c r="O131" s="45">
        <v>0</v>
      </c>
      <c r="P131" s="45">
        <v>6.1794000000000002</v>
      </c>
      <c r="Q131" s="45">
        <v>6.3676000000000004</v>
      </c>
      <c r="R131" s="45">
        <v>6.0014000000000003</v>
      </c>
      <c r="S131" s="45" t="s">
        <v>268</v>
      </c>
      <c r="T131" s="45">
        <v>6.3826999999999998</v>
      </c>
      <c r="U131" s="45">
        <v>0</v>
      </c>
      <c r="V131" s="45">
        <v>6.3826999999999998</v>
      </c>
      <c r="W131" s="45">
        <v>7.0571999999999999</v>
      </c>
      <c r="X131" s="45">
        <v>6.0031999999999996</v>
      </c>
      <c r="Y131" s="45">
        <v>0</v>
      </c>
      <c r="Z131" s="45">
        <v>5.4558</v>
      </c>
      <c r="AA131" s="45">
        <v>0</v>
      </c>
      <c r="AB131" s="45">
        <v>5.4558</v>
      </c>
      <c r="AC131" s="45">
        <v>5.4218000000000002</v>
      </c>
      <c r="AD131" s="45">
        <v>5.9381000000000004</v>
      </c>
      <c r="AE131" s="45">
        <v>0</v>
      </c>
      <c r="AF131" s="166"/>
    </row>
    <row r="132" spans="1:32" ht="13.8" hidden="1" outlineLevel="1" collapsed="1">
      <c r="A132" s="8">
        <v>44228</v>
      </c>
      <c r="B132" s="45">
        <v>12.478300000000001</v>
      </c>
      <c r="C132" s="45">
        <v>15.2463</v>
      </c>
      <c r="D132" s="45">
        <v>11.5016</v>
      </c>
      <c r="E132" s="45">
        <v>11.4956</v>
      </c>
      <c r="F132" s="45">
        <v>11.604100000000001</v>
      </c>
      <c r="G132" s="45">
        <v>10.1029</v>
      </c>
      <c r="H132" s="45">
        <v>13.8932</v>
      </c>
      <c r="I132" s="45">
        <v>15.2463</v>
      </c>
      <c r="J132" s="45">
        <v>13.244899999999999</v>
      </c>
      <c r="K132" s="45">
        <v>13.0891</v>
      </c>
      <c r="L132" s="45">
        <v>15.468999999999999</v>
      </c>
      <c r="M132" s="45">
        <v>10.1029</v>
      </c>
      <c r="N132" s="45">
        <v>6.6298000000000004</v>
      </c>
      <c r="O132" s="45">
        <v>0</v>
      </c>
      <c r="P132" s="45">
        <v>6.6298000000000004</v>
      </c>
      <c r="Q132" s="45">
        <v>6.8498999999999999</v>
      </c>
      <c r="R132" s="45">
        <v>4.8456000000000001</v>
      </c>
      <c r="S132" s="45" t="s">
        <v>268</v>
      </c>
      <c r="T132" s="45">
        <v>6.7230999999999996</v>
      </c>
      <c r="U132" s="45">
        <v>0</v>
      </c>
      <c r="V132" s="45">
        <v>6.7230999999999996</v>
      </c>
      <c r="W132" s="45">
        <v>6.9436</v>
      </c>
      <c r="X132" s="45">
        <v>3.8109000000000002</v>
      </c>
      <c r="Y132" s="45">
        <v>0</v>
      </c>
      <c r="Z132" s="45">
        <v>5.9459999999999997</v>
      </c>
      <c r="AA132" s="45">
        <v>0</v>
      </c>
      <c r="AB132" s="45">
        <v>5.9459999999999997</v>
      </c>
      <c r="AC132" s="45">
        <v>5.7880000000000003</v>
      </c>
      <c r="AD132" s="45">
        <v>6.1844999999999999</v>
      </c>
      <c r="AE132" s="45">
        <v>0</v>
      </c>
      <c r="AF132" s="166"/>
    </row>
    <row r="133" spans="1:32" ht="13.8" hidden="1" outlineLevel="1" collapsed="1">
      <c r="A133" s="8">
        <v>44256</v>
      </c>
      <c r="B133" s="45">
        <v>11.9495</v>
      </c>
      <c r="C133" s="45">
        <v>15.408099999999999</v>
      </c>
      <c r="D133" s="45">
        <v>11.041399999999999</v>
      </c>
      <c r="E133" s="45">
        <v>10.8278</v>
      </c>
      <c r="F133" s="45">
        <v>12.378</v>
      </c>
      <c r="G133" s="45">
        <v>13.224</v>
      </c>
      <c r="H133" s="45">
        <v>13.719099999999999</v>
      </c>
      <c r="I133" s="45">
        <v>15.408099999999999</v>
      </c>
      <c r="J133" s="45">
        <v>13.0806</v>
      </c>
      <c r="K133" s="45">
        <v>12.9047</v>
      </c>
      <c r="L133" s="45">
        <v>14.113300000000001</v>
      </c>
      <c r="M133" s="45">
        <v>13.435700000000001</v>
      </c>
      <c r="N133" s="45">
        <v>6.4036</v>
      </c>
      <c r="O133" s="45">
        <v>0</v>
      </c>
      <c r="P133" s="45">
        <v>6.4036</v>
      </c>
      <c r="Q133" s="45">
        <v>6.4695</v>
      </c>
      <c r="R133" s="45">
        <v>5.6837999999999997</v>
      </c>
      <c r="S133" s="45">
        <v>4.6525999999999996</v>
      </c>
      <c r="T133" s="45">
        <v>6.6966000000000001</v>
      </c>
      <c r="U133" s="45">
        <v>0</v>
      </c>
      <c r="V133" s="45">
        <v>6.6966000000000001</v>
      </c>
      <c r="W133" s="45">
        <v>6.7647000000000004</v>
      </c>
      <c r="X133" s="45">
        <v>5.7889999999999997</v>
      </c>
      <c r="Y133" s="45">
        <v>0</v>
      </c>
      <c r="Z133" s="45">
        <v>5.4194000000000004</v>
      </c>
      <c r="AA133" s="45">
        <v>0</v>
      </c>
      <c r="AB133" s="45">
        <v>5.4194000000000004</v>
      </c>
      <c r="AC133" s="45">
        <v>5.4134000000000002</v>
      </c>
      <c r="AD133" s="45">
        <v>5.4836999999999998</v>
      </c>
      <c r="AE133" s="45">
        <v>4.6525999999999996</v>
      </c>
      <c r="AF133" s="166"/>
    </row>
    <row r="134" spans="1:32" ht="13.8" hidden="1" outlineLevel="1" collapsed="1">
      <c r="A134" s="8">
        <v>44287</v>
      </c>
      <c r="B134" s="45">
        <v>12.8188</v>
      </c>
      <c r="C134" s="45">
        <v>15.4171</v>
      </c>
      <c r="D134" s="45">
        <v>12.201599999999999</v>
      </c>
      <c r="E134" s="45">
        <v>11.8895</v>
      </c>
      <c r="F134" s="45">
        <v>13.549099999999999</v>
      </c>
      <c r="G134" s="45">
        <v>11.154</v>
      </c>
      <c r="H134" s="45">
        <v>13.835800000000001</v>
      </c>
      <c r="I134" s="45">
        <v>15.4171</v>
      </c>
      <c r="J134" s="45">
        <v>13.386799999999999</v>
      </c>
      <c r="K134" s="45">
        <v>13.180899999999999</v>
      </c>
      <c r="L134" s="45">
        <v>14.1791</v>
      </c>
      <c r="M134" s="45">
        <v>11.154</v>
      </c>
      <c r="N134" s="45">
        <v>6.1386000000000003</v>
      </c>
      <c r="O134" s="45">
        <v>0</v>
      </c>
      <c r="P134" s="45">
        <v>6.1386000000000003</v>
      </c>
      <c r="Q134" s="45">
        <v>6.2327000000000004</v>
      </c>
      <c r="R134" s="45">
        <v>5.0519999999999996</v>
      </c>
      <c r="S134" s="45" t="s">
        <v>268</v>
      </c>
      <c r="T134" s="45">
        <v>6.2046000000000001</v>
      </c>
      <c r="U134" s="45">
        <v>0</v>
      </c>
      <c r="V134" s="45">
        <v>6.2046000000000001</v>
      </c>
      <c r="W134" s="45">
        <v>6.2961999999999998</v>
      </c>
      <c r="X134" s="45">
        <v>4.8291000000000004</v>
      </c>
      <c r="Y134" s="45">
        <v>0</v>
      </c>
      <c r="Z134" s="45">
        <v>5.5964</v>
      </c>
      <c r="AA134" s="45">
        <v>0</v>
      </c>
      <c r="AB134" s="45">
        <v>5.5964</v>
      </c>
      <c r="AC134" s="45">
        <v>5.6036999999999999</v>
      </c>
      <c r="AD134" s="45">
        <v>5.5705</v>
      </c>
      <c r="AE134" s="45">
        <v>0</v>
      </c>
      <c r="AF134" s="166"/>
    </row>
    <row r="135" spans="1:32" ht="13.8" hidden="1" outlineLevel="1" collapsed="1">
      <c r="A135" s="8">
        <v>44317</v>
      </c>
      <c r="B135" s="45">
        <v>13.063700000000001</v>
      </c>
      <c r="C135" s="45">
        <v>15.1889</v>
      </c>
      <c r="D135" s="45">
        <v>12.3588</v>
      </c>
      <c r="E135" s="45">
        <v>11.9338</v>
      </c>
      <c r="F135" s="45">
        <v>14.132</v>
      </c>
      <c r="G135" s="45">
        <v>12.1609</v>
      </c>
      <c r="H135" s="45">
        <v>13.7</v>
      </c>
      <c r="I135" s="45">
        <v>15.1889</v>
      </c>
      <c r="J135" s="45">
        <v>13.1342</v>
      </c>
      <c r="K135" s="45">
        <v>12.708299999999999</v>
      </c>
      <c r="L135" s="45">
        <v>14.863099999999999</v>
      </c>
      <c r="M135" s="45">
        <v>12.2462</v>
      </c>
      <c r="N135" s="45">
        <v>7.0339</v>
      </c>
      <c r="O135" s="45">
        <v>0</v>
      </c>
      <c r="P135" s="45">
        <v>7.0339</v>
      </c>
      <c r="Q135" s="45">
        <v>7.1637000000000004</v>
      </c>
      <c r="R135" s="45">
        <v>6.1662999999999997</v>
      </c>
      <c r="S135" s="45">
        <v>4.6741999999999999</v>
      </c>
      <c r="T135" s="45">
        <v>7.0888999999999998</v>
      </c>
      <c r="U135" s="45">
        <v>0</v>
      </c>
      <c r="V135" s="45">
        <v>7.0888999999999998</v>
      </c>
      <c r="W135" s="45">
        <v>7.2138999999999998</v>
      </c>
      <c r="X135" s="45">
        <v>6.1723999999999997</v>
      </c>
      <c r="Y135" s="45">
        <v>0</v>
      </c>
      <c r="Z135" s="45">
        <v>6.1802000000000001</v>
      </c>
      <c r="AA135" s="45">
        <v>0</v>
      </c>
      <c r="AB135" s="45">
        <v>6.1802000000000001</v>
      </c>
      <c r="AC135" s="45">
        <v>6.2436999999999996</v>
      </c>
      <c r="AD135" s="45">
        <v>6.1177000000000001</v>
      </c>
      <c r="AE135" s="45">
        <v>4.6741999999999999</v>
      </c>
      <c r="AF135" s="166"/>
    </row>
    <row r="136" spans="1:32" ht="13.8" hidden="1" outlineLevel="1" collapsed="1">
      <c r="A136" s="8">
        <v>44348</v>
      </c>
      <c r="B136" s="45">
        <v>12.874000000000001</v>
      </c>
      <c r="C136" s="45">
        <v>15.1936</v>
      </c>
      <c r="D136" s="45">
        <v>12.335000000000001</v>
      </c>
      <c r="E136" s="45">
        <v>12.006600000000001</v>
      </c>
      <c r="F136" s="45">
        <v>12.741</v>
      </c>
      <c r="G136" s="45">
        <v>15.736000000000001</v>
      </c>
      <c r="H136" s="45">
        <v>13.7744</v>
      </c>
      <c r="I136" s="45">
        <v>15.1936</v>
      </c>
      <c r="J136" s="45">
        <v>13.3278</v>
      </c>
      <c r="K136" s="45">
        <v>12.948499999999999</v>
      </c>
      <c r="L136" s="45">
        <v>14.2951</v>
      </c>
      <c r="M136" s="45">
        <v>16.678999999999998</v>
      </c>
      <c r="N136" s="45">
        <v>9.5343</v>
      </c>
      <c r="O136" s="45">
        <v>0</v>
      </c>
      <c r="P136" s="45">
        <v>9.5343</v>
      </c>
      <c r="Q136" s="45">
        <v>6.6547000000000001</v>
      </c>
      <c r="R136" s="45">
        <v>11.5131</v>
      </c>
      <c r="S136" s="45">
        <v>4.1142000000000003</v>
      </c>
      <c r="T136" s="45">
        <v>10.1837</v>
      </c>
      <c r="U136" s="45">
        <v>0</v>
      </c>
      <c r="V136" s="45">
        <v>10.1837</v>
      </c>
      <c r="W136" s="45">
        <v>6.8116000000000003</v>
      </c>
      <c r="X136" s="45">
        <v>12.458299999999999</v>
      </c>
      <c r="Y136" s="45">
        <v>4.1142000000000003</v>
      </c>
      <c r="Z136" s="45">
        <v>4.6222000000000003</v>
      </c>
      <c r="AA136" s="45">
        <v>0</v>
      </c>
      <c r="AB136" s="45">
        <v>4.6222000000000003</v>
      </c>
      <c r="AC136" s="45">
        <v>5.6050000000000004</v>
      </c>
      <c r="AD136" s="45">
        <v>3.8576999999999999</v>
      </c>
      <c r="AE136" s="45">
        <v>0</v>
      </c>
      <c r="AF136" s="166"/>
    </row>
    <row r="137" spans="1:32" ht="13.8" hidden="1" outlineLevel="1" collapsed="1">
      <c r="A137" s="8">
        <v>44378</v>
      </c>
      <c r="B137" s="45">
        <v>12.0489</v>
      </c>
      <c r="C137" s="45">
        <v>14.581799999999999</v>
      </c>
      <c r="D137" s="45">
        <v>11.571400000000001</v>
      </c>
      <c r="E137" s="45">
        <v>11.170199999999999</v>
      </c>
      <c r="F137" s="45">
        <v>12.8933</v>
      </c>
      <c r="G137" s="45">
        <v>12.3363</v>
      </c>
      <c r="H137" s="45">
        <v>13.0459</v>
      </c>
      <c r="I137" s="45">
        <v>14.581799999999999</v>
      </c>
      <c r="J137" s="45">
        <v>12.649900000000001</v>
      </c>
      <c r="K137" s="45">
        <v>12.454700000000001</v>
      </c>
      <c r="L137" s="45">
        <v>13.573499999999999</v>
      </c>
      <c r="M137" s="45">
        <v>12.3363</v>
      </c>
      <c r="N137" s="45">
        <v>8.6381999999999994</v>
      </c>
      <c r="O137" s="45">
        <v>36.5</v>
      </c>
      <c r="P137" s="45">
        <v>8.6381999999999994</v>
      </c>
      <c r="Q137" s="45">
        <v>6.4518000000000004</v>
      </c>
      <c r="R137" s="45">
        <v>12.0641</v>
      </c>
      <c r="S137" s="45">
        <v>0</v>
      </c>
      <c r="T137" s="45">
        <v>8.9411000000000005</v>
      </c>
      <c r="U137" s="45">
        <v>0</v>
      </c>
      <c r="V137" s="45">
        <v>8.9411000000000005</v>
      </c>
      <c r="W137" s="45">
        <v>6.6227999999999998</v>
      </c>
      <c r="X137" s="45">
        <v>12.13</v>
      </c>
      <c r="Y137" s="45">
        <v>0</v>
      </c>
      <c r="Z137" s="45">
        <v>5.3396999999999997</v>
      </c>
      <c r="AA137" s="45">
        <v>36.5</v>
      </c>
      <c r="AB137" s="45">
        <v>5.3396999999999997</v>
      </c>
      <c r="AC137" s="45">
        <v>5.3193000000000001</v>
      </c>
      <c r="AD137" s="45">
        <v>5.7461000000000002</v>
      </c>
      <c r="AE137" s="45">
        <v>0</v>
      </c>
      <c r="AF137" s="166"/>
    </row>
    <row r="138" spans="1:32" ht="13.8" hidden="1" outlineLevel="1" collapsed="1">
      <c r="A138" s="8">
        <v>44409</v>
      </c>
      <c r="B138" s="45">
        <v>11.414099999999999</v>
      </c>
      <c r="C138" s="45">
        <v>13.955</v>
      </c>
      <c r="D138" s="45">
        <v>10.7948</v>
      </c>
      <c r="E138" s="45">
        <v>11.0548</v>
      </c>
      <c r="F138" s="45">
        <v>9.4732000000000003</v>
      </c>
      <c r="G138" s="45">
        <v>12.148400000000001</v>
      </c>
      <c r="H138" s="45">
        <v>12.452400000000001</v>
      </c>
      <c r="I138" s="45">
        <v>13.955</v>
      </c>
      <c r="J138" s="45">
        <v>12.0016</v>
      </c>
      <c r="K138" s="45">
        <v>12.007</v>
      </c>
      <c r="L138" s="45">
        <v>11.963900000000001</v>
      </c>
      <c r="M138" s="45">
        <v>12.148400000000001</v>
      </c>
      <c r="N138" s="45">
        <v>5.5724999999999998</v>
      </c>
      <c r="O138" s="45">
        <v>36.5</v>
      </c>
      <c r="P138" s="45">
        <v>5.5724999999999998</v>
      </c>
      <c r="Q138" s="45">
        <v>5.8449</v>
      </c>
      <c r="R138" s="45">
        <v>4.976</v>
      </c>
      <c r="S138" s="45" t="s">
        <v>268</v>
      </c>
      <c r="T138" s="45">
        <v>5.8383000000000003</v>
      </c>
      <c r="U138" s="45">
        <v>36.5</v>
      </c>
      <c r="V138" s="45">
        <v>5.8383000000000003</v>
      </c>
      <c r="W138" s="45">
        <v>6.0128000000000004</v>
      </c>
      <c r="X138" s="45">
        <v>5.4843000000000002</v>
      </c>
      <c r="Y138" s="45">
        <v>0</v>
      </c>
      <c r="Z138" s="45">
        <v>4.3489000000000004</v>
      </c>
      <c r="AA138" s="45">
        <v>0</v>
      </c>
      <c r="AB138" s="45">
        <v>4.3489000000000004</v>
      </c>
      <c r="AC138" s="45">
        <v>5.1666999999999996</v>
      </c>
      <c r="AD138" s="45">
        <v>1.7090000000000001</v>
      </c>
      <c r="AE138" s="45">
        <v>0</v>
      </c>
      <c r="AF138" s="166"/>
    </row>
    <row r="139" spans="1:32" ht="13.8" hidden="1" outlineLevel="1" collapsed="1">
      <c r="A139" s="8">
        <v>44440</v>
      </c>
      <c r="B139" s="45">
        <v>11.7897</v>
      </c>
      <c r="C139" s="45">
        <v>14.111800000000001</v>
      </c>
      <c r="D139" s="45">
        <v>11.1373</v>
      </c>
      <c r="E139" s="45">
        <v>10.9343</v>
      </c>
      <c r="F139" s="45">
        <v>12.213100000000001</v>
      </c>
      <c r="G139" s="45">
        <v>9.7972000000000001</v>
      </c>
      <c r="H139" s="45">
        <v>13.263400000000001</v>
      </c>
      <c r="I139" s="45">
        <v>14.111800000000001</v>
      </c>
      <c r="J139" s="45">
        <v>12.948399999999999</v>
      </c>
      <c r="K139" s="45">
        <v>12.6897</v>
      </c>
      <c r="L139" s="45">
        <v>14.259499999999999</v>
      </c>
      <c r="M139" s="45">
        <v>12.2407</v>
      </c>
      <c r="N139" s="45">
        <v>5.5073999999999996</v>
      </c>
      <c r="O139" s="45">
        <v>0</v>
      </c>
      <c r="P139" s="45">
        <v>5.5073999999999996</v>
      </c>
      <c r="Q139" s="45">
        <v>5.5972999999999997</v>
      </c>
      <c r="R139" s="45">
        <v>5.0046999999999997</v>
      </c>
      <c r="S139" s="45">
        <v>4.2614000000000001</v>
      </c>
      <c r="T139" s="45">
        <v>5.5297999999999998</v>
      </c>
      <c r="U139" s="45">
        <v>0</v>
      </c>
      <c r="V139" s="45">
        <v>5.5297999999999998</v>
      </c>
      <c r="W139" s="45">
        <v>5.6323999999999996</v>
      </c>
      <c r="X139" s="45">
        <v>4.8414000000000001</v>
      </c>
      <c r="Y139" s="45">
        <v>0</v>
      </c>
      <c r="Z139" s="45">
        <v>5.2686000000000002</v>
      </c>
      <c r="AA139" s="45">
        <v>0</v>
      </c>
      <c r="AB139" s="45">
        <v>5.2686000000000002</v>
      </c>
      <c r="AC139" s="45">
        <v>5.0975000000000001</v>
      </c>
      <c r="AD139" s="45">
        <v>5.7115</v>
      </c>
      <c r="AE139" s="45">
        <v>4.2614000000000001</v>
      </c>
      <c r="AF139" s="166"/>
    </row>
    <row r="140" spans="1:32" ht="13.8" hidden="1" outlineLevel="1" collapsed="1">
      <c r="A140" s="8">
        <v>44470</v>
      </c>
      <c r="B140" s="45">
        <v>11.0482</v>
      </c>
      <c r="C140" s="45">
        <v>13.796099999999999</v>
      </c>
      <c r="D140" s="45">
        <v>10.464</v>
      </c>
      <c r="E140" s="45">
        <v>10.933400000000001</v>
      </c>
      <c r="F140" s="45">
        <v>9.2510999999999992</v>
      </c>
      <c r="G140" s="45">
        <v>10.057</v>
      </c>
      <c r="H140" s="45">
        <v>12.9068</v>
      </c>
      <c r="I140" s="45">
        <v>13.796099999999999</v>
      </c>
      <c r="J140" s="45">
        <v>12.6328</v>
      </c>
      <c r="K140" s="45">
        <v>12.4031</v>
      </c>
      <c r="L140" s="45">
        <v>13.658300000000001</v>
      </c>
      <c r="M140" s="45">
        <v>10.057</v>
      </c>
      <c r="N140" s="45">
        <v>5.6407999999999996</v>
      </c>
      <c r="O140" s="45">
        <v>0</v>
      </c>
      <c r="P140" s="45">
        <v>5.6407999999999996</v>
      </c>
      <c r="Q140" s="45">
        <v>5.9359000000000002</v>
      </c>
      <c r="R140" s="45">
        <v>5.3116000000000003</v>
      </c>
      <c r="S140" s="45">
        <v>0</v>
      </c>
      <c r="T140" s="45">
        <v>5.6311</v>
      </c>
      <c r="U140" s="45">
        <v>0</v>
      </c>
      <c r="V140" s="45">
        <v>5.6311</v>
      </c>
      <c r="W140" s="45">
        <v>5.9391999999999996</v>
      </c>
      <c r="X140" s="45">
        <v>5.2927</v>
      </c>
      <c r="Y140" s="45">
        <v>0</v>
      </c>
      <c r="Z140" s="45">
        <v>5.9305000000000003</v>
      </c>
      <c r="AA140" s="45">
        <v>0</v>
      </c>
      <c r="AB140" s="45">
        <v>5.9305000000000003</v>
      </c>
      <c r="AC140" s="45">
        <v>5.8555000000000001</v>
      </c>
      <c r="AD140" s="45">
        <v>6.0655999999999999</v>
      </c>
      <c r="AE140" s="45">
        <v>0</v>
      </c>
      <c r="AF140" s="166"/>
    </row>
    <row r="141" spans="1:32" ht="13.8" hidden="1" outlineLevel="1" collapsed="1">
      <c r="A141" s="8">
        <v>44501</v>
      </c>
      <c r="B141" s="45">
        <v>11.389200000000001</v>
      </c>
      <c r="C141" s="45">
        <v>13.7399</v>
      </c>
      <c r="D141" s="45">
        <v>10.756600000000001</v>
      </c>
      <c r="E141" s="45">
        <v>10.5366</v>
      </c>
      <c r="F141" s="45">
        <v>12.888400000000001</v>
      </c>
      <c r="G141" s="45">
        <v>6.7214</v>
      </c>
      <c r="H141" s="45">
        <v>12.7417</v>
      </c>
      <c r="I141" s="45">
        <v>13.7399</v>
      </c>
      <c r="J141" s="45">
        <v>12.387499999999999</v>
      </c>
      <c r="K141" s="45">
        <v>12.132999999999999</v>
      </c>
      <c r="L141" s="45">
        <v>14.337999999999999</v>
      </c>
      <c r="M141" s="45">
        <v>13.159800000000001</v>
      </c>
      <c r="N141" s="45">
        <v>5.6422999999999996</v>
      </c>
      <c r="O141" s="45">
        <v>0</v>
      </c>
      <c r="P141" s="45">
        <v>5.6422999999999996</v>
      </c>
      <c r="Q141" s="45">
        <v>5.6749999999999998</v>
      </c>
      <c r="R141" s="45">
        <v>4.9383999999999997</v>
      </c>
      <c r="S141" s="45">
        <v>6.3525</v>
      </c>
      <c r="T141" s="45">
        <v>5.7427999999999999</v>
      </c>
      <c r="U141" s="45">
        <v>0</v>
      </c>
      <c r="V141" s="45">
        <v>5.7427999999999999</v>
      </c>
      <c r="W141" s="45">
        <v>5.8003999999999998</v>
      </c>
      <c r="X141" s="45">
        <v>4.7941000000000003</v>
      </c>
      <c r="Y141" s="45">
        <v>6.4019000000000004</v>
      </c>
      <c r="Z141" s="45">
        <v>5.0517000000000003</v>
      </c>
      <c r="AA141" s="45">
        <v>0</v>
      </c>
      <c r="AB141" s="45">
        <v>5.0517000000000003</v>
      </c>
      <c r="AC141" s="45">
        <v>4.9908000000000001</v>
      </c>
      <c r="AD141" s="45">
        <v>7.5869</v>
      </c>
      <c r="AE141" s="45">
        <v>5.0056000000000003</v>
      </c>
      <c r="AF141" s="166"/>
    </row>
    <row r="142" spans="1:32" ht="13.8" hidden="1" outlineLevel="1" collapsed="1">
      <c r="A142" s="8">
        <v>44531</v>
      </c>
      <c r="B142" s="45">
        <v>11.738200000000001</v>
      </c>
      <c r="C142" s="45">
        <v>13.522600000000001</v>
      </c>
      <c r="D142" s="45">
        <v>11.1752</v>
      </c>
      <c r="E142" s="45">
        <v>10.8551</v>
      </c>
      <c r="F142" s="45">
        <v>13.180199999999999</v>
      </c>
      <c r="G142" s="45">
        <v>7.4817999999999998</v>
      </c>
      <c r="H142" s="45">
        <v>13.042199999999999</v>
      </c>
      <c r="I142" s="45">
        <v>13.522600000000001</v>
      </c>
      <c r="J142" s="45">
        <v>12.8453</v>
      </c>
      <c r="K142" s="45">
        <v>12.561999999999999</v>
      </c>
      <c r="L142" s="45">
        <v>14.316000000000001</v>
      </c>
      <c r="M142" s="45">
        <v>13.7211</v>
      </c>
      <c r="N142" s="45">
        <v>5.5872000000000002</v>
      </c>
      <c r="O142" s="45">
        <v>0</v>
      </c>
      <c r="P142" s="45">
        <v>5.5872000000000002</v>
      </c>
      <c r="Q142" s="45">
        <v>5.4981999999999998</v>
      </c>
      <c r="R142" s="45">
        <v>6.3733000000000004</v>
      </c>
      <c r="S142" s="45">
        <v>6.1261000000000001</v>
      </c>
      <c r="T142" s="45">
        <v>5.6589999999999998</v>
      </c>
      <c r="U142" s="45">
        <v>0</v>
      </c>
      <c r="V142" s="45">
        <v>5.6589999999999998</v>
      </c>
      <c r="W142" s="45">
        <v>5.5526999999999997</v>
      </c>
      <c r="X142" s="45">
        <v>6.5976999999999997</v>
      </c>
      <c r="Y142" s="45">
        <v>6.4017999999999997</v>
      </c>
      <c r="Z142" s="45">
        <v>5.1604999999999999</v>
      </c>
      <c r="AA142" s="45">
        <v>0</v>
      </c>
      <c r="AB142" s="45">
        <v>5.1604999999999999</v>
      </c>
      <c r="AC142" s="45">
        <v>5.1695000000000002</v>
      </c>
      <c r="AD142" s="45">
        <v>5.1736000000000004</v>
      </c>
      <c r="AE142" s="45">
        <v>4.6527000000000003</v>
      </c>
      <c r="AF142" s="166"/>
    </row>
    <row r="143" spans="1:32" ht="13.8" hidden="1" outlineLevel="1" collapsed="1">
      <c r="A143" s="8">
        <v>44562</v>
      </c>
      <c r="B143" s="45">
        <v>12.0318</v>
      </c>
      <c r="C143" s="45">
        <v>13.6563</v>
      </c>
      <c r="D143" s="45">
        <v>11.65</v>
      </c>
      <c r="E143" s="45">
        <v>11.4931</v>
      </c>
      <c r="F143" s="45">
        <v>12.646100000000001</v>
      </c>
      <c r="G143" s="45">
        <v>7.0957999999999997</v>
      </c>
      <c r="H143" s="45">
        <v>13.0634</v>
      </c>
      <c r="I143" s="45">
        <v>13.6563</v>
      </c>
      <c r="J143" s="45">
        <v>12.894600000000001</v>
      </c>
      <c r="K143" s="45">
        <v>12.752000000000001</v>
      </c>
      <c r="L143" s="45">
        <v>13.6609</v>
      </c>
      <c r="M143" s="45">
        <v>10.791</v>
      </c>
      <c r="N143" s="45">
        <v>5.7694999999999999</v>
      </c>
      <c r="O143" s="45">
        <v>0</v>
      </c>
      <c r="P143" s="45">
        <v>5.7694999999999999</v>
      </c>
      <c r="Q143" s="45">
        <v>5.8551000000000002</v>
      </c>
      <c r="R143" s="45">
        <v>4.9131</v>
      </c>
      <c r="S143" s="45">
        <v>6.3224999999999998</v>
      </c>
      <c r="T143" s="45">
        <v>5.8289999999999997</v>
      </c>
      <c r="U143" s="45">
        <v>0</v>
      </c>
      <c r="V143" s="45">
        <v>5.8289999999999997</v>
      </c>
      <c r="W143" s="45">
        <v>5.9065000000000003</v>
      </c>
      <c r="X143" s="45">
        <v>4.9705000000000004</v>
      </c>
      <c r="Y143" s="45">
        <v>6.3224999999999998</v>
      </c>
      <c r="Z143" s="45">
        <v>5.1199000000000003</v>
      </c>
      <c r="AA143" s="45">
        <v>0</v>
      </c>
      <c r="AB143" s="45">
        <v>5.1199000000000003</v>
      </c>
      <c r="AC143" s="45">
        <v>5.2374000000000001</v>
      </c>
      <c r="AD143" s="45">
        <v>4.6146000000000003</v>
      </c>
      <c r="AE143" s="45">
        <v>0</v>
      </c>
      <c r="AF143" s="166"/>
    </row>
    <row r="144" spans="1:32" ht="13.8" hidden="1" outlineLevel="1" collapsed="1">
      <c r="A144" s="8">
        <v>44593</v>
      </c>
      <c r="B144" s="45">
        <v>11.6008</v>
      </c>
      <c r="C144" s="45">
        <v>14.1294</v>
      </c>
      <c r="D144" s="45">
        <v>10.917400000000001</v>
      </c>
      <c r="E144" s="45">
        <v>10.864000000000001</v>
      </c>
      <c r="F144" s="45">
        <v>11.360099999999999</v>
      </c>
      <c r="G144" s="45">
        <v>7.2754000000000003</v>
      </c>
      <c r="H144" s="45">
        <v>13.693899999999999</v>
      </c>
      <c r="I144" s="45">
        <v>14.1294</v>
      </c>
      <c r="J144" s="45">
        <v>13.5223</v>
      </c>
      <c r="K144" s="45">
        <v>13.461</v>
      </c>
      <c r="L144" s="45">
        <v>13.936999999999999</v>
      </c>
      <c r="M144" s="45">
        <v>14</v>
      </c>
      <c r="N144" s="45">
        <v>5.2202999999999999</v>
      </c>
      <c r="O144" s="45">
        <v>0</v>
      </c>
      <c r="P144" s="45">
        <v>5.2202999999999999</v>
      </c>
      <c r="Q144" s="45">
        <v>5.1531000000000002</v>
      </c>
      <c r="R144" s="45">
        <v>5.6154000000000002</v>
      </c>
      <c r="S144" s="45">
        <v>6.3226000000000004</v>
      </c>
      <c r="T144" s="45">
        <v>5.2724000000000002</v>
      </c>
      <c r="U144" s="45">
        <v>0</v>
      </c>
      <c r="V144" s="45">
        <v>5.2724000000000002</v>
      </c>
      <c r="W144" s="45">
        <v>5.2862999999999998</v>
      </c>
      <c r="X144" s="45">
        <v>4.8498000000000001</v>
      </c>
      <c r="Y144" s="45">
        <v>6.3226000000000004</v>
      </c>
      <c r="Z144" s="45">
        <v>5.0290999999999997</v>
      </c>
      <c r="AA144" s="45">
        <v>0</v>
      </c>
      <c r="AB144" s="45">
        <v>5.0290999999999997</v>
      </c>
      <c r="AC144" s="45">
        <v>4.4093</v>
      </c>
      <c r="AD144" s="45">
        <v>6.0160999999999998</v>
      </c>
      <c r="AE144" s="45">
        <v>0</v>
      </c>
      <c r="AF144" s="166"/>
    </row>
    <row r="145" spans="1:32" ht="13.8" hidden="1" outlineLevel="1" collapsed="1">
      <c r="A145" s="8">
        <v>44621</v>
      </c>
      <c r="B145" s="45">
        <v>13.5777</v>
      </c>
      <c r="C145" s="45">
        <v>13.5297</v>
      </c>
      <c r="D145" s="45">
        <v>13.6022</v>
      </c>
      <c r="E145" s="45">
        <v>13.3476</v>
      </c>
      <c r="F145" s="45">
        <v>14.867599999999999</v>
      </c>
      <c r="G145" s="45">
        <v>0</v>
      </c>
      <c r="H145" s="45">
        <v>14.3255</v>
      </c>
      <c r="I145" s="45">
        <v>13.5297</v>
      </c>
      <c r="J145" s="45">
        <v>14.784000000000001</v>
      </c>
      <c r="K145" s="45">
        <v>14.7296</v>
      </c>
      <c r="L145" s="45">
        <v>15.0228</v>
      </c>
      <c r="M145" s="45">
        <v>0</v>
      </c>
      <c r="N145" s="45">
        <v>4.1323999999999996</v>
      </c>
      <c r="O145" s="45">
        <v>0</v>
      </c>
      <c r="P145" s="45">
        <v>4.1323999999999996</v>
      </c>
      <c r="Q145" s="45">
        <v>4.1281999999999996</v>
      </c>
      <c r="R145" s="45">
        <v>4.3198999999999996</v>
      </c>
      <c r="S145" s="45">
        <v>0</v>
      </c>
      <c r="T145" s="45">
        <v>3.9887999999999999</v>
      </c>
      <c r="U145" s="45">
        <v>0</v>
      </c>
      <c r="V145" s="45">
        <v>3.9887999999999999</v>
      </c>
      <c r="W145" s="45">
        <v>3.9887999999999999</v>
      </c>
      <c r="X145" s="45">
        <v>0</v>
      </c>
      <c r="Y145" s="45">
        <v>0</v>
      </c>
      <c r="Z145" s="45">
        <v>4.8258999999999999</v>
      </c>
      <c r="AA145" s="45">
        <v>0</v>
      </c>
      <c r="AB145" s="45">
        <v>4.8258999999999999</v>
      </c>
      <c r="AC145" s="45">
        <v>4.9000000000000004</v>
      </c>
      <c r="AD145" s="45">
        <v>4.3198999999999996</v>
      </c>
      <c r="AE145" s="45">
        <v>0</v>
      </c>
      <c r="AF145" s="166"/>
    </row>
    <row r="146" spans="1:32" ht="13.8" hidden="1" outlineLevel="1" collapsed="1">
      <c r="A146" s="8">
        <v>44652</v>
      </c>
      <c r="B146" s="45">
        <v>12.9856</v>
      </c>
      <c r="C146" s="45">
        <v>13.4742</v>
      </c>
      <c r="D146" s="45">
        <v>12.893800000000001</v>
      </c>
      <c r="E146" s="45">
        <v>12.785500000000001</v>
      </c>
      <c r="F146" s="45">
        <v>13.7516</v>
      </c>
      <c r="G146" s="45">
        <v>0</v>
      </c>
      <c r="H146" s="45">
        <v>14.0357</v>
      </c>
      <c r="I146" s="45">
        <v>13.4742</v>
      </c>
      <c r="J146" s="45">
        <v>14.1587</v>
      </c>
      <c r="K146" s="45">
        <v>14.2155</v>
      </c>
      <c r="L146" s="45">
        <v>13.78</v>
      </c>
      <c r="M146" s="45">
        <v>0</v>
      </c>
      <c r="N146" s="45">
        <v>5.2721999999999998</v>
      </c>
      <c r="O146" s="45">
        <v>0</v>
      </c>
      <c r="P146" s="45">
        <v>5.2721999999999998</v>
      </c>
      <c r="Q146" s="45">
        <v>5.2728999999999999</v>
      </c>
      <c r="R146" s="45">
        <v>5.01</v>
      </c>
      <c r="S146" s="45" t="s">
        <v>268</v>
      </c>
      <c r="T146" s="45">
        <v>0</v>
      </c>
      <c r="U146" s="45">
        <v>0</v>
      </c>
      <c r="V146" s="45">
        <v>4.2699999999999996</v>
      </c>
      <c r="W146" s="45">
        <v>5.3888999999999996</v>
      </c>
      <c r="X146" s="45">
        <v>0</v>
      </c>
      <c r="Y146" s="45">
        <v>5.3888999999999996</v>
      </c>
      <c r="Z146" s="45">
        <v>5.3888999999999996</v>
      </c>
      <c r="AA146" s="45">
        <v>0</v>
      </c>
      <c r="AB146" s="45">
        <v>0</v>
      </c>
      <c r="AC146" s="45">
        <v>4.9984000000000002</v>
      </c>
      <c r="AD146" s="45">
        <v>0</v>
      </c>
      <c r="AE146" s="45">
        <v>4.9984000000000002</v>
      </c>
      <c r="AF146" s="166"/>
    </row>
    <row r="147" spans="1:32" ht="13.8" hidden="1" outlineLevel="1" collapsed="1">
      <c r="A147" s="8">
        <v>44682</v>
      </c>
      <c r="B147" s="45">
        <v>12.5741</v>
      </c>
      <c r="C147" s="45">
        <v>13.356</v>
      </c>
      <c r="D147" s="45">
        <v>12.3431</v>
      </c>
      <c r="E147" s="45">
        <v>12.335599999999999</v>
      </c>
      <c r="F147" s="45">
        <v>12.554399999999999</v>
      </c>
      <c r="G147" s="45">
        <v>0</v>
      </c>
      <c r="H147" s="45">
        <v>13.372999999999999</v>
      </c>
      <c r="I147" s="45">
        <v>13.356</v>
      </c>
      <c r="J147" s="45">
        <v>13.3787</v>
      </c>
      <c r="K147" s="45">
        <v>13.4123</v>
      </c>
      <c r="L147" s="45">
        <v>12.554399999999999</v>
      </c>
      <c r="M147" s="45">
        <v>0</v>
      </c>
      <c r="N147" s="45">
        <v>5.2092999999999998</v>
      </c>
      <c r="O147" s="45">
        <v>0</v>
      </c>
      <c r="P147" s="45">
        <v>5.2092999999999998</v>
      </c>
      <c r="Q147" s="45">
        <v>5.2092999999999998</v>
      </c>
      <c r="R147" s="45" t="s">
        <v>268</v>
      </c>
      <c r="S147" s="45">
        <v>0</v>
      </c>
      <c r="T147" s="45">
        <v>5.3937999999999997</v>
      </c>
      <c r="U147" s="45">
        <v>0</v>
      </c>
      <c r="V147" s="45">
        <v>5.3937999999999997</v>
      </c>
      <c r="W147" s="45">
        <v>5.3937999999999997</v>
      </c>
      <c r="X147" s="45">
        <v>0</v>
      </c>
      <c r="Y147" s="45">
        <v>0</v>
      </c>
      <c r="Z147" s="45">
        <v>5.0294999999999996</v>
      </c>
      <c r="AA147" s="45">
        <v>0</v>
      </c>
      <c r="AB147" s="45">
        <v>5.0294999999999996</v>
      </c>
      <c r="AC147" s="45">
        <v>5.0294999999999996</v>
      </c>
      <c r="AD147" s="45">
        <v>0</v>
      </c>
      <c r="AE147" s="45">
        <v>0</v>
      </c>
      <c r="AF147" s="166"/>
    </row>
    <row r="148" spans="1:32" ht="13.8" hidden="1" outlineLevel="1" collapsed="1">
      <c r="A148" s="8">
        <v>44713</v>
      </c>
      <c r="B148" s="45">
        <v>15.781000000000001</v>
      </c>
      <c r="C148" s="45">
        <v>13.4916</v>
      </c>
      <c r="D148" s="45">
        <v>16.177499999999998</v>
      </c>
      <c r="E148" s="45">
        <v>16.258700000000001</v>
      </c>
      <c r="F148" s="45">
        <v>15.1167</v>
      </c>
      <c r="G148" s="45">
        <v>0</v>
      </c>
      <c r="H148" s="45">
        <v>16.389600000000002</v>
      </c>
      <c r="I148" s="45">
        <v>13.4916</v>
      </c>
      <c r="J148" s="45">
        <v>16.932400000000001</v>
      </c>
      <c r="K148" s="45">
        <v>17.0837</v>
      </c>
      <c r="L148" s="45">
        <v>15.1167</v>
      </c>
      <c r="M148" s="45">
        <v>0</v>
      </c>
      <c r="N148" s="45">
        <v>6.9225000000000003</v>
      </c>
      <c r="O148" s="45">
        <v>0</v>
      </c>
      <c r="P148" s="45">
        <v>6.9225000000000003</v>
      </c>
      <c r="Q148" s="45">
        <v>6.9225000000000003</v>
      </c>
      <c r="R148" s="45">
        <v>0</v>
      </c>
      <c r="S148" s="45">
        <v>0</v>
      </c>
      <c r="T148" s="45">
        <v>7.3445999999999998</v>
      </c>
      <c r="U148" s="45">
        <v>0</v>
      </c>
      <c r="V148" s="45">
        <v>7.3445999999999998</v>
      </c>
      <c r="W148" s="45">
        <v>7.3445999999999998</v>
      </c>
      <c r="X148" s="45">
        <v>0</v>
      </c>
      <c r="Y148" s="45">
        <v>0</v>
      </c>
      <c r="Z148" s="45">
        <v>4.9694000000000003</v>
      </c>
      <c r="AA148" s="45">
        <v>0</v>
      </c>
      <c r="AB148" s="45">
        <v>4.9694000000000003</v>
      </c>
      <c r="AC148" s="45">
        <v>4.9694000000000003</v>
      </c>
      <c r="AD148" s="45">
        <v>0</v>
      </c>
      <c r="AE148" s="45">
        <v>0</v>
      </c>
      <c r="AF148" s="166"/>
    </row>
    <row r="149" spans="1:32" ht="13.8" hidden="1" outlineLevel="1" collapsed="1">
      <c r="A149" s="8">
        <v>44743</v>
      </c>
      <c r="B149" s="45">
        <v>13.539899999999999</v>
      </c>
      <c r="C149" s="45">
        <v>14.440300000000001</v>
      </c>
      <c r="D149" s="45">
        <v>13.4419</v>
      </c>
      <c r="E149" s="45">
        <v>13.369199999999999</v>
      </c>
      <c r="F149" s="45">
        <v>13.6106</v>
      </c>
      <c r="G149" s="45">
        <v>18</v>
      </c>
      <c r="H149" s="45">
        <v>15.4109</v>
      </c>
      <c r="I149" s="45">
        <v>14.440300000000001</v>
      </c>
      <c r="J149" s="45">
        <v>15.542</v>
      </c>
      <c r="K149" s="45">
        <v>15.9377</v>
      </c>
      <c r="L149" s="45">
        <v>14.523300000000001</v>
      </c>
      <c r="M149" s="45">
        <v>18</v>
      </c>
      <c r="N149" s="45">
        <v>4.7496</v>
      </c>
      <c r="O149" s="45">
        <v>0</v>
      </c>
      <c r="P149" s="45">
        <v>4.7496</v>
      </c>
      <c r="Q149" s="45">
        <v>4.7138999999999998</v>
      </c>
      <c r="R149" s="45">
        <v>5</v>
      </c>
      <c r="S149" s="45">
        <v>0</v>
      </c>
      <c r="T149" s="45">
        <v>4.8014999999999999</v>
      </c>
      <c r="U149" s="45">
        <v>0</v>
      </c>
      <c r="V149" s="45">
        <v>4.8014999999999999</v>
      </c>
      <c r="W149" s="45">
        <v>4.7656999999999998</v>
      </c>
      <c r="X149" s="45">
        <v>5</v>
      </c>
      <c r="Y149" s="45">
        <v>0</v>
      </c>
      <c r="Z149" s="45">
        <v>4.5185000000000004</v>
      </c>
      <c r="AA149" s="45">
        <v>0</v>
      </c>
      <c r="AB149" s="45">
        <v>4.5185000000000004</v>
      </c>
      <c r="AC149" s="45">
        <v>4.5185000000000004</v>
      </c>
      <c r="AD149" s="45">
        <v>0</v>
      </c>
      <c r="AE149" s="45">
        <v>0</v>
      </c>
      <c r="AF149" s="166"/>
    </row>
    <row r="150" spans="1:32" ht="13.8" hidden="1" outlineLevel="1" collapsed="1">
      <c r="A150" s="8">
        <v>44774</v>
      </c>
      <c r="B150" s="45">
        <v>15.744400000000001</v>
      </c>
      <c r="C150" s="45">
        <v>15.2247</v>
      </c>
      <c r="D150" s="45">
        <v>15.833500000000001</v>
      </c>
      <c r="E150" s="45">
        <v>16.252300000000002</v>
      </c>
      <c r="F150" s="45">
        <v>12.7181</v>
      </c>
      <c r="G150" s="45">
        <v>27.424199999999999</v>
      </c>
      <c r="H150" s="45">
        <v>18.258500000000002</v>
      </c>
      <c r="I150" s="45">
        <v>15.2247</v>
      </c>
      <c r="J150" s="45">
        <v>18.949100000000001</v>
      </c>
      <c r="K150" s="45">
        <v>18.9053</v>
      </c>
      <c r="L150" s="45">
        <v>19.456399999999999</v>
      </c>
      <c r="M150" s="45">
        <v>27.424199999999999</v>
      </c>
      <c r="N150" s="45">
        <v>6.3151999999999999</v>
      </c>
      <c r="O150" s="45">
        <v>0</v>
      </c>
      <c r="P150" s="45">
        <v>6.3151999999999999</v>
      </c>
      <c r="Q150" s="45">
        <v>6.3525999999999998</v>
      </c>
      <c r="R150" s="45">
        <v>6.1997999999999998</v>
      </c>
      <c r="S150" s="45">
        <v>0</v>
      </c>
      <c r="T150" s="45">
        <v>6.8680000000000003</v>
      </c>
      <c r="U150" s="45">
        <v>0</v>
      </c>
      <c r="V150" s="45">
        <v>6.8680000000000003</v>
      </c>
      <c r="W150" s="45">
        <v>7.1454000000000004</v>
      </c>
      <c r="X150" s="45">
        <v>6.1997999999999998</v>
      </c>
      <c r="Y150" s="45">
        <v>0</v>
      </c>
      <c r="Z150" s="45">
        <v>3.5261999999999998</v>
      </c>
      <c r="AA150" s="45">
        <v>0</v>
      </c>
      <c r="AB150" s="45">
        <v>3.5261999999999998</v>
      </c>
      <c r="AC150" s="45">
        <v>3.5261999999999998</v>
      </c>
      <c r="AD150" s="45">
        <v>0</v>
      </c>
      <c r="AE150" s="45">
        <v>0</v>
      </c>
      <c r="AF150" s="166"/>
    </row>
    <row r="151" spans="1:32" ht="13.8" hidden="1" outlineLevel="1" collapsed="1">
      <c r="A151" s="8">
        <v>44805</v>
      </c>
      <c r="B151" s="45">
        <v>16.741700000000002</v>
      </c>
      <c r="C151" s="45">
        <v>16.941199999999998</v>
      </c>
      <c r="D151" s="45">
        <v>16.7332</v>
      </c>
      <c r="E151" s="45">
        <v>16.707699999999999</v>
      </c>
      <c r="F151" s="45">
        <v>18.873200000000001</v>
      </c>
      <c r="G151" s="45">
        <v>5.3697999999999997</v>
      </c>
      <c r="H151" s="45">
        <v>17.6038</v>
      </c>
      <c r="I151" s="45">
        <v>16.941199999999998</v>
      </c>
      <c r="J151" s="45">
        <v>17.6342</v>
      </c>
      <c r="K151" s="45">
        <v>17.620200000000001</v>
      </c>
      <c r="L151" s="45">
        <v>18.873200000000001</v>
      </c>
      <c r="M151" s="45">
        <v>5.3697999999999997</v>
      </c>
      <c r="N151" s="45">
        <v>5.7942</v>
      </c>
      <c r="O151" s="45">
        <v>0</v>
      </c>
      <c r="P151" s="45">
        <v>5.7942</v>
      </c>
      <c r="Q151" s="45">
        <v>5.7942</v>
      </c>
      <c r="R151" s="45">
        <v>0</v>
      </c>
      <c r="S151" s="45">
        <v>0</v>
      </c>
      <c r="T151" s="45">
        <v>5.7690999999999999</v>
      </c>
      <c r="U151" s="45">
        <v>0</v>
      </c>
      <c r="V151" s="45">
        <v>5.7690999999999999</v>
      </c>
      <c r="W151" s="45">
        <v>5.7690999999999999</v>
      </c>
      <c r="X151" s="45">
        <v>0</v>
      </c>
      <c r="Y151" s="45">
        <v>0</v>
      </c>
      <c r="Z151" s="45">
        <v>6.5133000000000001</v>
      </c>
      <c r="AA151" s="45">
        <v>0</v>
      </c>
      <c r="AB151" s="45">
        <v>6.5133000000000001</v>
      </c>
      <c r="AC151" s="45">
        <v>6.5133000000000001</v>
      </c>
      <c r="AD151" s="45">
        <v>0</v>
      </c>
      <c r="AE151" s="45">
        <v>0</v>
      </c>
      <c r="AF151" s="166"/>
    </row>
    <row r="152" spans="1:32" ht="13.8" hidden="1" outlineLevel="1" collapsed="1">
      <c r="A152" s="8">
        <v>44835</v>
      </c>
      <c r="B152" s="45">
        <v>14.5952</v>
      </c>
      <c r="C152" s="45">
        <v>18.623899999999999</v>
      </c>
      <c r="D152" s="45">
        <v>14.197100000000001</v>
      </c>
      <c r="E152" s="45">
        <v>16.265599999999999</v>
      </c>
      <c r="F152" s="45">
        <v>10.054500000000001</v>
      </c>
      <c r="G152" s="45">
        <v>0</v>
      </c>
      <c r="H152" s="45">
        <v>18.454599999999999</v>
      </c>
      <c r="I152" s="45">
        <v>18.623899999999999</v>
      </c>
      <c r="J152" s="45">
        <v>18.4299</v>
      </c>
      <c r="K152" s="45">
        <v>18.7713</v>
      </c>
      <c r="L152" s="45">
        <v>17.032</v>
      </c>
      <c r="M152" s="45">
        <v>0</v>
      </c>
      <c r="N152" s="45">
        <v>5.2835999999999999</v>
      </c>
      <c r="O152" s="45">
        <v>0</v>
      </c>
      <c r="P152" s="45">
        <v>5.2835999999999999</v>
      </c>
      <c r="Q152" s="45">
        <v>5.0777000000000001</v>
      </c>
      <c r="R152" s="45">
        <v>5.4093999999999998</v>
      </c>
      <c r="S152" s="45">
        <v>0</v>
      </c>
      <c r="T152" s="45">
        <v>5.3624999999999998</v>
      </c>
      <c r="U152" s="45">
        <v>0</v>
      </c>
      <c r="V152" s="45">
        <v>5.3624999999999998</v>
      </c>
      <c r="W152" s="45">
        <v>5.2717000000000001</v>
      </c>
      <c r="X152" s="45">
        <v>5.4093999999999998</v>
      </c>
      <c r="Y152" s="45">
        <v>0</v>
      </c>
      <c r="Z152" s="45">
        <v>4.0179</v>
      </c>
      <c r="AA152" s="45">
        <v>0</v>
      </c>
      <c r="AB152" s="45">
        <v>4.0179</v>
      </c>
      <c r="AC152" s="45">
        <v>4.0179</v>
      </c>
      <c r="AD152" s="45">
        <v>0</v>
      </c>
      <c r="AE152" s="45">
        <v>0</v>
      </c>
      <c r="AF152" s="166"/>
    </row>
    <row r="153" spans="1:32" ht="13.8" hidden="1" outlineLevel="1" collapsed="1">
      <c r="A153" s="8">
        <v>44866</v>
      </c>
      <c r="B153" s="45">
        <v>16.8461</v>
      </c>
      <c r="C153" s="45">
        <v>19.678699999999999</v>
      </c>
      <c r="D153" s="45">
        <v>15.9084</v>
      </c>
      <c r="E153" s="45">
        <v>15.553000000000001</v>
      </c>
      <c r="F153" s="45">
        <v>18.541499999999999</v>
      </c>
      <c r="G153" s="45">
        <v>0</v>
      </c>
      <c r="H153" s="45">
        <v>20.339099999999998</v>
      </c>
      <c r="I153" s="45">
        <v>19.678699999999999</v>
      </c>
      <c r="J153" s="45">
        <v>20.671900000000001</v>
      </c>
      <c r="K153" s="45">
        <v>21.087599999999998</v>
      </c>
      <c r="L153" s="45">
        <v>18.747</v>
      </c>
      <c r="M153" s="45">
        <v>0</v>
      </c>
      <c r="N153" s="45">
        <v>6.7797000000000001</v>
      </c>
      <c r="O153" s="45">
        <v>0</v>
      </c>
      <c r="P153" s="45">
        <v>6.7797000000000001</v>
      </c>
      <c r="Q153" s="45">
        <v>6.7733999999999996</v>
      </c>
      <c r="R153" s="45">
        <v>7.7591000000000001</v>
      </c>
      <c r="S153" s="45" t="s">
        <v>268</v>
      </c>
      <c r="T153" s="45">
        <v>6.8663999999999996</v>
      </c>
      <c r="U153" s="45">
        <v>0</v>
      </c>
      <c r="V153" s="45">
        <v>6.8663999999999996</v>
      </c>
      <c r="W153" s="45">
        <v>6.8586</v>
      </c>
      <c r="X153" s="45">
        <v>10.7865</v>
      </c>
      <c r="Y153" s="45">
        <v>0</v>
      </c>
      <c r="Z153" s="45">
        <v>4.8226000000000004</v>
      </c>
      <c r="AA153" s="45">
        <v>0</v>
      </c>
      <c r="AB153" s="45">
        <v>4.8226000000000004</v>
      </c>
      <c r="AC153" s="45">
        <v>4.6195000000000004</v>
      </c>
      <c r="AD153" s="45">
        <v>6.5</v>
      </c>
      <c r="AE153" s="45">
        <v>0</v>
      </c>
      <c r="AF153" s="166"/>
    </row>
    <row r="154" spans="1:32" ht="13.8" hidden="1" outlineLevel="1" collapsed="1">
      <c r="A154" s="8">
        <v>44896</v>
      </c>
      <c r="B154" s="45">
        <v>19.222200000000001</v>
      </c>
      <c r="C154" s="45">
        <v>20.6798</v>
      </c>
      <c r="D154" s="45">
        <v>18.8691</v>
      </c>
      <c r="E154" s="45">
        <v>18.918199999999999</v>
      </c>
      <c r="F154" s="45">
        <v>18.608799999999999</v>
      </c>
      <c r="G154" s="45">
        <v>0</v>
      </c>
      <c r="H154" s="45">
        <v>20.682700000000001</v>
      </c>
      <c r="I154" s="45">
        <v>20.6798</v>
      </c>
      <c r="J154" s="45">
        <v>20.683499999999999</v>
      </c>
      <c r="K154" s="45">
        <v>21.147300000000001</v>
      </c>
      <c r="L154" s="45">
        <v>18.617999999999999</v>
      </c>
      <c r="M154" s="45">
        <v>0</v>
      </c>
      <c r="N154" s="45">
        <v>7.3182999999999998</v>
      </c>
      <c r="O154" s="45">
        <v>0</v>
      </c>
      <c r="P154" s="45">
        <v>7.3182999999999998</v>
      </c>
      <c r="Q154" s="45">
        <v>7.3162000000000003</v>
      </c>
      <c r="R154" s="45">
        <v>9.1682000000000006</v>
      </c>
      <c r="S154" s="45">
        <v>0</v>
      </c>
      <c r="T154" s="45">
        <v>7.4226000000000001</v>
      </c>
      <c r="U154" s="45">
        <v>0</v>
      </c>
      <c r="V154" s="45">
        <v>7.4226000000000001</v>
      </c>
      <c r="W154" s="45">
        <v>7.4210000000000003</v>
      </c>
      <c r="X154" s="45">
        <v>9.4572000000000003</v>
      </c>
      <c r="Y154" s="45">
        <v>0</v>
      </c>
      <c r="Z154" s="45">
        <v>4.9214000000000002</v>
      </c>
      <c r="AA154" s="45">
        <v>0</v>
      </c>
      <c r="AB154" s="45">
        <v>4.9214000000000002</v>
      </c>
      <c r="AC154" s="45">
        <v>4.8842999999999996</v>
      </c>
      <c r="AD154" s="45">
        <v>8.66</v>
      </c>
      <c r="AE154" s="45">
        <v>0</v>
      </c>
      <c r="AF154" s="166"/>
    </row>
    <row r="155" spans="1:32" ht="13.8" hidden="1" outlineLevel="1" collapsed="1">
      <c r="A155" s="8">
        <v>44927</v>
      </c>
      <c r="B155" s="45">
        <v>18.1418</v>
      </c>
      <c r="C155" s="45">
        <v>20.945499999999999</v>
      </c>
      <c r="D155" s="45">
        <v>17.743200000000002</v>
      </c>
      <c r="E155" s="45">
        <v>17.932099999999998</v>
      </c>
      <c r="F155" s="45">
        <v>17.002700000000001</v>
      </c>
      <c r="G155" s="45">
        <v>0</v>
      </c>
      <c r="H155" s="45">
        <v>20.017800000000001</v>
      </c>
      <c r="I155" s="45">
        <v>20.945499999999999</v>
      </c>
      <c r="J155" s="45">
        <v>19.860700000000001</v>
      </c>
      <c r="K155" s="45">
        <v>20.733699999999999</v>
      </c>
      <c r="L155" s="45">
        <v>17.1006</v>
      </c>
      <c r="M155" s="45">
        <v>0</v>
      </c>
      <c r="N155" s="45">
        <v>6.7046000000000001</v>
      </c>
      <c r="O155" s="45">
        <v>36</v>
      </c>
      <c r="P155" s="45">
        <v>6.7046000000000001</v>
      </c>
      <c r="Q155" s="45">
        <v>6.7267000000000001</v>
      </c>
      <c r="R155" s="45">
        <v>4.4640000000000004</v>
      </c>
      <c r="S155" s="45">
        <v>0</v>
      </c>
      <c r="T155" s="45">
        <v>6.7910000000000004</v>
      </c>
      <c r="U155" s="45">
        <v>0</v>
      </c>
      <c r="V155" s="45">
        <v>6.7910000000000004</v>
      </c>
      <c r="W155" s="45">
        <v>6.8178000000000001</v>
      </c>
      <c r="X155" s="45">
        <v>4.05</v>
      </c>
      <c r="Y155" s="45">
        <v>0</v>
      </c>
      <c r="Z155" s="45">
        <v>5.6058000000000003</v>
      </c>
      <c r="AA155" s="45">
        <v>36</v>
      </c>
      <c r="AB155" s="45">
        <v>5.6055000000000001</v>
      </c>
      <c r="AC155" s="45">
        <v>5.5669000000000004</v>
      </c>
      <c r="AD155" s="45">
        <v>9.0500000000000007</v>
      </c>
      <c r="AE155" s="45">
        <v>0</v>
      </c>
      <c r="AF155" s="166"/>
    </row>
    <row r="156" spans="1:32" ht="13.8" hidden="1" outlineLevel="1" collapsed="1">
      <c r="A156" s="8">
        <v>44958</v>
      </c>
      <c r="B156" s="45">
        <v>17.8123</v>
      </c>
      <c r="C156" s="45">
        <v>21.055399999999999</v>
      </c>
      <c r="D156" s="45">
        <v>17.307300000000001</v>
      </c>
      <c r="E156" s="45">
        <v>17.211500000000001</v>
      </c>
      <c r="F156" s="45">
        <v>18.3156</v>
      </c>
      <c r="G156" s="45">
        <v>0</v>
      </c>
      <c r="H156" s="45">
        <v>21.065100000000001</v>
      </c>
      <c r="I156" s="45">
        <v>21.055399999999999</v>
      </c>
      <c r="J156" s="45">
        <v>21.0672</v>
      </c>
      <c r="K156" s="45">
        <v>21.426300000000001</v>
      </c>
      <c r="L156" s="45">
        <v>18.7361</v>
      </c>
      <c r="M156" s="45">
        <v>0</v>
      </c>
      <c r="N156" s="45">
        <v>7.7446000000000002</v>
      </c>
      <c r="O156" s="45">
        <v>0</v>
      </c>
      <c r="P156" s="45">
        <v>7.7446000000000002</v>
      </c>
      <c r="Q156" s="45">
        <v>7.7343000000000002</v>
      </c>
      <c r="R156" s="45">
        <v>8.4818999999999996</v>
      </c>
      <c r="S156" s="45" t="s">
        <v>268</v>
      </c>
      <c r="T156" s="45">
        <v>7.9884000000000004</v>
      </c>
      <c r="U156" s="45">
        <v>0</v>
      </c>
      <c r="V156" s="45">
        <v>7.9884000000000004</v>
      </c>
      <c r="W156" s="45">
        <v>7.9779999999999998</v>
      </c>
      <c r="X156" s="45">
        <v>9.0290999999999997</v>
      </c>
      <c r="Y156" s="45">
        <v>0</v>
      </c>
      <c r="Z156" s="45">
        <v>5.8250000000000002</v>
      </c>
      <c r="AA156" s="45">
        <v>0</v>
      </c>
      <c r="AB156" s="45">
        <v>5.8250000000000002</v>
      </c>
      <c r="AC156" s="45">
        <v>5.7451999999999996</v>
      </c>
      <c r="AD156" s="45">
        <v>7.5277000000000003</v>
      </c>
      <c r="AE156" s="45">
        <v>0</v>
      </c>
      <c r="AF156" s="166"/>
    </row>
    <row r="157" spans="1:32" ht="13.8" hidden="1" outlineLevel="1" collapsed="1">
      <c r="A157" s="8">
        <v>44986</v>
      </c>
      <c r="B157" s="45">
        <v>19.818200000000001</v>
      </c>
      <c r="C157" s="45">
        <v>22.6646</v>
      </c>
      <c r="D157" s="45">
        <v>19.111599999999999</v>
      </c>
      <c r="E157" s="45">
        <v>19.450800000000001</v>
      </c>
      <c r="F157" s="45">
        <v>16.469000000000001</v>
      </c>
      <c r="G157" s="45">
        <v>0</v>
      </c>
      <c r="H157" s="45">
        <v>21.959099999999999</v>
      </c>
      <c r="I157" s="45">
        <v>22.6646</v>
      </c>
      <c r="J157" s="45">
        <v>21.736599999999999</v>
      </c>
      <c r="K157" s="45">
        <v>22.1006</v>
      </c>
      <c r="L157" s="45">
        <v>18.870899999999999</v>
      </c>
      <c r="M157" s="45">
        <v>0</v>
      </c>
      <c r="N157" s="45">
        <v>9.4075000000000006</v>
      </c>
      <c r="O157" s="45">
        <v>0</v>
      </c>
      <c r="P157" s="45">
        <v>9.4075000000000006</v>
      </c>
      <c r="Q157" s="45">
        <v>9.6008999999999993</v>
      </c>
      <c r="R157" s="45">
        <v>7.9565000000000001</v>
      </c>
      <c r="S157" s="45">
        <v>0</v>
      </c>
      <c r="T157" s="45">
        <v>9.4261999999999997</v>
      </c>
      <c r="U157" s="45">
        <v>0</v>
      </c>
      <c r="V157" s="45">
        <v>9.4261999999999997</v>
      </c>
      <c r="W157" s="45">
        <v>9.6140000000000008</v>
      </c>
      <c r="X157" s="45">
        <v>8</v>
      </c>
      <c r="Y157" s="45">
        <v>0</v>
      </c>
      <c r="Z157" s="45">
        <v>7.1916000000000002</v>
      </c>
      <c r="AA157" s="45">
        <v>0</v>
      </c>
      <c r="AB157" s="45">
        <v>7.1916000000000002</v>
      </c>
      <c r="AC157" s="45">
        <v>7.7382</v>
      </c>
      <c r="AD157" s="45">
        <v>5.61</v>
      </c>
      <c r="AE157" s="45">
        <v>0</v>
      </c>
      <c r="AF157" s="166"/>
    </row>
    <row r="158" spans="1:32" ht="13.8" hidden="1" outlineLevel="1" collapsed="1">
      <c r="A158" s="8">
        <v>45017</v>
      </c>
      <c r="B158" s="45">
        <v>19.9969</v>
      </c>
      <c r="C158" s="45">
        <v>21.4224</v>
      </c>
      <c r="D158" s="45">
        <v>19.7606</v>
      </c>
      <c r="E158" s="45">
        <v>19.9434</v>
      </c>
      <c r="F158" s="45">
        <v>19.091000000000001</v>
      </c>
      <c r="G158" s="45">
        <v>19</v>
      </c>
      <c r="H158" s="45">
        <v>21.217700000000001</v>
      </c>
      <c r="I158" s="45">
        <v>21.4224</v>
      </c>
      <c r="J158" s="45">
        <v>21.179400000000001</v>
      </c>
      <c r="K158" s="45">
        <v>21.798300000000001</v>
      </c>
      <c r="L158" s="45">
        <v>19.220600000000001</v>
      </c>
      <c r="M158" s="45">
        <v>19</v>
      </c>
      <c r="N158" s="45">
        <v>8.9260000000000002</v>
      </c>
      <c r="O158" s="45">
        <v>0</v>
      </c>
      <c r="P158" s="45">
        <v>8.9260000000000002</v>
      </c>
      <c r="Q158" s="45">
        <v>8.9743999999999993</v>
      </c>
      <c r="R158" s="45">
        <v>6.3644999999999996</v>
      </c>
      <c r="S158" s="45">
        <v>0</v>
      </c>
      <c r="T158" s="45">
        <v>9.2507000000000001</v>
      </c>
      <c r="U158" s="45">
        <v>0</v>
      </c>
      <c r="V158" s="45">
        <v>9.2507000000000001</v>
      </c>
      <c r="W158" s="45">
        <v>9.2507000000000001</v>
      </c>
      <c r="X158" s="45">
        <v>0</v>
      </c>
      <c r="Y158" s="45">
        <v>0</v>
      </c>
      <c r="Z158" s="45">
        <v>6.8330000000000002</v>
      </c>
      <c r="AA158" s="45">
        <v>0</v>
      </c>
      <c r="AB158" s="45">
        <v>6.8330000000000002</v>
      </c>
      <c r="AC158" s="45">
        <v>6.9078999999999997</v>
      </c>
      <c r="AD158" s="45">
        <v>6.3644999999999996</v>
      </c>
      <c r="AE158" s="45">
        <v>0</v>
      </c>
      <c r="AF158" s="166"/>
    </row>
    <row r="159" spans="1:32" ht="13.8" hidden="1" outlineLevel="1" collapsed="1">
      <c r="A159" s="8">
        <v>45047</v>
      </c>
      <c r="B159" s="45">
        <v>19.466999999999999</v>
      </c>
      <c r="C159" s="45">
        <v>22.018999999999998</v>
      </c>
      <c r="D159" s="45">
        <v>18.7361</v>
      </c>
      <c r="E159" s="45">
        <v>18.703800000000001</v>
      </c>
      <c r="F159" s="45">
        <v>19.1113</v>
      </c>
      <c r="G159" s="45">
        <v>11.8956</v>
      </c>
      <c r="H159" s="45">
        <v>21.868400000000001</v>
      </c>
      <c r="I159" s="45">
        <v>22.018999999999998</v>
      </c>
      <c r="J159" s="45">
        <v>21.812799999999999</v>
      </c>
      <c r="K159" s="45">
        <v>21.965</v>
      </c>
      <c r="L159" s="45">
        <v>21.0503</v>
      </c>
      <c r="M159" s="45">
        <v>11.8956</v>
      </c>
      <c r="N159" s="45">
        <v>8.0350000000000001</v>
      </c>
      <c r="O159" s="45">
        <v>0</v>
      </c>
      <c r="P159" s="45">
        <v>8.0350000000000001</v>
      </c>
      <c r="Q159" s="45">
        <v>8.23</v>
      </c>
      <c r="R159" s="45">
        <v>5.2191999999999998</v>
      </c>
      <c r="S159" s="45" t="s">
        <v>268</v>
      </c>
      <c r="T159" s="45">
        <v>8.2668999999999997</v>
      </c>
      <c r="U159" s="45">
        <v>0</v>
      </c>
      <c r="V159" s="45">
        <v>8.2668999999999997</v>
      </c>
      <c r="W159" s="45">
        <v>8.3449000000000009</v>
      </c>
      <c r="X159" s="45">
        <v>4.5</v>
      </c>
      <c r="Y159" s="45">
        <v>0</v>
      </c>
      <c r="Z159" s="45">
        <v>6.4031000000000002</v>
      </c>
      <c r="AA159" s="45">
        <v>0</v>
      </c>
      <c r="AB159" s="45">
        <v>6.4031000000000002</v>
      </c>
      <c r="AC159" s="45">
        <v>6.9565999999999999</v>
      </c>
      <c r="AD159" s="45">
        <v>5.4912999999999998</v>
      </c>
      <c r="AE159" s="45">
        <v>0</v>
      </c>
      <c r="AF159" s="166"/>
    </row>
    <row r="160" spans="1:32" ht="13.8" hidden="1" outlineLevel="1" collapsed="1">
      <c r="A160" s="8">
        <v>45078</v>
      </c>
      <c r="B160" s="45">
        <v>19.2059</v>
      </c>
      <c r="C160" s="45">
        <v>21.782499999999999</v>
      </c>
      <c r="D160" s="45">
        <v>18.3612</v>
      </c>
      <c r="E160" s="45">
        <v>18.4971</v>
      </c>
      <c r="F160" s="45">
        <v>17.9117</v>
      </c>
      <c r="G160" s="45">
        <v>0</v>
      </c>
      <c r="H160" s="45">
        <v>21.8446</v>
      </c>
      <c r="I160" s="45">
        <v>21.782499999999999</v>
      </c>
      <c r="J160" s="45">
        <v>21.871400000000001</v>
      </c>
      <c r="K160" s="45">
        <v>21.922499999999999</v>
      </c>
      <c r="L160" s="45">
        <v>21.702400000000001</v>
      </c>
      <c r="M160" s="45">
        <v>0</v>
      </c>
      <c r="N160" s="45">
        <v>7.3159000000000001</v>
      </c>
      <c r="O160" s="45">
        <v>0</v>
      </c>
      <c r="P160" s="45">
        <v>7.3159000000000001</v>
      </c>
      <c r="Q160" s="45">
        <v>7.7179000000000002</v>
      </c>
      <c r="R160" s="45">
        <v>5.9867999999999997</v>
      </c>
      <c r="S160" s="45" t="s">
        <v>268</v>
      </c>
      <c r="T160" s="45">
        <v>7.359</v>
      </c>
      <c r="U160" s="45">
        <v>0</v>
      </c>
      <c r="V160" s="45">
        <v>7.359</v>
      </c>
      <c r="W160" s="45">
        <v>7.7256</v>
      </c>
      <c r="X160" s="45">
        <v>5.8040000000000003</v>
      </c>
      <c r="Y160" s="45">
        <v>0</v>
      </c>
      <c r="Z160" s="45">
        <v>6.9151999999999996</v>
      </c>
      <c r="AA160" s="45">
        <v>0</v>
      </c>
      <c r="AB160" s="45">
        <v>6.9151999999999996</v>
      </c>
      <c r="AC160" s="45">
        <v>7.5666000000000002</v>
      </c>
      <c r="AD160" s="45">
        <v>6.5110999999999999</v>
      </c>
      <c r="AE160" s="45">
        <v>0</v>
      </c>
      <c r="AF160" s="166"/>
    </row>
    <row r="161" spans="1:32" ht="13.8" hidden="1" outlineLevel="1" collapsed="1">
      <c r="A161" s="8">
        <v>45108</v>
      </c>
      <c r="B161" s="45">
        <v>19.1569</v>
      </c>
      <c r="C161" s="45">
        <v>20.768799999999999</v>
      </c>
      <c r="D161" s="45">
        <v>18.946999999999999</v>
      </c>
      <c r="E161" s="45">
        <v>19.9011</v>
      </c>
      <c r="F161" s="45">
        <v>17.7821</v>
      </c>
      <c r="G161" s="45">
        <v>4</v>
      </c>
      <c r="H161" s="45">
        <v>21.169799999999999</v>
      </c>
      <c r="I161" s="45">
        <v>20.768799999999999</v>
      </c>
      <c r="J161" s="45">
        <v>21.231300000000001</v>
      </c>
      <c r="K161" s="45">
        <v>21.4756</v>
      </c>
      <c r="L161" s="45">
        <v>20.5441</v>
      </c>
      <c r="M161" s="45">
        <v>0</v>
      </c>
      <c r="N161" s="45">
        <v>6.1412000000000004</v>
      </c>
      <c r="O161" s="45">
        <v>0</v>
      </c>
      <c r="P161" s="45">
        <v>6.1412000000000004</v>
      </c>
      <c r="Q161" s="45">
        <v>7.4462999999999999</v>
      </c>
      <c r="R161" s="45">
        <v>5.0629</v>
      </c>
      <c r="S161" s="45">
        <v>4</v>
      </c>
      <c r="T161" s="45">
        <v>6.1040999999999999</v>
      </c>
      <c r="U161" s="45">
        <v>0</v>
      </c>
      <c r="V161" s="45">
        <v>6.1040999999999999</v>
      </c>
      <c r="W161" s="45">
        <v>7.4203999999999999</v>
      </c>
      <c r="X161" s="45">
        <v>4.9802</v>
      </c>
      <c r="Y161" s="45">
        <v>4</v>
      </c>
      <c r="Z161" s="45">
        <v>7.3498000000000001</v>
      </c>
      <c r="AA161" s="45">
        <v>0</v>
      </c>
      <c r="AB161" s="45">
        <v>7.3498000000000001</v>
      </c>
      <c r="AC161" s="45">
        <v>8.5</v>
      </c>
      <c r="AD161" s="45">
        <v>6.5129000000000001</v>
      </c>
      <c r="AE161" s="45">
        <v>0</v>
      </c>
      <c r="AF161" s="166"/>
    </row>
    <row r="162" spans="1:32" ht="13.8" hidden="1" outlineLevel="1" collapsed="1">
      <c r="A162" s="8">
        <v>45139</v>
      </c>
      <c r="B162" s="45">
        <v>19.553699999999999</v>
      </c>
      <c r="C162" s="45">
        <v>21.334099999999999</v>
      </c>
      <c r="D162" s="45">
        <v>19.159600000000001</v>
      </c>
      <c r="E162" s="45">
        <v>19.157399999999999</v>
      </c>
      <c r="F162" s="45">
        <v>19.170400000000001</v>
      </c>
      <c r="G162" s="45">
        <v>0</v>
      </c>
      <c r="H162" s="45">
        <v>21.392099999999999</v>
      </c>
      <c r="I162" s="45">
        <v>21.334099999999999</v>
      </c>
      <c r="J162" s="45">
        <v>21.407299999999999</v>
      </c>
      <c r="K162" s="45">
        <v>21.307099999999998</v>
      </c>
      <c r="L162" s="45">
        <v>21.915800000000001</v>
      </c>
      <c r="M162" s="45">
        <v>0</v>
      </c>
      <c r="N162" s="45">
        <v>6.7569999999999997</v>
      </c>
      <c r="O162" s="45">
        <v>0</v>
      </c>
      <c r="P162" s="45">
        <v>6.7569999999999997</v>
      </c>
      <c r="Q162" s="45">
        <v>6.8037000000000001</v>
      </c>
      <c r="R162" s="45">
        <v>6.5678999999999998</v>
      </c>
      <c r="S162" s="45" t="s">
        <v>268</v>
      </c>
      <c r="T162" s="45">
        <v>6.9856999999999996</v>
      </c>
      <c r="U162" s="45">
        <v>0</v>
      </c>
      <c r="V162" s="45">
        <v>6.9856999999999996</v>
      </c>
      <c r="W162" s="45">
        <v>7.0903999999999998</v>
      </c>
      <c r="X162" s="45">
        <v>6.5789</v>
      </c>
      <c r="Y162" s="45">
        <v>0</v>
      </c>
      <c r="Z162" s="45">
        <v>5.4364999999999997</v>
      </c>
      <c r="AA162" s="45">
        <v>0</v>
      </c>
      <c r="AB162" s="45">
        <v>5.4364999999999997</v>
      </c>
      <c r="AC162" s="45">
        <v>5.2384000000000004</v>
      </c>
      <c r="AD162" s="45">
        <v>6.4866000000000001</v>
      </c>
      <c r="AE162" s="45">
        <v>0</v>
      </c>
      <c r="AF162" s="166"/>
    </row>
    <row r="163" spans="1:32" ht="13.8" hidden="1" outlineLevel="1" collapsed="1">
      <c r="A163" s="8">
        <v>45170</v>
      </c>
      <c r="B163" s="45">
        <v>19.4727</v>
      </c>
      <c r="C163" s="45">
        <v>21.768000000000001</v>
      </c>
      <c r="D163" s="45">
        <v>18.9209</v>
      </c>
      <c r="E163" s="45">
        <v>19.157900000000001</v>
      </c>
      <c r="F163" s="45">
        <v>17.956900000000001</v>
      </c>
      <c r="G163" s="45">
        <v>19</v>
      </c>
      <c r="H163" s="45">
        <v>21.5977</v>
      </c>
      <c r="I163" s="45">
        <v>21.768000000000001</v>
      </c>
      <c r="J163" s="45">
        <v>21.547599999999999</v>
      </c>
      <c r="K163" s="45">
        <v>21.7349</v>
      </c>
      <c r="L163" s="45">
        <v>21.013999999999999</v>
      </c>
      <c r="M163" s="45">
        <v>19</v>
      </c>
      <c r="N163" s="45">
        <v>7.3041</v>
      </c>
      <c r="O163" s="45">
        <v>0</v>
      </c>
      <c r="P163" s="45">
        <v>7.3041</v>
      </c>
      <c r="Q163" s="45">
        <v>7.4492000000000003</v>
      </c>
      <c r="R163" s="45">
        <v>6.8128000000000002</v>
      </c>
      <c r="S163" s="45" t="s">
        <v>268</v>
      </c>
      <c r="T163" s="45">
        <v>7.5035999999999996</v>
      </c>
      <c r="U163" s="45">
        <v>0</v>
      </c>
      <c r="V163" s="45">
        <v>7.5035999999999996</v>
      </c>
      <c r="W163" s="45">
        <v>7.5556999999999999</v>
      </c>
      <c r="X163" s="45">
        <v>7.2565999999999997</v>
      </c>
      <c r="Y163" s="45">
        <v>0</v>
      </c>
      <c r="Z163" s="45">
        <v>6.5236000000000001</v>
      </c>
      <c r="AA163" s="45">
        <v>0</v>
      </c>
      <c r="AB163" s="45">
        <v>6.5236000000000001</v>
      </c>
      <c r="AC163" s="45">
        <v>6.8357000000000001</v>
      </c>
      <c r="AD163" s="45">
        <v>6.1253000000000002</v>
      </c>
      <c r="AE163" s="45">
        <v>0</v>
      </c>
      <c r="AF163" s="166"/>
    </row>
    <row r="164" spans="1:32" ht="13.8" hidden="1" outlineLevel="1" collapsed="1">
      <c r="A164" s="8">
        <v>45200</v>
      </c>
      <c r="B164" s="45">
        <v>19.072099999999999</v>
      </c>
      <c r="C164" s="45">
        <v>20.395399999999999</v>
      </c>
      <c r="D164" s="45">
        <v>18.942900000000002</v>
      </c>
      <c r="E164" s="45">
        <v>19.4053</v>
      </c>
      <c r="F164" s="45">
        <v>18.093499999999999</v>
      </c>
      <c r="G164" s="45">
        <v>0</v>
      </c>
      <c r="H164" s="45">
        <v>21.133700000000001</v>
      </c>
      <c r="I164" s="45">
        <v>20.395399999999999</v>
      </c>
      <c r="J164" s="45">
        <v>21.219000000000001</v>
      </c>
      <c r="K164" s="45">
        <v>21.295200000000001</v>
      </c>
      <c r="L164" s="45">
        <v>21.066800000000001</v>
      </c>
      <c r="M164" s="45">
        <v>0</v>
      </c>
      <c r="N164" s="45">
        <v>6.5102000000000002</v>
      </c>
      <c r="O164" s="45">
        <v>0</v>
      </c>
      <c r="P164" s="45">
        <v>6.5102000000000002</v>
      </c>
      <c r="Q164" s="45">
        <v>6.7672999999999996</v>
      </c>
      <c r="R164" s="45">
        <v>6.2030000000000003</v>
      </c>
      <c r="S164" s="45" t="s">
        <v>268</v>
      </c>
      <c r="T164" s="45">
        <v>6.4859999999999998</v>
      </c>
      <c r="U164" s="45">
        <v>0</v>
      </c>
      <c r="V164" s="45">
        <v>6.4859999999999998</v>
      </c>
      <c r="W164" s="45">
        <v>6.8651999999999997</v>
      </c>
      <c r="X164" s="45">
        <v>6.1211000000000002</v>
      </c>
      <c r="Y164" s="45">
        <v>0</v>
      </c>
      <c r="Z164" s="45">
        <v>6.6033999999999997</v>
      </c>
      <c r="AA164" s="45">
        <v>0</v>
      </c>
      <c r="AB164" s="45">
        <v>6.6033999999999997</v>
      </c>
      <c r="AC164" s="45">
        <v>6.5206999999999997</v>
      </c>
      <c r="AD164" s="45">
        <v>6.8550000000000004</v>
      </c>
      <c r="AE164" s="45">
        <v>0</v>
      </c>
      <c r="AF164" s="166"/>
    </row>
    <row r="165" spans="1:32" ht="13.8" hidden="1" outlineLevel="1" collapsed="1">
      <c r="A165" s="8">
        <v>45231</v>
      </c>
      <c r="B165" s="45">
        <v>19.366199999999999</v>
      </c>
      <c r="C165" s="45">
        <v>20.739699999999999</v>
      </c>
      <c r="D165" s="45">
        <v>19.216200000000001</v>
      </c>
      <c r="E165" s="45">
        <v>19.2348</v>
      </c>
      <c r="F165" s="45">
        <v>19.140899999999998</v>
      </c>
      <c r="G165" s="45">
        <v>13.4069</v>
      </c>
      <c r="H165" s="45">
        <v>20.901800000000001</v>
      </c>
      <c r="I165" s="45">
        <v>20.739699999999999</v>
      </c>
      <c r="J165" s="45">
        <v>20.922000000000001</v>
      </c>
      <c r="K165" s="45">
        <v>20.9267</v>
      </c>
      <c r="L165" s="45">
        <v>21.017800000000001</v>
      </c>
      <c r="M165" s="45">
        <v>13.4069</v>
      </c>
      <c r="N165" s="45">
        <v>7.1002999999999998</v>
      </c>
      <c r="O165" s="45">
        <v>0</v>
      </c>
      <c r="P165" s="45">
        <v>7.1002999999999998</v>
      </c>
      <c r="Q165" s="45">
        <v>7.1044</v>
      </c>
      <c r="R165" s="45">
        <v>7.0662000000000003</v>
      </c>
      <c r="S165" s="45">
        <v>0</v>
      </c>
      <c r="T165" s="45">
        <v>7.1363000000000003</v>
      </c>
      <c r="U165" s="45">
        <v>0</v>
      </c>
      <c r="V165" s="45">
        <v>7.1363000000000003</v>
      </c>
      <c r="W165" s="45">
        <v>7.1178999999999997</v>
      </c>
      <c r="X165" s="45">
        <v>7.5945</v>
      </c>
      <c r="Y165" s="45">
        <v>0</v>
      </c>
      <c r="Z165" s="45">
        <v>6.8266999999999998</v>
      </c>
      <c r="AA165" s="45">
        <v>0</v>
      </c>
      <c r="AB165" s="45">
        <v>6.8266999999999998</v>
      </c>
      <c r="AC165" s="45">
        <v>6.8341000000000003</v>
      </c>
      <c r="AD165" s="45">
        <v>6.8224</v>
      </c>
      <c r="AE165" s="45">
        <v>0</v>
      </c>
      <c r="AF165" s="166"/>
    </row>
    <row r="166" spans="1:32" ht="13.8" hidden="1" outlineLevel="1" collapsed="1">
      <c r="A166" s="8">
        <v>45261</v>
      </c>
      <c r="B166" s="45">
        <v>17.898099999999999</v>
      </c>
      <c r="C166" s="45">
        <v>19.488800000000001</v>
      </c>
      <c r="D166" s="45">
        <v>17.630199999999999</v>
      </c>
      <c r="E166" s="45">
        <v>16.958200000000001</v>
      </c>
      <c r="F166" s="45">
        <v>20.547999999999998</v>
      </c>
      <c r="G166" s="45">
        <v>0</v>
      </c>
      <c r="H166" s="45">
        <v>20.303100000000001</v>
      </c>
      <c r="I166" s="45">
        <v>19.488800000000001</v>
      </c>
      <c r="J166" s="45">
        <v>20.4787</v>
      </c>
      <c r="K166" s="45">
        <v>20.071100000000001</v>
      </c>
      <c r="L166" s="45">
        <v>21.9316</v>
      </c>
      <c r="M166" s="45">
        <v>0</v>
      </c>
      <c r="N166" s="45">
        <v>7.4880000000000004</v>
      </c>
      <c r="O166" s="45">
        <v>0</v>
      </c>
      <c r="P166" s="45">
        <v>7.4880000000000004</v>
      </c>
      <c r="Q166" s="45">
        <v>7.6139999999999999</v>
      </c>
      <c r="R166" s="45">
        <v>5.9039000000000001</v>
      </c>
      <c r="S166" s="45" t="s">
        <v>268</v>
      </c>
      <c r="T166" s="45">
        <v>7.5499000000000001</v>
      </c>
      <c r="U166" s="45">
        <v>0</v>
      </c>
      <c r="V166" s="45">
        <v>7.5499000000000001</v>
      </c>
      <c r="W166" s="45">
        <v>7.6661000000000001</v>
      </c>
      <c r="X166" s="45">
        <v>5.3807</v>
      </c>
      <c r="Y166" s="45">
        <v>0</v>
      </c>
      <c r="Z166" s="45">
        <v>6.7977999999999996</v>
      </c>
      <c r="AA166" s="45">
        <v>0</v>
      </c>
      <c r="AB166" s="45">
        <v>6.7977999999999996</v>
      </c>
      <c r="AC166" s="45">
        <v>6.7935999999999996</v>
      </c>
      <c r="AD166" s="45">
        <v>6.8064</v>
      </c>
      <c r="AE166" s="45">
        <v>0</v>
      </c>
      <c r="AF166" s="166"/>
    </row>
    <row r="167" spans="1:32" ht="13.8" hidden="1" outlineLevel="1" collapsed="1">
      <c r="A167" s="8">
        <v>45292</v>
      </c>
      <c r="B167" s="45">
        <v>19.401</v>
      </c>
      <c r="C167" s="45">
        <v>18.863700000000001</v>
      </c>
      <c r="D167" s="45">
        <v>19.466899999999999</v>
      </c>
      <c r="E167" s="45">
        <v>18.606400000000001</v>
      </c>
      <c r="F167" s="45">
        <v>21.435099999999998</v>
      </c>
      <c r="G167" s="45">
        <v>21</v>
      </c>
      <c r="H167" s="45">
        <v>21.359200000000001</v>
      </c>
      <c r="I167" s="45">
        <v>18.863700000000001</v>
      </c>
      <c r="J167" s="45">
        <v>21.720800000000001</v>
      </c>
      <c r="K167" s="45">
        <v>21.6494</v>
      </c>
      <c r="L167" s="45">
        <v>21.857199999999999</v>
      </c>
      <c r="M167" s="45">
        <v>21</v>
      </c>
      <c r="N167" s="45">
        <v>7.0681000000000003</v>
      </c>
      <c r="O167" s="45">
        <v>0</v>
      </c>
      <c r="P167" s="45">
        <v>7.0681000000000003</v>
      </c>
      <c r="Q167" s="45">
        <v>7.0152000000000001</v>
      </c>
      <c r="R167" s="45">
        <v>7.9024999999999999</v>
      </c>
      <c r="S167" s="45" t="s">
        <v>268</v>
      </c>
      <c r="T167" s="45">
        <v>7.0987999999999998</v>
      </c>
      <c r="U167" s="45">
        <v>0</v>
      </c>
      <c r="V167" s="45">
        <v>7.0987999999999998</v>
      </c>
      <c r="W167" s="45">
        <v>7.0167999999999999</v>
      </c>
      <c r="X167" s="45">
        <v>9.8925999999999998</v>
      </c>
      <c r="Y167" s="45">
        <v>0</v>
      </c>
      <c r="Z167" s="45">
        <v>6.9893000000000001</v>
      </c>
      <c r="AA167" s="45">
        <v>0</v>
      </c>
      <c r="AB167" s="45">
        <v>6.9893000000000001</v>
      </c>
      <c r="AC167" s="45">
        <v>7.0106999999999999</v>
      </c>
      <c r="AD167" s="45">
        <v>6.8571999999999997</v>
      </c>
      <c r="AE167" s="45">
        <v>0</v>
      </c>
      <c r="AF167" s="166"/>
    </row>
    <row r="168" spans="1:32" ht="13.8" hidden="1" outlineLevel="1" collapsed="1">
      <c r="A168" s="8">
        <v>45323</v>
      </c>
      <c r="B168" s="45">
        <v>17.765999999999998</v>
      </c>
      <c r="C168" s="45">
        <v>19.008600000000001</v>
      </c>
      <c r="D168" s="45">
        <v>17.593299999999999</v>
      </c>
      <c r="E168" s="45">
        <v>17.6493</v>
      </c>
      <c r="F168" s="45">
        <v>17.363399999999999</v>
      </c>
      <c r="G168" s="45">
        <v>5</v>
      </c>
      <c r="H168" s="45">
        <v>19.6541</v>
      </c>
      <c r="I168" s="45">
        <v>19.008600000000001</v>
      </c>
      <c r="J168" s="45">
        <v>19.7622</v>
      </c>
      <c r="K168" s="45">
        <v>19.7044</v>
      </c>
      <c r="L168" s="45">
        <v>20.020700000000001</v>
      </c>
      <c r="M168" s="45">
        <v>0</v>
      </c>
      <c r="N168" s="45">
        <v>7.0042999999999997</v>
      </c>
      <c r="O168" s="45">
        <v>0</v>
      </c>
      <c r="P168" s="45">
        <v>7.0042999999999997</v>
      </c>
      <c r="Q168" s="45">
        <v>7.0237999999999996</v>
      </c>
      <c r="R168" s="45">
        <v>6.9444999999999997</v>
      </c>
      <c r="S168" s="45">
        <v>5</v>
      </c>
      <c r="T168" s="45">
        <v>6.9718999999999998</v>
      </c>
      <c r="U168" s="45">
        <v>0</v>
      </c>
      <c r="V168" s="45">
        <v>6.9718999999999998</v>
      </c>
      <c r="W168" s="45">
        <v>7.0107999999999997</v>
      </c>
      <c r="X168" s="45">
        <v>6.6639999999999997</v>
      </c>
      <c r="Y168" s="45">
        <v>0</v>
      </c>
      <c r="Z168" s="45">
        <v>7.0724999999999998</v>
      </c>
      <c r="AA168" s="45">
        <v>0</v>
      </c>
      <c r="AB168" s="45">
        <v>7.0724999999999998</v>
      </c>
      <c r="AC168" s="45">
        <v>7.0697999999999999</v>
      </c>
      <c r="AD168" s="45">
        <v>7.0853000000000002</v>
      </c>
      <c r="AE168" s="45">
        <v>5</v>
      </c>
      <c r="AF168" s="166"/>
    </row>
    <row r="169" spans="1:32" ht="13.8" hidden="1" outlineLevel="1" collapsed="1">
      <c r="A169" s="8">
        <v>45352</v>
      </c>
      <c r="B169" s="45">
        <v>18.025200000000002</v>
      </c>
      <c r="C169" s="45">
        <v>18.497199999999999</v>
      </c>
      <c r="D169" s="45">
        <v>17.905799999999999</v>
      </c>
      <c r="E169" s="45">
        <v>17.160599999999999</v>
      </c>
      <c r="F169" s="45">
        <v>21.095400000000001</v>
      </c>
      <c r="G169" s="45">
        <v>0</v>
      </c>
      <c r="H169" s="45">
        <v>19.9282</v>
      </c>
      <c r="I169" s="45">
        <v>18.497199999999999</v>
      </c>
      <c r="J169" s="45">
        <v>20.374199999999998</v>
      </c>
      <c r="K169" s="45">
        <v>20.068999999999999</v>
      </c>
      <c r="L169" s="45">
        <v>21.402899999999999</v>
      </c>
      <c r="M169" s="45">
        <v>0</v>
      </c>
      <c r="N169" s="45">
        <v>7.3292000000000002</v>
      </c>
      <c r="O169" s="45">
        <v>0</v>
      </c>
      <c r="P169" s="45">
        <v>7.3292000000000002</v>
      </c>
      <c r="Q169" s="45">
        <v>7.3479999999999999</v>
      </c>
      <c r="R169" s="45">
        <v>6.4356</v>
      </c>
      <c r="S169" s="45" t="s">
        <v>268</v>
      </c>
      <c r="T169" s="45">
        <v>7.3612000000000002</v>
      </c>
      <c r="U169" s="45">
        <v>0</v>
      </c>
      <c r="V169" s="45">
        <v>7.3612000000000002</v>
      </c>
      <c r="W169" s="45">
        <v>7.3726000000000003</v>
      </c>
      <c r="X169" s="45">
        <v>6.5</v>
      </c>
      <c r="Y169" s="45">
        <v>0</v>
      </c>
      <c r="Z169" s="45">
        <v>7.1338999999999997</v>
      </c>
      <c r="AA169" s="45">
        <v>0</v>
      </c>
      <c r="AB169" s="45">
        <v>7.1338999999999997</v>
      </c>
      <c r="AC169" s="45">
        <v>7.1891999999999996</v>
      </c>
      <c r="AD169" s="45">
        <v>6.3582999999999998</v>
      </c>
      <c r="AE169" s="45">
        <v>0</v>
      </c>
      <c r="AF169" s="166"/>
    </row>
    <row r="170" spans="1:32" ht="13.8" collapsed="1">
      <c r="A170" s="8">
        <v>45383</v>
      </c>
      <c r="B170" s="45">
        <v>19.3552</v>
      </c>
      <c r="C170" s="45">
        <v>18.255700000000001</v>
      </c>
      <c r="D170" s="45">
        <v>19.480399999999999</v>
      </c>
      <c r="E170" s="45">
        <v>19.023099999999999</v>
      </c>
      <c r="F170" s="45">
        <v>20.813700000000001</v>
      </c>
      <c r="G170" s="45">
        <v>4.5</v>
      </c>
      <c r="H170" s="45">
        <v>20.479600000000001</v>
      </c>
      <c r="I170" s="45">
        <v>18.255700000000001</v>
      </c>
      <c r="J170" s="45">
        <v>20.759</v>
      </c>
      <c r="K170" s="45">
        <v>20.3109</v>
      </c>
      <c r="L170" s="45">
        <v>21.9255</v>
      </c>
      <c r="M170" s="45">
        <v>0</v>
      </c>
      <c r="N170" s="45">
        <v>7.0833000000000004</v>
      </c>
      <c r="O170" s="45">
        <v>0</v>
      </c>
      <c r="P170" s="45">
        <v>7.0833000000000004</v>
      </c>
      <c r="Q170" s="45">
        <v>7.5019999999999998</v>
      </c>
      <c r="R170" s="45">
        <v>5.6776999999999997</v>
      </c>
      <c r="S170" s="45">
        <v>4.5</v>
      </c>
      <c r="T170" s="45">
        <v>7.0754000000000001</v>
      </c>
      <c r="U170" s="45">
        <v>0</v>
      </c>
      <c r="V170" s="45">
        <v>7.0754000000000001</v>
      </c>
      <c r="W170" s="45">
        <v>7.5757000000000003</v>
      </c>
      <c r="X170" s="45">
        <v>4.5354000000000001</v>
      </c>
      <c r="Y170" s="45">
        <v>4.5</v>
      </c>
      <c r="Z170" s="45">
        <v>7.1067999999999998</v>
      </c>
      <c r="AA170" s="45">
        <v>0</v>
      </c>
      <c r="AB170" s="45">
        <v>7.1067999999999998</v>
      </c>
      <c r="AC170" s="45">
        <v>7.2108999999999996</v>
      </c>
      <c r="AD170" s="45">
        <v>6.9318999999999997</v>
      </c>
      <c r="AE170" s="45">
        <v>0</v>
      </c>
      <c r="AF170" s="166"/>
    </row>
    <row r="171" spans="1:32" ht="13.8">
      <c r="A171" s="8">
        <v>45413</v>
      </c>
      <c r="B171" s="45">
        <v>17.395399999999999</v>
      </c>
      <c r="C171" s="45">
        <v>18.756799999999998</v>
      </c>
      <c r="D171" s="45">
        <v>17.131799999999998</v>
      </c>
      <c r="E171" s="45">
        <v>17.0884</v>
      </c>
      <c r="F171" s="45">
        <v>17.998200000000001</v>
      </c>
      <c r="G171" s="45">
        <v>4.5</v>
      </c>
      <c r="H171" s="45">
        <v>19.2151</v>
      </c>
      <c r="I171" s="45">
        <v>18.756799999999998</v>
      </c>
      <c r="J171" s="45">
        <v>19.322700000000001</v>
      </c>
      <c r="K171" s="45">
        <v>19.119</v>
      </c>
      <c r="L171" s="45">
        <v>20.800599999999999</v>
      </c>
      <c r="M171" s="45">
        <v>0</v>
      </c>
      <c r="N171" s="45">
        <v>6.7954999999999997</v>
      </c>
      <c r="O171" s="45">
        <v>0</v>
      </c>
      <c r="P171" s="45">
        <v>6.7954999999999997</v>
      </c>
      <c r="Q171" s="45">
        <v>6.9942000000000002</v>
      </c>
      <c r="R171" s="45">
        <v>6.0979000000000001</v>
      </c>
      <c r="S171" s="45">
        <v>4.5</v>
      </c>
      <c r="T171" s="45">
        <v>6.7324999999999999</v>
      </c>
      <c r="U171" s="45">
        <v>0</v>
      </c>
      <c r="V171" s="45">
        <v>6.7324999999999999</v>
      </c>
      <c r="W171" s="45">
        <v>6.9596</v>
      </c>
      <c r="X171" s="45">
        <v>5.9569999999999999</v>
      </c>
      <c r="Y171" s="45">
        <v>4.5</v>
      </c>
      <c r="Z171" s="45">
        <v>7.0758999999999999</v>
      </c>
      <c r="AA171" s="45">
        <v>0</v>
      </c>
      <c r="AB171" s="45">
        <v>7.0758999999999999</v>
      </c>
      <c r="AC171" s="45">
        <v>7.1430999999999996</v>
      </c>
      <c r="AD171" s="45">
        <v>6.6757999999999997</v>
      </c>
      <c r="AE171" s="45">
        <v>0</v>
      </c>
      <c r="AF171" s="166"/>
    </row>
    <row r="172" spans="1:32" ht="13.8">
      <c r="A172" s="8">
        <v>45444</v>
      </c>
      <c r="B172" s="45">
        <v>17.468900000000001</v>
      </c>
      <c r="C172" s="45">
        <v>18.206499999999998</v>
      </c>
      <c r="D172" s="45">
        <v>17.3522</v>
      </c>
      <c r="E172" s="45">
        <v>17.3797</v>
      </c>
      <c r="F172" s="45">
        <v>17.465499999999999</v>
      </c>
      <c r="G172" s="45">
        <v>11.0185</v>
      </c>
      <c r="H172" s="45">
        <v>18.473700000000001</v>
      </c>
      <c r="I172" s="45">
        <v>18.206499999999998</v>
      </c>
      <c r="J172" s="45">
        <v>18.520800000000001</v>
      </c>
      <c r="K172" s="45">
        <v>18.450900000000001</v>
      </c>
      <c r="L172" s="45">
        <v>18.998799999999999</v>
      </c>
      <c r="M172" s="45">
        <v>17</v>
      </c>
      <c r="N172" s="45">
        <v>7.1558000000000002</v>
      </c>
      <c r="O172" s="45">
        <v>0</v>
      </c>
      <c r="P172" s="45">
        <v>7.1558000000000002</v>
      </c>
      <c r="Q172" s="45">
        <v>7.3489000000000004</v>
      </c>
      <c r="R172" s="45">
        <v>6.6993</v>
      </c>
      <c r="S172" s="45">
        <v>4.5</v>
      </c>
      <c r="T172" s="45">
        <v>7.2111000000000001</v>
      </c>
      <c r="U172" s="45">
        <v>0</v>
      </c>
      <c r="V172" s="45">
        <v>7.2111000000000001</v>
      </c>
      <c r="W172" s="45">
        <v>7.3982000000000001</v>
      </c>
      <c r="X172" s="45">
        <v>6.3503999999999996</v>
      </c>
      <c r="Y172" s="45">
        <v>4.5</v>
      </c>
      <c r="Z172" s="45">
        <v>7.0564</v>
      </c>
      <c r="AA172" s="45">
        <v>0</v>
      </c>
      <c r="AB172" s="45">
        <v>7.0564</v>
      </c>
      <c r="AC172" s="45">
        <v>7.2205000000000004</v>
      </c>
      <c r="AD172" s="45">
        <v>6.7881999999999998</v>
      </c>
      <c r="AE172" s="45">
        <v>0</v>
      </c>
      <c r="AF172" s="166"/>
    </row>
    <row r="173" spans="1:32" ht="13.8">
      <c r="A173" s="8">
        <v>45474</v>
      </c>
      <c r="B173" s="45">
        <v>18.6128</v>
      </c>
      <c r="C173" s="45">
        <v>18.113299999999999</v>
      </c>
      <c r="D173" s="45">
        <v>18.6676</v>
      </c>
      <c r="E173" s="45">
        <v>18.2605</v>
      </c>
      <c r="F173" s="45">
        <v>19.284300000000002</v>
      </c>
      <c r="G173" s="45">
        <v>19.3169</v>
      </c>
      <c r="H173" s="45">
        <v>19.581099999999999</v>
      </c>
      <c r="I173" s="45">
        <v>18.113299999999999</v>
      </c>
      <c r="J173" s="45">
        <v>19.7578</v>
      </c>
      <c r="K173" s="45">
        <v>19.255400000000002</v>
      </c>
      <c r="L173" s="45">
        <v>20.5595</v>
      </c>
      <c r="M173" s="45">
        <v>19.3169</v>
      </c>
      <c r="N173" s="45">
        <v>7.4694000000000003</v>
      </c>
      <c r="O173" s="45">
        <v>0</v>
      </c>
      <c r="P173" s="45">
        <v>7.4694000000000003</v>
      </c>
      <c r="Q173" s="45">
        <v>7.1439000000000004</v>
      </c>
      <c r="R173" s="45">
        <v>7.8802000000000003</v>
      </c>
      <c r="S173" s="45" t="s">
        <v>268</v>
      </c>
      <c r="T173" s="45">
        <v>7.6863000000000001</v>
      </c>
      <c r="U173" s="45">
        <v>0</v>
      </c>
      <c r="V173" s="45">
        <v>7.6863000000000001</v>
      </c>
      <c r="W173" s="45">
        <v>7.1748000000000003</v>
      </c>
      <c r="X173" s="45">
        <v>8.3797999999999995</v>
      </c>
      <c r="Y173" s="45">
        <v>0</v>
      </c>
      <c r="Z173" s="45">
        <v>6.9734999999999996</v>
      </c>
      <c r="AA173" s="45">
        <v>0</v>
      </c>
      <c r="AB173" s="45">
        <v>6.9734999999999996</v>
      </c>
      <c r="AC173" s="45">
        <v>7.0654000000000003</v>
      </c>
      <c r="AD173" s="45">
        <v>6.8749000000000002</v>
      </c>
      <c r="AE173" s="45">
        <v>0</v>
      </c>
      <c r="AF173" s="166"/>
    </row>
    <row r="174" spans="1:32" ht="13.8">
      <c r="A174" s="8">
        <v>45505</v>
      </c>
      <c r="B174" s="45">
        <v>16.041499999999999</v>
      </c>
      <c r="C174" s="45">
        <v>18.319800000000001</v>
      </c>
      <c r="D174" s="45">
        <v>15.606299999999999</v>
      </c>
      <c r="E174" s="45">
        <v>15.591900000000001</v>
      </c>
      <c r="F174" s="45">
        <v>15.764900000000001</v>
      </c>
      <c r="G174" s="45">
        <v>13.198399999999999</v>
      </c>
      <c r="H174" s="45">
        <v>18.164999999999999</v>
      </c>
      <c r="I174" s="45">
        <v>18.319800000000001</v>
      </c>
      <c r="J174" s="45">
        <v>18.127199999999998</v>
      </c>
      <c r="K174" s="45">
        <v>18.166499999999999</v>
      </c>
      <c r="L174" s="45">
        <v>17.9635</v>
      </c>
      <c r="M174" s="45">
        <v>17.353200000000001</v>
      </c>
      <c r="N174" s="45">
        <v>6.5073999999999996</v>
      </c>
      <c r="O174" s="45">
        <v>0</v>
      </c>
      <c r="P174" s="45">
        <v>6.5073999999999996</v>
      </c>
      <c r="Q174" s="45">
        <v>6.2281000000000004</v>
      </c>
      <c r="R174" s="45">
        <v>7.9317000000000002</v>
      </c>
      <c r="S174" s="45">
        <v>4.5</v>
      </c>
      <c r="T174" s="45">
        <v>6.7145999999999999</v>
      </c>
      <c r="U174" s="45">
        <v>0</v>
      </c>
      <c r="V174" s="45">
        <v>6.7145999999999999</v>
      </c>
      <c r="W174" s="45">
        <v>6.2656999999999998</v>
      </c>
      <c r="X174" s="45">
        <v>8.3066999999999993</v>
      </c>
      <c r="Y174" s="45">
        <v>4.5</v>
      </c>
      <c r="Z174" s="45">
        <v>6.2412999999999998</v>
      </c>
      <c r="AA174" s="45">
        <v>0</v>
      </c>
      <c r="AB174" s="45">
        <v>6.2412999999999998</v>
      </c>
      <c r="AC174" s="45">
        <v>6.1882000000000001</v>
      </c>
      <c r="AD174" s="45">
        <v>6.7460000000000004</v>
      </c>
      <c r="AE174" s="45">
        <v>0</v>
      </c>
      <c r="AF174" s="166"/>
    </row>
    <row r="175" spans="1:32" ht="13.8">
      <c r="A175" s="8">
        <v>45536</v>
      </c>
      <c r="B175" s="45">
        <v>16.322500000000002</v>
      </c>
      <c r="C175" s="45">
        <v>17.732299999999999</v>
      </c>
      <c r="D175" s="45">
        <v>16.060500000000001</v>
      </c>
      <c r="E175" s="45">
        <v>15.9633</v>
      </c>
      <c r="F175" s="45">
        <v>16.754100000000001</v>
      </c>
      <c r="G175" s="45">
        <v>11.8123</v>
      </c>
      <c r="H175" s="45">
        <v>18.163799999999998</v>
      </c>
      <c r="I175" s="45">
        <v>17.732299999999999</v>
      </c>
      <c r="J175" s="45">
        <v>18.2621</v>
      </c>
      <c r="K175" s="45">
        <v>18.2788</v>
      </c>
      <c r="L175" s="45">
        <v>18.2271</v>
      </c>
      <c r="M175" s="45">
        <v>17.158100000000001</v>
      </c>
      <c r="N175" s="45">
        <v>6.2797000000000001</v>
      </c>
      <c r="O175" s="45">
        <v>0</v>
      </c>
      <c r="P175" s="45">
        <v>6.2797000000000001</v>
      </c>
      <c r="Q175" s="45">
        <v>6.4108999999999998</v>
      </c>
      <c r="R175" s="45">
        <v>5.5635000000000003</v>
      </c>
      <c r="S175" s="45">
        <v>4.5</v>
      </c>
      <c r="T175" s="45">
        <v>6.5780000000000003</v>
      </c>
      <c r="U175" s="45">
        <v>0</v>
      </c>
      <c r="V175" s="45">
        <v>6.5780000000000003</v>
      </c>
      <c r="W175" s="45">
        <v>6.7525000000000004</v>
      </c>
      <c r="X175" s="45">
        <v>5.2948000000000004</v>
      </c>
      <c r="Y175" s="45">
        <v>4.5</v>
      </c>
      <c r="Z175" s="45">
        <v>5.8663999999999996</v>
      </c>
      <c r="AA175" s="45">
        <v>0</v>
      </c>
      <c r="AB175" s="45">
        <v>5.8663999999999996</v>
      </c>
      <c r="AC175" s="45">
        <v>5.9006999999999996</v>
      </c>
      <c r="AD175" s="45">
        <v>5.7207999999999997</v>
      </c>
      <c r="AE175" s="45">
        <v>4.5</v>
      </c>
      <c r="AF175" s="166"/>
    </row>
    <row r="176" spans="1:32" ht="13.8">
      <c r="A176" s="8">
        <v>45566</v>
      </c>
      <c r="B176" s="45">
        <v>16.1158</v>
      </c>
      <c r="C176" s="45">
        <v>17.1099</v>
      </c>
      <c r="D176" s="45">
        <v>15.9991</v>
      </c>
      <c r="E176" s="45">
        <v>17.705300000000001</v>
      </c>
      <c r="F176" s="45">
        <v>19.1845</v>
      </c>
      <c r="G176" s="45">
        <v>6.6468999999999996</v>
      </c>
      <c r="H176" s="45">
        <v>19.0167</v>
      </c>
      <c r="I176" s="45">
        <v>17.1099</v>
      </c>
      <c r="J176" s="45">
        <v>19.315300000000001</v>
      </c>
      <c r="K176" s="45">
        <v>19.066400000000002</v>
      </c>
      <c r="L176" s="45">
        <v>19.8383</v>
      </c>
      <c r="M176" s="45">
        <v>20.058</v>
      </c>
      <c r="N176" s="45">
        <v>6.0441000000000003</v>
      </c>
      <c r="O176" s="45">
        <v>0</v>
      </c>
      <c r="P176" s="45">
        <v>6.0441000000000003</v>
      </c>
      <c r="Q176" s="45">
        <v>7.1013000000000002</v>
      </c>
      <c r="R176" s="45">
        <v>5.3566000000000003</v>
      </c>
      <c r="S176" s="45">
        <v>5.6862000000000004</v>
      </c>
      <c r="T176" s="45">
        <v>6.0332999999999997</v>
      </c>
      <c r="U176" s="45">
        <v>0</v>
      </c>
      <c r="V176" s="45">
        <v>6.0332999999999997</v>
      </c>
      <c r="W176" s="45">
        <v>7.1958000000000002</v>
      </c>
      <c r="X176" s="45">
        <v>5.0388999999999999</v>
      </c>
      <c r="Y176" s="45">
        <v>5.6862000000000004</v>
      </c>
      <c r="Z176" s="45">
        <v>6.1791999999999998</v>
      </c>
      <c r="AA176" s="45">
        <v>0</v>
      </c>
      <c r="AB176" s="45">
        <v>6.1791999999999998</v>
      </c>
      <c r="AC176" s="45">
        <v>6.6338999999999997</v>
      </c>
      <c r="AD176" s="45">
        <v>5.4987000000000004</v>
      </c>
      <c r="AE176" s="45">
        <v>0</v>
      </c>
      <c r="AF176" s="166"/>
    </row>
    <row r="177" spans="1:32" ht="13.8">
      <c r="A177" s="8">
        <v>45597</v>
      </c>
      <c r="B177" s="45">
        <v>16.269500000000001</v>
      </c>
      <c r="C177" s="45">
        <v>17.442399999999999</v>
      </c>
      <c r="D177" s="45">
        <v>16.046600000000002</v>
      </c>
      <c r="E177" s="45">
        <v>15.69</v>
      </c>
      <c r="F177" s="45">
        <v>16.971900000000002</v>
      </c>
      <c r="G177" s="45">
        <v>18.8659</v>
      </c>
      <c r="H177" s="45">
        <v>17.7818</v>
      </c>
      <c r="I177" s="45">
        <v>17.442399999999999</v>
      </c>
      <c r="J177" s="45">
        <v>17.8583</v>
      </c>
      <c r="K177" s="45">
        <v>17.939800000000002</v>
      </c>
      <c r="L177" s="45">
        <v>17.6326</v>
      </c>
      <c r="M177" s="45">
        <v>18.8659</v>
      </c>
      <c r="N177" s="45">
        <v>6.3872</v>
      </c>
      <c r="O177" s="45">
        <v>0</v>
      </c>
      <c r="P177" s="45">
        <v>6.3872</v>
      </c>
      <c r="Q177" s="45">
        <v>6.4047999999999998</v>
      </c>
      <c r="R177" s="45">
        <v>6.2210999999999999</v>
      </c>
      <c r="S177" s="45">
        <v>0</v>
      </c>
      <c r="T177" s="45">
        <v>6.4497</v>
      </c>
      <c r="U177" s="45">
        <v>0</v>
      </c>
      <c r="V177" s="45">
        <v>6.4497</v>
      </c>
      <c r="W177" s="45">
        <v>6.4932999999999996</v>
      </c>
      <c r="X177" s="45">
        <v>5.2294999999999998</v>
      </c>
      <c r="Y177" s="45">
        <v>0</v>
      </c>
      <c r="Z177" s="45">
        <v>6.2525000000000004</v>
      </c>
      <c r="AA177" s="45">
        <v>0</v>
      </c>
      <c r="AB177" s="45">
        <v>6.2525000000000004</v>
      </c>
      <c r="AC177" s="45">
        <v>6.1661000000000001</v>
      </c>
      <c r="AD177" s="45">
        <v>6.5471000000000004</v>
      </c>
      <c r="AE177" s="45">
        <v>0</v>
      </c>
      <c r="AF177" s="166"/>
    </row>
    <row r="178" spans="1:32" ht="13.8">
      <c r="A178" s="8">
        <v>45627</v>
      </c>
      <c r="B178" s="45">
        <v>15.970599999999999</v>
      </c>
      <c r="C178" s="45">
        <v>17.189</v>
      </c>
      <c r="D178" s="45">
        <v>15.71</v>
      </c>
      <c r="E178" s="45">
        <v>15.653</v>
      </c>
      <c r="F178" s="45">
        <v>16.045400000000001</v>
      </c>
      <c r="G178" s="45">
        <v>11.645200000000001</v>
      </c>
      <c r="H178" s="45">
        <v>17.479800000000001</v>
      </c>
      <c r="I178" s="45">
        <v>17.189</v>
      </c>
      <c r="J178" s="45">
        <v>17.553999999999998</v>
      </c>
      <c r="K178" s="45">
        <v>17.474299999999999</v>
      </c>
      <c r="L178" s="45">
        <v>17.803000000000001</v>
      </c>
      <c r="M178" s="45">
        <v>17.702400000000001</v>
      </c>
      <c r="N178" s="45">
        <v>6.2093999999999996</v>
      </c>
      <c r="O178" s="45">
        <v>0</v>
      </c>
      <c r="P178" s="45">
        <v>6.2093999999999996</v>
      </c>
      <c r="Q178" s="45">
        <v>6.1375999999999999</v>
      </c>
      <c r="R178" s="45">
        <v>6.4720000000000004</v>
      </c>
      <c r="S178" s="45">
        <v>6.0033000000000003</v>
      </c>
      <c r="T178" s="45">
        <v>6.2664</v>
      </c>
      <c r="U178" s="45">
        <v>0</v>
      </c>
      <c r="V178" s="45">
        <v>6.2664</v>
      </c>
      <c r="W178" s="45">
        <v>6.1566999999999998</v>
      </c>
      <c r="X178" s="45">
        <v>6.5960999999999999</v>
      </c>
      <c r="Y178" s="45">
        <v>0</v>
      </c>
      <c r="Z178" s="45">
        <v>6.1273</v>
      </c>
      <c r="AA178" s="45">
        <v>0</v>
      </c>
      <c r="AB178" s="45">
        <v>6.1273</v>
      </c>
      <c r="AC178" s="45">
        <v>6.1097000000000001</v>
      </c>
      <c r="AD178" s="45">
        <v>6.2401</v>
      </c>
      <c r="AE178" s="45">
        <v>6.0033000000000003</v>
      </c>
      <c r="AF178" s="166"/>
    </row>
    <row r="179" spans="1:32" ht="13.8">
      <c r="A179" s="8">
        <v>45658</v>
      </c>
      <c r="B179" s="45">
        <v>17.7422</v>
      </c>
      <c r="C179" s="45">
        <v>16.839500000000001</v>
      </c>
      <c r="D179" s="45">
        <v>17.870699999999999</v>
      </c>
      <c r="E179" s="45">
        <v>16.2988</v>
      </c>
      <c r="F179" s="45">
        <v>19.7196</v>
      </c>
      <c r="G179" s="45">
        <v>19.6982</v>
      </c>
      <c r="H179" s="45">
        <v>18.746600000000001</v>
      </c>
      <c r="I179" s="45">
        <v>16.839500000000001</v>
      </c>
      <c r="J179" s="45">
        <v>19.044899999999998</v>
      </c>
      <c r="K179" s="45">
        <v>18.0901</v>
      </c>
      <c r="L179" s="45">
        <v>20.04</v>
      </c>
      <c r="M179" s="45">
        <v>19.6982</v>
      </c>
      <c r="N179" s="45">
        <v>5.8982999999999999</v>
      </c>
      <c r="O179" s="45">
        <v>0</v>
      </c>
      <c r="P179" s="45">
        <v>5.8982999999999999</v>
      </c>
      <c r="Q179" s="45">
        <v>5.8064999999999998</v>
      </c>
      <c r="R179" s="45">
        <v>6.5862999999999996</v>
      </c>
      <c r="S179" s="45" t="s">
        <v>268</v>
      </c>
      <c r="T179" s="45">
        <v>6.1189</v>
      </c>
      <c r="U179" s="45">
        <v>0</v>
      </c>
      <c r="V179" s="45">
        <v>6.1189</v>
      </c>
      <c r="W179" s="45">
        <v>6.0343</v>
      </c>
      <c r="X179" s="45">
        <v>6.6087999999999996</v>
      </c>
      <c r="Y179" s="45">
        <v>0</v>
      </c>
      <c r="Z179" s="45">
        <v>5.5469999999999997</v>
      </c>
      <c r="AA179" s="45">
        <v>0</v>
      </c>
      <c r="AB179" s="45">
        <v>5.5469999999999997</v>
      </c>
      <c r="AC179" s="45">
        <v>5.4739000000000004</v>
      </c>
      <c r="AD179" s="45">
        <v>6.5114000000000001</v>
      </c>
      <c r="AE179" s="45">
        <v>0</v>
      </c>
      <c r="AF179" s="166"/>
    </row>
    <row r="180" spans="1:32" ht="13.8">
      <c r="A180" s="8">
        <v>45689</v>
      </c>
      <c r="B180" s="45">
        <v>15.3969</v>
      </c>
      <c r="C180" s="45">
        <v>16.877700000000001</v>
      </c>
      <c r="D180" s="45">
        <v>15.1637</v>
      </c>
      <c r="E180" s="45">
        <v>15.025499999999999</v>
      </c>
      <c r="F180" s="45">
        <v>15.7582</v>
      </c>
      <c r="G180" s="45">
        <v>11.0534</v>
      </c>
      <c r="H180" s="45">
        <v>17.471299999999999</v>
      </c>
      <c r="I180" s="45">
        <v>16.877700000000001</v>
      </c>
      <c r="J180" s="45">
        <v>17.590699999999998</v>
      </c>
      <c r="K180" s="45">
        <v>17.869</v>
      </c>
      <c r="L180" s="45">
        <v>16.7697</v>
      </c>
      <c r="M180" s="45">
        <v>19.059100000000001</v>
      </c>
      <c r="N180" s="45">
        <v>6.4146999999999998</v>
      </c>
      <c r="O180" s="45">
        <v>0</v>
      </c>
      <c r="P180" s="45">
        <v>6.4146999999999998</v>
      </c>
      <c r="Q180" s="45">
        <v>6.2047999999999996</v>
      </c>
      <c r="R180" s="45">
        <v>7.9814999999999996</v>
      </c>
      <c r="S180" s="45">
        <v>6.0034000000000001</v>
      </c>
      <c r="T180" s="45">
        <v>6.4577</v>
      </c>
      <c r="U180" s="45">
        <v>0</v>
      </c>
      <c r="V180" s="45">
        <v>6.4577</v>
      </c>
      <c r="W180" s="45">
        <v>6.1669999999999998</v>
      </c>
      <c r="X180" s="45">
        <v>8.4848999999999997</v>
      </c>
      <c r="Y180" s="45">
        <v>0</v>
      </c>
      <c r="Z180" s="45">
        <v>6.2797000000000001</v>
      </c>
      <c r="AA180" s="45">
        <v>0</v>
      </c>
      <c r="AB180" s="45">
        <v>6.2797000000000001</v>
      </c>
      <c r="AC180" s="45">
        <v>6.3327999999999998</v>
      </c>
      <c r="AD180" s="45">
        <v>6.0891000000000002</v>
      </c>
      <c r="AE180" s="45">
        <v>6.0034000000000001</v>
      </c>
      <c r="AF180" s="166"/>
    </row>
    <row r="181" spans="1:32" ht="13.8">
      <c r="A181" s="8">
        <v>45717</v>
      </c>
      <c r="B181" s="45">
        <v>16.167100000000001</v>
      </c>
      <c r="C181" s="45">
        <v>16.298400000000001</v>
      </c>
      <c r="D181" s="45">
        <v>16.140599999999999</v>
      </c>
      <c r="E181" s="45">
        <v>15.8657</v>
      </c>
      <c r="F181" s="45">
        <v>17.346699999999998</v>
      </c>
      <c r="G181" s="45">
        <v>9.7626000000000008</v>
      </c>
      <c r="H181" s="45">
        <v>17.7193</v>
      </c>
      <c r="I181" s="45">
        <v>16.298400000000001</v>
      </c>
      <c r="J181" s="45">
        <v>18.059699999999999</v>
      </c>
      <c r="K181" s="45">
        <v>18.283999999999999</v>
      </c>
      <c r="L181" s="45">
        <v>17.441600000000001</v>
      </c>
      <c r="M181" s="45">
        <v>18.907800000000002</v>
      </c>
      <c r="N181" s="45">
        <v>5.8284000000000002</v>
      </c>
      <c r="O181" s="45">
        <v>0</v>
      </c>
      <c r="P181" s="45">
        <v>5.8284000000000002</v>
      </c>
      <c r="Q181" s="45">
        <v>5.9131999999999998</v>
      </c>
      <c r="R181" s="45">
        <v>4.7680999999999996</v>
      </c>
      <c r="S181" s="45">
        <v>4.1837</v>
      </c>
      <c r="T181" s="45">
        <v>5.9432999999999998</v>
      </c>
      <c r="U181" s="45">
        <v>0</v>
      </c>
      <c r="V181" s="45">
        <v>5.9432999999999998</v>
      </c>
      <c r="W181" s="45">
        <v>5.9455999999999998</v>
      </c>
      <c r="X181" s="45">
        <v>4.827</v>
      </c>
      <c r="Y181" s="45">
        <v>0</v>
      </c>
      <c r="Z181" s="45">
        <v>5.3167999999999997</v>
      </c>
      <c r="AA181" s="45">
        <v>0</v>
      </c>
      <c r="AB181" s="45">
        <v>5.3167999999999997</v>
      </c>
      <c r="AC181" s="45">
        <v>5.7135999999999996</v>
      </c>
      <c r="AD181" s="45">
        <v>4.7576000000000001</v>
      </c>
      <c r="AE181" s="45">
        <v>4.1837</v>
      </c>
      <c r="AF181" s="166"/>
    </row>
    <row r="182" spans="1:32" ht="13.8">
      <c r="A182" s="8">
        <v>45748</v>
      </c>
      <c r="B182" s="45">
        <v>16.886900000000001</v>
      </c>
      <c r="C182" s="45">
        <v>16.477799999999998</v>
      </c>
      <c r="D182" s="45">
        <v>16.942699999999999</v>
      </c>
      <c r="E182" s="45">
        <v>15.1518</v>
      </c>
      <c r="F182" s="45">
        <v>18.875900000000001</v>
      </c>
      <c r="G182" s="45">
        <v>20.011199999999999</v>
      </c>
      <c r="H182" s="45">
        <v>18.351900000000001</v>
      </c>
      <c r="I182" s="45">
        <v>16.477799999999998</v>
      </c>
      <c r="J182" s="45">
        <v>18.647099999999998</v>
      </c>
      <c r="K182" s="45">
        <v>18.162700000000001</v>
      </c>
      <c r="L182" s="45">
        <v>19.003699999999998</v>
      </c>
      <c r="M182" s="45">
        <v>20.011199999999999</v>
      </c>
      <c r="N182" s="45">
        <v>5.9660000000000002</v>
      </c>
      <c r="O182" s="45">
        <v>0</v>
      </c>
      <c r="P182" s="45">
        <v>5.9660000000000002</v>
      </c>
      <c r="Q182" s="45">
        <v>5.9770000000000003</v>
      </c>
      <c r="R182" s="45">
        <v>5.6325000000000003</v>
      </c>
      <c r="S182" s="45" t="s">
        <v>268</v>
      </c>
      <c r="T182" s="45">
        <v>5.9985999999999997</v>
      </c>
      <c r="U182" s="45">
        <v>0</v>
      </c>
      <c r="V182" s="45">
        <v>5.9985999999999997</v>
      </c>
      <c r="W182" s="45">
        <v>5.9981999999999998</v>
      </c>
      <c r="X182" s="45">
        <v>6.1616</v>
      </c>
      <c r="Y182" s="45">
        <v>0</v>
      </c>
      <c r="Z182" s="45">
        <v>5.7210000000000001</v>
      </c>
      <c r="AA182" s="45">
        <v>0</v>
      </c>
      <c r="AB182" s="45">
        <v>5.7210000000000001</v>
      </c>
      <c r="AC182" s="45">
        <v>5.7641999999999998</v>
      </c>
      <c r="AD182" s="45">
        <v>5.5940000000000003</v>
      </c>
      <c r="AE182" s="45">
        <v>0</v>
      </c>
      <c r="AF182" s="166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22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2" t="s">
        <v>131</v>
      </c>
    </row>
    <row r="5" spans="1:19" ht="12.75" customHeight="1">
      <c r="A5" s="13" t="s">
        <v>54</v>
      </c>
    </row>
    <row r="6" spans="1:19" s="20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0" customFormat="1" ht="12.75" customHeight="1">
      <c r="A7" s="200"/>
      <c r="B7" s="253"/>
      <c r="C7" s="251" t="s">
        <v>70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0" customFormat="1" ht="88.5" customHeight="1">
      <c r="A8" s="201"/>
      <c r="B8" s="254"/>
      <c r="C8" s="251"/>
      <c r="D8" s="25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21.266300000000001</v>
      </c>
      <c r="C11" s="45">
        <v>34.3688</v>
      </c>
      <c r="D11" s="45">
        <v>15.4963</v>
      </c>
      <c r="E11" s="45">
        <v>14.9884</v>
      </c>
      <c r="F11" s="45">
        <v>19.086500000000001</v>
      </c>
      <c r="G11" s="45">
        <v>11.9552</v>
      </c>
      <c r="H11" s="45">
        <v>21.9344</v>
      </c>
      <c r="I11" s="45">
        <v>34.548099999999998</v>
      </c>
      <c r="J11" s="45">
        <v>16.053599999999999</v>
      </c>
      <c r="K11" s="45">
        <v>14.998900000000001</v>
      </c>
      <c r="L11" s="45">
        <v>19.151299999999999</v>
      </c>
      <c r="M11" s="45">
        <v>16.476400000000002</v>
      </c>
      <c r="N11" s="45">
        <v>8.7175999999999991</v>
      </c>
      <c r="O11" s="45">
        <v>20.252500000000001</v>
      </c>
      <c r="P11" s="45">
        <v>7.7706</v>
      </c>
      <c r="Q11" s="45">
        <v>12.8873</v>
      </c>
      <c r="R11" s="45">
        <v>11.4619</v>
      </c>
      <c r="S11" s="45">
        <v>7.3914</v>
      </c>
    </row>
    <row r="12" spans="1:19" ht="15" hidden="1" customHeight="1" outlineLevel="1">
      <c r="A12" s="8">
        <v>40575</v>
      </c>
      <c r="B12" s="45">
        <v>23.179300000000001</v>
      </c>
      <c r="C12" s="45">
        <v>32.919600000000003</v>
      </c>
      <c r="D12" s="45">
        <v>17.301500000000001</v>
      </c>
      <c r="E12" s="45">
        <v>21.4495</v>
      </c>
      <c r="F12" s="45">
        <v>18.439399999999999</v>
      </c>
      <c r="G12" s="45">
        <v>10.9558</v>
      </c>
      <c r="H12" s="45">
        <v>25.917300000000001</v>
      </c>
      <c r="I12" s="45">
        <v>33.136800000000001</v>
      </c>
      <c r="J12" s="45">
        <v>20.052800000000001</v>
      </c>
      <c r="K12" s="45">
        <v>21.4377</v>
      </c>
      <c r="L12" s="45">
        <v>19.345400000000001</v>
      </c>
      <c r="M12" s="45">
        <v>16.980799999999999</v>
      </c>
      <c r="N12" s="45">
        <v>10.2624</v>
      </c>
      <c r="O12" s="45">
        <v>20.5977</v>
      </c>
      <c r="P12" s="45">
        <v>9.8623999999999992</v>
      </c>
      <c r="Q12" s="45">
        <v>22</v>
      </c>
      <c r="R12" s="45">
        <v>14.6089</v>
      </c>
      <c r="S12" s="45">
        <v>7.8837999999999999</v>
      </c>
    </row>
    <row r="13" spans="1:19" ht="15" hidden="1" customHeight="1" outlineLevel="1">
      <c r="A13" s="8">
        <v>40603</v>
      </c>
      <c r="B13" s="45">
        <v>28.325600000000001</v>
      </c>
      <c r="C13" s="45">
        <v>33.817999999999998</v>
      </c>
      <c r="D13" s="45">
        <v>23.7059</v>
      </c>
      <c r="E13" s="45">
        <v>30.415099999999999</v>
      </c>
      <c r="F13" s="45">
        <v>20.970099999999999</v>
      </c>
      <c r="G13" s="45">
        <v>16.252800000000001</v>
      </c>
      <c r="H13" s="45">
        <v>29.4238</v>
      </c>
      <c r="I13" s="45">
        <v>33.9846</v>
      </c>
      <c r="J13" s="45">
        <v>25.2196</v>
      </c>
      <c r="K13" s="45">
        <v>30.619</v>
      </c>
      <c r="L13" s="45">
        <v>21.877300000000002</v>
      </c>
      <c r="M13" s="45">
        <v>19.745899999999999</v>
      </c>
      <c r="N13" s="45">
        <v>11.2171</v>
      </c>
      <c r="O13" s="45">
        <v>21.5687</v>
      </c>
      <c r="P13" s="45">
        <v>10.0458</v>
      </c>
      <c r="Q13" s="45">
        <v>10.943</v>
      </c>
      <c r="R13" s="45">
        <v>12.0435</v>
      </c>
      <c r="S13" s="45">
        <v>8.4803999999999995</v>
      </c>
    </row>
    <row r="14" spans="1:19" ht="15" hidden="1" customHeight="1" outlineLevel="1">
      <c r="A14" s="8">
        <v>40634</v>
      </c>
      <c r="B14" s="45">
        <v>29.979800000000001</v>
      </c>
      <c r="C14" s="45">
        <v>34.432000000000002</v>
      </c>
      <c r="D14" s="45">
        <v>23.261399999999998</v>
      </c>
      <c r="E14" s="45">
        <v>28.290299999999998</v>
      </c>
      <c r="F14" s="45">
        <v>22.280799999999999</v>
      </c>
      <c r="G14" s="45">
        <v>16.18</v>
      </c>
      <c r="H14" s="45">
        <v>30.613499999999998</v>
      </c>
      <c r="I14" s="45">
        <v>34.482999999999997</v>
      </c>
      <c r="J14" s="45">
        <v>24.3645</v>
      </c>
      <c r="K14" s="45">
        <v>28.290299999999998</v>
      </c>
      <c r="L14" s="45">
        <v>22.467300000000002</v>
      </c>
      <c r="M14" s="45">
        <v>20.338200000000001</v>
      </c>
      <c r="N14" s="45">
        <v>9.3018000000000001</v>
      </c>
      <c r="O14" s="45">
        <v>20.653700000000001</v>
      </c>
      <c r="P14" s="45">
        <v>8.3866999999999994</v>
      </c>
      <c r="Q14" s="45">
        <v>0</v>
      </c>
      <c r="R14" s="45">
        <v>13.801500000000001</v>
      </c>
      <c r="S14" s="45">
        <v>7.4592999999999998</v>
      </c>
    </row>
    <row r="15" spans="1:19" ht="15" hidden="1" customHeight="1" outlineLevel="1">
      <c r="A15" s="8">
        <v>40664</v>
      </c>
      <c r="B15" s="45">
        <v>29.460699999999999</v>
      </c>
      <c r="C15" s="45">
        <v>34.352899999999998</v>
      </c>
      <c r="D15" s="45">
        <v>22.805700000000002</v>
      </c>
      <c r="E15" s="45">
        <v>27.738700000000001</v>
      </c>
      <c r="F15" s="45">
        <v>19.930099999999999</v>
      </c>
      <c r="G15" s="45">
        <v>17.746500000000001</v>
      </c>
      <c r="H15" s="45">
        <v>30.561599999999999</v>
      </c>
      <c r="I15" s="45">
        <v>34.3979</v>
      </c>
      <c r="J15" s="45">
        <v>24.567699999999999</v>
      </c>
      <c r="K15" s="45">
        <v>28.059000000000001</v>
      </c>
      <c r="L15" s="45">
        <v>22.491399999999999</v>
      </c>
      <c r="M15" s="45">
        <v>18.982199999999999</v>
      </c>
      <c r="N15" s="45">
        <v>11.555899999999999</v>
      </c>
      <c r="O15" s="45">
        <v>20.792100000000001</v>
      </c>
      <c r="P15" s="45">
        <v>11.2416</v>
      </c>
      <c r="Q15" s="45">
        <v>11.7395</v>
      </c>
      <c r="R15" s="45">
        <v>11.047700000000001</v>
      </c>
      <c r="S15" s="45">
        <v>11.8172</v>
      </c>
    </row>
    <row r="16" spans="1:19" ht="15" hidden="1" customHeight="1" outlineLevel="1">
      <c r="A16" s="8">
        <v>40695</v>
      </c>
      <c r="B16" s="45">
        <v>32.047800000000002</v>
      </c>
      <c r="C16" s="45">
        <v>34.745100000000001</v>
      </c>
      <c r="D16" s="45">
        <v>27.9209</v>
      </c>
      <c r="E16" s="45">
        <v>40.184399999999997</v>
      </c>
      <c r="F16" s="45">
        <v>24.375499999999999</v>
      </c>
      <c r="G16" s="45">
        <v>16.9923</v>
      </c>
      <c r="H16" s="45">
        <v>32.145600000000002</v>
      </c>
      <c r="I16" s="45">
        <v>34.799599999999998</v>
      </c>
      <c r="J16" s="45">
        <v>28.059000000000001</v>
      </c>
      <c r="K16" s="45">
        <v>40.219799999999999</v>
      </c>
      <c r="L16" s="45">
        <v>24.447099999999999</v>
      </c>
      <c r="M16" s="45">
        <v>17.119800000000001</v>
      </c>
      <c r="N16" s="45">
        <v>17.202500000000001</v>
      </c>
      <c r="O16" s="45">
        <v>21.337599999999998</v>
      </c>
      <c r="P16" s="45">
        <v>14.730399999999999</v>
      </c>
      <c r="Q16" s="45">
        <v>28.873699999999999</v>
      </c>
      <c r="R16" s="45">
        <v>14.955299999999999</v>
      </c>
      <c r="S16" s="45">
        <v>12.1806</v>
      </c>
    </row>
    <row r="17" spans="1:19" ht="15" hidden="1" customHeight="1" outlineLevel="1">
      <c r="A17" s="8">
        <v>40725</v>
      </c>
      <c r="B17" s="45">
        <v>26.723099999999999</v>
      </c>
      <c r="C17" s="45">
        <v>34.012999999999998</v>
      </c>
      <c r="D17" s="45">
        <v>20.294899999999998</v>
      </c>
      <c r="E17" s="45">
        <v>23.8857</v>
      </c>
      <c r="F17" s="45">
        <v>20.505500000000001</v>
      </c>
      <c r="G17" s="45">
        <v>14.2989</v>
      </c>
      <c r="H17" s="45">
        <v>27.007999999999999</v>
      </c>
      <c r="I17" s="45">
        <v>34.026400000000002</v>
      </c>
      <c r="J17" s="45">
        <v>20.610299999999999</v>
      </c>
      <c r="K17" s="45">
        <v>23.872599999999998</v>
      </c>
      <c r="L17" s="45">
        <v>20.533899999999999</v>
      </c>
      <c r="M17" s="45">
        <v>14.864699999999999</v>
      </c>
      <c r="N17" s="45">
        <v>12.655099999999999</v>
      </c>
      <c r="O17" s="45">
        <v>28.762899999999998</v>
      </c>
      <c r="P17" s="45">
        <v>11.6295</v>
      </c>
      <c r="Q17" s="45">
        <v>38.5837</v>
      </c>
      <c r="R17" s="45">
        <v>14.776300000000001</v>
      </c>
      <c r="S17" s="45">
        <v>11.170199999999999</v>
      </c>
    </row>
    <row r="18" spans="1:19" ht="15" hidden="1" customHeight="1" outlineLevel="1">
      <c r="A18" s="8">
        <v>40756</v>
      </c>
      <c r="B18" s="45">
        <v>25.212</v>
      </c>
      <c r="C18" s="45">
        <v>33.322899999999997</v>
      </c>
      <c r="D18" s="45">
        <v>20.604399999999998</v>
      </c>
      <c r="E18" s="45">
        <v>25.632300000000001</v>
      </c>
      <c r="F18" s="45">
        <v>19.493400000000001</v>
      </c>
      <c r="G18" s="45">
        <v>17.020399999999999</v>
      </c>
      <c r="H18" s="45">
        <v>25.381699999999999</v>
      </c>
      <c r="I18" s="45">
        <v>33.334099999999999</v>
      </c>
      <c r="J18" s="45">
        <v>20.758700000000001</v>
      </c>
      <c r="K18" s="45">
        <v>25.635400000000001</v>
      </c>
      <c r="L18" s="45">
        <v>19.511199999999999</v>
      </c>
      <c r="M18" s="45">
        <v>17.409300000000002</v>
      </c>
      <c r="N18" s="45">
        <v>14.465299999999999</v>
      </c>
      <c r="O18" s="45">
        <v>22.283200000000001</v>
      </c>
      <c r="P18" s="45">
        <v>14.276300000000001</v>
      </c>
      <c r="Q18" s="45">
        <v>11</v>
      </c>
      <c r="R18" s="45">
        <v>14.641999999999999</v>
      </c>
      <c r="S18" s="45">
        <v>14.248900000000001</v>
      </c>
    </row>
    <row r="19" spans="1:19" ht="15" hidden="1" customHeight="1" outlineLevel="1">
      <c r="A19" s="8">
        <v>40787</v>
      </c>
      <c r="B19" s="45">
        <v>23.883199999999999</v>
      </c>
      <c r="C19" s="45">
        <v>32.414299999999997</v>
      </c>
      <c r="D19" s="45">
        <v>20.176600000000001</v>
      </c>
      <c r="E19" s="45">
        <v>24.0656</v>
      </c>
      <c r="F19" s="45">
        <v>23.2928</v>
      </c>
      <c r="G19" s="45">
        <v>15.149800000000001</v>
      </c>
      <c r="H19" s="45">
        <v>25.447600000000001</v>
      </c>
      <c r="I19" s="45">
        <v>32.435699999999997</v>
      </c>
      <c r="J19" s="45">
        <v>21.829799999999999</v>
      </c>
      <c r="K19" s="45">
        <v>24.142199999999999</v>
      </c>
      <c r="L19" s="45">
        <v>24.3812</v>
      </c>
      <c r="M19" s="45">
        <v>16.814499999999999</v>
      </c>
      <c r="N19" s="45">
        <v>11.7669</v>
      </c>
      <c r="O19" s="45">
        <v>24.157900000000001</v>
      </c>
      <c r="P19" s="45">
        <v>11.6814</v>
      </c>
      <c r="Q19" s="45">
        <v>11</v>
      </c>
      <c r="R19" s="45">
        <v>12.3538</v>
      </c>
      <c r="S19" s="45">
        <v>11.494999999999999</v>
      </c>
    </row>
    <row r="20" spans="1:19" ht="15" hidden="1" customHeight="1" outlineLevel="1">
      <c r="A20" s="8">
        <v>40817</v>
      </c>
      <c r="B20" s="45">
        <v>24.459099999999999</v>
      </c>
      <c r="C20" s="45">
        <v>32.551299999999998</v>
      </c>
      <c r="D20" s="45">
        <v>20.822500000000002</v>
      </c>
      <c r="E20" s="45">
        <v>20.8872</v>
      </c>
      <c r="F20" s="45">
        <v>23.345700000000001</v>
      </c>
      <c r="G20" s="45">
        <v>16.5199</v>
      </c>
      <c r="H20" s="45">
        <v>24.944800000000001</v>
      </c>
      <c r="I20" s="45">
        <v>32.570799999999998</v>
      </c>
      <c r="J20" s="45">
        <v>21.320599999999999</v>
      </c>
      <c r="K20" s="45">
        <v>20.953299999999999</v>
      </c>
      <c r="L20" s="45">
        <v>23.653099999999998</v>
      </c>
      <c r="M20" s="45">
        <v>17.6114</v>
      </c>
      <c r="N20" s="45">
        <v>12.6761</v>
      </c>
      <c r="O20" s="45">
        <v>23.496500000000001</v>
      </c>
      <c r="P20" s="45">
        <v>12.4909</v>
      </c>
      <c r="Q20" s="45">
        <v>14.542899999999999</v>
      </c>
      <c r="R20" s="45">
        <v>13.281599999999999</v>
      </c>
      <c r="S20" s="45">
        <v>12.0695</v>
      </c>
    </row>
    <row r="21" spans="1:19" ht="15" hidden="1" customHeight="1" outlineLevel="1">
      <c r="A21" s="8">
        <v>40848</v>
      </c>
      <c r="B21" s="45">
        <v>24.131799999999998</v>
      </c>
      <c r="C21" s="45">
        <v>31.4893</v>
      </c>
      <c r="D21" s="45">
        <v>20.592400000000001</v>
      </c>
      <c r="E21" s="45">
        <v>24.873200000000001</v>
      </c>
      <c r="F21" s="45">
        <v>21.415299999999998</v>
      </c>
      <c r="G21" s="45">
        <v>16.833500000000001</v>
      </c>
      <c r="H21" s="45">
        <v>24.331800000000001</v>
      </c>
      <c r="I21" s="45">
        <v>31.518000000000001</v>
      </c>
      <c r="J21" s="45">
        <v>20.801200000000001</v>
      </c>
      <c r="K21" s="45">
        <v>25.169899999999998</v>
      </c>
      <c r="L21" s="45">
        <v>21.675899999999999</v>
      </c>
      <c r="M21" s="45">
        <v>16.945599999999999</v>
      </c>
      <c r="N21" s="45">
        <v>12.8285</v>
      </c>
      <c r="O21" s="45">
        <v>22.9923</v>
      </c>
      <c r="P21" s="45">
        <v>12.145799999999999</v>
      </c>
      <c r="Q21" s="45">
        <v>12.1212</v>
      </c>
      <c r="R21" s="45">
        <v>12.686</v>
      </c>
      <c r="S21" s="45">
        <v>11.358700000000001</v>
      </c>
    </row>
    <row r="22" spans="1:19" ht="15" hidden="1" customHeight="1" outlineLevel="1">
      <c r="A22" s="8">
        <v>40878</v>
      </c>
      <c r="B22" s="45">
        <v>25.162099999999999</v>
      </c>
      <c r="C22" s="45">
        <v>32.404800000000002</v>
      </c>
      <c r="D22" s="45">
        <v>21.876799999999999</v>
      </c>
      <c r="E22" s="45">
        <v>25.4071</v>
      </c>
      <c r="F22" s="45">
        <v>23.682700000000001</v>
      </c>
      <c r="G22" s="45">
        <v>16.582000000000001</v>
      </c>
      <c r="H22" s="45">
        <v>25.2639</v>
      </c>
      <c r="I22" s="45">
        <v>32.421599999999998</v>
      </c>
      <c r="J22" s="45">
        <v>21.977900000000002</v>
      </c>
      <c r="K22" s="45">
        <v>25.565899999999999</v>
      </c>
      <c r="L22" s="45">
        <v>23.773</v>
      </c>
      <c r="M22" s="45">
        <v>16.634399999999999</v>
      </c>
      <c r="N22" s="45">
        <v>15.0596</v>
      </c>
      <c r="O22" s="45">
        <v>23.008800000000001</v>
      </c>
      <c r="P22" s="45">
        <v>14.5922</v>
      </c>
      <c r="Q22" s="45">
        <v>15.382999999999999</v>
      </c>
      <c r="R22" s="45">
        <v>15.21</v>
      </c>
      <c r="S22" s="45">
        <v>13.451700000000001</v>
      </c>
    </row>
    <row r="23" spans="1:19" ht="15" hidden="1" customHeight="1" outlineLevel="1">
      <c r="A23" s="8">
        <v>40909</v>
      </c>
      <c r="B23" s="45">
        <v>27.4892</v>
      </c>
      <c r="C23" s="45">
        <v>31.506699999999999</v>
      </c>
      <c r="D23" s="45">
        <v>24.087399999999999</v>
      </c>
      <c r="E23" s="45">
        <v>22.680599999999998</v>
      </c>
      <c r="F23" s="45">
        <v>26.702100000000002</v>
      </c>
      <c r="G23" s="45">
        <v>19.847000000000001</v>
      </c>
      <c r="H23" s="45">
        <v>27.593599999999999</v>
      </c>
      <c r="I23" s="45">
        <v>31.517600000000002</v>
      </c>
      <c r="J23" s="45">
        <v>24.2362</v>
      </c>
      <c r="K23" s="45">
        <v>22.680599999999998</v>
      </c>
      <c r="L23" s="45">
        <v>26.8919</v>
      </c>
      <c r="M23" s="45">
        <v>20.5471</v>
      </c>
      <c r="N23" s="45">
        <v>12.377700000000001</v>
      </c>
      <c r="O23" s="45">
        <v>22.734200000000001</v>
      </c>
      <c r="P23" s="45">
        <v>11.4421</v>
      </c>
      <c r="Q23" s="45">
        <v>11</v>
      </c>
      <c r="R23" s="45">
        <v>12.9465</v>
      </c>
      <c r="S23" s="45">
        <v>10.0303</v>
      </c>
    </row>
    <row r="24" spans="1:19" ht="15" hidden="1" customHeight="1" outlineLevel="1">
      <c r="A24" s="8">
        <v>40940</v>
      </c>
      <c r="B24" s="45">
        <v>28.6708</v>
      </c>
      <c r="C24" s="45">
        <v>29.577300000000001</v>
      </c>
      <c r="D24" s="45">
        <v>28.255700000000001</v>
      </c>
      <c r="E24" s="45">
        <v>29.530899999999999</v>
      </c>
      <c r="F24" s="45">
        <v>30.955100000000002</v>
      </c>
      <c r="G24" s="45">
        <v>19.413499999999999</v>
      </c>
      <c r="H24" s="45">
        <v>28.912800000000001</v>
      </c>
      <c r="I24" s="45">
        <v>29.5763</v>
      </c>
      <c r="J24" s="45">
        <v>28.6021</v>
      </c>
      <c r="K24" s="45">
        <v>29.5412</v>
      </c>
      <c r="L24" s="45">
        <v>31.477599999999999</v>
      </c>
      <c r="M24" s="45">
        <v>19.7974</v>
      </c>
      <c r="N24" s="45">
        <v>14.625500000000001</v>
      </c>
      <c r="O24" s="45">
        <v>30.058800000000002</v>
      </c>
      <c r="P24" s="45">
        <v>14.0128</v>
      </c>
      <c r="Q24" s="45">
        <v>23.8721</v>
      </c>
      <c r="R24" s="45">
        <v>15.007999999999999</v>
      </c>
      <c r="S24" s="45">
        <v>11.712899999999999</v>
      </c>
    </row>
    <row r="25" spans="1:19" ht="15" hidden="1" customHeight="1" outlineLevel="1">
      <c r="A25" s="8">
        <v>40969</v>
      </c>
      <c r="B25" s="45">
        <v>25.023</v>
      </c>
      <c r="C25" s="45">
        <v>28.9298</v>
      </c>
      <c r="D25" s="45">
        <v>23.024699999999999</v>
      </c>
      <c r="E25" s="45">
        <v>21.068999999999999</v>
      </c>
      <c r="F25" s="45">
        <v>28.675999999999998</v>
      </c>
      <c r="G25" s="45">
        <v>15.855499999999999</v>
      </c>
      <c r="H25" s="45">
        <v>25.199000000000002</v>
      </c>
      <c r="I25" s="45">
        <v>28.961600000000001</v>
      </c>
      <c r="J25" s="45">
        <v>23.2378</v>
      </c>
      <c r="K25" s="45">
        <v>21.069099999999999</v>
      </c>
      <c r="L25" s="45">
        <v>29.392199999999999</v>
      </c>
      <c r="M25" s="45">
        <v>15.9521</v>
      </c>
      <c r="N25" s="45">
        <v>14.456200000000001</v>
      </c>
      <c r="O25" s="45">
        <v>21.209900000000001</v>
      </c>
      <c r="P25" s="45">
        <v>13.829800000000001</v>
      </c>
      <c r="Q25" s="45">
        <v>11</v>
      </c>
      <c r="R25" s="45">
        <v>13.9602</v>
      </c>
      <c r="S25" s="45">
        <v>13.459300000000001</v>
      </c>
    </row>
    <row r="26" spans="1:19" ht="15" hidden="1" customHeight="1" outlineLevel="1">
      <c r="A26" s="8">
        <v>41000</v>
      </c>
      <c r="B26" s="45">
        <v>26.039200000000001</v>
      </c>
      <c r="C26" s="45">
        <v>28.854700000000001</v>
      </c>
      <c r="D26" s="45">
        <v>24.2226</v>
      </c>
      <c r="E26" s="45">
        <v>23.7029</v>
      </c>
      <c r="F26" s="45">
        <v>26.521599999999999</v>
      </c>
      <c r="G26" s="45">
        <v>18.453800000000001</v>
      </c>
      <c r="H26" s="45">
        <v>26.572199999999999</v>
      </c>
      <c r="I26" s="45">
        <v>28.8992</v>
      </c>
      <c r="J26" s="45">
        <v>24.9697</v>
      </c>
      <c r="K26" s="45">
        <v>24.0943</v>
      </c>
      <c r="L26" s="45">
        <v>27.2104</v>
      </c>
      <c r="M26" s="45">
        <v>19.384599999999999</v>
      </c>
      <c r="N26" s="45">
        <v>14.0146</v>
      </c>
      <c r="O26" s="45">
        <v>18.408000000000001</v>
      </c>
      <c r="P26" s="45">
        <v>13.8355</v>
      </c>
      <c r="Q26" s="45">
        <v>14.958500000000001</v>
      </c>
      <c r="R26" s="45">
        <v>14.2043</v>
      </c>
      <c r="S26" s="45">
        <v>12.9414</v>
      </c>
    </row>
    <row r="27" spans="1:19" ht="15" hidden="1" customHeight="1" outlineLevel="1">
      <c r="A27" s="8">
        <v>41030</v>
      </c>
      <c r="B27" s="45">
        <v>25.641400000000001</v>
      </c>
      <c r="C27" s="45">
        <v>27.592700000000001</v>
      </c>
      <c r="D27" s="45">
        <v>24.2941</v>
      </c>
      <c r="E27" s="45">
        <v>22.965699999999998</v>
      </c>
      <c r="F27" s="45">
        <v>27.035799999999998</v>
      </c>
      <c r="G27" s="45">
        <v>19.448799999999999</v>
      </c>
      <c r="H27" s="45">
        <v>25.954999999999998</v>
      </c>
      <c r="I27" s="45">
        <v>27.597799999999999</v>
      </c>
      <c r="J27" s="45">
        <v>24.769200000000001</v>
      </c>
      <c r="K27" s="45">
        <v>22.965699999999998</v>
      </c>
      <c r="L27" s="45">
        <v>27.732800000000001</v>
      </c>
      <c r="M27" s="45">
        <v>19.9483</v>
      </c>
      <c r="N27" s="45">
        <v>14.3193</v>
      </c>
      <c r="O27" s="45">
        <v>23.734000000000002</v>
      </c>
      <c r="P27" s="45">
        <v>14.126200000000001</v>
      </c>
      <c r="Q27" s="45">
        <v>0</v>
      </c>
      <c r="R27" s="45">
        <v>12.541399999999999</v>
      </c>
      <c r="S27" s="45">
        <v>15.7254</v>
      </c>
    </row>
    <row r="28" spans="1:19" ht="15" hidden="1" customHeight="1" outlineLevel="1">
      <c r="A28" s="8">
        <v>41061</v>
      </c>
      <c r="B28" s="45">
        <v>23.9514</v>
      </c>
      <c r="C28" s="45">
        <v>25.307300000000001</v>
      </c>
      <c r="D28" s="45">
        <v>23.146699999999999</v>
      </c>
      <c r="E28" s="45">
        <v>19.855599999999999</v>
      </c>
      <c r="F28" s="45">
        <v>26.958200000000001</v>
      </c>
      <c r="G28" s="45">
        <v>18.909500000000001</v>
      </c>
      <c r="H28" s="45">
        <v>24.174600000000002</v>
      </c>
      <c r="I28" s="45">
        <v>25.309200000000001</v>
      </c>
      <c r="J28" s="45">
        <v>23.481000000000002</v>
      </c>
      <c r="K28" s="45">
        <v>19.9084</v>
      </c>
      <c r="L28" s="45">
        <v>27.259</v>
      </c>
      <c r="M28" s="45">
        <v>19.549700000000001</v>
      </c>
      <c r="N28" s="45">
        <v>13.399699999999999</v>
      </c>
      <c r="O28" s="45">
        <v>24.5703</v>
      </c>
      <c r="P28" s="45">
        <v>12.8767</v>
      </c>
      <c r="Q28" s="45">
        <v>16.183499999999999</v>
      </c>
      <c r="R28" s="45">
        <v>14.2128</v>
      </c>
      <c r="S28" s="45">
        <v>11.0594</v>
      </c>
    </row>
    <row r="29" spans="1:19" ht="15" hidden="1" customHeight="1" outlineLevel="1">
      <c r="A29" s="8">
        <v>41091</v>
      </c>
      <c r="B29" s="45">
        <v>25.967400000000001</v>
      </c>
      <c r="C29" s="45">
        <v>26.9419</v>
      </c>
      <c r="D29" s="45">
        <v>25.247800000000002</v>
      </c>
      <c r="E29" s="45">
        <v>24.451000000000001</v>
      </c>
      <c r="F29" s="45">
        <v>28.604700000000001</v>
      </c>
      <c r="G29" s="45">
        <v>17.238199999999999</v>
      </c>
      <c r="H29" s="45">
        <v>26.1738</v>
      </c>
      <c r="I29" s="45">
        <v>26.957599999999999</v>
      </c>
      <c r="J29" s="45">
        <v>25.581</v>
      </c>
      <c r="K29" s="45">
        <v>24.451000000000001</v>
      </c>
      <c r="L29" s="45">
        <v>29.100300000000001</v>
      </c>
      <c r="M29" s="45">
        <v>17.424800000000001</v>
      </c>
      <c r="N29" s="45">
        <v>13.801600000000001</v>
      </c>
      <c r="O29" s="45">
        <v>21.815200000000001</v>
      </c>
      <c r="P29" s="45">
        <v>13.129</v>
      </c>
      <c r="Q29" s="45">
        <v>0</v>
      </c>
      <c r="R29" s="45">
        <v>12.8833</v>
      </c>
      <c r="S29" s="45">
        <v>13.545</v>
      </c>
    </row>
    <row r="30" spans="1:19" ht="15" hidden="1" customHeight="1" outlineLevel="1">
      <c r="A30" s="8">
        <v>41122</v>
      </c>
      <c r="B30" s="45">
        <v>24.542400000000001</v>
      </c>
      <c r="C30" s="45">
        <v>28.430399999999999</v>
      </c>
      <c r="D30" s="45">
        <v>21.8001</v>
      </c>
      <c r="E30" s="45">
        <v>22.110299999999999</v>
      </c>
      <c r="F30" s="45">
        <v>25.601500000000001</v>
      </c>
      <c r="G30" s="45">
        <v>15.538500000000001</v>
      </c>
      <c r="H30" s="45">
        <v>25.149699999999999</v>
      </c>
      <c r="I30" s="45">
        <v>28.455300000000001</v>
      </c>
      <c r="J30" s="45">
        <v>22.6327</v>
      </c>
      <c r="K30" s="45">
        <v>22.117100000000001</v>
      </c>
      <c r="L30" s="45">
        <v>25.6935</v>
      </c>
      <c r="M30" s="45">
        <v>16.869499999999999</v>
      </c>
      <c r="N30" s="45">
        <v>12.0845</v>
      </c>
      <c r="O30" s="45">
        <v>21.1615</v>
      </c>
      <c r="P30" s="45">
        <v>11.801</v>
      </c>
      <c r="Q30" s="45">
        <v>20.447299999999998</v>
      </c>
      <c r="R30" s="45">
        <v>15.0776</v>
      </c>
      <c r="S30" s="45">
        <v>11.4961</v>
      </c>
    </row>
    <row r="31" spans="1:19" ht="15" hidden="1" customHeight="1" outlineLevel="1">
      <c r="A31" s="8">
        <v>41153</v>
      </c>
      <c r="B31" s="45">
        <v>23.636299999999999</v>
      </c>
      <c r="C31" s="45">
        <v>23.798100000000002</v>
      </c>
      <c r="D31" s="45">
        <v>23.510100000000001</v>
      </c>
      <c r="E31" s="45">
        <v>28.804500000000001</v>
      </c>
      <c r="F31" s="45">
        <v>25.3614</v>
      </c>
      <c r="G31" s="45">
        <v>16.117999999999999</v>
      </c>
      <c r="H31" s="45">
        <v>24.2486</v>
      </c>
      <c r="I31" s="45">
        <v>23.796800000000001</v>
      </c>
      <c r="J31" s="45">
        <v>24.635000000000002</v>
      </c>
      <c r="K31" s="45">
        <v>28.861499999999999</v>
      </c>
      <c r="L31" s="45">
        <v>25.973199999999999</v>
      </c>
      <c r="M31" s="45">
        <v>17.474499999999999</v>
      </c>
      <c r="N31" s="45">
        <v>11.8965</v>
      </c>
      <c r="O31" s="45">
        <v>27.1264</v>
      </c>
      <c r="P31" s="45">
        <v>11.8424</v>
      </c>
      <c r="Q31" s="45">
        <v>18.712499999999999</v>
      </c>
      <c r="R31" s="45">
        <v>12.5511</v>
      </c>
      <c r="S31" s="45">
        <v>11.463900000000001</v>
      </c>
    </row>
    <row r="32" spans="1:19" ht="15" hidden="1" customHeight="1" outlineLevel="1">
      <c r="A32" s="8">
        <v>41183</v>
      </c>
      <c r="B32" s="45">
        <v>21.5182</v>
      </c>
      <c r="C32" s="45">
        <v>22.8371</v>
      </c>
      <c r="D32" s="45">
        <v>20.678100000000001</v>
      </c>
      <c r="E32" s="45">
        <v>27.163</v>
      </c>
      <c r="F32" s="45">
        <v>23.521599999999999</v>
      </c>
      <c r="G32" s="45">
        <v>15.2613</v>
      </c>
      <c r="H32" s="45">
        <v>23.271599999999999</v>
      </c>
      <c r="I32" s="45">
        <v>23.5182</v>
      </c>
      <c r="J32" s="45">
        <v>23.064499999999999</v>
      </c>
      <c r="K32" s="45">
        <v>27.168099999999999</v>
      </c>
      <c r="L32" s="45">
        <v>23.648700000000002</v>
      </c>
      <c r="M32" s="45">
        <v>17.158000000000001</v>
      </c>
      <c r="N32" s="45">
        <v>13.1668</v>
      </c>
      <c r="O32" s="45">
        <v>1.2856000000000001</v>
      </c>
      <c r="P32" s="45">
        <v>14.043200000000001</v>
      </c>
      <c r="Q32" s="45">
        <v>23.496500000000001</v>
      </c>
      <c r="R32" s="45">
        <v>15.1479</v>
      </c>
      <c r="S32" s="45">
        <v>14.0093</v>
      </c>
    </row>
    <row r="33" spans="1:19" ht="15" hidden="1" customHeight="1" outlineLevel="1">
      <c r="A33" s="8">
        <v>41214</v>
      </c>
      <c r="B33" s="45">
        <v>22.006</v>
      </c>
      <c r="C33" s="45">
        <v>27.5503</v>
      </c>
      <c r="D33" s="45">
        <v>18.932400000000001</v>
      </c>
      <c r="E33" s="45">
        <v>18.641300000000001</v>
      </c>
      <c r="F33" s="45">
        <v>20.071400000000001</v>
      </c>
      <c r="G33" s="45">
        <v>16.7912</v>
      </c>
      <c r="H33" s="45">
        <v>23.155000000000001</v>
      </c>
      <c r="I33" s="45">
        <v>27.541499999999999</v>
      </c>
      <c r="J33" s="45">
        <v>20.252800000000001</v>
      </c>
      <c r="K33" s="45">
        <v>18.6463</v>
      </c>
      <c r="L33" s="45">
        <v>24.7377</v>
      </c>
      <c r="M33" s="45">
        <v>17.278300000000002</v>
      </c>
      <c r="N33" s="45">
        <v>12.2399</v>
      </c>
      <c r="O33" s="45">
        <v>35.604399999999998</v>
      </c>
      <c r="P33" s="45">
        <v>12.1526</v>
      </c>
      <c r="Q33" s="45">
        <v>12</v>
      </c>
      <c r="R33" s="45">
        <v>12</v>
      </c>
      <c r="S33" s="45">
        <v>13.359500000000001</v>
      </c>
    </row>
    <row r="34" spans="1:19" ht="15" hidden="1" customHeight="1" outlineLevel="1">
      <c r="A34" s="8">
        <v>41244</v>
      </c>
      <c r="B34" s="45">
        <v>25.8461</v>
      </c>
      <c r="C34" s="45">
        <v>30.754100000000001</v>
      </c>
      <c r="D34" s="45">
        <v>19.913399999999999</v>
      </c>
      <c r="E34" s="45">
        <v>18.188400000000001</v>
      </c>
      <c r="F34" s="45">
        <v>22.746099999999998</v>
      </c>
      <c r="G34" s="45">
        <v>17.753699999999998</v>
      </c>
      <c r="H34" s="45">
        <v>26.0701</v>
      </c>
      <c r="I34" s="45">
        <v>30.754200000000001</v>
      </c>
      <c r="J34" s="45">
        <v>20.212</v>
      </c>
      <c r="K34" s="45">
        <v>18.419</v>
      </c>
      <c r="L34" s="45">
        <v>23.055199999999999</v>
      </c>
      <c r="M34" s="45">
        <v>18.505400000000002</v>
      </c>
      <c r="N34" s="45">
        <v>11.3735</v>
      </c>
      <c r="O34" s="45">
        <v>30.459499999999998</v>
      </c>
      <c r="P34" s="45">
        <v>11.312799999999999</v>
      </c>
      <c r="Q34" s="45">
        <v>7.8902000000000001</v>
      </c>
      <c r="R34" s="45">
        <v>14.440099999999999</v>
      </c>
      <c r="S34" s="45">
        <v>10.8833</v>
      </c>
    </row>
    <row r="35" spans="1:19" ht="15" hidden="1" customHeight="1" outlineLevel="1">
      <c r="A35" s="8">
        <v>41275</v>
      </c>
      <c r="B35" s="45">
        <v>23.597799999999999</v>
      </c>
      <c r="C35" s="45">
        <v>29.167999999999999</v>
      </c>
      <c r="D35" s="45">
        <v>20.284400000000002</v>
      </c>
      <c r="E35" s="45">
        <v>18.500399999999999</v>
      </c>
      <c r="F35" s="45">
        <v>23.141500000000001</v>
      </c>
      <c r="G35" s="45">
        <v>24.243200000000002</v>
      </c>
      <c r="H35" s="45">
        <v>23.684200000000001</v>
      </c>
      <c r="I35" s="45">
        <v>29.167200000000001</v>
      </c>
      <c r="J35" s="45">
        <v>20.379100000000001</v>
      </c>
      <c r="K35" s="45">
        <v>18.498799999999999</v>
      </c>
      <c r="L35" s="45">
        <v>23.5303</v>
      </c>
      <c r="M35" s="45">
        <v>24.3537</v>
      </c>
      <c r="N35" s="45">
        <v>13.401300000000001</v>
      </c>
      <c r="O35" s="45">
        <v>34.868400000000001</v>
      </c>
      <c r="P35" s="45">
        <v>13.2735</v>
      </c>
      <c r="Q35" s="45">
        <v>23.700299999999999</v>
      </c>
      <c r="R35" s="45">
        <v>13.044700000000001</v>
      </c>
      <c r="S35" s="45">
        <v>15.568899999999999</v>
      </c>
    </row>
    <row r="36" spans="1:19" ht="15" hidden="1" customHeight="1" outlineLevel="1">
      <c r="A36" s="8">
        <v>41306</v>
      </c>
      <c r="B36" s="45">
        <v>26.249300000000002</v>
      </c>
      <c r="C36" s="45">
        <v>27.6233</v>
      </c>
      <c r="D36" s="45">
        <v>24.844200000000001</v>
      </c>
      <c r="E36" s="45">
        <v>27.299299999999999</v>
      </c>
      <c r="F36" s="45">
        <v>24.6767</v>
      </c>
      <c r="G36" s="45">
        <v>21.213999999999999</v>
      </c>
      <c r="H36" s="45">
        <v>26.3766</v>
      </c>
      <c r="I36" s="45">
        <v>27.3323</v>
      </c>
      <c r="J36" s="45">
        <v>25.367699999999999</v>
      </c>
      <c r="K36" s="45">
        <v>27.4269</v>
      </c>
      <c r="L36" s="45">
        <v>24.967199999999998</v>
      </c>
      <c r="M36" s="45">
        <v>23.0627</v>
      </c>
      <c r="N36" s="45">
        <v>21.8736</v>
      </c>
      <c r="O36" s="45">
        <v>49.784100000000002</v>
      </c>
      <c r="P36" s="45">
        <v>13.4489</v>
      </c>
      <c r="Q36" s="45">
        <v>14.5646</v>
      </c>
      <c r="R36" s="45">
        <v>14.0359</v>
      </c>
      <c r="S36" s="45">
        <v>12.956</v>
      </c>
    </row>
    <row r="37" spans="1:19" ht="15" hidden="1" customHeight="1" outlineLevel="1">
      <c r="A37" s="8">
        <v>41334</v>
      </c>
      <c r="B37" s="45">
        <v>26.1265</v>
      </c>
      <c r="C37" s="45">
        <v>27.659800000000001</v>
      </c>
      <c r="D37" s="45">
        <v>24.425699999999999</v>
      </c>
      <c r="E37" s="45">
        <v>25.936900000000001</v>
      </c>
      <c r="F37" s="45">
        <v>24.604199999999999</v>
      </c>
      <c r="G37" s="45">
        <v>20.888500000000001</v>
      </c>
      <c r="H37" s="45">
        <v>26.3032</v>
      </c>
      <c r="I37" s="45">
        <v>27.6645</v>
      </c>
      <c r="J37" s="45">
        <v>24.744700000000002</v>
      </c>
      <c r="K37" s="45">
        <v>25.936900000000001</v>
      </c>
      <c r="L37" s="45">
        <v>25.072500000000002</v>
      </c>
      <c r="M37" s="45">
        <v>20.982199999999999</v>
      </c>
      <c r="N37" s="45">
        <v>14.5783</v>
      </c>
      <c r="O37" s="45">
        <v>14.0791</v>
      </c>
      <c r="P37" s="45">
        <v>14.5844</v>
      </c>
      <c r="Q37" s="45">
        <v>0</v>
      </c>
      <c r="R37" s="45">
        <v>13.1105</v>
      </c>
      <c r="S37" s="45">
        <v>19.260000000000002</v>
      </c>
    </row>
    <row r="38" spans="1:19" ht="15" hidden="1" customHeight="1" outlineLevel="1">
      <c r="A38" s="8">
        <v>41365</v>
      </c>
      <c r="B38" s="45">
        <v>25.651199999999999</v>
      </c>
      <c r="C38" s="45">
        <v>27.549299999999999</v>
      </c>
      <c r="D38" s="45">
        <v>23.868099999999998</v>
      </c>
      <c r="E38" s="45">
        <v>26.480699999999999</v>
      </c>
      <c r="F38" s="45">
        <v>24.2209</v>
      </c>
      <c r="G38" s="45">
        <v>19.552299999999999</v>
      </c>
      <c r="H38" s="45">
        <v>26.365500000000001</v>
      </c>
      <c r="I38" s="45">
        <v>27.550899999999999</v>
      </c>
      <c r="J38" s="45">
        <v>25.106300000000001</v>
      </c>
      <c r="K38" s="45">
        <v>26.866099999999999</v>
      </c>
      <c r="L38" s="45">
        <v>25.125800000000002</v>
      </c>
      <c r="M38" s="45">
        <v>22.026599999999998</v>
      </c>
      <c r="N38" s="45">
        <v>14.407500000000001</v>
      </c>
      <c r="O38" s="45">
        <v>16.967199999999998</v>
      </c>
      <c r="P38" s="45">
        <v>14.404400000000001</v>
      </c>
      <c r="Q38" s="45">
        <v>14.9323</v>
      </c>
      <c r="R38" s="45">
        <v>14.240600000000001</v>
      </c>
      <c r="S38" s="45">
        <v>14.488899999999999</v>
      </c>
    </row>
    <row r="39" spans="1:19" ht="15" hidden="1" customHeight="1" outlineLevel="1">
      <c r="A39" s="8">
        <v>41395</v>
      </c>
      <c r="B39" s="45">
        <v>25.435099999999998</v>
      </c>
      <c r="C39" s="45">
        <v>27.734300000000001</v>
      </c>
      <c r="D39" s="45">
        <v>23.220099999999999</v>
      </c>
      <c r="E39" s="45">
        <v>26.215399999999999</v>
      </c>
      <c r="F39" s="45">
        <v>23.198499999999999</v>
      </c>
      <c r="G39" s="45">
        <v>18.933199999999999</v>
      </c>
      <c r="H39" s="45">
        <v>25.574000000000002</v>
      </c>
      <c r="I39" s="45">
        <v>27.7361</v>
      </c>
      <c r="J39" s="45">
        <v>23.444400000000002</v>
      </c>
      <c r="K39" s="45">
        <v>26.409600000000001</v>
      </c>
      <c r="L39" s="45">
        <v>23.421700000000001</v>
      </c>
      <c r="M39" s="45">
        <v>19.157800000000002</v>
      </c>
      <c r="N39" s="45">
        <v>13.2714</v>
      </c>
      <c r="O39" s="45">
        <v>13.0382</v>
      </c>
      <c r="P39" s="45">
        <v>13.272600000000001</v>
      </c>
      <c r="Q39" s="45">
        <v>12.218400000000001</v>
      </c>
      <c r="R39" s="45">
        <v>14.0501</v>
      </c>
      <c r="S39" s="45">
        <v>10.107100000000001</v>
      </c>
    </row>
    <row r="40" spans="1:19" ht="15" hidden="1" customHeight="1" outlineLevel="1">
      <c r="A40" s="8">
        <v>41426</v>
      </c>
      <c r="B40" s="45">
        <v>25.271799999999999</v>
      </c>
      <c r="C40" s="45">
        <v>27.752700000000001</v>
      </c>
      <c r="D40" s="45">
        <v>23.0197</v>
      </c>
      <c r="E40" s="45">
        <v>25.754799999999999</v>
      </c>
      <c r="F40" s="45">
        <v>24.321400000000001</v>
      </c>
      <c r="G40" s="45">
        <v>16.918700000000001</v>
      </c>
      <c r="H40" s="45">
        <v>25.613099999999999</v>
      </c>
      <c r="I40" s="45">
        <v>27.752600000000001</v>
      </c>
      <c r="J40" s="45">
        <v>23.571200000000001</v>
      </c>
      <c r="K40" s="45">
        <v>25.7746</v>
      </c>
      <c r="L40" s="45">
        <v>24.948899999999998</v>
      </c>
      <c r="M40" s="45">
        <v>17.407399999999999</v>
      </c>
      <c r="N40" s="45">
        <v>12.331300000000001</v>
      </c>
      <c r="O40" s="45">
        <v>29.215399999999999</v>
      </c>
      <c r="P40" s="45">
        <v>12.301299999999999</v>
      </c>
      <c r="Q40" s="45">
        <v>18.185500000000001</v>
      </c>
      <c r="R40" s="45">
        <v>12.3774</v>
      </c>
      <c r="S40" s="45">
        <v>12.0276</v>
      </c>
    </row>
    <row r="41" spans="1:19" ht="15" hidden="1" customHeight="1" outlineLevel="1">
      <c r="A41" s="8">
        <v>41456</v>
      </c>
      <c r="B41" s="45">
        <v>21.160599999999999</v>
      </c>
      <c r="C41" s="45">
        <v>23.524999999999999</v>
      </c>
      <c r="D41" s="45">
        <v>20.003499999999999</v>
      </c>
      <c r="E41" s="45">
        <v>17.773399999999999</v>
      </c>
      <c r="F41" s="45">
        <v>23.818000000000001</v>
      </c>
      <c r="G41" s="45">
        <v>18.4953</v>
      </c>
      <c r="H41" s="45">
        <v>21.333600000000001</v>
      </c>
      <c r="I41" s="45">
        <v>23.525099999999998</v>
      </c>
      <c r="J41" s="45">
        <v>20.229900000000001</v>
      </c>
      <c r="K41" s="45">
        <v>17.7745</v>
      </c>
      <c r="L41" s="45">
        <v>24.367100000000001</v>
      </c>
      <c r="M41" s="45">
        <v>19.147400000000001</v>
      </c>
      <c r="N41" s="45">
        <v>12.357200000000001</v>
      </c>
      <c r="O41" s="45">
        <v>23.288499999999999</v>
      </c>
      <c r="P41" s="45">
        <v>12.292899999999999</v>
      </c>
      <c r="Q41" s="45">
        <v>15.8758</v>
      </c>
      <c r="R41" s="45">
        <v>11.394</v>
      </c>
      <c r="S41" s="45">
        <v>13.231299999999999</v>
      </c>
    </row>
    <row r="42" spans="1:19" ht="15" hidden="1" customHeight="1" outlineLevel="1">
      <c r="A42" s="8">
        <v>41487</v>
      </c>
      <c r="B42" s="45">
        <v>23.543800000000001</v>
      </c>
      <c r="C42" s="45">
        <v>24.2529</v>
      </c>
      <c r="D42" s="45">
        <v>22.9816</v>
      </c>
      <c r="E42" s="45">
        <v>24.446300000000001</v>
      </c>
      <c r="F42" s="45">
        <v>23.091100000000001</v>
      </c>
      <c r="G42" s="45">
        <v>19.765000000000001</v>
      </c>
      <c r="H42" s="45">
        <v>23.81</v>
      </c>
      <c r="I42" s="45">
        <v>24.258900000000001</v>
      </c>
      <c r="J42" s="45">
        <v>23.440899999999999</v>
      </c>
      <c r="K42" s="45">
        <v>24.453299999999999</v>
      </c>
      <c r="L42" s="45">
        <v>23.780799999999999</v>
      </c>
      <c r="M42" s="45">
        <v>19.903700000000001</v>
      </c>
      <c r="N42" s="45">
        <v>11.0481</v>
      </c>
      <c r="O42" s="45">
        <v>18.192699999999999</v>
      </c>
      <c r="P42" s="45">
        <v>10.8931</v>
      </c>
      <c r="Q42" s="45">
        <v>16.942599999999999</v>
      </c>
      <c r="R42" s="45">
        <v>10.951599999999999</v>
      </c>
      <c r="S42" s="45">
        <v>8.7761999999999993</v>
      </c>
    </row>
    <row r="43" spans="1:19" ht="15" hidden="1" customHeight="1" outlineLevel="1">
      <c r="A43" s="8">
        <v>41518</v>
      </c>
      <c r="B43" s="45">
        <v>18.0871</v>
      </c>
      <c r="C43" s="45">
        <v>23.721</v>
      </c>
      <c r="D43" s="45">
        <v>16.2865</v>
      </c>
      <c r="E43" s="45">
        <v>23.129300000000001</v>
      </c>
      <c r="F43" s="45">
        <v>15.2074</v>
      </c>
      <c r="G43" s="45">
        <v>17.4131</v>
      </c>
      <c r="H43" s="45">
        <v>24.331399999999999</v>
      </c>
      <c r="I43" s="45">
        <v>23.7136</v>
      </c>
      <c r="J43" s="45">
        <v>24.776499999999999</v>
      </c>
      <c r="K43" s="45">
        <v>23.689900000000002</v>
      </c>
      <c r="L43" s="45">
        <v>26.616</v>
      </c>
      <c r="M43" s="45">
        <v>17.4207</v>
      </c>
      <c r="N43" s="45">
        <v>9.5311000000000003</v>
      </c>
      <c r="O43" s="45">
        <v>43.1541</v>
      </c>
      <c r="P43" s="45">
        <v>9.5237999999999996</v>
      </c>
      <c r="Q43" s="45">
        <v>13.823399999999999</v>
      </c>
      <c r="R43" s="45">
        <v>9.4686000000000003</v>
      </c>
      <c r="S43" s="45">
        <v>14.276999999999999</v>
      </c>
    </row>
    <row r="44" spans="1:19" ht="15" hidden="1" customHeight="1" outlineLevel="1">
      <c r="A44" s="8">
        <v>41548</v>
      </c>
      <c r="B44" s="45">
        <v>24.402100000000001</v>
      </c>
      <c r="C44" s="45">
        <v>26.9236</v>
      </c>
      <c r="D44" s="45">
        <v>22.329899999999999</v>
      </c>
      <c r="E44" s="45">
        <v>20.159800000000001</v>
      </c>
      <c r="F44" s="45">
        <v>24.630500000000001</v>
      </c>
      <c r="G44" s="45">
        <v>18.5169</v>
      </c>
      <c r="H44" s="45">
        <v>24.560300000000002</v>
      </c>
      <c r="I44" s="45">
        <v>26.921700000000001</v>
      </c>
      <c r="J44" s="45">
        <v>22.5763</v>
      </c>
      <c r="K44" s="45">
        <v>20.159800000000001</v>
      </c>
      <c r="L44" s="45">
        <v>25.019100000000002</v>
      </c>
      <c r="M44" s="45">
        <v>18.971699999999998</v>
      </c>
      <c r="N44" s="45">
        <v>11.5221</v>
      </c>
      <c r="O44" s="45">
        <v>39.392000000000003</v>
      </c>
      <c r="P44" s="45">
        <v>11.3607</v>
      </c>
      <c r="Q44" s="45">
        <v>0</v>
      </c>
      <c r="R44" s="45">
        <v>11.8073</v>
      </c>
      <c r="S44" s="45">
        <v>10.267799999999999</v>
      </c>
    </row>
    <row r="45" spans="1:19" ht="15" hidden="1" customHeight="1" outlineLevel="1">
      <c r="A45" s="8">
        <v>41579</v>
      </c>
      <c r="B45" s="45">
        <v>25.295500000000001</v>
      </c>
      <c r="C45" s="45">
        <v>27.714099999999998</v>
      </c>
      <c r="D45" s="45">
        <v>23.397400000000001</v>
      </c>
      <c r="E45" s="45">
        <v>22.9101</v>
      </c>
      <c r="F45" s="45">
        <v>24.657599999999999</v>
      </c>
      <c r="G45" s="45">
        <v>19.242999999999999</v>
      </c>
      <c r="H45" s="45">
        <v>25.736799999999999</v>
      </c>
      <c r="I45" s="45">
        <v>27.7181</v>
      </c>
      <c r="J45" s="45">
        <v>24.1038</v>
      </c>
      <c r="K45" s="45">
        <v>22.911799999999999</v>
      </c>
      <c r="L45" s="45">
        <v>26.082999999999998</v>
      </c>
      <c r="M45" s="45">
        <v>19.242999999999999</v>
      </c>
      <c r="N45" s="45">
        <v>9.4992000000000001</v>
      </c>
      <c r="O45" s="45">
        <v>18.5197</v>
      </c>
      <c r="P45" s="45">
        <v>9.4359000000000002</v>
      </c>
      <c r="Q45" s="45">
        <v>11</v>
      </c>
      <c r="R45" s="45">
        <v>9.4344999999999999</v>
      </c>
      <c r="S45" s="45">
        <v>0</v>
      </c>
    </row>
    <row r="46" spans="1:19" ht="15" hidden="1" customHeight="1" outlineLevel="1">
      <c r="A46" s="8">
        <v>41609</v>
      </c>
      <c r="B46" s="45">
        <v>22.6081</v>
      </c>
      <c r="C46" s="45">
        <v>27.4481</v>
      </c>
      <c r="D46" s="45">
        <v>19.3962</v>
      </c>
      <c r="E46" s="45">
        <v>20.2804</v>
      </c>
      <c r="F46" s="45">
        <v>19.287099999999999</v>
      </c>
      <c r="G46" s="45">
        <v>18.048200000000001</v>
      </c>
      <c r="H46" s="45">
        <v>23.351900000000001</v>
      </c>
      <c r="I46" s="45">
        <v>27.447500000000002</v>
      </c>
      <c r="J46" s="45">
        <v>20.3276</v>
      </c>
      <c r="K46" s="45">
        <v>21.366700000000002</v>
      </c>
      <c r="L46" s="45">
        <v>20.312799999999999</v>
      </c>
      <c r="M46" s="45">
        <v>18.452300000000001</v>
      </c>
      <c r="N46" s="45">
        <v>11.171099999999999</v>
      </c>
      <c r="O46" s="45">
        <v>30.898900000000001</v>
      </c>
      <c r="P46" s="45">
        <v>11.148099999999999</v>
      </c>
      <c r="Q46" s="45">
        <v>13.777200000000001</v>
      </c>
      <c r="R46" s="45">
        <v>9.5266000000000002</v>
      </c>
      <c r="S46" s="45">
        <v>9.1742000000000008</v>
      </c>
    </row>
    <row r="47" spans="1:19" ht="15" hidden="1" customHeight="1" outlineLevel="1">
      <c r="A47" s="8">
        <v>41640</v>
      </c>
      <c r="B47" s="45">
        <v>22.287299999999998</v>
      </c>
      <c r="C47" s="45">
        <v>27.763400000000001</v>
      </c>
      <c r="D47" s="45">
        <v>19.394500000000001</v>
      </c>
      <c r="E47" s="45">
        <v>18.095500000000001</v>
      </c>
      <c r="F47" s="45">
        <v>21.381699999999999</v>
      </c>
      <c r="G47" s="45">
        <v>20.2805</v>
      </c>
      <c r="H47" s="45">
        <v>22.595500000000001</v>
      </c>
      <c r="I47" s="45">
        <v>27.7622</v>
      </c>
      <c r="J47" s="45">
        <v>19.763200000000001</v>
      </c>
      <c r="K47" s="45">
        <v>18.095500000000001</v>
      </c>
      <c r="L47" s="45">
        <v>22.666</v>
      </c>
      <c r="M47" s="45">
        <v>20.577100000000002</v>
      </c>
      <c r="N47" s="45">
        <v>9.7062000000000008</v>
      </c>
      <c r="O47" s="45">
        <v>35.363999999999997</v>
      </c>
      <c r="P47" s="45">
        <v>9.6509999999999998</v>
      </c>
      <c r="Q47" s="45">
        <v>0</v>
      </c>
      <c r="R47" s="45">
        <v>9.6196000000000002</v>
      </c>
      <c r="S47" s="45">
        <v>10.2179</v>
      </c>
    </row>
    <row r="48" spans="1:19" ht="15" hidden="1" customHeight="1" outlineLevel="1">
      <c r="A48" s="8">
        <v>41671</v>
      </c>
      <c r="B48" s="45">
        <v>25.202400000000001</v>
      </c>
      <c r="C48" s="45">
        <v>29.579699999999999</v>
      </c>
      <c r="D48" s="45">
        <v>23.005800000000001</v>
      </c>
      <c r="E48" s="45">
        <v>25.032499999999999</v>
      </c>
      <c r="F48" s="45">
        <v>21.3354</v>
      </c>
      <c r="G48" s="45">
        <v>16.821300000000001</v>
      </c>
      <c r="H48" s="45">
        <v>25.372900000000001</v>
      </c>
      <c r="I48" s="45">
        <v>28.8277</v>
      </c>
      <c r="J48" s="45">
        <v>23.624400000000001</v>
      </c>
      <c r="K48" s="45">
        <v>25.058</v>
      </c>
      <c r="L48" s="45">
        <v>22.5197</v>
      </c>
      <c r="M48" s="45">
        <v>17.3521</v>
      </c>
      <c r="N48" s="45">
        <v>21.231200000000001</v>
      </c>
      <c r="O48" s="45">
        <v>49.884099999999997</v>
      </c>
      <c r="P48" s="45">
        <v>9.5335999999999999</v>
      </c>
      <c r="Q48" s="45">
        <v>11</v>
      </c>
      <c r="R48" s="45">
        <v>9.4852000000000007</v>
      </c>
      <c r="S48" s="45">
        <v>9.6854999999999993</v>
      </c>
    </row>
    <row r="49" spans="1:19" ht="15" hidden="1" customHeight="1" outlineLevel="1">
      <c r="A49" s="8">
        <v>41699</v>
      </c>
      <c r="B49" s="45">
        <v>25.276199999999999</v>
      </c>
      <c r="C49" s="45">
        <v>26.743300000000001</v>
      </c>
      <c r="D49" s="45">
        <v>23.051100000000002</v>
      </c>
      <c r="E49" s="45">
        <v>26.222300000000001</v>
      </c>
      <c r="F49" s="45">
        <v>22.481999999999999</v>
      </c>
      <c r="G49" s="45">
        <v>16.829000000000001</v>
      </c>
      <c r="H49" s="45">
        <v>25.511800000000001</v>
      </c>
      <c r="I49" s="45">
        <v>26.741599999999998</v>
      </c>
      <c r="J49" s="45">
        <v>23.569099999999999</v>
      </c>
      <c r="K49" s="45">
        <v>26.222300000000001</v>
      </c>
      <c r="L49" s="45">
        <v>22.6722</v>
      </c>
      <c r="M49" s="45">
        <v>19.363800000000001</v>
      </c>
      <c r="N49" s="45">
        <v>10.908099999999999</v>
      </c>
      <c r="O49" s="45">
        <v>33.110999999999997</v>
      </c>
      <c r="P49" s="45">
        <v>10.688599999999999</v>
      </c>
      <c r="Q49" s="45">
        <v>0</v>
      </c>
      <c r="R49" s="45">
        <v>11.5639</v>
      </c>
      <c r="S49" s="45">
        <v>10.4023</v>
      </c>
    </row>
    <row r="50" spans="1:19" ht="15" hidden="1" customHeight="1" outlineLevel="1">
      <c r="A50" s="8">
        <v>41730</v>
      </c>
      <c r="B50" s="45">
        <v>17.504899999999999</v>
      </c>
      <c r="C50" s="45">
        <v>27.7271</v>
      </c>
      <c r="D50" s="45">
        <v>14.733499999999999</v>
      </c>
      <c r="E50" s="45">
        <v>19.834299999999999</v>
      </c>
      <c r="F50" s="45">
        <v>13.084899999999999</v>
      </c>
      <c r="G50" s="45">
        <v>16.8752</v>
      </c>
      <c r="H50" s="45">
        <v>23.6919</v>
      </c>
      <c r="I50" s="45">
        <v>27.726199999999999</v>
      </c>
      <c r="J50" s="45">
        <v>21.2699</v>
      </c>
      <c r="K50" s="45">
        <v>19.8718</v>
      </c>
      <c r="L50" s="45">
        <v>22.9131</v>
      </c>
      <c r="M50" s="45">
        <v>20.351199999999999</v>
      </c>
      <c r="N50" s="45">
        <v>9.359</v>
      </c>
      <c r="O50" s="45">
        <v>30.367000000000001</v>
      </c>
      <c r="P50" s="45">
        <v>9.3551000000000002</v>
      </c>
      <c r="Q50" s="45">
        <v>10.503299999999999</v>
      </c>
      <c r="R50" s="45">
        <v>9.3552</v>
      </c>
      <c r="S50" s="45">
        <v>9.2385000000000002</v>
      </c>
    </row>
    <row r="51" spans="1:19" ht="15" hidden="1" customHeight="1" outlineLevel="1">
      <c r="A51" s="8">
        <v>41760</v>
      </c>
      <c r="B51" s="45">
        <v>26.254999999999999</v>
      </c>
      <c r="C51" s="45">
        <v>28.674299999999999</v>
      </c>
      <c r="D51" s="45">
        <v>24.165900000000001</v>
      </c>
      <c r="E51" s="45">
        <v>25.374400000000001</v>
      </c>
      <c r="F51" s="45">
        <v>23.9358</v>
      </c>
      <c r="G51" s="45">
        <v>18.453900000000001</v>
      </c>
      <c r="H51" s="45">
        <v>26.6159</v>
      </c>
      <c r="I51" s="45">
        <v>28.666</v>
      </c>
      <c r="J51" s="45">
        <v>24.765999999999998</v>
      </c>
      <c r="K51" s="45">
        <v>25.401599999999998</v>
      </c>
      <c r="L51" s="45">
        <v>24.956099999999999</v>
      </c>
      <c r="M51" s="45">
        <v>18.453900000000001</v>
      </c>
      <c r="N51" s="45">
        <v>11.4626</v>
      </c>
      <c r="O51" s="45">
        <v>39.266800000000003</v>
      </c>
      <c r="P51" s="45">
        <v>11.034800000000001</v>
      </c>
      <c r="Q51" s="45">
        <v>17.465599999999998</v>
      </c>
      <c r="R51" s="45">
        <v>10.847300000000001</v>
      </c>
      <c r="S51" s="45">
        <v>0</v>
      </c>
    </row>
    <row r="52" spans="1:19" ht="15" hidden="1" customHeight="1" outlineLevel="1">
      <c r="A52" s="8">
        <v>41791</v>
      </c>
      <c r="B52" s="45">
        <v>25.811699999999998</v>
      </c>
      <c r="C52" s="45">
        <v>29.7607</v>
      </c>
      <c r="D52" s="45">
        <v>22.833500000000001</v>
      </c>
      <c r="E52" s="45">
        <v>22.957799999999999</v>
      </c>
      <c r="F52" s="45">
        <v>25.1996</v>
      </c>
      <c r="G52" s="45">
        <v>16.681699999999999</v>
      </c>
      <c r="H52" s="45">
        <v>26.654699999999998</v>
      </c>
      <c r="I52" s="45">
        <v>29.763000000000002</v>
      </c>
      <c r="J52" s="45">
        <v>24.0457</v>
      </c>
      <c r="K52" s="45">
        <v>22.957799999999999</v>
      </c>
      <c r="L52" s="45">
        <v>25.605899999999998</v>
      </c>
      <c r="M52" s="45">
        <v>20.959900000000001</v>
      </c>
      <c r="N52" s="45">
        <v>12.222300000000001</v>
      </c>
      <c r="O52" s="45">
        <v>25.7148</v>
      </c>
      <c r="P52" s="45">
        <v>12.163500000000001</v>
      </c>
      <c r="Q52" s="45">
        <v>0</v>
      </c>
      <c r="R52" s="45">
        <v>10.0707</v>
      </c>
      <c r="S52" s="45">
        <v>12.4352</v>
      </c>
    </row>
    <row r="53" spans="1:19" ht="15" hidden="1" customHeight="1" outlineLevel="1">
      <c r="A53" s="8">
        <v>41821</v>
      </c>
      <c r="B53" s="45">
        <v>22.9057</v>
      </c>
      <c r="C53" s="45">
        <v>31.7319</v>
      </c>
      <c r="D53" s="45">
        <v>18.976900000000001</v>
      </c>
      <c r="E53" s="45">
        <v>24.743300000000001</v>
      </c>
      <c r="F53" s="45">
        <v>13.921200000000001</v>
      </c>
      <c r="G53" s="45">
        <v>17.129899999999999</v>
      </c>
      <c r="H53" s="45">
        <v>23.1036</v>
      </c>
      <c r="I53" s="45">
        <v>31.7332</v>
      </c>
      <c r="J53" s="45">
        <v>19.178999999999998</v>
      </c>
      <c r="K53" s="45">
        <v>24.743300000000001</v>
      </c>
      <c r="L53" s="45">
        <v>13.9411</v>
      </c>
      <c r="M53" s="45">
        <v>21.559699999999999</v>
      </c>
      <c r="N53" s="45">
        <v>9.8834</v>
      </c>
      <c r="O53" s="45">
        <v>27.234100000000002</v>
      </c>
      <c r="P53" s="45">
        <v>9.7829999999999995</v>
      </c>
      <c r="Q53" s="45">
        <v>0</v>
      </c>
      <c r="R53" s="45">
        <v>12.1127</v>
      </c>
      <c r="S53" s="45">
        <v>8.9952000000000005</v>
      </c>
    </row>
    <row r="54" spans="1:19" hidden="1" outlineLevel="1" collapsed="1">
      <c r="A54" s="8">
        <v>41852</v>
      </c>
      <c r="B54" s="45">
        <v>25.8004</v>
      </c>
      <c r="C54" s="45">
        <v>32.421500000000002</v>
      </c>
      <c r="D54" s="45">
        <v>21.7515</v>
      </c>
      <c r="E54" s="45">
        <v>22.917400000000001</v>
      </c>
      <c r="F54" s="45">
        <v>21.549499999999998</v>
      </c>
      <c r="G54" s="45">
        <v>20.571200000000001</v>
      </c>
      <c r="H54" s="45">
        <v>26.0412</v>
      </c>
      <c r="I54" s="45">
        <v>32.4176</v>
      </c>
      <c r="J54" s="45">
        <v>22.048999999999999</v>
      </c>
      <c r="K54" s="45">
        <v>23.011800000000001</v>
      </c>
      <c r="L54" s="45">
        <v>21.771100000000001</v>
      </c>
      <c r="M54" s="45">
        <v>21.825399999999998</v>
      </c>
      <c r="N54" s="45">
        <v>9.7490000000000006</v>
      </c>
      <c r="O54" s="45">
        <v>42.882800000000003</v>
      </c>
      <c r="P54" s="45">
        <v>9.4329999999999998</v>
      </c>
      <c r="Q54" s="45">
        <v>11.532299999999999</v>
      </c>
      <c r="R54" s="45">
        <v>9.6684000000000001</v>
      </c>
      <c r="S54" s="45">
        <v>8.7067999999999994</v>
      </c>
    </row>
    <row r="55" spans="1:19" hidden="1" outlineLevel="1" collapsed="1">
      <c r="A55" s="8">
        <v>41883</v>
      </c>
      <c r="B55" s="45">
        <v>23.55</v>
      </c>
      <c r="C55" s="45">
        <v>27.335599999999999</v>
      </c>
      <c r="D55" s="45">
        <v>21.542000000000002</v>
      </c>
      <c r="E55" s="45">
        <v>21.859100000000002</v>
      </c>
      <c r="F55" s="45">
        <v>23.3157</v>
      </c>
      <c r="G55" s="45">
        <v>15.9017</v>
      </c>
      <c r="H55" s="45">
        <v>24.1904</v>
      </c>
      <c r="I55" s="45">
        <v>27.335000000000001</v>
      </c>
      <c r="J55" s="45">
        <v>22.401399999999999</v>
      </c>
      <c r="K55" s="45">
        <v>21.884899999999998</v>
      </c>
      <c r="L55" s="45">
        <v>23.339700000000001</v>
      </c>
      <c r="M55" s="45">
        <v>20.095099999999999</v>
      </c>
      <c r="N55" s="45">
        <v>9.8497000000000003</v>
      </c>
      <c r="O55" s="45">
        <v>28.6691</v>
      </c>
      <c r="P55" s="45">
        <v>9.7817000000000007</v>
      </c>
      <c r="Q55" s="45">
        <v>11.705500000000001</v>
      </c>
      <c r="R55" s="45">
        <v>11.3782</v>
      </c>
      <c r="S55" s="45">
        <v>9.7315000000000005</v>
      </c>
    </row>
    <row r="56" spans="1:19" hidden="1" outlineLevel="1" collapsed="1">
      <c r="A56" s="8">
        <v>41913</v>
      </c>
      <c r="B56" s="45">
        <v>24.664200000000001</v>
      </c>
      <c r="C56" s="45">
        <v>26.307300000000001</v>
      </c>
      <c r="D56" s="45">
        <v>23.497299999999999</v>
      </c>
      <c r="E56" s="45">
        <v>24.403099999999998</v>
      </c>
      <c r="F56" s="45">
        <v>24.619199999999999</v>
      </c>
      <c r="G56" s="45">
        <v>16.784700000000001</v>
      </c>
      <c r="H56" s="45">
        <v>24.859200000000001</v>
      </c>
      <c r="I56" s="45">
        <v>26.304600000000001</v>
      </c>
      <c r="J56" s="45">
        <v>23.802399999999999</v>
      </c>
      <c r="K56" s="45">
        <v>24.456399999999999</v>
      </c>
      <c r="L56" s="45">
        <v>24.619199999999999</v>
      </c>
      <c r="M56" s="45">
        <v>17.6645</v>
      </c>
      <c r="N56" s="45">
        <v>13.5276</v>
      </c>
      <c r="O56" s="45">
        <v>33.404200000000003</v>
      </c>
      <c r="P56" s="45">
        <v>13.342000000000001</v>
      </c>
      <c r="Q56" s="45">
        <v>11.9221</v>
      </c>
      <c r="R56" s="45">
        <v>0</v>
      </c>
      <c r="S56" s="45">
        <v>13.423299999999999</v>
      </c>
    </row>
    <row r="57" spans="1:19" hidden="1" outlineLevel="1" collapsed="1">
      <c r="A57" s="8">
        <v>41944</v>
      </c>
      <c r="B57" s="45">
        <v>23.452200000000001</v>
      </c>
      <c r="C57" s="45">
        <v>26.5807</v>
      </c>
      <c r="D57" s="45">
        <v>22.0871</v>
      </c>
      <c r="E57" s="45">
        <v>24.241299999999999</v>
      </c>
      <c r="F57" s="45">
        <v>22.014500000000002</v>
      </c>
      <c r="G57" s="45">
        <v>16.624500000000001</v>
      </c>
      <c r="H57" s="45">
        <v>23.730699999999999</v>
      </c>
      <c r="I57" s="45">
        <v>26.574300000000001</v>
      </c>
      <c r="J57" s="45">
        <v>22.452300000000001</v>
      </c>
      <c r="K57" s="45">
        <v>24.241299999999999</v>
      </c>
      <c r="L57" s="45">
        <v>22.238700000000001</v>
      </c>
      <c r="M57" s="45">
        <v>17.672499999999999</v>
      </c>
      <c r="N57" s="45">
        <v>10.403</v>
      </c>
      <c r="O57" s="45">
        <v>39.335999999999999</v>
      </c>
      <c r="P57" s="45">
        <v>10.1921</v>
      </c>
      <c r="Q57" s="45">
        <v>0</v>
      </c>
      <c r="R57" s="45">
        <v>10.378</v>
      </c>
      <c r="S57" s="45">
        <v>10.121</v>
      </c>
    </row>
    <row r="58" spans="1:19" hidden="1" outlineLevel="1" collapsed="1">
      <c r="A58" s="8">
        <v>41974</v>
      </c>
      <c r="B58" s="45">
        <v>23.794</v>
      </c>
      <c r="C58" s="45">
        <v>27.499099999999999</v>
      </c>
      <c r="D58" s="45">
        <v>21.926400000000001</v>
      </c>
      <c r="E58" s="45">
        <v>24.101900000000001</v>
      </c>
      <c r="F58" s="45">
        <v>22.9282</v>
      </c>
      <c r="G58" s="45">
        <v>17.196000000000002</v>
      </c>
      <c r="H58" s="45">
        <v>23.969899999999999</v>
      </c>
      <c r="I58" s="45">
        <v>27.473199999999999</v>
      </c>
      <c r="J58" s="45">
        <v>22.173500000000001</v>
      </c>
      <c r="K58" s="45">
        <v>24.101900000000001</v>
      </c>
      <c r="L58" s="45">
        <v>22.9282</v>
      </c>
      <c r="M58" s="45">
        <v>17.964300000000001</v>
      </c>
      <c r="N58" s="45">
        <v>10.454700000000001</v>
      </c>
      <c r="O58" s="45">
        <v>42.4482</v>
      </c>
      <c r="P58" s="45">
        <v>8.9641999999999999</v>
      </c>
      <c r="Q58" s="45">
        <v>0</v>
      </c>
      <c r="R58" s="45">
        <v>0</v>
      </c>
      <c r="S58" s="45">
        <v>8.9641999999999999</v>
      </c>
    </row>
    <row r="59" spans="1:19" hidden="1" outlineLevel="1" collapsed="1">
      <c r="A59" s="8">
        <v>42005</v>
      </c>
      <c r="B59" s="45">
        <v>21.625499999999999</v>
      </c>
      <c r="C59" s="45">
        <v>27.2117</v>
      </c>
      <c r="D59" s="45">
        <v>19.607800000000001</v>
      </c>
      <c r="E59" s="45">
        <v>29.041</v>
      </c>
      <c r="F59" s="45">
        <v>18.331800000000001</v>
      </c>
      <c r="G59" s="45">
        <v>16.144500000000001</v>
      </c>
      <c r="H59" s="45">
        <v>25.1937</v>
      </c>
      <c r="I59" s="45">
        <v>27.1785</v>
      </c>
      <c r="J59" s="45">
        <v>24.097999999999999</v>
      </c>
      <c r="K59" s="45">
        <v>29.041</v>
      </c>
      <c r="L59" s="45">
        <v>25.129200000000001</v>
      </c>
      <c r="M59" s="45">
        <v>16.5123</v>
      </c>
      <c r="N59" s="45">
        <v>11.2608</v>
      </c>
      <c r="O59" s="45">
        <v>38.9178</v>
      </c>
      <c r="P59" s="45">
        <v>11.179600000000001</v>
      </c>
      <c r="Q59" s="45">
        <v>0</v>
      </c>
      <c r="R59" s="45">
        <v>11.063000000000001</v>
      </c>
      <c r="S59" s="45">
        <v>13.2355</v>
      </c>
    </row>
    <row r="60" spans="1:19" hidden="1" outlineLevel="1" collapsed="1">
      <c r="A60" s="8">
        <v>42036</v>
      </c>
      <c r="B60" s="45">
        <v>21.767499999999998</v>
      </c>
      <c r="C60" s="45">
        <v>28.810099999999998</v>
      </c>
      <c r="D60" s="45">
        <v>20.0472</v>
      </c>
      <c r="E60" s="45">
        <v>27.088100000000001</v>
      </c>
      <c r="F60" s="45">
        <v>22.493300000000001</v>
      </c>
      <c r="G60" s="45">
        <v>16.833100000000002</v>
      </c>
      <c r="H60" s="45">
        <v>21.7652</v>
      </c>
      <c r="I60" s="45">
        <v>28.785599999999999</v>
      </c>
      <c r="J60" s="45">
        <v>20.054099999999998</v>
      </c>
      <c r="K60" s="45">
        <v>27.088100000000001</v>
      </c>
      <c r="L60" s="45">
        <v>22.493300000000001</v>
      </c>
      <c r="M60" s="45">
        <v>16.833400000000001</v>
      </c>
      <c r="N60" s="45">
        <v>22.690100000000001</v>
      </c>
      <c r="O60" s="45">
        <v>34.468299999999999</v>
      </c>
      <c r="P60" s="45">
        <v>16.7592</v>
      </c>
      <c r="Q60" s="45">
        <v>0</v>
      </c>
      <c r="R60" s="45">
        <v>0</v>
      </c>
      <c r="S60" s="45">
        <v>16.7592</v>
      </c>
    </row>
    <row r="61" spans="1:19" hidden="1" outlineLevel="1" collapsed="1">
      <c r="A61" s="8">
        <v>42064</v>
      </c>
      <c r="B61" s="45">
        <v>21.538599999999999</v>
      </c>
      <c r="C61" s="45">
        <v>29.319600000000001</v>
      </c>
      <c r="D61" s="45">
        <v>19.513999999999999</v>
      </c>
      <c r="E61" s="45">
        <v>21.053799999999999</v>
      </c>
      <c r="F61" s="45">
        <v>25.533200000000001</v>
      </c>
      <c r="G61" s="45">
        <v>14.123799999999999</v>
      </c>
      <c r="H61" s="45">
        <v>21.613299999999999</v>
      </c>
      <c r="I61" s="45">
        <v>29.3095</v>
      </c>
      <c r="J61" s="45">
        <v>19.586300000000001</v>
      </c>
      <c r="K61" s="45">
        <v>21.151700000000002</v>
      </c>
      <c r="L61" s="45">
        <v>25.533200000000001</v>
      </c>
      <c r="M61" s="45">
        <v>14.0731</v>
      </c>
      <c r="N61" s="45">
        <v>15.4412</v>
      </c>
      <c r="O61" s="45">
        <v>33.219900000000003</v>
      </c>
      <c r="P61" s="45">
        <v>14.6233</v>
      </c>
      <c r="Q61" s="45">
        <v>9.4358000000000004</v>
      </c>
      <c r="R61" s="45">
        <v>0</v>
      </c>
      <c r="S61" s="45">
        <v>15.789300000000001</v>
      </c>
    </row>
    <row r="62" spans="1:19" hidden="1" outlineLevel="1" collapsed="1">
      <c r="A62" s="8">
        <v>42095</v>
      </c>
      <c r="B62" s="45">
        <v>22.757400000000001</v>
      </c>
      <c r="C62" s="45">
        <v>30.297499999999999</v>
      </c>
      <c r="D62" s="45">
        <v>20.824300000000001</v>
      </c>
      <c r="E62" s="45">
        <v>27.762799999999999</v>
      </c>
      <c r="F62" s="45">
        <v>25.470099999999999</v>
      </c>
      <c r="G62" s="45">
        <v>14.5166</v>
      </c>
      <c r="H62" s="45">
        <v>23.006699999999999</v>
      </c>
      <c r="I62" s="45">
        <v>30.264299999999999</v>
      </c>
      <c r="J62" s="45">
        <v>21.108699999999999</v>
      </c>
      <c r="K62" s="45">
        <v>28.4542</v>
      </c>
      <c r="L62" s="45">
        <v>25.5991</v>
      </c>
      <c r="M62" s="45">
        <v>14.705500000000001</v>
      </c>
      <c r="N62" s="45">
        <v>11.4034</v>
      </c>
      <c r="O62" s="45">
        <v>35.876199999999997</v>
      </c>
      <c r="P62" s="45">
        <v>9.9467999999999996</v>
      </c>
      <c r="Q62" s="45">
        <v>10.903600000000001</v>
      </c>
      <c r="R62" s="45">
        <v>10.931100000000001</v>
      </c>
      <c r="S62" s="45">
        <v>9.3901000000000003</v>
      </c>
    </row>
    <row r="63" spans="1:19" hidden="1" outlineLevel="1" collapsed="1">
      <c r="A63" s="8">
        <v>42125</v>
      </c>
      <c r="B63" s="45">
        <v>25.511099999999999</v>
      </c>
      <c r="C63" s="45">
        <v>31.2867</v>
      </c>
      <c r="D63" s="45">
        <v>23.447600000000001</v>
      </c>
      <c r="E63" s="45">
        <v>30.417899999999999</v>
      </c>
      <c r="F63" s="45">
        <v>26.994599999999998</v>
      </c>
      <c r="G63" s="45">
        <v>14.473599999999999</v>
      </c>
      <c r="H63" s="45">
        <v>25.507200000000001</v>
      </c>
      <c r="I63" s="45">
        <v>31.264700000000001</v>
      </c>
      <c r="J63" s="45">
        <v>23.455500000000001</v>
      </c>
      <c r="K63" s="45">
        <v>30.417899999999999</v>
      </c>
      <c r="L63" s="45">
        <v>26.994599999999998</v>
      </c>
      <c r="M63" s="45">
        <v>14.462</v>
      </c>
      <c r="N63" s="45">
        <v>27.462800000000001</v>
      </c>
      <c r="O63" s="45">
        <v>37.021500000000003</v>
      </c>
      <c r="P63" s="45">
        <v>17.34</v>
      </c>
      <c r="Q63" s="45">
        <v>0</v>
      </c>
      <c r="R63" s="45">
        <v>0</v>
      </c>
      <c r="S63" s="45">
        <v>17.34</v>
      </c>
    </row>
    <row r="64" spans="1:19" hidden="1" outlineLevel="1" collapsed="1">
      <c r="A64" s="8">
        <v>42156</v>
      </c>
      <c r="B64" s="45">
        <v>25.349</v>
      </c>
      <c r="C64" s="45">
        <v>31.824999999999999</v>
      </c>
      <c r="D64" s="45">
        <v>23.128</v>
      </c>
      <c r="E64" s="45">
        <v>29.900600000000001</v>
      </c>
      <c r="F64" s="45">
        <v>26.203299999999999</v>
      </c>
      <c r="G64" s="45">
        <v>13.0001</v>
      </c>
      <c r="H64" s="45">
        <v>25.343699999999998</v>
      </c>
      <c r="I64" s="45">
        <v>31.795200000000001</v>
      </c>
      <c r="J64" s="45">
        <v>23.148199999999999</v>
      </c>
      <c r="K64" s="45">
        <v>29.900600000000001</v>
      </c>
      <c r="L64" s="45">
        <v>26.203299999999999</v>
      </c>
      <c r="M64" s="45">
        <v>13.021100000000001</v>
      </c>
      <c r="N64" s="45">
        <v>26.903600000000001</v>
      </c>
      <c r="O64" s="45">
        <v>35.0595</v>
      </c>
      <c r="P64" s="45">
        <v>8.8529999999999998</v>
      </c>
      <c r="Q64" s="45">
        <v>0</v>
      </c>
      <c r="R64" s="45">
        <v>0</v>
      </c>
      <c r="S64" s="45">
        <v>8.8529999999999998</v>
      </c>
    </row>
    <row r="65" spans="1:19" hidden="1" outlineLevel="1" collapsed="1">
      <c r="A65" s="8">
        <v>42186</v>
      </c>
      <c r="B65" s="45">
        <v>27.152200000000001</v>
      </c>
      <c r="C65" s="45">
        <v>31.96</v>
      </c>
      <c r="D65" s="45">
        <v>25.4041</v>
      </c>
      <c r="E65" s="45">
        <v>29.000599999999999</v>
      </c>
      <c r="F65" s="45">
        <v>26.779499999999999</v>
      </c>
      <c r="G65" s="45">
        <v>18.537600000000001</v>
      </c>
      <c r="H65" s="45">
        <v>27.161200000000001</v>
      </c>
      <c r="I65" s="45">
        <v>31.948</v>
      </c>
      <c r="J65" s="45">
        <v>25.421500000000002</v>
      </c>
      <c r="K65" s="45">
        <v>29.000599999999999</v>
      </c>
      <c r="L65" s="45">
        <v>26.779499999999999</v>
      </c>
      <c r="M65" s="45">
        <v>18.581399999999999</v>
      </c>
      <c r="N65" s="45">
        <v>20.1523</v>
      </c>
      <c r="O65" s="45">
        <v>39.481699999999996</v>
      </c>
      <c r="P65" s="45">
        <v>10.484999999999999</v>
      </c>
      <c r="Q65" s="45">
        <v>0</v>
      </c>
      <c r="R65" s="45">
        <v>0</v>
      </c>
      <c r="S65" s="45">
        <v>10.484999999999999</v>
      </c>
    </row>
    <row r="66" spans="1:19" hidden="1" outlineLevel="1" collapsed="1">
      <c r="A66" s="8">
        <v>42217</v>
      </c>
      <c r="B66" s="45">
        <v>24.0703</v>
      </c>
      <c r="C66" s="45">
        <v>30.7211</v>
      </c>
      <c r="D66" s="45">
        <v>22.2301</v>
      </c>
      <c r="E66" s="45">
        <v>24.3384</v>
      </c>
      <c r="F66" s="45">
        <v>26.776499999999999</v>
      </c>
      <c r="G66" s="45">
        <v>9.8594000000000008</v>
      </c>
      <c r="H66" s="45">
        <v>24.61</v>
      </c>
      <c r="I66" s="45">
        <v>30.701499999999999</v>
      </c>
      <c r="J66" s="45">
        <v>22.796700000000001</v>
      </c>
      <c r="K66" s="45">
        <v>29.0212</v>
      </c>
      <c r="L66" s="45">
        <v>26.776499999999999</v>
      </c>
      <c r="M66" s="45">
        <v>9.8506999999999998</v>
      </c>
      <c r="N66" s="45">
        <v>15.2997</v>
      </c>
      <c r="O66" s="45">
        <v>37.4163</v>
      </c>
      <c r="P66" s="45">
        <v>15.0555</v>
      </c>
      <c r="Q66" s="45">
        <v>15.0541</v>
      </c>
      <c r="R66" s="45">
        <v>0</v>
      </c>
      <c r="S66" s="45">
        <v>15.323</v>
      </c>
    </row>
    <row r="67" spans="1:19" hidden="1" outlineLevel="1" collapsed="1">
      <c r="A67" s="8">
        <v>42248</v>
      </c>
      <c r="B67" s="45">
        <v>24.8584</v>
      </c>
      <c r="C67" s="45">
        <v>31.067599999999999</v>
      </c>
      <c r="D67" s="45">
        <v>23.284800000000001</v>
      </c>
      <c r="E67" s="45">
        <v>29.140699999999999</v>
      </c>
      <c r="F67" s="45">
        <v>27.718299999999999</v>
      </c>
      <c r="G67" s="45">
        <v>8.8941999999999997</v>
      </c>
      <c r="H67" s="45">
        <v>24.802900000000001</v>
      </c>
      <c r="I67" s="45">
        <v>30.8185</v>
      </c>
      <c r="J67" s="45">
        <v>23.316600000000001</v>
      </c>
      <c r="K67" s="45">
        <v>29.140699999999999</v>
      </c>
      <c r="L67" s="45">
        <v>27.718299999999999</v>
      </c>
      <c r="M67" s="45">
        <v>8.8917000000000002</v>
      </c>
      <c r="N67" s="45">
        <v>32.405999999999999</v>
      </c>
      <c r="O67" s="45">
        <v>39.965699999999998</v>
      </c>
      <c r="P67" s="45">
        <v>9.1708999999999996</v>
      </c>
      <c r="Q67" s="45">
        <v>0</v>
      </c>
      <c r="R67" s="45">
        <v>0</v>
      </c>
      <c r="S67" s="45">
        <v>9.1708999999999996</v>
      </c>
    </row>
    <row r="68" spans="1:19" hidden="1" outlineLevel="1" collapsed="1">
      <c r="A68" s="8">
        <v>42278</v>
      </c>
      <c r="B68" s="45">
        <v>23.939299999999999</v>
      </c>
      <c r="C68" s="45">
        <v>32.035200000000003</v>
      </c>
      <c r="D68" s="45">
        <v>21.863099999999999</v>
      </c>
      <c r="E68" s="45">
        <v>20.188500000000001</v>
      </c>
      <c r="F68" s="45">
        <v>27.475100000000001</v>
      </c>
      <c r="G68" s="45">
        <v>11.3035</v>
      </c>
      <c r="H68" s="45">
        <v>25.688199999999998</v>
      </c>
      <c r="I68" s="45">
        <v>31.9969</v>
      </c>
      <c r="J68" s="45">
        <v>23.787600000000001</v>
      </c>
      <c r="K68" s="45">
        <v>28.599900000000002</v>
      </c>
      <c r="L68" s="45">
        <v>27.475100000000001</v>
      </c>
      <c r="M68" s="45">
        <v>11.4155</v>
      </c>
      <c r="N68" s="45">
        <v>11.4451</v>
      </c>
      <c r="O68" s="45">
        <v>39.706299999999999</v>
      </c>
      <c r="P68" s="45">
        <v>11.209899999999999</v>
      </c>
      <c r="Q68" s="45">
        <v>11.361700000000001</v>
      </c>
      <c r="R68" s="45">
        <v>0</v>
      </c>
      <c r="S68" s="45">
        <v>4.62</v>
      </c>
    </row>
    <row r="69" spans="1:19" hidden="1" outlineLevel="1" collapsed="1">
      <c r="A69" s="8">
        <v>42309</v>
      </c>
      <c r="B69" s="45">
        <v>24.877099999999999</v>
      </c>
      <c r="C69" s="45">
        <v>31.344999999999999</v>
      </c>
      <c r="D69" s="45">
        <v>23.122</v>
      </c>
      <c r="E69" s="45">
        <v>28.9788</v>
      </c>
      <c r="F69" s="45">
        <v>27.273900000000001</v>
      </c>
      <c r="G69" s="45">
        <v>10.641299999999999</v>
      </c>
      <c r="H69" s="45">
        <v>24.861799999999999</v>
      </c>
      <c r="I69" s="45">
        <v>31.2883</v>
      </c>
      <c r="J69" s="45">
        <v>23.128900000000002</v>
      </c>
      <c r="K69" s="45">
        <v>28.9788</v>
      </c>
      <c r="L69" s="45">
        <v>27.273900000000001</v>
      </c>
      <c r="M69" s="45">
        <v>10.611599999999999</v>
      </c>
      <c r="N69" s="45">
        <v>30.886600000000001</v>
      </c>
      <c r="O69" s="45">
        <v>38.873399999999997</v>
      </c>
      <c r="P69" s="45">
        <v>17.34</v>
      </c>
      <c r="Q69" s="45">
        <v>0</v>
      </c>
      <c r="R69" s="45">
        <v>0</v>
      </c>
      <c r="S69" s="45">
        <v>17.34</v>
      </c>
    </row>
    <row r="70" spans="1:19" hidden="1" outlineLevel="1" collapsed="1">
      <c r="A70" s="8">
        <v>42339</v>
      </c>
      <c r="B70" s="45">
        <v>15.414199999999999</v>
      </c>
      <c r="C70" s="45">
        <v>31.478200000000001</v>
      </c>
      <c r="D70" s="45">
        <v>13.2341</v>
      </c>
      <c r="E70" s="45">
        <v>21.994199999999999</v>
      </c>
      <c r="F70" s="45">
        <v>25.6233</v>
      </c>
      <c r="G70" s="45">
        <v>2.0167000000000002</v>
      </c>
      <c r="H70" s="45">
        <v>15.417</v>
      </c>
      <c r="I70" s="45">
        <v>31.4313</v>
      </c>
      <c r="J70" s="45">
        <v>13.2422</v>
      </c>
      <c r="K70" s="45">
        <v>21.994199999999999</v>
      </c>
      <c r="L70" s="45">
        <v>25.6419</v>
      </c>
      <c r="M70" s="45">
        <v>1.9000999999999999</v>
      </c>
      <c r="N70" s="45">
        <v>14.932600000000001</v>
      </c>
      <c r="O70" s="45">
        <v>40.4009</v>
      </c>
      <c r="P70" s="45">
        <v>11.873900000000001</v>
      </c>
      <c r="Q70" s="45">
        <v>0</v>
      </c>
      <c r="R70" s="45">
        <v>8</v>
      </c>
      <c r="S70" s="45">
        <v>12.0801</v>
      </c>
    </row>
    <row r="71" spans="1:19" hidden="1" outlineLevel="1" collapsed="1">
      <c r="A71" s="8">
        <v>42370</v>
      </c>
      <c r="B71" s="45">
        <v>28.691700000000001</v>
      </c>
      <c r="C71" s="45">
        <v>30.8751</v>
      </c>
      <c r="D71" s="45">
        <v>27.445</v>
      </c>
      <c r="E71" s="45">
        <v>34.630299999999998</v>
      </c>
      <c r="F71" s="45">
        <v>26.672999999999998</v>
      </c>
      <c r="G71" s="45">
        <v>12.7468</v>
      </c>
      <c r="H71" s="45">
        <v>28.976099999999999</v>
      </c>
      <c r="I71" s="45">
        <v>30.849299999999999</v>
      </c>
      <c r="J71" s="45">
        <v>27.876799999999999</v>
      </c>
      <c r="K71" s="45">
        <v>34.630299999999998</v>
      </c>
      <c r="L71" s="45">
        <v>26.672999999999998</v>
      </c>
      <c r="M71" s="45">
        <v>12.4657</v>
      </c>
      <c r="N71" s="45">
        <v>14.990500000000001</v>
      </c>
      <c r="O71" s="45">
        <v>39.1753</v>
      </c>
      <c r="P71" s="45">
        <v>13.5703</v>
      </c>
      <c r="Q71" s="45">
        <v>0</v>
      </c>
      <c r="R71" s="45">
        <v>0</v>
      </c>
      <c r="S71" s="45">
        <v>13.5703</v>
      </c>
    </row>
    <row r="72" spans="1:19" hidden="1" outlineLevel="1" collapsed="1">
      <c r="A72" s="8">
        <v>42401</v>
      </c>
      <c r="B72" s="45">
        <v>20.1843</v>
      </c>
      <c r="C72" s="45">
        <v>31.1143</v>
      </c>
      <c r="D72" s="45">
        <v>17.509499999999999</v>
      </c>
      <c r="E72" s="45">
        <v>35.639299999999999</v>
      </c>
      <c r="F72" s="45">
        <v>27.384599999999999</v>
      </c>
      <c r="G72" s="45">
        <v>3.4335</v>
      </c>
      <c r="H72" s="45">
        <v>20.2727</v>
      </c>
      <c r="I72" s="45">
        <v>31.085000000000001</v>
      </c>
      <c r="J72" s="45">
        <v>17.612400000000001</v>
      </c>
      <c r="K72" s="45">
        <v>35.639299999999999</v>
      </c>
      <c r="L72" s="45">
        <v>27.526900000000001</v>
      </c>
      <c r="M72" s="45">
        <v>3.4687999999999999</v>
      </c>
      <c r="N72" s="45">
        <v>8.2096</v>
      </c>
      <c r="O72" s="45">
        <v>40.727800000000002</v>
      </c>
      <c r="P72" s="45">
        <v>5.3197999999999999</v>
      </c>
      <c r="Q72" s="45">
        <v>0</v>
      </c>
      <c r="R72" s="45">
        <v>12.103</v>
      </c>
      <c r="S72" s="45">
        <v>0</v>
      </c>
    </row>
    <row r="73" spans="1:19" hidden="1" outlineLevel="1" collapsed="1">
      <c r="A73" s="8">
        <v>42430</v>
      </c>
      <c r="B73" s="45">
        <v>28.205300000000001</v>
      </c>
      <c r="C73" s="45">
        <v>30.991499999999998</v>
      </c>
      <c r="D73" s="45">
        <v>27.070699999999999</v>
      </c>
      <c r="E73" s="45">
        <v>34.128399999999999</v>
      </c>
      <c r="F73" s="45">
        <v>26.578800000000001</v>
      </c>
      <c r="G73" s="45">
        <v>14.906499999999999</v>
      </c>
      <c r="H73" s="45">
        <v>28.1722</v>
      </c>
      <c r="I73" s="45">
        <v>30.940799999999999</v>
      </c>
      <c r="J73" s="45">
        <v>27.046700000000001</v>
      </c>
      <c r="K73" s="45">
        <v>34.128399999999999</v>
      </c>
      <c r="L73" s="45">
        <v>26.578800000000001</v>
      </c>
      <c r="M73" s="45">
        <v>14.468500000000001</v>
      </c>
      <c r="N73" s="45">
        <v>37.926900000000003</v>
      </c>
      <c r="O73" s="45">
        <v>42.012700000000002</v>
      </c>
      <c r="P73" s="45">
        <v>35.31</v>
      </c>
      <c r="Q73" s="45">
        <v>0</v>
      </c>
      <c r="R73" s="45">
        <v>0</v>
      </c>
      <c r="S73" s="45">
        <v>35.31</v>
      </c>
    </row>
    <row r="74" spans="1:19" hidden="1" outlineLevel="1" collapsed="1">
      <c r="A74" s="8">
        <v>42461</v>
      </c>
      <c r="B74" s="45">
        <v>28.502500000000001</v>
      </c>
      <c r="C74" s="45">
        <v>31.160799999999998</v>
      </c>
      <c r="D74" s="45">
        <v>27.561399999999999</v>
      </c>
      <c r="E74" s="45">
        <v>33.995600000000003</v>
      </c>
      <c r="F74" s="45">
        <v>27.3596</v>
      </c>
      <c r="G74" s="45">
        <v>14.539300000000001</v>
      </c>
      <c r="H74" s="45">
        <v>28.6448</v>
      </c>
      <c r="I74" s="45">
        <v>31.127500000000001</v>
      </c>
      <c r="J74" s="45">
        <v>27.7608</v>
      </c>
      <c r="K74" s="45">
        <v>33.995600000000003</v>
      </c>
      <c r="L74" s="45">
        <v>27.675699999999999</v>
      </c>
      <c r="M74" s="45">
        <v>14.539300000000001</v>
      </c>
      <c r="N74" s="45">
        <v>10.5619</v>
      </c>
      <c r="O74" s="45">
        <v>40.331499999999998</v>
      </c>
      <c r="P74" s="45">
        <v>6.5</v>
      </c>
      <c r="Q74" s="45">
        <v>0</v>
      </c>
      <c r="R74" s="45">
        <v>6.5</v>
      </c>
      <c r="S74" s="45">
        <v>0</v>
      </c>
    </row>
    <row r="75" spans="1:19" hidden="1" outlineLevel="1" collapsed="1">
      <c r="A75" s="8">
        <v>42491</v>
      </c>
      <c r="B75" s="45">
        <v>30.322199999999999</v>
      </c>
      <c r="C75" s="45">
        <v>30.766500000000001</v>
      </c>
      <c r="D75" s="45">
        <v>30.1233</v>
      </c>
      <c r="E75" s="45">
        <v>35.414000000000001</v>
      </c>
      <c r="F75" s="45">
        <v>29.773399999999999</v>
      </c>
      <c r="G75" s="45">
        <v>16.355399999999999</v>
      </c>
      <c r="H75" s="45">
        <v>30.392700000000001</v>
      </c>
      <c r="I75" s="45">
        <v>30.732900000000001</v>
      </c>
      <c r="J75" s="45">
        <v>30.240300000000001</v>
      </c>
      <c r="K75" s="45">
        <v>35.414000000000001</v>
      </c>
      <c r="L75" s="45">
        <v>29.773399999999999</v>
      </c>
      <c r="M75" s="45">
        <v>16.982500000000002</v>
      </c>
      <c r="N75" s="45">
        <v>11.250400000000001</v>
      </c>
      <c r="O75" s="45">
        <v>41.011099999999999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30.732700000000001</v>
      </c>
      <c r="C76" s="45">
        <v>30.390699999999999</v>
      </c>
      <c r="D76" s="45">
        <v>30.854299999999999</v>
      </c>
      <c r="E76" s="45">
        <v>38.122100000000003</v>
      </c>
      <c r="F76" s="45">
        <v>31.603300000000001</v>
      </c>
      <c r="G76" s="45">
        <v>14.5343</v>
      </c>
      <c r="H76" s="45">
        <v>31.342099999999999</v>
      </c>
      <c r="I76" s="45">
        <v>30.3536</v>
      </c>
      <c r="J76" s="45">
        <v>31.710100000000001</v>
      </c>
      <c r="K76" s="45">
        <v>38.122100000000003</v>
      </c>
      <c r="L76" s="45">
        <v>32.908000000000001</v>
      </c>
      <c r="M76" s="45">
        <v>14.5343</v>
      </c>
      <c r="N76" s="45">
        <v>14.688000000000001</v>
      </c>
      <c r="O76" s="45">
        <v>40.652900000000002</v>
      </c>
      <c r="P76" s="45">
        <v>14</v>
      </c>
      <c r="Q76" s="45">
        <v>0</v>
      </c>
      <c r="R76" s="45">
        <v>14</v>
      </c>
      <c r="S76" s="45" t="s">
        <v>268</v>
      </c>
    </row>
    <row r="77" spans="1:19" hidden="1" outlineLevel="1" collapsed="1">
      <c r="A77" s="8">
        <v>42552</v>
      </c>
      <c r="B77" s="45">
        <v>29.370799999999999</v>
      </c>
      <c r="C77" s="45">
        <v>30.915900000000001</v>
      </c>
      <c r="D77" s="45">
        <v>28.802900000000001</v>
      </c>
      <c r="E77" s="45">
        <v>36.1967</v>
      </c>
      <c r="F77" s="45">
        <v>30.760999999999999</v>
      </c>
      <c r="G77" s="45">
        <v>9.9792000000000005</v>
      </c>
      <c r="H77" s="45">
        <v>29.3416</v>
      </c>
      <c r="I77" s="45">
        <v>30.818999999999999</v>
      </c>
      <c r="J77" s="45">
        <v>28.802900000000001</v>
      </c>
      <c r="K77" s="45">
        <v>36.1967</v>
      </c>
      <c r="L77" s="45">
        <v>30.760999999999999</v>
      </c>
      <c r="M77" s="45">
        <v>9.9792000000000005</v>
      </c>
      <c r="N77" s="45">
        <v>43.142899999999997</v>
      </c>
      <c r="O77" s="45">
        <v>43.142899999999997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30.7181</v>
      </c>
      <c r="C78" s="45">
        <v>30.968399999999999</v>
      </c>
      <c r="D78" s="45">
        <v>30.597000000000001</v>
      </c>
      <c r="E78" s="45">
        <v>36.412500000000001</v>
      </c>
      <c r="F78" s="45">
        <v>31.864100000000001</v>
      </c>
      <c r="G78" s="45">
        <v>11.3919</v>
      </c>
      <c r="H78" s="45">
        <v>30.7148</v>
      </c>
      <c r="I78" s="45">
        <v>30.9588</v>
      </c>
      <c r="J78" s="45">
        <v>30.597100000000001</v>
      </c>
      <c r="K78" s="45">
        <v>36.412500000000001</v>
      </c>
      <c r="L78" s="45">
        <v>31.864100000000001</v>
      </c>
      <c r="M78" s="45">
        <v>11.3918</v>
      </c>
      <c r="N78" s="45">
        <v>34.972900000000003</v>
      </c>
      <c r="O78" s="45">
        <v>35.082299999999996</v>
      </c>
      <c r="P78" s="45">
        <v>13</v>
      </c>
      <c r="Q78" s="45">
        <v>0</v>
      </c>
      <c r="R78" s="45">
        <v>0</v>
      </c>
      <c r="S78" s="45">
        <v>13</v>
      </c>
    </row>
    <row r="79" spans="1:19" hidden="1" outlineLevel="1" collapsed="1">
      <c r="A79" s="8">
        <v>42614</v>
      </c>
      <c r="B79" s="45">
        <v>29.846900000000002</v>
      </c>
      <c r="C79" s="45">
        <v>31.141300000000001</v>
      </c>
      <c r="D79" s="45">
        <v>29.395199999999999</v>
      </c>
      <c r="E79" s="45">
        <v>37.074199999999998</v>
      </c>
      <c r="F79" s="45">
        <v>31.0976</v>
      </c>
      <c r="G79" s="45">
        <v>11.283200000000001</v>
      </c>
      <c r="H79" s="45">
        <v>29.818200000000001</v>
      </c>
      <c r="I79" s="45">
        <v>31.039200000000001</v>
      </c>
      <c r="J79" s="45">
        <v>29.395199999999999</v>
      </c>
      <c r="K79" s="45">
        <v>37.074199999999998</v>
      </c>
      <c r="L79" s="45">
        <v>31.0976</v>
      </c>
      <c r="M79" s="45">
        <v>11.283200000000001</v>
      </c>
      <c r="N79" s="45">
        <v>44.8277</v>
      </c>
      <c r="O79" s="45">
        <v>44.8277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29.8445</v>
      </c>
      <c r="C80" s="45">
        <v>31.7074</v>
      </c>
      <c r="D80" s="45">
        <v>29.1004</v>
      </c>
      <c r="E80" s="45">
        <v>30.849299999999999</v>
      </c>
      <c r="F80" s="45">
        <v>29.608599999999999</v>
      </c>
      <c r="G80" s="45">
        <v>19.5427</v>
      </c>
      <c r="H80" s="45">
        <v>29.825600000000001</v>
      </c>
      <c r="I80" s="45">
        <v>31.6492</v>
      </c>
      <c r="J80" s="45">
        <v>29.1004</v>
      </c>
      <c r="K80" s="45">
        <v>30.849299999999999</v>
      </c>
      <c r="L80" s="45">
        <v>29.608599999999999</v>
      </c>
      <c r="M80" s="45">
        <v>19.5427</v>
      </c>
      <c r="N80" s="45">
        <v>44.974499999999999</v>
      </c>
      <c r="O80" s="45">
        <v>44.974499999999999</v>
      </c>
      <c r="P80" s="45">
        <v>0</v>
      </c>
      <c r="Q80" s="45">
        <v>0</v>
      </c>
      <c r="R80" s="45">
        <v>0</v>
      </c>
      <c r="S80" s="45" t="s">
        <v>268</v>
      </c>
    </row>
    <row r="81" spans="1:19" hidden="1" outlineLevel="1" collapsed="1">
      <c r="A81" s="8">
        <v>42675</v>
      </c>
      <c r="B81" s="45">
        <v>31.613</v>
      </c>
      <c r="C81" s="45">
        <v>31.293399999999998</v>
      </c>
      <c r="D81" s="45">
        <v>31.7912</v>
      </c>
      <c r="E81" s="45">
        <v>31.187000000000001</v>
      </c>
      <c r="F81" s="45">
        <v>33.856999999999999</v>
      </c>
      <c r="G81" s="45">
        <v>17.689900000000002</v>
      </c>
      <c r="H81" s="45">
        <v>31.600100000000001</v>
      </c>
      <c r="I81" s="45">
        <v>31.256</v>
      </c>
      <c r="J81" s="45">
        <v>31.7912</v>
      </c>
      <c r="K81" s="45">
        <v>31.187000000000001</v>
      </c>
      <c r="L81" s="45">
        <v>33.856999999999999</v>
      </c>
      <c r="M81" s="45">
        <v>17.689900000000002</v>
      </c>
      <c r="N81" s="45">
        <v>41.280099999999997</v>
      </c>
      <c r="O81" s="45">
        <v>41.280099999999997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29.964500000000001</v>
      </c>
      <c r="C82" s="45">
        <v>32.128700000000002</v>
      </c>
      <c r="D82" s="45">
        <v>28.9621</v>
      </c>
      <c r="E82" s="45">
        <v>31.235199999999999</v>
      </c>
      <c r="F82" s="45">
        <v>30.9011</v>
      </c>
      <c r="G82" s="45">
        <v>11.5145</v>
      </c>
      <c r="H82" s="45">
        <v>29.9572</v>
      </c>
      <c r="I82" s="45">
        <v>32.090600000000002</v>
      </c>
      <c r="J82" s="45">
        <v>28.972200000000001</v>
      </c>
      <c r="K82" s="45">
        <v>31.235499999999998</v>
      </c>
      <c r="L82" s="45">
        <v>30.9011</v>
      </c>
      <c r="M82" s="45">
        <v>11.4918</v>
      </c>
      <c r="N82" s="45">
        <v>34.161700000000003</v>
      </c>
      <c r="O82" s="45">
        <v>41.820700000000002</v>
      </c>
      <c r="P82" s="45">
        <v>15.005599999999999</v>
      </c>
      <c r="Q82" s="45">
        <v>26</v>
      </c>
      <c r="R82" s="45">
        <v>0</v>
      </c>
      <c r="S82" s="45">
        <v>14.8</v>
      </c>
    </row>
    <row r="83" spans="1:19" hidden="1" outlineLevel="1" collapsed="1">
      <c r="A83" s="8">
        <v>42736</v>
      </c>
      <c r="B83" s="45">
        <v>30.574000000000002</v>
      </c>
      <c r="C83" s="45">
        <v>31.773099999999999</v>
      </c>
      <c r="D83" s="45">
        <v>29.853400000000001</v>
      </c>
      <c r="E83" s="45">
        <v>32.314599999999999</v>
      </c>
      <c r="F83" s="45">
        <v>31.224900000000002</v>
      </c>
      <c r="G83" s="45">
        <v>15.914199999999999</v>
      </c>
      <c r="H83" s="45">
        <v>30.567399999999999</v>
      </c>
      <c r="I83" s="45">
        <v>31.7575</v>
      </c>
      <c r="J83" s="45">
        <v>29.853400000000001</v>
      </c>
      <c r="K83" s="45">
        <v>32.314599999999999</v>
      </c>
      <c r="L83" s="45">
        <v>31.224900000000002</v>
      </c>
      <c r="M83" s="45">
        <v>15.914199999999999</v>
      </c>
      <c r="N83" s="45">
        <v>40.584200000000003</v>
      </c>
      <c r="O83" s="45">
        <v>40.584200000000003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28.4786</v>
      </c>
      <c r="C84" s="45">
        <v>30.7258</v>
      </c>
      <c r="D84" s="45">
        <v>26.2392</v>
      </c>
      <c r="E84" s="45">
        <v>31.170300000000001</v>
      </c>
      <c r="F84" s="45">
        <v>31.366</v>
      </c>
      <c r="G84" s="45">
        <v>5.4485999999999999</v>
      </c>
      <c r="H84" s="45">
        <v>28.473700000000001</v>
      </c>
      <c r="I84" s="45">
        <v>30.7179</v>
      </c>
      <c r="J84" s="45">
        <v>26.2392</v>
      </c>
      <c r="K84" s="45">
        <v>31.170300000000001</v>
      </c>
      <c r="L84" s="45">
        <v>31.366</v>
      </c>
      <c r="M84" s="45">
        <v>5.4485999999999999</v>
      </c>
      <c r="N84" s="45">
        <v>40.087000000000003</v>
      </c>
      <c r="O84" s="45">
        <v>40.087000000000003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29.7865</v>
      </c>
      <c r="C85" s="45">
        <v>31.213999999999999</v>
      </c>
      <c r="D85" s="45">
        <v>28.883199999999999</v>
      </c>
      <c r="E85" s="45">
        <v>28.064399999999999</v>
      </c>
      <c r="F85" s="45">
        <v>31.304400000000001</v>
      </c>
      <c r="G85" s="45">
        <v>14.200200000000001</v>
      </c>
      <c r="H85" s="45">
        <v>29.7652</v>
      </c>
      <c r="I85" s="45">
        <v>31.167000000000002</v>
      </c>
      <c r="J85" s="45">
        <v>28.883199999999999</v>
      </c>
      <c r="K85" s="45">
        <v>28.064399999999999</v>
      </c>
      <c r="L85" s="45">
        <v>31.304400000000001</v>
      </c>
      <c r="M85" s="45">
        <v>14.200200000000001</v>
      </c>
      <c r="N85" s="45">
        <v>39.557600000000001</v>
      </c>
      <c r="O85" s="45">
        <v>39.557600000000001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30.138500000000001</v>
      </c>
      <c r="C86" s="45">
        <v>31.360099999999999</v>
      </c>
      <c r="D86" s="45">
        <v>29.596299999999999</v>
      </c>
      <c r="E86" s="45">
        <v>29.981400000000001</v>
      </c>
      <c r="F86" s="45">
        <v>31.303899999999999</v>
      </c>
      <c r="G86" s="45">
        <v>15.227499999999999</v>
      </c>
      <c r="H86" s="45">
        <v>30.132000000000001</v>
      </c>
      <c r="I86" s="45">
        <v>31.3416</v>
      </c>
      <c r="J86" s="45">
        <v>29.596299999999999</v>
      </c>
      <c r="K86" s="45">
        <v>29.981400000000001</v>
      </c>
      <c r="L86" s="45">
        <v>31.303899999999999</v>
      </c>
      <c r="M86" s="45">
        <v>15.227499999999999</v>
      </c>
      <c r="N86" s="45">
        <v>39.991999999999997</v>
      </c>
      <c r="O86" s="45">
        <v>39.991999999999997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30.859500000000001</v>
      </c>
      <c r="C87" s="45">
        <v>31.368400000000001</v>
      </c>
      <c r="D87" s="45">
        <v>30.5825</v>
      </c>
      <c r="E87" s="45">
        <v>30.9209</v>
      </c>
      <c r="F87" s="45">
        <v>31.798999999999999</v>
      </c>
      <c r="G87" s="45">
        <v>19.2912</v>
      </c>
      <c r="H87" s="45">
        <v>30.838699999999999</v>
      </c>
      <c r="I87" s="45">
        <v>31.3126</v>
      </c>
      <c r="J87" s="45">
        <v>30.5825</v>
      </c>
      <c r="K87" s="45">
        <v>30.9209</v>
      </c>
      <c r="L87" s="45">
        <v>31.798999999999999</v>
      </c>
      <c r="M87" s="45">
        <v>19.2912</v>
      </c>
      <c r="N87" s="45">
        <v>39.835099999999997</v>
      </c>
      <c r="O87" s="45">
        <v>39.835099999999997</v>
      </c>
      <c r="P87" s="45">
        <v>0</v>
      </c>
      <c r="Q87" s="45">
        <v>0</v>
      </c>
      <c r="R87" s="45">
        <v>0</v>
      </c>
      <c r="S87" s="45">
        <v>0</v>
      </c>
    </row>
    <row r="88" spans="1:19" hidden="1" outlineLevel="1" collapsed="1">
      <c r="A88" s="8">
        <v>42887</v>
      </c>
      <c r="B88" s="45">
        <v>30.543600000000001</v>
      </c>
      <c r="C88" s="45">
        <v>31.446000000000002</v>
      </c>
      <c r="D88" s="45">
        <v>30.017099999999999</v>
      </c>
      <c r="E88" s="45">
        <v>29.990500000000001</v>
      </c>
      <c r="F88" s="45">
        <v>30.453299999999999</v>
      </c>
      <c r="G88" s="45">
        <v>24.514099999999999</v>
      </c>
      <c r="H88" s="45">
        <v>30.511800000000001</v>
      </c>
      <c r="I88" s="45">
        <v>31.366499999999998</v>
      </c>
      <c r="J88" s="45">
        <v>30.017099999999999</v>
      </c>
      <c r="K88" s="45">
        <v>29.990500000000001</v>
      </c>
      <c r="L88" s="45">
        <v>30.453299999999999</v>
      </c>
      <c r="M88" s="45">
        <v>24.514099999999999</v>
      </c>
      <c r="N88" s="45">
        <v>41.481400000000001</v>
      </c>
      <c r="O88" s="45">
        <v>41.481400000000001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29.088999999999999</v>
      </c>
      <c r="C89" s="45">
        <v>31.820699999999999</v>
      </c>
      <c r="D89" s="45">
        <v>27.951899999999998</v>
      </c>
      <c r="E89" s="45">
        <v>25.310199999999998</v>
      </c>
      <c r="F89" s="45">
        <v>31.477900000000002</v>
      </c>
      <c r="G89" s="45">
        <v>16.8855</v>
      </c>
      <c r="H89" s="45">
        <v>29.0838</v>
      </c>
      <c r="I89" s="45">
        <v>31.807500000000001</v>
      </c>
      <c r="J89" s="45">
        <v>27.951899999999998</v>
      </c>
      <c r="K89" s="45">
        <v>25.310199999999998</v>
      </c>
      <c r="L89" s="45">
        <v>31.477900000000002</v>
      </c>
      <c r="M89" s="45">
        <v>16.8855</v>
      </c>
      <c r="N89" s="45">
        <v>39.745199999999997</v>
      </c>
      <c r="O89" s="45">
        <v>39.745199999999997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28.811599999999999</v>
      </c>
      <c r="C90" s="45">
        <v>31.7483</v>
      </c>
      <c r="D90" s="45">
        <v>27.454000000000001</v>
      </c>
      <c r="E90" s="45">
        <v>22.882300000000001</v>
      </c>
      <c r="F90" s="45">
        <v>30.9862</v>
      </c>
      <c r="G90" s="45">
        <v>20.113399999999999</v>
      </c>
      <c r="H90" s="45">
        <v>28.802600000000002</v>
      </c>
      <c r="I90" s="45">
        <v>31.723500000000001</v>
      </c>
      <c r="J90" s="45">
        <v>27.454000000000001</v>
      </c>
      <c r="K90" s="45">
        <v>22.882300000000001</v>
      </c>
      <c r="L90" s="45">
        <v>30.9862</v>
      </c>
      <c r="M90" s="45">
        <v>20.113399999999999</v>
      </c>
      <c r="N90" s="45">
        <v>51.6875</v>
      </c>
      <c r="O90" s="45">
        <v>51.6875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29.183700000000002</v>
      </c>
      <c r="C91" s="45">
        <v>31.822900000000001</v>
      </c>
      <c r="D91" s="45">
        <v>28.008900000000001</v>
      </c>
      <c r="E91" s="45">
        <v>28.688500000000001</v>
      </c>
      <c r="F91" s="45">
        <v>29.107500000000002</v>
      </c>
      <c r="G91" s="45">
        <v>18.271899999999999</v>
      </c>
      <c r="H91" s="45">
        <v>29.1663</v>
      </c>
      <c r="I91" s="45">
        <v>31.7746</v>
      </c>
      <c r="J91" s="45">
        <v>28.008900000000001</v>
      </c>
      <c r="K91" s="45">
        <v>28.688500000000001</v>
      </c>
      <c r="L91" s="45">
        <v>29.107500000000002</v>
      </c>
      <c r="M91" s="45">
        <v>18.271899999999999</v>
      </c>
      <c r="N91" s="45">
        <v>47.168999999999997</v>
      </c>
      <c r="O91" s="45">
        <v>47.168999999999997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29.793700000000001</v>
      </c>
      <c r="C92" s="45">
        <v>32.256100000000004</v>
      </c>
      <c r="D92" s="45">
        <v>28.8005</v>
      </c>
      <c r="E92" s="45">
        <v>28.793299999999999</v>
      </c>
      <c r="F92" s="45">
        <v>30.707999999999998</v>
      </c>
      <c r="G92" s="45">
        <v>18.604600000000001</v>
      </c>
      <c r="H92" s="45">
        <v>29.790099999999999</v>
      </c>
      <c r="I92" s="45">
        <v>32.247399999999999</v>
      </c>
      <c r="J92" s="45">
        <v>28.8005</v>
      </c>
      <c r="K92" s="45">
        <v>28.793299999999999</v>
      </c>
      <c r="L92" s="45">
        <v>30.707999999999998</v>
      </c>
      <c r="M92" s="45">
        <v>18.604600000000001</v>
      </c>
      <c r="N92" s="45">
        <v>37.770099999999999</v>
      </c>
      <c r="O92" s="45">
        <v>37.770099999999999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29.783799999999999</v>
      </c>
      <c r="C93" s="45">
        <v>32.217799999999997</v>
      </c>
      <c r="D93" s="45">
        <v>28.624600000000001</v>
      </c>
      <c r="E93" s="45">
        <v>28.185500000000001</v>
      </c>
      <c r="F93" s="45">
        <v>30.040900000000001</v>
      </c>
      <c r="G93" s="45">
        <v>17.4802</v>
      </c>
      <c r="H93" s="45">
        <v>29.779599999999999</v>
      </c>
      <c r="I93" s="45">
        <v>32.2072</v>
      </c>
      <c r="J93" s="45">
        <v>28.624600000000001</v>
      </c>
      <c r="K93" s="45">
        <v>28.185500000000001</v>
      </c>
      <c r="L93" s="45">
        <v>30.040900000000001</v>
      </c>
      <c r="M93" s="45">
        <v>17.4802</v>
      </c>
      <c r="N93" s="45">
        <v>42.795699999999997</v>
      </c>
      <c r="O93" s="45">
        <v>42.795699999999997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35.459099999999999</v>
      </c>
      <c r="C94" s="45">
        <v>32.054000000000002</v>
      </c>
      <c r="D94" s="45">
        <v>36.792200000000001</v>
      </c>
      <c r="E94" s="45">
        <v>54.589100000000002</v>
      </c>
      <c r="F94" s="45">
        <v>33.596200000000003</v>
      </c>
      <c r="G94" s="45">
        <v>20.323599999999999</v>
      </c>
      <c r="H94" s="45">
        <v>35.457900000000002</v>
      </c>
      <c r="I94" s="45">
        <v>32.0471</v>
      </c>
      <c r="J94" s="45">
        <v>36.792200000000001</v>
      </c>
      <c r="K94" s="45">
        <v>54.589100000000002</v>
      </c>
      <c r="L94" s="45">
        <v>33.596200000000003</v>
      </c>
      <c r="M94" s="45">
        <v>20.323599999999999</v>
      </c>
      <c r="N94" s="45">
        <v>41.187399999999997</v>
      </c>
      <c r="O94" s="45">
        <v>41.187399999999997</v>
      </c>
      <c r="P94" s="45">
        <v>0</v>
      </c>
      <c r="Q94" s="45">
        <v>0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32.833300000000001</v>
      </c>
      <c r="C95" s="45">
        <v>31.765499999999999</v>
      </c>
      <c r="D95" s="45">
        <v>33.517400000000002</v>
      </c>
      <c r="E95" s="45">
        <v>34.376399999999997</v>
      </c>
      <c r="F95" s="45">
        <v>34.972099999999998</v>
      </c>
      <c r="G95" s="45">
        <v>17.118400000000001</v>
      </c>
      <c r="H95" s="45">
        <v>32.8596</v>
      </c>
      <c r="I95" s="45">
        <v>31.741800000000001</v>
      </c>
      <c r="J95" s="45">
        <v>33.576500000000003</v>
      </c>
      <c r="K95" s="45">
        <v>34.376399999999997</v>
      </c>
      <c r="L95" s="45">
        <v>34.972099999999998</v>
      </c>
      <c r="M95" s="45">
        <v>17.408100000000001</v>
      </c>
      <c r="N95" s="45">
        <v>20.0002</v>
      </c>
      <c r="O95" s="45">
        <v>46.778599999999997</v>
      </c>
      <c r="P95" s="45">
        <v>8.5</v>
      </c>
      <c r="Q95" s="45">
        <v>0</v>
      </c>
      <c r="R95" s="45">
        <v>0</v>
      </c>
      <c r="S95" s="45">
        <v>8.5</v>
      </c>
    </row>
    <row r="96" spans="1:19" hidden="1" outlineLevel="1" collapsed="1">
      <c r="A96" s="8">
        <v>43132</v>
      </c>
      <c r="B96" s="45">
        <v>34.5291</v>
      </c>
      <c r="C96" s="45">
        <v>31.881399999999999</v>
      </c>
      <c r="D96" s="45">
        <v>35.685200000000002</v>
      </c>
      <c r="E96" s="45">
        <v>33.074599999999997</v>
      </c>
      <c r="F96" s="45">
        <v>38.445900000000002</v>
      </c>
      <c r="G96" s="45">
        <v>18.456700000000001</v>
      </c>
      <c r="H96" s="45">
        <v>34.589399999999998</v>
      </c>
      <c r="I96" s="45">
        <v>31.8795</v>
      </c>
      <c r="J96" s="45">
        <v>35.776200000000003</v>
      </c>
      <c r="K96" s="45">
        <v>33.074599999999997</v>
      </c>
      <c r="L96" s="45">
        <v>38.445900000000002</v>
      </c>
      <c r="M96" s="45">
        <v>19.136099999999999</v>
      </c>
      <c r="N96" s="45">
        <v>7.5232000000000001</v>
      </c>
      <c r="O96" s="45">
        <v>40.933500000000002</v>
      </c>
      <c r="P96" s="45">
        <v>6.5</v>
      </c>
      <c r="Q96" s="45">
        <v>0</v>
      </c>
      <c r="R96" s="45">
        <v>0</v>
      </c>
      <c r="S96" s="45">
        <v>6.5</v>
      </c>
    </row>
    <row r="97" spans="1:19" hidden="1" outlineLevel="1" collapsed="1">
      <c r="A97" s="8">
        <v>43160</v>
      </c>
      <c r="B97" s="45">
        <v>35.182299999999998</v>
      </c>
      <c r="C97" s="45">
        <v>31.892800000000001</v>
      </c>
      <c r="D97" s="45">
        <v>36.8018</v>
      </c>
      <c r="E97" s="45">
        <v>36.991700000000002</v>
      </c>
      <c r="F97" s="45">
        <v>38.020600000000002</v>
      </c>
      <c r="G97" s="45">
        <v>19.163900000000002</v>
      </c>
      <c r="H97" s="45">
        <v>35.250700000000002</v>
      </c>
      <c r="I97" s="45">
        <v>31.8749</v>
      </c>
      <c r="J97" s="45">
        <v>36.917400000000001</v>
      </c>
      <c r="K97" s="45">
        <v>36.991700000000002</v>
      </c>
      <c r="L97" s="45">
        <v>38.020600000000002</v>
      </c>
      <c r="M97" s="45">
        <v>20.030100000000001</v>
      </c>
      <c r="N97" s="45">
        <v>15.182600000000001</v>
      </c>
      <c r="O97" s="45">
        <v>43.522199999999998</v>
      </c>
      <c r="P97" s="45">
        <v>10.2357</v>
      </c>
      <c r="Q97" s="45">
        <v>0</v>
      </c>
      <c r="R97" s="45">
        <v>0</v>
      </c>
      <c r="S97" s="45">
        <v>10.2357</v>
      </c>
    </row>
    <row r="98" spans="1:19" hidden="1" outlineLevel="1" collapsed="1">
      <c r="A98" s="8">
        <v>43191</v>
      </c>
      <c r="B98" s="45">
        <v>35.375300000000003</v>
      </c>
      <c r="C98" s="45">
        <v>31.999199999999998</v>
      </c>
      <c r="D98" s="45">
        <v>37.057400000000001</v>
      </c>
      <c r="E98" s="45">
        <v>39.951300000000003</v>
      </c>
      <c r="F98" s="45">
        <v>37.491700000000002</v>
      </c>
      <c r="G98" s="45">
        <v>20.570599999999999</v>
      </c>
      <c r="H98" s="45">
        <v>35.375</v>
      </c>
      <c r="I98" s="45">
        <v>31.996600000000001</v>
      </c>
      <c r="J98" s="45">
        <v>37.057400000000001</v>
      </c>
      <c r="K98" s="45">
        <v>39.951300000000003</v>
      </c>
      <c r="L98" s="45">
        <v>37.491700000000002</v>
      </c>
      <c r="M98" s="45">
        <v>20.570599999999999</v>
      </c>
      <c r="N98" s="45">
        <v>37.699399999999997</v>
      </c>
      <c r="O98" s="45">
        <v>37.699399999999997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33.525199999999998</v>
      </c>
      <c r="C99" s="45">
        <v>31.9252</v>
      </c>
      <c r="D99" s="45">
        <v>34.510100000000001</v>
      </c>
      <c r="E99" s="45">
        <v>36.0336</v>
      </c>
      <c r="F99" s="45">
        <v>34.882300000000001</v>
      </c>
      <c r="G99" s="45">
        <v>21.1492</v>
      </c>
      <c r="H99" s="45">
        <v>33.525300000000001</v>
      </c>
      <c r="I99" s="45">
        <v>31.924700000000001</v>
      </c>
      <c r="J99" s="45">
        <v>34.510100000000001</v>
      </c>
      <c r="K99" s="45">
        <v>36.0336</v>
      </c>
      <c r="L99" s="45">
        <v>34.882300000000001</v>
      </c>
      <c r="M99" s="45">
        <v>21.1492</v>
      </c>
      <c r="N99" s="45">
        <v>33.207099999999997</v>
      </c>
      <c r="O99" s="45">
        <v>33.207099999999997</v>
      </c>
      <c r="P99" s="45">
        <v>0</v>
      </c>
      <c r="Q99" s="45">
        <v>0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33.547600000000003</v>
      </c>
      <c r="C100" s="45">
        <v>32.418999999999997</v>
      </c>
      <c r="D100" s="45">
        <v>34.049500000000002</v>
      </c>
      <c r="E100" s="45">
        <v>34.103200000000001</v>
      </c>
      <c r="F100" s="45">
        <v>35.277099999999997</v>
      </c>
      <c r="G100" s="45">
        <v>18.427399999999999</v>
      </c>
      <c r="H100" s="45">
        <v>33.583199999999998</v>
      </c>
      <c r="I100" s="45">
        <v>32.424700000000001</v>
      </c>
      <c r="J100" s="45">
        <v>34.0989</v>
      </c>
      <c r="K100" s="45">
        <v>34.103200000000001</v>
      </c>
      <c r="L100" s="45">
        <v>35.277099999999997</v>
      </c>
      <c r="M100" s="45">
        <v>18.725000000000001</v>
      </c>
      <c r="N100" s="45">
        <v>14.680400000000001</v>
      </c>
      <c r="O100" s="45">
        <v>27.881399999999999</v>
      </c>
      <c r="P100" s="45">
        <v>11.3</v>
      </c>
      <c r="Q100" s="45">
        <v>0</v>
      </c>
      <c r="R100" s="45">
        <v>0</v>
      </c>
      <c r="S100" s="45">
        <v>11.3</v>
      </c>
    </row>
    <row r="101" spans="1:19" hidden="1" outlineLevel="1" collapsed="1">
      <c r="A101" s="8">
        <v>43282</v>
      </c>
      <c r="B101" s="45">
        <v>35.212800000000001</v>
      </c>
      <c r="C101" s="45">
        <v>32.989199999999997</v>
      </c>
      <c r="D101" s="45">
        <v>36.266800000000003</v>
      </c>
      <c r="E101" s="45">
        <v>36.749699999999997</v>
      </c>
      <c r="F101" s="45">
        <v>37.451700000000002</v>
      </c>
      <c r="G101" s="45">
        <v>19.822900000000001</v>
      </c>
      <c r="H101" s="45">
        <v>35.2423</v>
      </c>
      <c r="I101" s="45">
        <v>32.985799999999998</v>
      </c>
      <c r="J101" s="45">
        <v>36.312899999999999</v>
      </c>
      <c r="K101" s="45">
        <v>36.749699999999997</v>
      </c>
      <c r="L101" s="45">
        <v>37.451700000000002</v>
      </c>
      <c r="M101" s="45">
        <v>20.0259</v>
      </c>
      <c r="N101" s="45">
        <v>19.190200000000001</v>
      </c>
      <c r="O101" s="45">
        <v>35.8628</v>
      </c>
      <c r="P101" s="45">
        <v>14.8</v>
      </c>
      <c r="Q101" s="45">
        <v>0</v>
      </c>
      <c r="R101" s="45">
        <v>0</v>
      </c>
      <c r="S101" s="45">
        <v>14.8</v>
      </c>
    </row>
    <row r="102" spans="1:19" hidden="1" outlineLevel="1" collapsed="1">
      <c r="A102" s="8">
        <v>43313</v>
      </c>
      <c r="B102" s="45">
        <v>34.978400000000001</v>
      </c>
      <c r="C102" s="45">
        <v>32.811599999999999</v>
      </c>
      <c r="D102" s="45">
        <v>36.159100000000002</v>
      </c>
      <c r="E102" s="45">
        <v>36.000900000000001</v>
      </c>
      <c r="F102" s="45">
        <v>37.837499999999999</v>
      </c>
      <c r="G102" s="45">
        <v>20.590399999999999</v>
      </c>
      <c r="H102" s="45">
        <v>34.976399999999998</v>
      </c>
      <c r="I102" s="45">
        <v>32.804099999999998</v>
      </c>
      <c r="J102" s="45">
        <v>36.159100000000002</v>
      </c>
      <c r="K102" s="45">
        <v>36.000900000000001</v>
      </c>
      <c r="L102" s="45">
        <v>37.837499999999999</v>
      </c>
      <c r="M102" s="45">
        <v>20.590399999999999</v>
      </c>
      <c r="N102" s="45">
        <v>41.5488</v>
      </c>
      <c r="O102" s="45">
        <v>41.5488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33.925899999999999</v>
      </c>
      <c r="C103" s="45">
        <v>32.9876</v>
      </c>
      <c r="D103" s="45">
        <v>34.387300000000003</v>
      </c>
      <c r="E103" s="45">
        <v>31.192</v>
      </c>
      <c r="F103" s="45">
        <v>37.157699999999998</v>
      </c>
      <c r="G103" s="45">
        <v>21.113199999999999</v>
      </c>
      <c r="H103" s="45">
        <v>33.924399999999999</v>
      </c>
      <c r="I103" s="45">
        <v>32.982300000000002</v>
      </c>
      <c r="J103" s="45">
        <v>34.387300000000003</v>
      </c>
      <c r="K103" s="45">
        <v>31.192</v>
      </c>
      <c r="L103" s="45">
        <v>37.157699999999998</v>
      </c>
      <c r="M103" s="45">
        <v>21.113199999999999</v>
      </c>
      <c r="N103" s="45">
        <v>38.978700000000003</v>
      </c>
      <c r="O103" s="45">
        <v>38.978700000000003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35.573399999999999</v>
      </c>
      <c r="C104" s="45">
        <v>38.853000000000002</v>
      </c>
      <c r="D104" s="45">
        <v>34.364899999999999</v>
      </c>
      <c r="E104" s="45">
        <v>36.706499999999998</v>
      </c>
      <c r="F104" s="45">
        <v>34.732900000000001</v>
      </c>
      <c r="G104" s="45">
        <v>18.0867</v>
      </c>
      <c r="H104" s="45">
        <v>35.572899999999997</v>
      </c>
      <c r="I104" s="45">
        <v>38.853499999999997</v>
      </c>
      <c r="J104" s="45">
        <v>34.364899999999999</v>
      </c>
      <c r="K104" s="45">
        <v>36.706499999999998</v>
      </c>
      <c r="L104" s="45">
        <v>34.732900000000001</v>
      </c>
      <c r="M104" s="45">
        <v>18.0867</v>
      </c>
      <c r="N104" s="45">
        <v>37.996200000000002</v>
      </c>
      <c r="O104" s="45">
        <v>37.996200000000002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39.967300000000002</v>
      </c>
      <c r="C105" s="45">
        <v>37.110900000000001</v>
      </c>
      <c r="D105" s="45">
        <v>40.613999999999997</v>
      </c>
      <c r="E105" s="45">
        <v>36.580100000000002</v>
      </c>
      <c r="F105" s="45">
        <v>46.945399999999999</v>
      </c>
      <c r="G105" s="45">
        <v>15.813800000000001</v>
      </c>
      <c r="H105" s="45">
        <v>39.985599999999998</v>
      </c>
      <c r="I105" s="45">
        <v>37.102600000000002</v>
      </c>
      <c r="J105" s="45">
        <v>40.637999999999998</v>
      </c>
      <c r="K105" s="45">
        <v>36.580100000000002</v>
      </c>
      <c r="L105" s="45">
        <v>46.945399999999999</v>
      </c>
      <c r="M105" s="45">
        <v>15.832700000000001</v>
      </c>
      <c r="N105" s="45">
        <v>21.856999999999999</v>
      </c>
      <c r="O105" s="45">
        <v>43.199599999999997</v>
      </c>
      <c r="P105" s="45">
        <v>14.8</v>
      </c>
      <c r="Q105" s="45">
        <v>0</v>
      </c>
      <c r="R105" s="45">
        <v>0</v>
      </c>
      <c r="S105" s="45">
        <v>14.8</v>
      </c>
    </row>
    <row r="106" spans="1:19" hidden="1" outlineLevel="1" collapsed="1">
      <c r="A106" s="8">
        <v>43435</v>
      </c>
      <c r="B106" s="45">
        <v>36.755499999999998</v>
      </c>
      <c r="C106" s="45">
        <v>36.526000000000003</v>
      </c>
      <c r="D106" s="45">
        <v>36.8065</v>
      </c>
      <c r="E106" s="45">
        <v>38.043100000000003</v>
      </c>
      <c r="F106" s="45">
        <v>37.573900000000002</v>
      </c>
      <c r="G106" s="45">
        <v>18.288</v>
      </c>
      <c r="H106" s="45">
        <v>36.753100000000003</v>
      </c>
      <c r="I106" s="45">
        <v>36.512900000000002</v>
      </c>
      <c r="J106" s="45">
        <v>36.8065</v>
      </c>
      <c r="K106" s="45">
        <v>38.043100000000003</v>
      </c>
      <c r="L106" s="45">
        <v>37.573900000000002</v>
      </c>
      <c r="M106" s="45">
        <v>18.288</v>
      </c>
      <c r="N106" s="45">
        <v>44.046199999999999</v>
      </c>
      <c r="O106" s="45">
        <v>44.046199999999999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36.823</v>
      </c>
      <c r="C107" s="45">
        <v>36.893700000000003</v>
      </c>
      <c r="D107" s="45">
        <v>36.808500000000002</v>
      </c>
      <c r="E107" s="45">
        <v>38.970599999999997</v>
      </c>
      <c r="F107" s="45">
        <v>35.648400000000002</v>
      </c>
      <c r="G107" s="45">
        <v>21.840499999999999</v>
      </c>
      <c r="H107" s="45">
        <v>36.821800000000003</v>
      </c>
      <c r="I107" s="45">
        <v>36.886699999999998</v>
      </c>
      <c r="J107" s="45">
        <v>36.808500000000002</v>
      </c>
      <c r="K107" s="45">
        <v>38.970599999999997</v>
      </c>
      <c r="L107" s="45">
        <v>35.648400000000002</v>
      </c>
      <c r="M107" s="45">
        <v>21.840499999999999</v>
      </c>
      <c r="N107" s="45">
        <v>44.719000000000001</v>
      </c>
      <c r="O107" s="45">
        <v>44.719000000000001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33.470999999999997</v>
      </c>
      <c r="C108" s="45">
        <v>38.366700000000002</v>
      </c>
      <c r="D108" s="45">
        <v>32.205500000000001</v>
      </c>
      <c r="E108" s="45">
        <v>35.840899999999998</v>
      </c>
      <c r="F108" s="45">
        <v>30.684699999999999</v>
      </c>
      <c r="G108" s="45">
        <v>14.1266</v>
      </c>
      <c r="H108" s="45">
        <v>33.224400000000003</v>
      </c>
      <c r="I108" s="45">
        <v>37.357199999999999</v>
      </c>
      <c r="J108" s="45">
        <v>32.205500000000001</v>
      </c>
      <c r="K108" s="45">
        <v>35.840899999999998</v>
      </c>
      <c r="L108" s="45">
        <v>30.684699999999999</v>
      </c>
      <c r="M108" s="45">
        <v>14.1266</v>
      </c>
      <c r="N108" s="45">
        <v>59.191400000000002</v>
      </c>
      <c r="O108" s="45">
        <v>59.191400000000002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30.788</v>
      </c>
      <c r="C109" s="45">
        <v>37.857900000000001</v>
      </c>
      <c r="D109" s="45">
        <v>28.872800000000002</v>
      </c>
      <c r="E109" s="45">
        <v>28.196400000000001</v>
      </c>
      <c r="F109" s="45">
        <v>30.544599999999999</v>
      </c>
      <c r="G109" s="45">
        <v>17.391200000000001</v>
      </c>
      <c r="H109" s="45">
        <v>30.6785</v>
      </c>
      <c r="I109" s="45">
        <v>37.4664</v>
      </c>
      <c r="J109" s="45">
        <v>28.872800000000002</v>
      </c>
      <c r="K109" s="45">
        <v>28.196400000000001</v>
      </c>
      <c r="L109" s="45">
        <v>30.544599999999999</v>
      </c>
      <c r="M109" s="45">
        <v>17.391200000000001</v>
      </c>
      <c r="N109" s="45">
        <v>59.191600000000001</v>
      </c>
      <c r="O109" s="45">
        <v>59.191600000000001</v>
      </c>
      <c r="P109" s="45">
        <v>0</v>
      </c>
      <c r="Q109" s="45">
        <v>0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32.390799999999999</v>
      </c>
      <c r="C110" s="45">
        <v>37.200800000000001</v>
      </c>
      <c r="D110" s="45">
        <v>31.122</v>
      </c>
      <c r="E110" s="45">
        <v>33.701999999999998</v>
      </c>
      <c r="F110" s="45">
        <v>29.763500000000001</v>
      </c>
      <c r="G110" s="45">
        <v>24.999700000000001</v>
      </c>
      <c r="H110" s="45">
        <v>32.403399999999998</v>
      </c>
      <c r="I110" s="45">
        <v>37.197200000000002</v>
      </c>
      <c r="J110" s="45">
        <v>31.1386</v>
      </c>
      <c r="K110" s="45">
        <v>33.701999999999998</v>
      </c>
      <c r="L110" s="45">
        <v>29.763500000000001</v>
      </c>
      <c r="M110" s="45">
        <v>25.285</v>
      </c>
      <c r="N110" s="45">
        <v>14.7418</v>
      </c>
      <c r="O110" s="45">
        <v>43.703200000000002</v>
      </c>
      <c r="P110" s="45">
        <v>9.1960999999999995</v>
      </c>
      <c r="Q110" s="45">
        <v>0</v>
      </c>
      <c r="R110" s="45">
        <v>0</v>
      </c>
      <c r="S110" s="45">
        <v>9.1960999999999995</v>
      </c>
    </row>
    <row r="111" spans="1:19" hidden="1" outlineLevel="1" collapsed="1">
      <c r="A111" s="8">
        <v>43586</v>
      </c>
      <c r="B111" s="45">
        <v>34.562100000000001</v>
      </c>
      <c r="C111" s="45">
        <v>37.362099999999998</v>
      </c>
      <c r="D111" s="45">
        <v>33.844200000000001</v>
      </c>
      <c r="E111" s="45">
        <v>36.936199999999999</v>
      </c>
      <c r="F111" s="45">
        <v>31.960599999999999</v>
      </c>
      <c r="G111" s="45">
        <v>20.835100000000001</v>
      </c>
      <c r="H111" s="45">
        <v>34.601700000000001</v>
      </c>
      <c r="I111" s="45">
        <v>37.359200000000001</v>
      </c>
      <c r="J111" s="45">
        <v>33.893799999999999</v>
      </c>
      <c r="K111" s="45">
        <v>36.936199999999999</v>
      </c>
      <c r="L111" s="45">
        <v>31.960599999999999</v>
      </c>
      <c r="M111" s="45">
        <v>21.211500000000001</v>
      </c>
      <c r="N111" s="45">
        <v>14.810700000000001</v>
      </c>
      <c r="O111" s="45">
        <v>40.359000000000002</v>
      </c>
      <c r="P111" s="45">
        <v>12.0357</v>
      </c>
      <c r="Q111" s="45">
        <v>0</v>
      </c>
      <c r="R111" s="45">
        <v>0</v>
      </c>
      <c r="S111" s="45">
        <v>12.0357</v>
      </c>
    </row>
    <row r="112" spans="1:19" hidden="1" outlineLevel="1" collapsed="1">
      <c r="A112" s="8">
        <v>43617</v>
      </c>
      <c r="B112" s="45">
        <v>32.988300000000002</v>
      </c>
      <c r="C112" s="45">
        <v>37.678800000000003</v>
      </c>
      <c r="D112" s="45">
        <v>31.624199999999998</v>
      </c>
      <c r="E112" s="45">
        <v>35.094299999999997</v>
      </c>
      <c r="F112" s="45">
        <v>30.542100000000001</v>
      </c>
      <c r="G112" s="45">
        <v>20.718499999999999</v>
      </c>
      <c r="H112" s="45">
        <v>33.084400000000002</v>
      </c>
      <c r="I112" s="45">
        <v>37.677100000000003</v>
      </c>
      <c r="J112" s="45">
        <v>31.7439</v>
      </c>
      <c r="K112" s="45">
        <v>35.094299999999997</v>
      </c>
      <c r="L112" s="45">
        <v>30.542100000000001</v>
      </c>
      <c r="M112" s="45">
        <v>21.616399999999999</v>
      </c>
      <c r="N112" s="45">
        <v>6.9</v>
      </c>
      <c r="O112" s="45">
        <v>39.636899999999997</v>
      </c>
      <c r="P112" s="45">
        <v>5.0228000000000002</v>
      </c>
      <c r="Q112" s="45">
        <v>0</v>
      </c>
      <c r="R112" s="45">
        <v>0</v>
      </c>
      <c r="S112" s="45">
        <v>5.0228000000000002</v>
      </c>
    </row>
    <row r="113" spans="1:19" hidden="1" outlineLevel="1" collapsed="1">
      <c r="A113" s="8">
        <v>43647</v>
      </c>
      <c r="B113" s="45">
        <v>35.053199999999997</v>
      </c>
      <c r="C113" s="45">
        <v>38.913699999999999</v>
      </c>
      <c r="D113" s="45">
        <v>34.265999999999998</v>
      </c>
      <c r="E113" s="45">
        <v>37.8339</v>
      </c>
      <c r="F113" s="45">
        <v>29.2392</v>
      </c>
      <c r="G113" s="45">
        <v>21.875800000000002</v>
      </c>
      <c r="H113" s="45">
        <v>35.050899999999999</v>
      </c>
      <c r="I113" s="45">
        <v>38.906799999999997</v>
      </c>
      <c r="J113" s="45">
        <v>34.265999999999998</v>
      </c>
      <c r="K113" s="45">
        <v>37.8339</v>
      </c>
      <c r="L113" s="45">
        <v>29.2392</v>
      </c>
      <c r="M113" s="45">
        <v>21.875800000000002</v>
      </c>
      <c r="N113" s="45">
        <v>42.818199999999997</v>
      </c>
      <c r="O113" s="45">
        <v>42.818199999999997</v>
      </c>
      <c r="P113" s="45">
        <v>0</v>
      </c>
      <c r="Q113" s="45">
        <v>0</v>
      </c>
      <c r="R113" s="45">
        <v>0</v>
      </c>
      <c r="S113" s="45">
        <v>0</v>
      </c>
    </row>
    <row r="114" spans="1:19" hidden="1" outlineLevel="1" collapsed="1">
      <c r="A114" s="8">
        <v>43678</v>
      </c>
      <c r="B114" s="45">
        <v>36.595500000000001</v>
      </c>
      <c r="C114" s="45">
        <v>39.175800000000002</v>
      </c>
      <c r="D114" s="45">
        <v>36.2836</v>
      </c>
      <c r="E114" s="45">
        <v>39.0886</v>
      </c>
      <c r="F114" s="45">
        <v>27.657900000000001</v>
      </c>
      <c r="G114" s="45">
        <v>21.2258</v>
      </c>
      <c r="H114" s="45">
        <v>36.612099999999998</v>
      </c>
      <c r="I114" s="45">
        <v>39.176900000000003</v>
      </c>
      <c r="J114" s="45">
        <v>36.302199999999999</v>
      </c>
      <c r="K114" s="45">
        <v>39.0886</v>
      </c>
      <c r="L114" s="45">
        <v>27.657900000000001</v>
      </c>
      <c r="M114" s="45">
        <v>21.497499999999999</v>
      </c>
      <c r="N114" s="45">
        <v>14.882199999999999</v>
      </c>
      <c r="O114" s="45">
        <v>38.204300000000003</v>
      </c>
      <c r="P114" s="45">
        <v>10.6006</v>
      </c>
      <c r="Q114" s="45">
        <v>0</v>
      </c>
      <c r="R114" s="45">
        <v>0</v>
      </c>
      <c r="S114" s="45">
        <v>10.6006</v>
      </c>
    </row>
    <row r="115" spans="1:19" hidden="1" outlineLevel="1" collapsed="1">
      <c r="A115" s="8">
        <v>43709</v>
      </c>
      <c r="B115" s="45">
        <v>36.676099999999998</v>
      </c>
      <c r="C115" s="45">
        <v>38.106900000000003</v>
      </c>
      <c r="D115" s="45">
        <v>36.494700000000002</v>
      </c>
      <c r="E115" s="45">
        <v>39.155799999999999</v>
      </c>
      <c r="F115" s="45">
        <v>28.180700000000002</v>
      </c>
      <c r="G115" s="45">
        <v>19.287400000000002</v>
      </c>
      <c r="H115" s="45">
        <v>36.692500000000003</v>
      </c>
      <c r="I115" s="45">
        <v>38.118000000000002</v>
      </c>
      <c r="J115" s="45">
        <v>36.511800000000001</v>
      </c>
      <c r="K115" s="45">
        <v>39.155799999999999</v>
      </c>
      <c r="L115" s="45">
        <v>28.180700000000002</v>
      </c>
      <c r="M115" s="45">
        <v>19.59</v>
      </c>
      <c r="N115" s="45">
        <v>11.9351</v>
      </c>
      <c r="O115" s="45">
        <v>30.7563</v>
      </c>
      <c r="P115" s="45">
        <v>5.4683999999999999</v>
      </c>
      <c r="Q115" s="45">
        <v>0</v>
      </c>
      <c r="R115" s="45">
        <v>0</v>
      </c>
      <c r="S115" s="45">
        <v>5.4683999999999999</v>
      </c>
    </row>
    <row r="116" spans="1:19" hidden="1" outlineLevel="1" collapsed="1">
      <c r="A116" s="8">
        <v>43739</v>
      </c>
      <c r="B116" s="45">
        <v>37.269399999999997</v>
      </c>
      <c r="C116" s="45">
        <v>38.879600000000003</v>
      </c>
      <c r="D116" s="45">
        <v>37.066600000000001</v>
      </c>
      <c r="E116" s="45">
        <v>39.423699999999997</v>
      </c>
      <c r="F116" s="45">
        <v>30.1295</v>
      </c>
      <c r="G116" s="45">
        <v>20.772500000000001</v>
      </c>
      <c r="H116" s="45">
        <v>37.276299999999999</v>
      </c>
      <c r="I116" s="45">
        <v>38.903500000000001</v>
      </c>
      <c r="J116" s="45">
        <v>37.0717</v>
      </c>
      <c r="K116" s="45">
        <v>39.423699999999997</v>
      </c>
      <c r="L116" s="45">
        <v>30.1295</v>
      </c>
      <c r="M116" s="45">
        <v>20.840499999999999</v>
      </c>
      <c r="N116" s="45">
        <v>18.531099999999999</v>
      </c>
      <c r="O116" s="45">
        <v>25.0457</v>
      </c>
      <c r="P116" s="45">
        <v>11.4376</v>
      </c>
      <c r="Q116" s="45">
        <v>0</v>
      </c>
      <c r="R116" s="45">
        <v>0</v>
      </c>
      <c r="S116" s="45">
        <v>11.4376</v>
      </c>
    </row>
    <row r="117" spans="1:19" hidden="1" outlineLevel="1" collapsed="1">
      <c r="A117" s="8">
        <v>43770</v>
      </c>
      <c r="B117" s="45">
        <v>36.7121</v>
      </c>
      <c r="C117" s="45">
        <v>38.289099999999998</v>
      </c>
      <c r="D117" s="45">
        <v>36.511699999999998</v>
      </c>
      <c r="E117" s="45">
        <v>39.399799999999999</v>
      </c>
      <c r="F117" s="45">
        <v>28.5273</v>
      </c>
      <c r="G117" s="45">
        <v>19.322800000000001</v>
      </c>
      <c r="H117" s="45">
        <v>36.7502</v>
      </c>
      <c r="I117" s="45">
        <v>38.316499999999998</v>
      </c>
      <c r="J117" s="45">
        <v>36.551099999999998</v>
      </c>
      <c r="K117" s="45">
        <v>39.399799999999999</v>
      </c>
      <c r="L117" s="45">
        <v>28.5273</v>
      </c>
      <c r="M117" s="45">
        <v>19.826499999999999</v>
      </c>
      <c r="N117" s="45">
        <v>7.7864000000000004</v>
      </c>
      <c r="O117" s="45">
        <v>15.446899999999999</v>
      </c>
      <c r="P117" s="45">
        <v>6.9088000000000003</v>
      </c>
      <c r="Q117" s="45">
        <v>0</v>
      </c>
      <c r="R117" s="45">
        <v>0</v>
      </c>
      <c r="S117" s="45">
        <v>6.9088000000000003</v>
      </c>
    </row>
    <row r="118" spans="1:19" hidden="1" outlineLevel="1" collapsed="1">
      <c r="A118" s="8">
        <v>43800</v>
      </c>
      <c r="B118" s="45">
        <v>36.436</v>
      </c>
      <c r="C118" s="45">
        <v>38.952100000000002</v>
      </c>
      <c r="D118" s="45">
        <v>36.134700000000002</v>
      </c>
      <c r="E118" s="45">
        <v>39.190800000000003</v>
      </c>
      <c r="F118" s="45">
        <v>27.464700000000001</v>
      </c>
      <c r="G118" s="45">
        <v>19.9876</v>
      </c>
      <c r="H118" s="45">
        <v>36.480600000000003</v>
      </c>
      <c r="I118" s="45">
        <v>38.961500000000001</v>
      </c>
      <c r="J118" s="45">
        <v>36.183199999999999</v>
      </c>
      <c r="K118" s="45">
        <v>39.190800000000003</v>
      </c>
      <c r="L118" s="45">
        <v>27.464700000000001</v>
      </c>
      <c r="M118" s="45">
        <v>20.531300000000002</v>
      </c>
      <c r="N118" s="45">
        <v>9.2311999999999994</v>
      </c>
      <c r="O118" s="45">
        <v>28.529199999999999</v>
      </c>
      <c r="P118" s="45">
        <v>8.0275999999999996</v>
      </c>
      <c r="Q118" s="45">
        <v>0</v>
      </c>
      <c r="R118" s="45">
        <v>0</v>
      </c>
      <c r="S118" s="45">
        <v>8.0275999999999996</v>
      </c>
    </row>
    <row r="119" spans="1:19" hidden="1" outlineLevel="1" collapsed="1">
      <c r="A119" s="8">
        <v>43831</v>
      </c>
      <c r="B119" s="45">
        <v>38.0244</v>
      </c>
      <c r="C119" s="45">
        <v>39.569400000000002</v>
      </c>
      <c r="D119" s="45">
        <v>37.8063</v>
      </c>
      <c r="E119" s="45">
        <v>40.227400000000003</v>
      </c>
      <c r="F119" s="45">
        <v>29.757200000000001</v>
      </c>
      <c r="G119" s="45">
        <v>21.148</v>
      </c>
      <c r="H119" s="45">
        <v>38.026600000000002</v>
      </c>
      <c r="I119" s="45">
        <v>39.5886</v>
      </c>
      <c r="J119" s="45">
        <v>37.8063</v>
      </c>
      <c r="K119" s="45">
        <v>40.227400000000003</v>
      </c>
      <c r="L119" s="45">
        <v>29.757200000000001</v>
      </c>
      <c r="M119" s="45">
        <v>21.148</v>
      </c>
      <c r="N119" s="45">
        <v>16.2135</v>
      </c>
      <c r="O119" s="45">
        <v>16.2135</v>
      </c>
      <c r="P119" s="45">
        <v>0</v>
      </c>
      <c r="Q119" s="45">
        <v>0</v>
      </c>
      <c r="R119" s="45">
        <v>0</v>
      </c>
      <c r="S119" s="45">
        <v>0</v>
      </c>
    </row>
    <row r="120" spans="1:19" hidden="1" outlineLevel="1" collapsed="1">
      <c r="A120" s="8">
        <v>43862</v>
      </c>
      <c r="B120" s="45">
        <v>37.595300000000002</v>
      </c>
      <c r="C120" s="45">
        <v>38.9895</v>
      </c>
      <c r="D120" s="45">
        <v>37.397599999999997</v>
      </c>
      <c r="E120" s="45">
        <v>39.951300000000003</v>
      </c>
      <c r="F120" s="45">
        <v>29.9434</v>
      </c>
      <c r="G120" s="45">
        <v>18.153500000000001</v>
      </c>
      <c r="H120" s="45">
        <v>37.726300000000002</v>
      </c>
      <c r="I120" s="45">
        <v>38.988700000000001</v>
      </c>
      <c r="J120" s="45">
        <v>37.546300000000002</v>
      </c>
      <c r="K120" s="45">
        <v>39.951300000000003</v>
      </c>
      <c r="L120" s="45">
        <v>30.345400000000001</v>
      </c>
      <c r="M120" s="45">
        <v>18.552199999999999</v>
      </c>
      <c r="N120" s="45">
        <v>12.4696</v>
      </c>
      <c r="O120" s="45">
        <v>40.595700000000001</v>
      </c>
      <c r="P120" s="45">
        <v>12.1341</v>
      </c>
      <c r="Q120" s="45">
        <v>0</v>
      </c>
      <c r="R120" s="45">
        <v>12.5</v>
      </c>
      <c r="S120" s="45">
        <v>11.019500000000001</v>
      </c>
    </row>
    <row r="121" spans="1:19" hidden="1" outlineLevel="1" collapsed="1">
      <c r="A121" s="8">
        <v>43891</v>
      </c>
      <c r="B121" s="45">
        <v>38.261200000000002</v>
      </c>
      <c r="C121" s="45">
        <v>38.535899999999998</v>
      </c>
      <c r="D121" s="45">
        <v>38.22</v>
      </c>
      <c r="E121" s="45">
        <v>40.583100000000002</v>
      </c>
      <c r="F121" s="45">
        <v>30.556699999999999</v>
      </c>
      <c r="G121" s="45">
        <v>18.105</v>
      </c>
      <c r="H121" s="45">
        <v>38.261600000000001</v>
      </c>
      <c r="I121" s="45">
        <v>38.538699999999999</v>
      </c>
      <c r="J121" s="45">
        <v>38.22</v>
      </c>
      <c r="K121" s="45">
        <v>40.583100000000002</v>
      </c>
      <c r="L121" s="45">
        <v>30.556699999999999</v>
      </c>
      <c r="M121" s="45">
        <v>18.105</v>
      </c>
      <c r="N121" s="45">
        <v>35.144500000000001</v>
      </c>
      <c r="O121" s="45">
        <v>35.488500000000002</v>
      </c>
      <c r="P121" s="45">
        <v>11</v>
      </c>
      <c r="Q121" s="45">
        <v>11</v>
      </c>
      <c r="R121" s="45">
        <v>0</v>
      </c>
      <c r="S121" s="45">
        <v>0</v>
      </c>
    </row>
    <row r="122" spans="1:19" hidden="1" outlineLevel="1" collapsed="1">
      <c r="A122" s="8">
        <v>43922</v>
      </c>
      <c r="B122" s="45">
        <v>38.7866</v>
      </c>
      <c r="C122" s="45">
        <v>37.4009</v>
      </c>
      <c r="D122" s="45">
        <v>39.017499999999998</v>
      </c>
      <c r="E122" s="45">
        <v>40.871499999999997</v>
      </c>
      <c r="F122" s="45">
        <v>31.308199999999999</v>
      </c>
      <c r="G122" s="45">
        <v>15.6487</v>
      </c>
      <c r="H122" s="45">
        <v>38.805300000000003</v>
      </c>
      <c r="I122" s="45">
        <v>37.392499999999998</v>
      </c>
      <c r="J122" s="45">
        <v>39.040599999999998</v>
      </c>
      <c r="K122" s="45">
        <v>40.871600000000001</v>
      </c>
      <c r="L122" s="45">
        <v>31.308199999999999</v>
      </c>
      <c r="M122" s="45">
        <v>15.763999999999999</v>
      </c>
      <c r="N122" s="45">
        <v>19.523299999999999</v>
      </c>
      <c r="O122" s="45">
        <v>42.862499999999997</v>
      </c>
      <c r="P122" s="45">
        <v>12.759600000000001</v>
      </c>
      <c r="Q122" s="45">
        <v>9.8491</v>
      </c>
      <c r="R122" s="45">
        <v>0</v>
      </c>
      <c r="S122" s="45">
        <v>12.769500000000001</v>
      </c>
    </row>
    <row r="123" spans="1:19" hidden="1" outlineLevel="1" collapsed="1">
      <c r="A123" s="8">
        <v>43952</v>
      </c>
      <c r="B123" s="45">
        <v>38.174500000000002</v>
      </c>
      <c r="C123" s="45">
        <v>37.804400000000001</v>
      </c>
      <c r="D123" s="45">
        <v>38.230600000000003</v>
      </c>
      <c r="E123" s="45">
        <v>40.8889</v>
      </c>
      <c r="F123" s="45">
        <v>28.499300000000002</v>
      </c>
      <c r="G123" s="45">
        <v>13.8164</v>
      </c>
      <c r="H123" s="45">
        <v>38.262099999999997</v>
      </c>
      <c r="I123" s="45">
        <v>37.79</v>
      </c>
      <c r="J123" s="45">
        <v>38.3337</v>
      </c>
      <c r="K123" s="45">
        <v>40.8889</v>
      </c>
      <c r="L123" s="45">
        <v>28.499300000000002</v>
      </c>
      <c r="M123" s="45">
        <v>14.6785</v>
      </c>
      <c r="N123" s="45">
        <v>10.250999999999999</v>
      </c>
      <c r="O123" s="45">
        <v>45.910800000000002</v>
      </c>
      <c r="P123" s="45">
        <v>7.359</v>
      </c>
      <c r="Q123" s="45">
        <v>8</v>
      </c>
      <c r="R123" s="45">
        <v>0</v>
      </c>
      <c r="S123" s="45">
        <v>7.359</v>
      </c>
    </row>
    <row r="124" spans="1:19" hidden="1" outlineLevel="1" collapsed="1">
      <c r="A124" s="8">
        <v>43983</v>
      </c>
      <c r="B124" s="45">
        <v>38.206600000000002</v>
      </c>
      <c r="C124" s="45">
        <v>38.829500000000003</v>
      </c>
      <c r="D124" s="45">
        <v>38.116799999999998</v>
      </c>
      <c r="E124" s="45">
        <v>40.660899999999998</v>
      </c>
      <c r="F124" s="45">
        <v>29.7544</v>
      </c>
      <c r="G124" s="45">
        <v>15.6059</v>
      </c>
      <c r="H124" s="45">
        <v>38.2136</v>
      </c>
      <c r="I124" s="45">
        <v>38.8262</v>
      </c>
      <c r="J124" s="45">
        <v>38.125399999999999</v>
      </c>
      <c r="K124" s="45">
        <v>40.660899999999998</v>
      </c>
      <c r="L124" s="45">
        <v>29.7544</v>
      </c>
      <c r="M124" s="45">
        <v>15.665100000000001</v>
      </c>
      <c r="N124" s="45">
        <v>24.9251</v>
      </c>
      <c r="O124" s="45">
        <v>40.437800000000003</v>
      </c>
      <c r="P124" s="45">
        <v>10.3056</v>
      </c>
      <c r="Q124" s="45">
        <v>50</v>
      </c>
      <c r="R124" s="45">
        <v>0</v>
      </c>
      <c r="S124" s="45">
        <v>10.303000000000001</v>
      </c>
    </row>
    <row r="125" spans="1:19" hidden="1" outlineLevel="1" collapsed="1">
      <c r="A125" s="8">
        <v>44013</v>
      </c>
      <c r="B125" s="45">
        <v>37.026600000000002</v>
      </c>
      <c r="C125" s="45">
        <v>38.997</v>
      </c>
      <c r="D125" s="45">
        <v>36.738100000000003</v>
      </c>
      <c r="E125" s="45">
        <v>40.500700000000002</v>
      </c>
      <c r="F125" s="45">
        <v>27.974799999999998</v>
      </c>
      <c r="G125" s="45">
        <v>13.7324</v>
      </c>
      <c r="H125" s="45">
        <v>37.047800000000002</v>
      </c>
      <c r="I125" s="45">
        <v>38.993099999999998</v>
      </c>
      <c r="J125" s="45">
        <v>36.763300000000001</v>
      </c>
      <c r="K125" s="45">
        <v>40.500700000000002</v>
      </c>
      <c r="L125" s="45">
        <v>27.974799999999998</v>
      </c>
      <c r="M125" s="45">
        <v>13.846399999999999</v>
      </c>
      <c r="N125" s="45">
        <v>17.427800000000001</v>
      </c>
      <c r="O125" s="45">
        <v>40.603299999999997</v>
      </c>
      <c r="P125" s="45">
        <v>7.9457000000000004</v>
      </c>
      <c r="Q125" s="45">
        <v>50</v>
      </c>
      <c r="R125" s="45">
        <v>0</v>
      </c>
      <c r="S125" s="45">
        <v>7.9405999999999999</v>
      </c>
    </row>
    <row r="126" spans="1:19" hidden="1" outlineLevel="1" collapsed="1">
      <c r="A126" s="8">
        <v>44044</v>
      </c>
      <c r="B126" s="45">
        <v>36.841900000000003</v>
      </c>
      <c r="C126" s="45">
        <v>37.630699999999997</v>
      </c>
      <c r="D126" s="45">
        <v>36.724600000000002</v>
      </c>
      <c r="E126" s="45">
        <v>39.085599999999999</v>
      </c>
      <c r="F126" s="45">
        <v>30.354399999999998</v>
      </c>
      <c r="G126" s="45">
        <v>18.917300000000001</v>
      </c>
      <c r="H126" s="45">
        <v>36.854999999999997</v>
      </c>
      <c r="I126" s="45">
        <v>37.6188</v>
      </c>
      <c r="J126" s="45">
        <v>36.741700000000002</v>
      </c>
      <c r="K126" s="45">
        <v>39.085599999999999</v>
      </c>
      <c r="L126" s="45">
        <v>30.354399999999998</v>
      </c>
      <c r="M126" s="45">
        <v>19.055299999999999</v>
      </c>
      <c r="N126" s="45">
        <v>23.922699999999999</v>
      </c>
      <c r="O126" s="45">
        <v>41.228099999999998</v>
      </c>
      <c r="P126" s="45">
        <v>11.3803</v>
      </c>
      <c r="Q126" s="45">
        <v>50</v>
      </c>
      <c r="R126" s="45">
        <v>0</v>
      </c>
      <c r="S126" s="45">
        <v>11.376799999999999</v>
      </c>
    </row>
    <row r="127" spans="1:19" hidden="1" outlineLevel="1" collapsed="1">
      <c r="A127" s="8">
        <v>44075</v>
      </c>
      <c r="B127" s="45">
        <v>36.306899999999999</v>
      </c>
      <c r="C127" s="45">
        <v>37.449300000000001</v>
      </c>
      <c r="D127" s="45">
        <v>36.125500000000002</v>
      </c>
      <c r="E127" s="45">
        <v>39.140300000000003</v>
      </c>
      <c r="F127" s="45">
        <v>28.685099999999998</v>
      </c>
      <c r="G127" s="45">
        <v>16.826599999999999</v>
      </c>
      <c r="H127" s="45">
        <v>36.3444</v>
      </c>
      <c r="I127" s="45">
        <v>37.344000000000001</v>
      </c>
      <c r="J127" s="45">
        <v>36.186900000000001</v>
      </c>
      <c r="K127" s="45">
        <v>39.140300000000003</v>
      </c>
      <c r="L127" s="45">
        <v>28.685099999999998</v>
      </c>
      <c r="M127" s="45">
        <v>17.389199999999999</v>
      </c>
      <c r="N127" s="45">
        <v>24.191299999999998</v>
      </c>
      <c r="O127" s="45">
        <v>47.796199999999999</v>
      </c>
      <c r="P127" s="45">
        <v>5.0426000000000002</v>
      </c>
      <c r="Q127" s="45">
        <v>20.738299999999999</v>
      </c>
      <c r="R127" s="45">
        <v>0</v>
      </c>
      <c r="S127" s="45">
        <v>5.0358999999999998</v>
      </c>
    </row>
    <row r="128" spans="1:19" hidden="1" outlineLevel="1" collapsed="1">
      <c r="A128" s="8">
        <v>44105</v>
      </c>
      <c r="B128" s="45">
        <v>35.970500000000001</v>
      </c>
      <c r="C128" s="45">
        <v>37.198599999999999</v>
      </c>
      <c r="D128" s="45">
        <v>35.773499999999999</v>
      </c>
      <c r="E128" s="45">
        <v>39.3245</v>
      </c>
      <c r="F128" s="45">
        <v>26.792999999999999</v>
      </c>
      <c r="G128" s="45">
        <v>17.233899999999998</v>
      </c>
      <c r="H128" s="45">
        <v>36.162100000000002</v>
      </c>
      <c r="I128" s="45">
        <v>37.262900000000002</v>
      </c>
      <c r="J128" s="45">
        <v>35.984999999999999</v>
      </c>
      <c r="K128" s="45">
        <v>39.325099999999999</v>
      </c>
      <c r="L128" s="45">
        <v>27.497900000000001</v>
      </c>
      <c r="M128" s="45">
        <v>17.233899999999998</v>
      </c>
      <c r="N128" s="45">
        <v>9.4724000000000004</v>
      </c>
      <c r="O128" s="45">
        <v>23.722899999999999</v>
      </c>
      <c r="P128" s="45">
        <v>8.0359999999999996</v>
      </c>
      <c r="Q128" s="45">
        <v>6.1726000000000001</v>
      </c>
      <c r="R128" s="45">
        <v>8.0389999999999997</v>
      </c>
      <c r="S128" s="45">
        <v>0</v>
      </c>
    </row>
    <row r="129" spans="1:19" hidden="1" outlineLevel="1" collapsed="1">
      <c r="A129" s="8">
        <v>44136</v>
      </c>
      <c r="B129" s="45">
        <v>36.347999999999999</v>
      </c>
      <c r="C129" s="45">
        <v>37.082599999999999</v>
      </c>
      <c r="D129" s="45">
        <v>36.225000000000001</v>
      </c>
      <c r="E129" s="45">
        <v>39.31</v>
      </c>
      <c r="F129" s="45">
        <v>27.3444</v>
      </c>
      <c r="G129" s="45">
        <v>20.903099999999998</v>
      </c>
      <c r="H129" s="45">
        <v>36.346200000000003</v>
      </c>
      <c r="I129" s="45">
        <v>37.0745</v>
      </c>
      <c r="J129" s="45">
        <v>36.225000000000001</v>
      </c>
      <c r="K129" s="45">
        <v>39.31</v>
      </c>
      <c r="L129" s="45">
        <v>27.3444</v>
      </c>
      <c r="M129" s="45">
        <v>20.903099999999998</v>
      </c>
      <c r="N129" s="45">
        <v>38.295999999999999</v>
      </c>
      <c r="O129" s="45">
        <v>38.295999999999999</v>
      </c>
      <c r="P129" s="45">
        <v>0</v>
      </c>
      <c r="Q129" s="45">
        <v>0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35.091700000000003</v>
      </c>
      <c r="C130" s="45">
        <v>37.2819</v>
      </c>
      <c r="D130" s="45">
        <v>34.742199999999997</v>
      </c>
      <c r="E130" s="45">
        <v>37.686100000000003</v>
      </c>
      <c r="F130" s="45">
        <v>26.3674</v>
      </c>
      <c r="G130" s="45">
        <v>16.938700000000001</v>
      </c>
      <c r="H130" s="45">
        <v>35.094200000000001</v>
      </c>
      <c r="I130" s="45">
        <v>37.258600000000001</v>
      </c>
      <c r="J130" s="45">
        <v>34.749899999999997</v>
      </c>
      <c r="K130" s="45">
        <v>37.686100000000003</v>
      </c>
      <c r="L130" s="45">
        <v>26.3674</v>
      </c>
      <c r="M130" s="45">
        <v>17.028099999999998</v>
      </c>
      <c r="N130" s="45">
        <v>31.307200000000002</v>
      </c>
      <c r="O130" s="45">
        <v>44.165399999999998</v>
      </c>
      <c r="P130" s="45">
        <v>1.4396</v>
      </c>
      <c r="Q130" s="45">
        <v>0</v>
      </c>
      <c r="R130" s="45">
        <v>0</v>
      </c>
      <c r="S130" s="45">
        <v>1.4396</v>
      </c>
    </row>
    <row r="131" spans="1:19" hidden="1" outlineLevel="1" collapsed="1">
      <c r="A131" s="8">
        <v>44197</v>
      </c>
      <c r="B131" s="45">
        <v>36.108600000000003</v>
      </c>
      <c r="C131" s="45">
        <v>37.957000000000001</v>
      </c>
      <c r="D131" s="45">
        <v>35.796799999999998</v>
      </c>
      <c r="E131" s="45">
        <v>38.334699999999998</v>
      </c>
      <c r="F131" s="45">
        <v>27.549399999999999</v>
      </c>
      <c r="G131" s="45">
        <v>20.088100000000001</v>
      </c>
      <c r="H131" s="45">
        <v>36.0762</v>
      </c>
      <c r="I131" s="45">
        <v>37.757899999999999</v>
      </c>
      <c r="J131" s="45">
        <v>35.797499999999999</v>
      </c>
      <c r="K131" s="45">
        <v>38.335700000000003</v>
      </c>
      <c r="L131" s="45">
        <v>27.549399999999999</v>
      </c>
      <c r="M131" s="45">
        <v>20.088100000000001</v>
      </c>
      <c r="N131" s="45">
        <v>48.595599999999997</v>
      </c>
      <c r="O131" s="45">
        <v>48.937600000000003</v>
      </c>
      <c r="P131" s="45">
        <v>6</v>
      </c>
      <c r="Q131" s="45">
        <v>6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35.800600000000003</v>
      </c>
      <c r="C132" s="45">
        <v>37.099600000000002</v>
      </c>
      <c r="D132" s="45">
        <v>35.569800000000001</v>
      </c>
      <c r="E132" s="45">
        <v>38.175899999999999</v>
      </c>
      <c r="F132" s="45">
        <v>26.893599999999999</v>
      </c>
      <c r="G132" s="45">
        <v>17.910900000000002</v>
      </c>
      <c r="H132" s="45">
        <v>35.769399999999997</v>
      </c>
      <c r="I132" s="45">
        <v>36.910600000000002</v>
      </c>
      <c r="J132" s="45">
        <v>35.569800000000001</v>
      </c>
      <c r="K132" s="45">
        <v>38.175899999999999</v>
      </c>
      <c r="L132" s="45">
        <v>26.893599999999999</v>
      </c>
      <c r="M132" s="45">
        <v>17.910900000000002</v>
      </c>
      <c r="N132" s="45">
        <v>48.914700000000003</v>
      </c>
      <c r="O132" s="45">
        <v>48.925800000000002</v>
      </c>
      <c r="P132" s="45">
        <v>6</v>
      </c>
      <c r="Q132" s="45">
        <v>6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35.3401</v>
      </c>
      <c r="C133" s="45">
        <v>37.263100000000001</v>
      </c>
      <c r="D133" s="45">
        <v>35.004300000000001</v>
      </c>
      <c r="E133" s="45">
        <v>38.159799999999997</v>
      </c>
      <c r="F133" s="45">
        <v>26.936199999999999</v>
      </c>
      <c r="G133" s="45">
        <v>13.7439</v>
      </c>
      <c r="H133" s="45">
        <v>35.339599999999997</v>
      </c>
      <c r="I133" s="45">
        <v>37.2622</v>
      </c>
      <c r="J133" s="45">
        <v>35.004399999999997</v>
      </c>
      <c r="K133" s="45">
        <v>38.159999999999997</v>
      </c>
      <c r="L133" s="45">
        <v>26.936199999999999</v>
      </c>
      <c r="M133" s="45">
        <v>13.7439</v>
      </c>
      <c r="N133" s="45">
        <v>37.333199999999998</v>
      </c>
      <c r="O133" s="45">
        <v>37.718299999999999</v>
      </c>
      <c r="P133" s="45">
        <v>6.5</v>
      </c>
      <c r="Q133" s="45">
        <v>6.5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35.001199999999997</v>
      </c>
      <c r="C134" s="45">
        <v>38.246200000000002</v>
      </c>
      <c r="D134" s="45">
        <v>34.443100000000001</v>
      </c>
      <c r="E134" s="45">
        <v>38.175199999999997</v>
      </c>
      <c r="F134" s="45">
        <v>25.339500000000001</v>
      </c>
      <c r="G134" s="45">
        <v>15.7195</v>
      </c>
      <c r="H134" s="45">
        <v>34.988100000000003</v>
      </c>
      <c r="I134" s="45">
        <v>38.177500000000002</v>
      </c>
      <c r="J134" s="45">
        <v>34.443100000000001</v>
      </c>
      <c r="K134" s="45">
        <v>38.175199999999997</v>
      </c>
      <c r="L134" s="45">
        <v>25.339500000000001</v>
      </c>
      <c r="M134" s="45">
        <v>15.7195</v>
      </c>
      <c r="N134" s="45">
        <v>48.5867</v>
      </c>
      <c r="O134" s="45">
        <v>48.5867</v>
      </c>
      <c r="P134" s="45">
        <v>0</v>
      </c>
      <c r="Q134" s="45">
        <v>0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35.680999999999997</v>
      </c>
      <c r="C135" s="45">
        <v>38.460599999999999</v>
      </c>
      <c r="D135" s="45">
        <v>35.210700000000003</v>
      </c>
      <c r="E135" s="45">
        <v>38.033000000000001</v>
      </c>
      <c r="F135" s="45">
        <v>27.819800000000001</v>
      </c>
      <c r="G135" s="45">
        <v>12.6534</v>
      </c>
      <c r="H135" s="45">
        <v>35.674199999999999</v>
      </c>
      <c r="I135" s="45">
        <v>38.427100000000003</v>
      </c>
      <c r="J135" s="45">
        <v>35.210700000000003</v>
      </c>
      <c r="K135" s="45">
        <v>38.033000000000001</v>
      </c>
      <c r="L135" s="45">
        <v>27.819800000000001</v>
      </c>
      <c r="M135" s="45">
        <v>12.6534</v>
      </c>
      <c r="N135" s="45">
        <v>45.466900000000003</v>
      </c>
      <c r="O135" s="45">
        <v>45.466900000000003</v>
      </c>
      <c r="P135" s="45">
        <v>0</v>
      </c>
      <c r="Q135" s="45">
        <v>0</v>
      </c>
      <c r="R135" s="45">
        <v>0</v>
      </c>
      <c r="S135" s="45">
        <v>0</v>
      </c>
    </row>
    <row r="136" spans="1:19" hidden="1" outlineLevel="1" collapsed="1">
      <c r="A136" s="8">
        <v>44348</v>
      </c>
      <c r="B136" s="45">
        <v>36.293599999999998</v>
      </c>
      <c r="C136" s="45">
        <v>37.3673</v>
      </c>
      <c r="D136" s="45">
        <v>36.1021</v>
      </c>
      <c r="E136" s="45">
        <v>37.977899999999998</v>
      </c>
      <c r="F136" s="45">
        <v>34.677900000000001</v>
      </c>
      <c r="G136" s="45">
        <v>12.0862</v>
      </c>
      <c r="H136" s="45">
        <v>36.3048</v>
      </c>
      <c r="I136" s="45">
        <v>37.334600000000002</v>
      </c>
      <c r="J136" s="45">
        <v>36.121600000000001</v>
      </c>
      <c r="K136" s="45">
        <v>37.977899999999998</v>
      </c>
      <c r="L136" s="45">
        <v>34.677900000000001</v>
      </c>
      <c r="M136" s="45">
        <v>12.147</v>
      </c>
      <c r="N136" s="45">
        <v>26.695599999999999</v>
      </c>
      <c r="O136" s="45">
        <v>45.882899999999999</v>
      </c>
      <c r="P136" s="45">
        <v>7.7919999999999998</v>
      </c>
      <c r="Q136" s="45">
        <v>0</v>
      </c>
      <c r="R136" s="45">
        <v>0</v>
      </c>
      <c r="S136" s="45">
        <v>7.7919999999999998</v>
      </c>
    </row>
    <row r="137" spans="1:19" hidden="1" outlineLevel="1" collapsed="1">
      <c r="A137" s="8">
        <v>44378</v>
      </c>
      <c r="B137" s="45">
        <v>34.749699999999997</v>
      </c>
      <c r="C137" s="45">
        <v>37.811599999999999</v>
      </c>
      <c r="D137" s="45">
        <v>34.197699999999998</v>
      </c>
      <c r="E137" s="45">
        <v>37.742100000000001</v>
      </c>
      <c r="F137" s="45">
        <v>26.973099999999999</v>
      </c>
      <c r="G137" s="45">
        <v>13.725300000000001</v>
      </c>
      <c r="H137" s="45">
        <v>34.744799999999998</v>
      </c>
      <c r="I137" s="45">
        <v>37.735500000000002</v>
      </c>
      <c r="J137" s="45">
        <v>34.209299999999999</v>
      </c>
      <c r="K137" s="45">
        <v>37.742100000000001</v>
      </c>
      <c r="L137" s="45">
        <v>26.973099999999999</v>
      </c>
      <c r="M137" s="45">
        <v>13.7879</v>
      </c>
      <c r="N137" s="45">
        <v>38.142699999999998</v>
      </c>
      <c r="O137" s="45">
        <v>48.514699999999998</v>
      </c>
      <c r="P137" s="45">
        <v>5.4946000000000002</v>
      </c>
      <c r="Q137" s="45">
        <v>0</v>
      </c>
      <c r="R137" s="45">
        <v>0</v>
      </c>
      <c r="S137" s="45">
        <v>5.4946000000000002</v>
      </c>
    </row>
    <row r="138" spans="1:19" hidden="1" outlineLevel="1" collapsed="1">
      <c r="A138" s="8">
        <v>44409</v>
      </c>
      <c r="B138" s="45">
        <v>35.115699999999997</v>
      </c>
      <c r="C138" s="45">
        <v>37.769300000000001</v>
      </c>
      <c r="D138" s="45">
        <v>34.630600000000001</v>
      </c>
      <c r="E138" s="45">
        <v>37.738900000000001</v>
      </c>
      <c r="F138" s="45">
        <v>28.281500000000001</v>
      </c>
      <c r="G138" s="45">
        <v>14.591900000000001</v>
      </c>
      <c r="H138" s="45">
        <v>35.110900000000001</v>
      </c>
      <c r="I138" s="45">
        <v>37.747700000000002</v>
      </c>
      <c r="J138" s="45">
        <v>34.630600000000001</v>
      </c>
      <c r="K138" s="45">
        <v>37.738900000000001</v>
      </c>
      <c r="L138" s="45">
        <v>28.281500000000001</v>
      </c>
      <c r="M138" s="45">
        <v>14.591900000000001</v>
      </c>
      <c r="N138" s="45">
        <v>43.7346</v>
      </c>
      <c r="O138" s="45">
        <v>43.7346</v>
      </c>
      <c r="P138" s="45">
        <v>0</v>
      </c>
      <c r="Q138" s="45">
        <v>0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35.086799999999997</v>
      </c>
      <c r="C139" s="45">
        <v>38.094099999999997</v>
      </c>
      <c r="D139" s="45">
        <v>34.537100000000002</v>
      </c>
      <c r="E139" s="45">
        <v>37.623100000000001</v>
      </c>
      <c r="F139" s="45">
        <v>28.430599999999998</v>
      </c>
      <c r="G139" s="45">
        <v>13.590400000000001</v>
      </c>
      <c r="H139" s="45">
        <v>35.091799999999999</v>
      </c>
      <c r="I139" s="45">
        <v>38.0901</v>
      </c>
      <c r="J139" s="45">
        <v>34.545099999999998</v>
      </c>
      <c r="K139" s="45">
        <v>37.623100000000001</v>
      </c>
      <c r="L139" s="45">
        <v>28.430599999999998</v>
      </c>
      <c r="M139" s="45">
        <v>13.645799999999999</v>
      </c>
      <c r="N139" s="45">
        <v>26.570799999999998</v>
      </c>
      <c r="O139" s="45">
        <v>39.686700000000002</v>
      </c>
      <c r="P139" s="45">
        <v>0.65659999999999996</v>
      </c>
      <c r="Q139" s="45">
        <v>0</v>
      </c>
      <c r="R139" s="45">
        <v>0</v>
      </c>
      <c r="S139" s="45">
        <v>0.65659999999999996</v>
      </c>
    </row>
    <row r="140" spans="1:19" hidden="1" outlineLevel="1" collapsed="1">
      <c r="A140" s="8">
        <v>44470</v>
      </c>
      <c r="B140" s="45">
        <v>35.286200000000001</v>
      </c>
      <c r="C140" s="45">
        <v>38.337000000000003</v>
      </c>
      <c r="D140" s="45">
        <v>34.723399999999998</v>
      </c>
      <c r="E140" s="45">
        <v>37.811700000000002</v>
      </c>
      <c r="F140" s="45">
        <v>28.131699999999999</v>
      </c>
      <c r="G140" s="45">
        <v>15.823499999999999</v>
      </c>
      <c r="H140" s="45">
        <v>35.300899999999999</v>
      </c>
      <c r="I140" s="45">
        <v>38.317999999999998</v>
      </c>
      <c r="J140" s="45">
        <v>34.746099999999998</v>
      </c>
      <c r="K140" s="45">
        <v>37.811700000000002</v>
      </c>
      <c r="L140" s="45">
        <v>28.131699999999999</v>
      </c>
      <c r="M140" s="45">
        <v>15.964700000000001</v>
      </c>
      <c r="N140" s="45">
        <v>23.816199999999998</v>
      </c>
      <c r="O140" s="45">
        <v>43.178699999999999</v>
      </c>
      <c r="P140" s="45">
        <v>6.2530999999999999</v>
      </c>
      <c r="Q140" s="45">
        <v>0</v>
      </c>
      <c r="R140" s="45">
        <v>0</v>
      </c>
      <c r="S140" s="45">
        <v>6.2530999999999999</v>
      </c>
    </row>
    <row r="141" spans="1:19" hidden="1" outlineLevel="1" collapsed="1">
      <c r="A141" s="8">
        <v>44501</v>
      </c>
      <c r="B141" s="45">
        <v>33.6648</v>
      </c>
      <c r="C141" s="45">
        <v>37.936</v>
      </c>
      <c r="D141" s="45">
        <v>32.922800000000002</v>
      </c>
      <c r="E141" s="45">
        <v>35.158999999999999</v>
      </c>
      <c r="F141" s="45">
        <v>28.765599999999999</v>
      </c>
      <c r="G141" s="45">
        <v>16.334</v>
      </c>
      <c r="H141" s="45">
        <v>33.670699999999997</v>
      </c>
      <c r="I141" s="45">
        <v>37.923699999999997</v>
      </c>
      <c r="J141" s="45">
        <v>32.934199999999997</v>
      </c>
      <c r="K141" s="45">
        <v>35.158999999999999</v>
      </c>
      <c r="L141" s="45">
        <v>28.765599999999999</v>
      </c>
      <c r="M141" s="45">
        <v>16.411999999999999</v>
      </c>
      <c r="N141" s="45">
        <v>26.946899999999999</v>
      </c>
      <c r="O141" s="45">
        <v>41.3996</v>
      </c>
      <c r="P141" s="45">
        <v>5.4010999999999996</v>
      </c>
      <c r="Q141" s="45">
        <v>0</v>
      </c>
      <c r="R141" s="45">
        <v>0</v>
      </c>
      <c r="S141" s="45">
        <v>5.4010999999999996</v>
      </c>
    </row>
    <row r="142" spans="1:19" hidden="1" outlineLevel="1" collapsed="1">
      <c r="A142" s="8">
        <v>44531</v>
      </c>
      <c r="B142" s="45">
        <v>33.189500000000002</v>
      </c>
      <c r="C142" s="45">
        <v>37.9148</v>
      </c>
      <c r="D142" s="45">
        <v>32.4</v>
      </c>
      <c r="E142" s="45">
        <v>33.238</v>
      </c>
      <c r="F142" s="45">
        <v>33.312399999999997</v>
      </c>
      <c r="G142" s="45">
        <v>15.129300000000001</v>
      </c>
      <c r="H142" s="45">
        <v>33.200099999999999</v>
      </c>
      <c r="I142" s="45">
        <v>37.912500000000001</v>
      </c>
      <c r="J142" s="45">
        <v>32.416499999999999</v>
      </c>
      <c r="K142" s="45">
        <v>33.238</v>
      </c>
      <c r="L142" s="45">
        <v>33.312399999999997</v>
      </c>
      <c r="M142" s="45">
        <v>15.270300000000001</v>
      </c>
      <c r="N142" s="45">
        <v>24.650300000000001</v>
      </c>
      <c r="O142" s="45">
        <v>38.352800000000002</v>
      </c>
      <c r="P142" s="45">
        <v>3.6848999999999998</v>
      </c>
      <c r="Q142" s="45">
        <v>0</v>
      </c>
      <c r="R142" s="45">
        <v>0</v>
      </c>
      <c r="S142" s="45">
        <v>3.6848999999999998</v>
      </c>
    </row>
    <row r="143" spans="1:19" hidden="1" outlineLevel="1" collapsed="1">
      <c r="A143" s="8">
        <v>44562</v>
      </c>
      <c r="B143" s="45">
        <v>33.631900000000002</v>
      </c>
      <c r="C143" s="45">
        <v>38.843899999999998</v>
      </c>
      <c r="D143" s="45">
        <v>32.781500000000001</v>
      </c>
      <c r="E143" s="45">
        <v>34.332500000000003</v>
      </c>
      <c r="F143" s="45">
        <v>29.998799999999999</v>
      </c>
      <c r="G143" s="45">
        <v>16.0747</v>
      </c>
      <c r="H143" s="45">
        <v>33.6295</v>
      </c>
      <c r="I143" s="45">
        <v>38.844200000000001</v>
      </c>
      <c r="J143" s="45">
        <v>32.781500000000001</v>
      </c>
      <c r="K143" s="45">
        <v>34.332500000000003</v>
      </c>
      <c r="L143" s="45">
        <v>29.998799999999999</v>
      </c>
      <c r="M143" s="45">
        <v>16.0747</v>
      </c>
      <c r="N143" s="45">
        <v>38.762799999999999</v>
      </c>
      <c r="O143" s="45">
        <v>38.762999999999998</v>
      </c>
      <c r="P143" s="45">
        <v>9</v>
      </c>
      <c r="Q143" s="45">
        <v>9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34.363700000000001</v>
      </c>
      <c r="C144" s="45">
        <v>38.294699999999999</v>
      </c>
      <c r="D144" s="45">
        <v>33.661099999999998</v>
      </c>
      <c r="E144" s="45">
        <v>34.740099999999998</v>
      </c>
      <c r="F144" s="45">
        <v>32.264699999999998</v>
      </c>
      <c r="G144" s="45">
        <v>16.2254</v>
      </c>
      <c r="H144" s="45">
        <v>34.362299999999998</v>
      </c>
      <c r="I144" s="45">
        <v>38.281599999999997</v>
      </c>
      <c r="J144" s="45">
        <v>33.663499999999999</v>
      </c>
      <c r="K144" s="45">
        <v>34.740099999999998</v>
      </c>
      <c r="L144" s="45">
        <v>32.264699999999998</v>
      </c>
      <c r="M144" s="45">
        <v>16.247299999999999</v>
      </c>
      <c r="N144" s="45">
        <v>37.393099999999997</v>
      </c>
      <c r="O144" s="45">
        <v>43.176400000000001</v>
      </c>
      <c r="P144" s="45">
        <v>7.6852</v>
      </c>
      <c r="Q144" s="45">
        <v>0</v>
      </c>
      <c r="R144" s="45">
        <v>0</v>
      </c>
      <c r="S144" s="45">
        <v>7.6852</v>
      </c>
    </row>
    <row r="145" spans="1:19" hidden="1" outlineLevel="1" collapsed="1">
      <c r="A145" s="8">
        <v>44621</v>
      </c>
      <c r="B145" s="45">
        <v>16.781300000000002</v>
      </c>
      <c r="C145" s="45">
        <v>28.8203</v>
      </c>
      <c r="D145" s="45">
        <v>15.595800000000001</v>
      </c>
      <c r="E145" s="45">
        <v>18.787099999999999</v>
      </c>
      <c r="F145" s="45">
        <v>9.3384999999999998</v>
      </c>
      <c r="G145" s="45">
        <v>7.0599999999999996E-2</v>
      </c>
      <c r="H145" s="45">
        <v>16.8109</v>
      </c>
      <c r="I145" s="45">
        <v>28.804099999999998</v>
      </c>
      <c r="J145" s="45">
        <v>15.6328</v>
      </c>
      <c r="K145" s="45">
        <v>18.787099999999999</v>
      </c>
      <c r="L145" s="45">
        <v>9.3384999999999998</v>
      </c>
      <c r="M145" s="45">
        <v>7.22E-2</v>
      </c>
      <c r="N145" s="45">
        <v>5.3478000000000003</v>
      </c>
      <c r="O145" s="45">
        <v>32.173400000000001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22.066500000000001</v>
      </c>
      <c r="C146" s="45">
        <v>31.197600000000001</v>
      </c>
      <c r="D146" s="45">
        <v>20.696899999999999</v>
      </c>
      <c r="E146" s="45">
        <v>20.142800000000001</v>
      </c>
      <c r="F146" s="45">
        <v>27.7242</v>
      </c>
      <c r="G146" s="45">
        <v>10.544600000000001</v>
      </c>
      <c r="H146" s="45">
        <v>22.042400000000001</v>
      </c>
      <c r="I146" s="45">
        <v>31.114899999999999</v>
      </c>
      <c r="J146" s="45">
        <v>20.696899999999999</v>
      </c>
      <c r="K146" s="45">
        <v>20.142800000000001</v>
      </c>
      <c r="L146" s="45">
        <v>27.7242</v>
      </c>
      <c r="M146" s="45">
        <v>10.544600000000001</v>
      </c>
      <c r="N146" s="45">
        <v>38.419199999999996</v>
      </c>
      <c r="O146" s="45">
        <v>38.419199999999996</v>
      </c>
      <c r="P146" s="45">
        <v>0</v>
      </c>
      <c r="Q146" s="45">
        <v>0</v>
      </c>
      <c r="R146" s="45">
        <v>0</v>
      </c>
      <c r="S146" s="45" t="s">
        <v>268</v>
      </c>
    </row>
    <row r="147" spans="1:19" hidden="1" outlineLevel="1" collapsed="1">
      <c r="A147" s="8">
        <v>44682</v>
      </c>
      <c r="B147" s="45">
        <v>20.128399999999999</v>
      </c>
      <c r="C147" s="45">
        <v>32.366999999999997</v>
      </c>
      <c r="D147" s="45">
        <v>18.501000000000001</v>
      </c>
      <c r="E147" s="45">
        <v>19.792999999999999</v>
      </c>
      <c r="F147" s="45">
        <v>17.213699999999999</v>
      </c>
      <c r="G147" s="45">
        <v>11.357900000000001</v>
      </c>
      <c r="H147" s="45">
        <v>20.153500000000001</v>
      </c>
      <c r="I147" s="45">
        <v>32.3294</v>
      </c>
      <c r="J147" s="45">
        <v>18.532599999999999</v>
      </c>
      <c r="K147" s="45">
        <v>19.792999999999999</v>
      </c>
      <c r="L147" s="45">
        <v>17.213699999999999</v>
      </c>
      <c r="M147" s="45">
        <v>11.369</v>
      </c>
      <c r="N147" s="45">
        <v>14.0236</v>
      </c>
      <c r="O147" s="45">
        <v>44.498199999999997</v>
      </c>
      <c r="P147" s="45">
        <v>11.0548</v>
      </c>
      <c r="Q147" s="45">
        <v>0</v>
      </c>
      <c r="R147" s="45" t="s">
        <v>268</v>
      </c>
      <c r="S147" s="45">
        <v>11.0548</v>
      </c>
    </row>
    <row r="148" spans="1:19" hidden="1" outlineLevel="1" collapsed="1">
      <c r="A148" s="8">
        <v>44713</v>
      </c>
      <c r="B148" s="45">
        <v>22.073699999999999</v>
      </c>
      <c r="C148" s="45">
        <v>35.963500000000003</v>
      </c>
      <c r="D148" s="45">
        <v>20.209800000000001</v>
      </c>
      <c r="E148" s="45">
        <v>19.7713</v>
      </c>
      <c r="F148" s="45">
        <v>24.950600000000001</v>
      </c>
      <c r="G148" s="45">
        <v>9.2134999999999998</v>
      </c>
      <c r="H148" s="45">
        <v>22.0807</v>
      </c>
      <c r="I148" s="45">
        <v>35.938299999999998</v>
      </c>
      <c r="J148" s="45">
        <v>20.2254</v>
      </c>
      <c r="K148" s="45">
        <v>19.7713</v>
      </c>
      <c r="L148" s="45">
        <v>24.950600000000001</v>
      </c>
      <c r="M148" s="45">
        <v>9.9634999999999998</v>
      </c>
      <c r="N148" s="45">
        <v>16.757899999999999</v>
      </c>
      <c r="O148" s="45">
        <v>43.479599999999998</v>
      </c>
      <c r="P148" s="45">
        <v>5.1303999999999998</v>
      </c>
      <c r="Q148" s="45">
        <v>0</v>
      </c>
      <c r="R148" s="45">
        <v>0</v>
      </c>
      <c r="S148" s="45">
        <v>5.1303999999999998</v>
      </c>
    </row>
    <row r="149" spans="1:19" hidden="1" outlineLevel="1" collapsed="1">
      <c r="A149" s="8">
        <v>44743</v>
      </c>
      <c r="B149" s="45">
        <v>22.651499999999999</v>
      </c>
      <c r="C149" s="45">
        <v>36.843499999999999</v>
      </c>
      <c r="D149" s="45">
        <v>20.642900000000001</v>
      </c>
      <c r="E149" s="45">
        <v>19.851900000000001</v>
      </c>
      <c r="F149" s="45">
        <v>30.008099999999999</v>
      </c>
      <c r="G149" s="45">
        <v>14.1937</v>
      </c>
      <c r="H149" s="45">
        <v>22.6495</v>
      </c>
      <c r="I149" s="45">
        <v>36.839199999999998</v>
      </c>
      <c r="J149" s="45">
        <v>20.648700000000002</v>
      </c>
      <c r="K149" s="45">
        <v>19.851900000000001</v>
      </c>
      <c r="L149" s="45">
        <v>30.008099999999999</v>
      </c>
      <c r="M149" s="45">
        <v>14.482799999999999</v>
      </c>
      <c r="N149" s="45">
        <v>24.997199999999999</v>
      </c>
      <c r="O149" s="45">
        <v>37.881399999999999</v>
      </c>
      <c r="P149" s="45">
        <v>5.4755000000000003</v>
      </c>
      <c r="Q149" s="45">
        <v>0</v>
      </c>
      <c r="R149" s="45">
        <v>0</v>
      </c>
      <c r="S149" s="45">
        <v>5.4755000000000003</v>
      </c>
    </row>
    <row r="150" spans="1:19" hidden="1" outlineLevel="1" collapsed="1">
      <c r="A150" s="8">
        <v>44774</v>
      </c>
      <c r="B150" s="45">
        <v>22.8064</v>
      </c>
      <c r="C150" s="45">
        <v>36.589399999999998</v>
      </c>
      <c r="D150" s="45">
        <v>20.781600000000001</v>
      </c>
      <c r="E150" s="45">
        <v>19.672599999999999</v>
      </c>
      <c r="F150" s="45">
        <v>38.816499999999998</v>
      </c>
      <c r="G150" s="45">
        <v>14.3184</v>
      </c>
      <c r="H150" s="45">
        <v>22.8</v>
      </c>
      <c r="I150" s="45">
        <v>36.575499999999998</v>
      </c>
      <c r="J150" s="45">
        <v>20.793399999999998</v>
      </c>
      <c r="K150" s="45">
        <v>19.672599999999999</v>
      </c>
      <c r="L150" s="45">
        <v>38.816499999999998</v>
      </c>
      <c r="M150" s="45">
        <v>15.095700000000001</v>
      </c>
      <c r="N150" s="45">
        <v>26.2774</v>
      </c>
      <c r="O150" s="45">
        <v>38.089700000000001</v>
      </c>
      <c r="P150" s="45">
        <v>5.0082000000000004</v>
      </c>
      <c r="Q150" s="45">
        <v>0</v>
      </c>
      <c r="R150" s="45">
        <v>0</v>
      </c>
      <c r="S150" s="45">
        <v>5.0082000000000004</v>
      </c>
    </row>
    <row r="151" spans="1:19" hidden="1" outlineLevel="1" collapsed="1">
      <c r="A151" s="8">
        <v>44805</v>
      </c>
      <c r="B151" s="45">
        <v>35.457000000000001</v>
      </c>
      <c r="C151" s="45">
        <v>36.804299999999998</v>
      </c>
      <c r="D151" s="45">
        <v>35.223700000000001</v>
      </c>
      <c r="E151" s="45">
        <v>35.483800000000002</v>
      </c>
      <c r="F151" s="45">
        <v>34.97</v>
      </c>
      <c r="G151" s="45">
        <v>14.5418</v>
      </c>
      <c r="H151" s="45">
        <v>35.455100000000002</v>
      </c>
      <c r="I151" s="45">
        <v>36.467100000000002</v>
      </c>
      <c r="J151" s="45">
        <v>35.301099999999998</v>
      </c>
      <c r="K151" s="45">
        <v>35.483800000000002</v>
      </c>
      <c r="L151" s="45">
        <v>34.97</v>
      </c>
      <c r="M151" s="45">
        <v>17.208500000000001</v>
      </c>
      <c r="N151" s="45">
        <v>35.546799999999998</v>
      </c>
      <c r="O151" s="45">
        <v>39.200000000000003</v>
      </c>
      <c r="P151" s="45">
        <v>6.2481</v>
      </c>
      <c r="Q151" s="45">
        <v>0</v>
      </c>
      <c r="R151" s="45">
        <v>0</v>
      </c>
      <c r="S151" s="45">
        <v>6.2481</v>
      </c>
    </row>
    <row r="152" spans="1:19" hidden="1" outlineLevel="1" collapsed="1">
      <c r="A152" s="8">
        <v>44835</v>
      </c>
      <c r="B152" s="45">
        <v>37.635800000000003</v>
      </c>
      <c r="C152" s="45">
        <v>38.957599999999999</v>
      </c>
      <c r="D152" s="45">
        <v>37.433599999999998</v>
      </c>
      <c r="E152" s="45">
        <v>38.224299999999999</v>
      </c>
      <c r="F152" s="45">
        <v>31.723299999999998</v>
      </c>
      <c r="G152" s="45">
        <v>18.3125</v>
      </c>
      <c r="H152" s="45">
        <v>37.703400000000002</v>
      </c>
      <c r="I152" s="45">
        <v>39.439599999999999</v>
      </c>
      <c r="J152" s="45">
        <v>37.4694</v>
      </c>
      <c r="K152" s="45">
        <v>38.224299999999999</v>
      </c>
      <c r="L152" s="45">
        <v>31.723299999999998</v>
      </c>
      <c r="M152" s="45">
        <v>21.427299999999999</v>
      </c>
      <c r="N152" s="45">
        <v>33.664499999999997</v>
      </c>
      <c r="O152" s="45">
        <v>35.408799999999999</v>
      </c>
      <c r="P152" s="45">
        <v>2.3454999999999999</v>
      </c>
      <c r="Q152" s="45">
        <v>52</v>
      </c>
      <c r="R152" s="45">
        <v>0</v>
      </c>
      <c r="S152" s="45">
        <v>2.3426</v>
      </c>
    </row>
    <row r="153" spans="1:19" hidden="1" outlineLevel="1" collapsed="1">
      <c r="A153" s="8">
        <v>44866</v>
      </c>
      <c r="B153" s="45">
        <v>34.198099999999997</v>
      </c>
      <c r="C153" s="45">
        <v>39.280900000000003</v>
      </c>
      <c r="D153" s="45">
        <v>33.470100000000002</v>
      </c>
      <c r="E153" s="45">
        <v>33.6783</v>
      </c>
      <c r="F153" s="45">
        <v>31.9787</v>
      </c>
      <c r="G153" s="45">
        <v>15.355600000000001</v>
      </c>
      <c r="H153" s="45">
        <v>34.196800000000003</v>
      </c>
      <c r="I153" s="45">
        <v>39.296300000000002</v>
      </c>
      <c r="J153" s="45">
        <v>33.470100000000002</v>
      </c>
      <c r="K153" s="45">
        <v>33.6783</v>
      </c>
      <c r="L153" s="45">
        <v>31.9787</v>
      </c>
      <c r="M153" s="45">
        <v>15.355600000000001</v>
      </c>
      <c r="N153" s="45">
        <v>36.236400000000003</v>
      </c>
      <c r="O153" s="45">
        <v>36.236400000000003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36.994500000000002</v>
      </c>
      <c r="C154" s="45">
        <v>38.734900000000003</v>
      </c>
      <c r="D154" s="45">
        <v>36.716900000000003</v>
      </c>
      <c r="E154" s="45">
        <v>37.736899999999999</v>
      </c>
      <c r="F154" s="45">
        <v>30.2851</v>
      </c>
      <c r="G154" s="45">
        <v>11.6828</v>
      </c>
      <c r="H154" s="45">
        <v>37.004800000000003</v>
      </c>
      <c r="I154" s="45">
        <v>38.731499999999997</v>
      </c>
      <c r="J154" s="45">
        <v>36.730600000000003</v>
      </c>
      <c r="K154" s="45">
        <v>37.736899999999999</v>
      </c>
      <c r="L154" s="45">
        <v>30.2851</v>
      </c>
      <c r="M154" s="45">
        <v>11.9605</v>
      </c>
      <c r="N154" s="45">
        <v>26.1904</v>
      </c>
      <c r="O154" s="45">
        <v>39.488500000000002</v>
      </c>
      <c r="P154" s="45">
        <v>0.30959999999999999</v>
      </c>
      <c r="Q154" s="45">
        <v>30</v>
      </c>
      <c r="R154" s="45">
        <v>0</v>
      </c>
      <c r="S154" s="45">
        <v>0.3095</v>
      </c>
    </row>
    <row r="155" spans="1:19" hidden="1" outlineLevel="1" collapsed="1">
      <c r="A155" s="8">
        <v>44927</v>
      </c>
      <c r="B155" s="45">
        <v>37.268000000000001</v>
      </c>
      <c r="C155" s="45">
        <v>39.298499999999997</v>
      </c>
      <c r="D155" s="45">
        <v>36.943199999999997</v>
      </c>
      <c r="E155" s="45">
        <v>38.378999999999998</v>
      </c>
      <c r="F155" s="45">
        <v>29.1403</v>
      </c>
      <c r="G155" s="45">
        <v>10.049300000000001</v>
      </c>
      <c r="H155" s="45">
        <v>37.348599999999998</v>
      </c>
      <c r="I155" s="45">
        <v>39.271700000000003</v>
      </c>
      <c r="J155" s="45">
        <v>37.042200000000001</v>
      </c>
      <c r="K155" s="45">
        <v>38.3752</v>
      </c>
      <c r="L155" s="45">
        <v>29.1403</v>
      </c>
      <c r="M155" s="45">
        <v>10.883800000000001</v>
      </c>
      <c r="N155" s="45">
        <v>17.680199999999999</v>
      </c>
      <c r="O155" s="45">
        <v>42.732999999999997</v>
      </c>
      <c r="P155" s="45">
        <v>8.8713999999999995</v>
      </c>
      <c r="Q155" s="45">
        <v>54.861600000000003</v>
      </c>
      <c r="R155" s="45">
        <v>0</v>
      </c>
      <c r="S155" s="45">
        <v>6.0316999999999998</v>
      </c>
    </row>
    <row r="156" spans="1:19" hidden="1" outlineLevel="1" collapsed="1">
      <c r="A156" s="8">
        <v>44958</v>
      </c>
      <c r="B156" s="45">
        <v>37.918199999999999</v>
      </c>
      <c r="C156" s="45">
        <v>38.883499999999998</v>
      </c>
      <c r="D156" s="45">
        <v>37.759099999999997</v>
      </c>
      <c r="E156" s="45">
        <v>38.279699999999998</v>
      </c>
      <c r="F156" s="45">
        <v>33.935600000000001</v>
      </c>
      <c r="G156" s="45">
        <v>13.3894</v>
      </c>
      <c r="H156" s="45">
        <v>37.9178</v>
      </c>
      <c r="I156" s="45">
        <v>38.886699999999998</v>
      </c>
      <c r="J156" s="45">
        <v>37.759099999999997</v>
      </c>
      <c r="K156" s="45">
        <v>38.279699999999998</v>
      </c>
      <c r="L156" s="45">
        <v>33.935600000000001</v>
      </c>
      <c r="M156" s="45">
        <v>13.3894</v>
      </c>
      <c r="N156" s="45">
        <v>38.381300000000003</v>
      </c>
      <c r="O156" s="45">
        <v>38.381300000000003</v>
      </c>
      <c r="P156" s="45">
        <v>0</v>
      </c>
      <c r="Q156" s="45">
        <v>0</v>
      </c>
      <c r="R156" s="45">
        <v>0</v>
      </c>
      <c r="S156" s="45" t="s">
        <v>268</v>
      </c>
    </row>
    <row r="157" spans="1:19" hidden="1" outlineLevel="1" collapsed="1">
      <c r="A157" s="8">
        <v>44986</v>
      </c>
      <c r="B157" s="45">
        <v>38.1982</v>
      </c>
      <c r="C157" s="45">
        <v>38.401899999999998</v>
      </c>
      <c r="D157" s="45">
        <v>38.164700000000003</v>
      </c>
      <c r="E157" s="45">
        <v>38.523800000000001</v>
      </c>
      <c r="F157" s="45">
        <v>35.6892</v>
      </c>
      <c r="G157" s="45">
        <v>18.200900000000001</v>
      </c>
      <c r="H157" s="45">
        <v>38.2027</v>
      </c>
      <c r="I157" s="45">
        <v>38.404699999999998</v>
      </c>
      <c r="J157" s="45">
        <v>38.169899999999998</v>
      </c>
      <c r="K157" s="45">
        <v>38.523800000000001</v>
      </c>
      <c r="L157" s="45">
        <v>35.6892</v>
      </c>
      <c r="M157" s="45">
        <v>18.427800000000001</v>
      </c>
      <c r="N157" s="45">
        <v>35.7834</v>
      </c>
      <c r="O157" s="45">
        <v>38.173900000000003</v>
      </c>
      <c r="P157" s="45">
        <v>7.9751000000000003</v>
      </c>
      <c r="Q157" s="45">
        <v>0</v>
      </c>
      <c r="R157" s="45">
        <v>0</v>
      </c>
      <c r="S157" s="45">
        <v>7.9751000000000003</v>
      </c>
    </row>
    <row r="158" spans="1:19" hidden="1" outlineLevel="1" collapsed="1">
      <c r="A158" s="8">
        <v>45017</v>
      </c>
      <c r="B158" s="45">
        <v>37.806899999999999</v>
      </c>
      <c r="C158" s="45">
        <v>39.296399999999998</v>
      </c>
      <c r="D158" s="45">
        <v>37.563899999999997</v>
      </c>
      <c r="E158" s="45">
        <v>38.477899999999998</v>
      </c>
      <c r="F158" s="45">
        <v>30.358499999999999</v>
      </c>
      <c r="G158" s="45">
        <v>17.895499999999998</v>
      </c>
      <c r="H158" s="45">
        <v>37.827199999999998</v>
      </c>
      <c r="I158" s="45">
        <v>39.408000000000001</v>
      </c>
      <c r="J158" s="45">
        <v>37.575299999999999</v>
      </c>
      <c r="K158" s="45">
        <v>38.477899999999998</v>
      </c>
      <c r="L158" s="45">
        <v>30.358499999999999</v>
      </c>
      <c r="M158" s="45">
        <v>18.3977</v>
      </c>
      <c r="N158" s="45">
        <v>32.238</v>
      </c>
      <c r="O158" s="45">
        <v>34.691099999999999</v>
      </c>
      <c r="P158" s="45">
        <v>6.1307</v>
      </c>
      <c r="Q158" s="45">
        <v>0</v>
      </c>
      <c r="R158" s="45">
        <v>0</v>
      </c>
      <c r="S158" s="45">
        <v>6.1307</v>
      </c>
    </row>
    <row r="159" spans="1:19" hidden="1" outlineLevel="1" collapsed="1">
      <c r="A159" s="8">
        <v>45047</v>
      </c>
      <c r="B159" s="45">
        <v>37.999200000000002</v>
      </c>
      <c r="C159" s="45">
        <v>39.597499999999997</v>
      </c>
      <c r="D159" s="45">
        <v>37.746400000000001</v>
      </c>
      <c r="E159" s="45">
        <v>38.318800000000003</v>
      </c>
      <c r="F159" s="45">
        <v>33.516599999999997</v>
      </c>
      <c r="G159" s="45">
        <v>18.450299999999999</v>
      </c>
      <c r="H159" s="45">
        <v>38.0092</v>
      </c>
      <c r="I159" s="45">
        <v>39.729199999999999</v>
      </c>
      <c r="J159" s="45">
        <v>37.746400000000001</v>
      </c>
      <c r="K159" s="45">
        <v>38.318800000000003</v>
      </c>
      <c r="L159" s="45">
        <v>33.516599999999997</v>
      </c>
      <c r="M159" s="45">
        <v>18.450299999999999</v>
      </c>
      <c r="N159" s="45">
        <v>35.8812</v>
      </c>
      <c r="O159" s="45">
        <v>35.8812</v>
      </c>
      <c r="P159" s="45">
        <v>0</v>
      </c>
      <c r="Q159" s="45">
        <v>0</v>
      </c>
      <c r="R159" s="45">
        <v>0</v>
      </c>
      <c r="S159" s="45" t="s">
        <v>268</v>
      </c>
    </row>
    <row r="160" spans="1:19" hidden="1" outlineLevel="1" collapsed="1">
      <c r="A160" s="8">
        <v>45078</v>
      </c>
      <c r="B160" s="45">
        <v>37.054699999999997</v>
      </c>
      <c r="C160" s="45">
        <v>40.005800000000001</v>
      </c>
      <c r="D160" s="45">
        <v>36.676400000000001</v>
      </c>
      <c r="E160" s="45">
        <v>37.864899999999999</v>
      </c>
      <c r="F160" s="45">
        <v>31.4131</v>
      </c>
      <c r="G160" s="45">
        <v>13.1836</v>
      </c>
      <c r="H160" s="45">
        <v>37.054299999999998</v>
      </c>
      <c r="I160" s="45">
        <v>40.0473</v>
      </c>
      <c r="J160" s="45">
        <v>36.676400000000001</v>
      </c>
      <c r="K160" s="45">
        <v>37.864899999999999</v>
      </c>
      <c r="L160" s="45">
        <v>31.4131</v>
      </c>
      <c r="M160" s="45">
        <v>13.1836</v>
      </c>
      <c r="N160" s="45">
        <v>37.254899999999999</v>
      </c>
      <c r="O160" s="45">
        <v>37.254899999999999</v>
      </c>
      <c r="P160" s="45">
        <v>0</v>
      </c>
      <c r="Q160" s="45">
        <v>0</v>
      </c>
      <c r="R160" s="45">
        <v>0</v>
      </c>
      <c r="S160" s="45" t="s">
        <v>268</v>
      </c>
    </row>
    <row r="161" spans="1:19" hidden="1" outlineLevel="1" collapsed="1">
      <c r="A161" s="8">
        <v>45108</v>
      </c>
      <c r="B161" s="45">
        <v>36.890099999999997</v>
      </c>
      <c r="C161" s="45">
        <v>40.559699999999999</v>
      </c>
      <c r="D161" s="45">
        <v>36.462600000000002</v>
      </c>
      <c r="E161" s="45">
        <v>38.312600000000003</v>
      </c>
      <c r="F161" s="45">
        <v>29.9834</v>
      </c>
      <c r="G161" s="45">
        <v>19.0459</v>
      </c>
      <c r="H161" s="45">
        <v>36.889299999999999</v>
      </c>
      <c r="I161" s="45">
        <v>40.572600000000001</v>
      </c>
      <c r="J161" s="45">
        <v>36.462600000000002</v>
      </c>
      <c r="K161" s="45">
        <v>38.312600000000003</v>
      </c>
      <c r="L161" s="45">
        <v>29.9834</v>
      </c>
      <c r="M161" s="45">
        <v>19.0459</v>
      </c>
      <c r="N161" s="45">
        <v>38.260100000000001</v>
      </c>
      <c r="O161" s="45">
        <v>38.260100000000001</v>
      </c>
      <c r="P161" s="45">
        <v>0</v>
      </c>
      <c r="Q161" s="45">
        <v>0</v>
      </c>
      <c r="R161" s="45">
        <v>0</v>
      </c>
      <c r="S161" s="45">
        <v>0</v>
      </c>
    </row>
    <row r="162" spans="1:19" hidden="1" outlineLevel="1" collapsed="1">
      <c r="A162" s="8">
        <v>45139</v>
      </c>
      <c r="B162" s="45">
        <v>36.777999999999999</v>
      </c>
      <c r="C162" s="45">
        <v>40.229300000000002</v>
      </c>
      <c r="D162" s="45">
        <v>36.356299999999997</v>
      </c>
      <c r="E162" s="45">
        <v>38.414299999999997</v>
      </c>
      <c r="F162" s="45">
        <v>28.159199999999998</v>
      </c>
      <c r="G162" s="45">
        <v>19.6236</v>
      </c>
      <c r="H162" s="45">
        <v>36.774700000000003</v>
      </c>
      <c r="I162" s="45">
        <v>40.218000000000004</v>
      </c>
      <c r="J162" s="45">
        <v>36.356299999999997</v>
      </c>
      <c r="K162" s="45">
        <v>38.414299999999997</v>
      </c>
      <c r="L162" s="45">
        <v>28.159199999999998</v>
      </c>
      <c r="M162" s="45">
        <v>19.6236</v>
      </c>
      <c r="N162" s="45">
        <v>42.306800000000003</v>
      </c>
      <c r="O162" s="45">
        <v>42.306800000000003</v>
      </c>
      <c r="P162" s="45">
        <v>0</v>
      </c>
      <c r="Q162" s="45">
        <v>0</v>
      </c>
      <c r="R162" s="45">
        <v>0</v>
      </c>
      <c r="S162" s="45" t="s">
        <v>268</v>
      </c>
    </row>
    <row r="163" spans="1:19" hidden="1" outlineLevel="1" collapsed="1">
      <c r="A163" s="8">
        <v>45170</v>
      </c>
      <c r="B163" s="45">
        <v>36.661499999999997</v>
      </c>
      <c r="C163" s="45">
        <v>39.9557</v>
      </c>
      <c r="D163" s="45">
        <v>36.277700000000003</v>
      </c>
      <c r="E163" s="45">
        <v>38.754800000000003</v>
      </c>
      <c r="F163" s="45">
        <v>28.015599999999999</v>
      </c>
      <c r="G163" s="45">
        <v>17.458200000000001</v>
      </c>
      <c r="H163" s="45">
        <v>36.6571</v>
      </c>
      <c r="I163" s="45">
        <v>39.933</v>
      </c>
      <c r="J163" s="45">
        <v>36.277700000000003</v>
      </c>
      <c r="K163" s="45">
        <v>38.754800000000003</v>
      </c>
      <c r="L163" s="45">
        <v>28.015599999999999</v>
      </c>
      <c r="M163" s="45">
        <v>17.458200000000001</v>
      </c>
      <c r="N163" s="45">
        <v>43.818199999999997</v>
      </c>
      <c r="O163" s="45">
        <v>43.823300000000003</v>
      </c>
      <c r="P163" s="45">
        <v>36.5</v>
      </c>
      <c r="Q163" s="45">
        <v>36.5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37.009300000000003</v>
      </c>
      <c r="C164" s="45">
        <v>39.619100000000003</v>
      </c>
      <c r="D164" s="45">
        <v>36.690800000000003</v>
      </c>
      <c r="E164" s="45">
        <v>38.658799999999999</v>
      </c>
      <c r="F164" s="45">
        <v>25.552700000000002</v>
      </c>
      <c r="G164" s="45">
        <v>24.961099999999998</v>
      </c>
      <c r="H164" s="45">
        <v>37.006399999999999</v>
      </c>
      <c r="I164" s="45">
        <v>39.610599999999998</v>
      </c>
      <c r="J164" s="45">
        <v>36.690800000000003</v>
      </c>
      <c r="K164" s="45">
        <v>38.658799999999999</v>
      </c>
      <c r="L164" s="45">
        <v>25.552700000000002</v>
      </c>
      <c r="M164" s="45">
        <v>24.961099999999998</v>
      </c>
      <c r="N164" s="45">
        <v>40.847000000000001</v>
      </c>
      <c r="O164" s="45">
        <v>40.8673</v>
      </c>
      <c r="P164" s="45">
        <v>36.5</v>
      </c>
      <c r="Q164" s="45">
        <v>36.5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36.405900000000003</v>
      </c>
      <c r="C165" s="45">
        <v>38.872300000000003</v>
      </c>
      <c r="D165" s="45">
        <v>36.120199999999997</v>
      </c>
      <c r="E165" s="45">
        <v>38.060699999999997</v>
      </c>
      <c r="F165" s="45">
        <v>25.404</v>
      </c>
      <c r="G165" s="45">
        <v>23.817</v>
      </c>
      <c r="H165" s="45">
        <v>36.4101</v>
      </c>
      <c r="I165" s="45">
        <v>38.860300000000002</v>
      </c>
      <c r="J165" s="45">
        <v>36.128300000000003</v>
      </c>
      <c r="K165" s="45">
        <v>38.060699999999997</v>
      </c>
      <c r="L165" s="45">
        <v>25.404</v>
      </c>
      <c r="M165" s="45">
        <v>23.914999999999999</v>
      </c>
      <c r="N165" s="45">
        <v>32.4756</v>
      </c>
      <c r="O165" s="45">
        <v>40.406700000000001</v>
      </c>
      <c r="P165" s="45">
        <v>6.4749999999999996</v>
      </c>
      <c r="Q165" s="45">
        <v>36.5</v>
      </c>
      <c r="R165" s="45">
        <v>0</v>
      </c>
      <c r="S165" s="45">
        <v>6.3929999999999998</v>
      </c>
    </row>
    <row r="166" spans="1:19" hidden="1" outlineLevel="1" collapsed="1">
      <c r="A166" s="8">
        <v>45261</v>
      </c>
      <c r="B166" s="45">
        <v>36.161999999999999</v>
      </c>
      <c r="C166" s="45">
        <v>39.077300000000001</v>
      </c>
      <c r="D166" s="45">
        <v>35.8185</v>
      </c>
      <c r="E166" s="45">
        <v>38.191699999999997</v>
      </c>
      <c r="F166" s="45">
        <v>23.898900000000001</v>
      </c>
      <c r="G166" s="45">
        <v>20.830100000000002</v>
      </c>
      <c r="H166" s="45">
        <v>36.159300000000002</v>
      </c>
      <c r="I166" s="45">
        <v>39.073099999999997</v>
      </c>
      <c r="J166" s="45">
        <v>35.8185</v>
      </c>
      <c r="K166" s="45">
        <v>38.191699999999997</v>
      </c>
      <c r="L166" s="45">
        <v>23.898900000000001</v>
      </c>
      <c r="M166" s="45">
        <v>20.830100000000002</v>
      </c>
      <c r="N166" s="45">
        <v>39.652299999999997</v>
      </c>
      <c r="O166" s="45">
        <v>39.653100000000002</v>
      </c>
      <c r="P166" s="45">
        <v>24.645800000000001</v>
      </c>
      <c r="Q166" s="45">
        <v>24.645800000000001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36.633299999999998</v>
      </c>
      <c r="C167" s="45">
        <v>39.3444</v>
      </c>
      <c r="D167" s="45">
        <v>36.297600000000003</v>
      </c>
      <c r="E167" s="45">
        <v>38.639699999999998</v>
      </c>
      <c r="F167" s="45">
        <v>26.152000000000001</v>
      </c>
      <c r="G167" s="45">
        <v>20.143899999999999</v>
      </c>
      <c r="H167" s="45">
        <v>36.630299999999998</v>
      </c>
      <c r="I167" s="45">
        <v>39.328600000000002</v>
      </c>
      <c r="J167" s="45">
        <v>36.297600000000003</v>
      </c>
      <c r="K167" s="45">
        <v>38.639699999999998</v>
      </c>
      <c r="L167" s="45">
        <v>26.152000000000001</v>
      </c>
      <c r="M167" s="45">
        <v>20.143899999999999</v>
      </c>
      <c r="N167" s="45">
        <v>43.160200000000003</v>
      </c>
      <c r="O167" s="45">
        <v>43.160200000000003</v>
      </c>
      <c r="P167" s="45">
        <v>0</v>
      </c>
      <c r="Q167" s="45">
        <v>0</v>
      </c>
      <c r="R167" s="45">
        <v>0</v>
      </c>
      <c r="S167" s="45" t="s">
        <v>268</v>
      </c>
    </row>
    <row r="168" spans="1:19" hidden="1" outlineLevel="1" collapsed="1">
      <c r="A168" s="8">
        <v>45323</v>
      </c>
      <c r="B168" s="45">
        <v>36.346299999999999</v>
      </c>
      <c r="C168" s="45">
        <v>39.332799999999999</v>
      </c>
      <c r="D168" s="45">
        <v>35.991199999999999</v>
      </c>
      <c r="E168" s="45">
        <v>38.606699999999996</v>
      </c>
      <c r="F168" s="45">
        <v>23.371600000000001</v>
      </c>
      <c r="G168" s="45">
        <v>20.2883</v>
      </c>
      <c r="H168" s="45">
        <v>36.341299999999997</v>
      </c>
      <c r="I168" s="45">
        <v>39.304400000000001</v>
      </c>
      <c r="J168" s="45">
        <v>35.991199999999999</v>
      </c>
      <c r="K168" s="45">
        <v>38.606699999999996</v>
      </c>
      <c r="L168" s="45">
        <v>23.371600000000001</v>
      </c>
      <c r="M168" s="45">
        <v>20.2883</v>
      </c>
      <c r="N168" s="45">
        <v>43.6843</v>
      </c>
      <c r="O168" s="45">
        <v>43.6843</v>
      </c>
      <c r="P168" s="45">
        <v>0</v>
      </c>
      <c r="Q168" s="45">
        <v>0</v>
      </c>
      <c r="R168" s="45">
        <v>0</v>
      </c>
      <c r="S168" s="45">
        <v>0</v>
      </c>
    </row>
    <row r="169" spans="1:19" hidden="1" outlineLevel="1" collapsed="1">
      <c r="A169" s="8">
        <v>45352</v>
      </c>
      <c r="B169" s="45">
        <v>36.276400000000002</v>
      </c>
      <c r="C169" s="45">
        <v>36.339100000000002</v>
      </c>
      <c r="D169" s="45">
        <v>36.268900000000002</v>
      </c>
      <c r="E169" s="45">
        <v>38.743499999999997</v>
      </c>
      <c r="F169" s="45">
        <v>24.6236</v>
      </c>
      <c r="G169" s="45">
        <v>20.422899999999998</v>
      </c>
      <c r="H169" s="45">
        <v>36.276600000000002</v>
      </c>
      <c r="I169" s="45">
        <v>36.341500000000003</v>
      </c>
      <c r="J169" s="45">
        <v>36.268900000000002</v>
      </c>
      <c r="K169" s="45">
        <v>38.743499999999997</v>
      </c>
      <c r="L169" s="45">
        <v>24.6236</v>
      </c>
      <c r="M169" s="45">
        <v>20.422899999999998</v>
      </c>
      <c r="N169" s="45">
        <v>36.017000000000003</v>
      </c>
      <c r="O169" s="45">
        <v>36.017000000000003</v>
      </c>
      <c r="P169" s="45">
        <v>0</v>
      </c>
      <c r="Q169" s="45">
        <v>0</v>
      </c>
      <c r="R169" s="45">
        <v>0</v>
      </c>
      <c r="S169" s="45" t="s">
        <v>268</v>
      </c>
    </row>
    <row r="170" spans="1:19" collapsed="1">
      <c r="A170" s="8">
        <v>45383</v>
      </c>
      <c r="B170" s="45">
        <v>36.3598</v>
      </c>
      <c r="C170" s="45">
        <v>37.695999999999998</v>
      </c>
      <c r="D170" s="45">
        <v>36.192799999999998</v>
      </c>
      <c r="E170" s="45">
        <v>38.6616</v>
      </c>
      <c r="F170" s="45">
        <v>25.577100000000002</v>
      </c>
      <c r="G170" s="45">
        <v>22.251799999999999</v>
      </c>
      <c r="H170" s="45">
        <v>36.356000000000002</v>
      </c>
      <c r="I170" s="45">
        <v>37.670099999999998</v>
      </c>
      <c r="J170" s="45">
        <v>36.192799999999998</v>
      </c>
      <c r="K170" s="45">
        <v>38.6616</v>
      </c>
      <c r="L170" s="45">
        <v>25.577100000000002</v>
      </c>
      <c r="M170" s="45">
        <v>22.251799999999999</v>
      </c>
      <c r="N170" s="45">
        <v>41.485599999999998</v>
      </c>
      <c r="O170" s="45">
        <v>41.485500000000002</v>
      </c>
      <c r="P170" s="45">
        <v>52</v>
      </c>
      <c r="Q170" s="45">
        <v>52</v>
      </c>
      <c r="R170" s="45">
        <v>0</v>
      </c>
      <c r="S170" s="45">
        <v>0</v>
      </c>
    </row>
    <row r="171" spans="1:19">
      <c r="A171" s="8">
        <v>45413</v>
      </c>
      <c r="B171" s="45">
        <v>36.329599999999999</v>
      </c>
      <c r="C171" s="45">
        <v>37.769500000000001</v>
      </c>
      <c r="D171" s="45">
        <v>36.149900000000002</v>
      </c>
      <c r="E171" s="45">
        <v>38.667499999999997</v>
      </c>
      <c r="F171" s="45">
        <v>25.676200000000001</v>
      </c>
      <c r="G171" s="45">
        <v>21.3491</v>
      </c>
      <c r="H171" s="45">
        <v>36.326599999999999</v>
      </c>
      <c r="I171" s="45">
        <v>37.759900000000002</v>
      </c>
      <c r="J171" s="45">
        <v>36.149900000000002</v>
      </c>
      <c r="K171" s="45">
        <v>38.667499999999997</v>
      </c>
      <c r="L171" s="45">
        <v>25.676200000000001</v>
      </c>
      <c r="M171" s="45">
        <v>21.3491</v>
      </c>
      <c r="N171" s="45">
        <v>38.560600000000001</v>
      </c>
      <c r="O171" s="45">
        <v>38.560600000000001</v>
      </c>
      <c r="P171" s="45">
        <v>0</v>
      </c>
      <c r="Q171" s="45">
        <v>0</v>
      </c>
      <c r="R171" s="45">
        <v>0</v>
      </c>
      <c r="S171" s="45">
        <v>0</v>
      </c>
    </row>
    <row r="172" spans="1:19">
      <c r="A172" s="8">
        <v>45444</v>
      </c>
      <c r="B172" s="45">
        <v>35.9011</v>
      </c>
      <c r="C172" s="45">
        <v>33.424100000000003</v>
      </c>
      <c r="D172" s="45">
        <v>36.2318</v>
      </c>
      <c r="E172" s="45">
        <v>38.1873</v>
      </c>
      <c r="F172" s="45">
        <v>24.140599999999999</v>
      </c>
      <c r="G172" s="45">
        <v>27.3994</v>
      </c>
      <c r="H172" s="45">
        <v>35.901499999999999</v>
      </c>
      <c r="I172" s="45">
        <v>33.4024</v>
      </c>
      <c r="J172" s="45">
        <v>36.2318</v>
      </c>
      <c r="K172" s="45">
        <v>38.1873</v>
      </c>
      <c r="L172" s="45">
        <v>24.140599999999999</v>
      </c>
      <c r="M172" s="45">
        <v>27.3994</v>
      </c>
      <c r="N172" s="45">
        <v>35.5702</v>
      </c>
      <c r="O172" s="45">
        <v>35.5702</v>
      </c>
      <c r="P172" s="45">
        <v>0</v>
      </c>
      <c r="Q172" s="45">
        <v>0</v>
      </c>
      <c r="R172" s="45">
        <v>0</v>
      </c>
      <c r="S172" s="45">
        <v>0</v>
      </c>
    </row>
    <row r="173" spans="1:19">
      <c r="A173" s="8">
        <v>45474</v>
      </c>
      <c r="B173" s="45">
        <v>36.310299999999998</v>
      </c>
      <c r="C173" s="45">
        <v>38.019199999999998</v>
      </c>
      <c r="D173" s="45">
        <v>36.094900000000003</v>
      </c>
      <c r="E173" s="45">
        <v>37.8461</v>
      </c>
      <c r="F173" s="45">
        <v>26.0624</v>
      </c>
      <c r="G173" s="45">
        <v>26.7043</v>
      </c>
      <c r="H173" s="45">
        <v>36.306399999999996</v>
      </c>
      <c r="I173" s="45">
        <v>38.005000000000003</v>
      </c>
      <c r="J173" s="45">
        <v>36.094900000000003</v>
      </c>
      <c r="K173" s="45">
        <v>37.8461</v>
      </c>
      <c r="L173" s="45">
        <v>26.0624</v>
      </c>
      <c r="M173" s="45">
        <v>26.7043</v>
      </c>
      <c r="N173" s="45">
        <v>39.17</v>
      </c>
      <c r="O173" s="45">
        <v>39.17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>
      <c r="A174" s="8">
        <v>45505</v>
      </c>
      <c r="B174" s="45">
        <v>36.280099999999997</v>
      </c>
      <c r="C174" s="45">
        <v>38.120399999999997</v>
      </c>
      <c r="D174" s="45">
        <v>36.056699999999999</v>
      </c>
      <c r="E174" s="45">
        <v>37.9953</v>
      </c>
      <c r="F174" s="45">
        <v>24.531099999999999</v>
      </c>
      <c r="G174" s="45">
        <v>25.199100000000001</v>
      </c>
      <c r="H174" s="45">
        <v>36.278199999999998</v>
      </c>
      <c r="I174" s="45">
        <v>38.129800000000003</v>
      </c>
      <c r="J174" s="45">
        <v>36.056699999999999</v>
      </c>
      <c r="K174" s="45">
        <v>37.9953</v>
      </c>
      <c r="L174" s="45">
        <v>24.531099999999999</v>
      </c>
      <c r="M174" s="45">
        <v>25.199100000000001</v>
      </c>
      <c r="N174" s="45">
        <v>37.481900000000003</v>
      </c>
      <c r="O174" s="45">
        <v>37.481900000000003</v>
      </c>
      <c r="P174" s="45">
        <v>0</v>
      </c>
      <c r="Q174" s="45">
        <v>0</v>
      </c>
      <c r="R174" s="45">
        <v>0</v>
      </c>
      <c r="S174" s="45">
        <v>0</v>
      </c>
    </row>
    <row r="175" spans="1:19">
      <c r="A175" s="8">
        <v>45536</v>
      </c>
      <c r="B175" s="45">
        <v>36.143300000000004</v>
      </c>
      <c r="C175" s="45">
        <v>38.158799999999999</v>
      </c>
      <c r="D175" s="45">
        <v>35.898299999999999</v>
      </c>
      <c r="E175" s="45">
        <v>37.887500000000003</v>
      </c>
      <c r="F175" s="45">
        <v>24.9985</v>
      </c>
      <c r="G175" s="45">
        <v>26.06</v>
      </c>
      <c r="H175" s="45">
        <v>36.146999999999998</v>
      </c>
      <c r="I175" s="45">
        <v>38.236600000000003</v>
      </c>
      <c r="J175" s="45">
        <v>35.898299999999999</v>
      </c>
      <c r="K175" s="45">
        <v>37.887500000000003</v>
      </c>
      <c r="L175" s="45">
        <v>24.9985</v>
      </c>
      <c r="M175" s="45">
        <v>26.06</v>
      </c>
      <c r="N175" s="45">
        <v>34.475000000000001</v>
      </c>
      <c r="O175" s="45">
        <v>34.475000000000001</v>
      </c>
      <c r="P175" s="45">
        <v>0</v>
      </c>
      <c r="Q175" s="45">
        <v>0</v>
      </c>
      <c r="R175" s="45">
        <v>0</v>
      </c>
      <c r="S175" s="45">
        <v>0</v>
      </c>
    </row>
    <row r="176" spans="1:19">
      <c r="A176" s="8">
        <v>45566</v>
      </c>
      <c r="B176" s="45">
        <v>36.2224</v>
      </c>
      <c r="C176" s="45">
        <v>38.113</v>
      </c>
      <c r="D176" s="45">
        <v>35.993099999999998</v>
      </c>
      <c r="E176" s="45">
        <v>38.053800000000003</v>
      </c>
      <c r="F176" s="45">
        <v>26.26</v>
      </c>
      <c r="G176" s="45">
        <v>24.235199999999999</v>
      </c>
      <c r="H176" s="45">
        <v>36.2194</v>
      </c>
      <c r="I176" s="45">
        <v>38.108499999999999</v>
      </c>
      <c r="J176" s="45">
        <v>35.993099999999998</v>
      </c>
      <c r="K176" s="45">
        <v>38.053800000000003</v>
      </c>
      <c r="L176" s="45">
        <v>26.26</v>
      </c>
      <c r="M176" s="45">
        <v>24.235199999999999</v>
      </c>
      <c r="N176" s="45">
        <v>38.485999999999997</v>
      </c>
      <c r="O176" s="45">
        <v>38.485999999999997</v>
      </c>
      <c r="P176" s="45">
        <v>0</v>
      </c>
      <c r="Q176" s="45">
        <v>0</v>
      </c>
      <c r="R176" s="45">
        <v>0</v>
      </c>
      <c r="S176" s="45">
        <v>0</v>
      </c>
    </row>
    <row r="177" spans="1:19">
      <c r="A177" s="8">
        <v>45597</v>
      </c>
      <c r="B177" s="45">
        <v>35.718499999999999</v>
      </c>
      <c r="C177" s="45">
        <v>37.931699999999999</v>
      </c>
      <c r="D177" s="45">
        <v>35.465299999999999</v>
      </c>
      <c r="E177" s="45">
        <v>37.522500000000001</v>
      </c>
      <c r="F177" s="45">
        <v>24.214600000000001</v>
      </c>
      <c r="G177" s="45">
        <v>27.966000000000001</v>
      </c>
      <c r="H177" s="45">
        <v>35.719700000000003</v>
      </c>
      <c r="I177" s="45">
        <v>37.966900000000003</v>
      </c>
      <c r="J177" s="45">
        <v>35.465299999999999</v>
      </c>
      <c r="K177" s="45">
        <v>37.522500000000001</v>
      </c>
      <c r="L177" s="45">
        <v>24.214600000000001</v>
      </c>
      <c r="M177" s="45">
        <v>27.966000000000001</v>
      </c>
      <c r="N177" s="45">
        <v>34.593200000000003</v>
      </c>
      <c r="O177" s="45">
        <v>34.593200000000003</v>
      </c>
      <c r="P177" s="45">
        <v>0</v>
      </c>
      <c r="Q177" s="45">
        <v>0</v>
      </c>
      <c r="R177" s="45">
        <v>0</v>
      </c>
      <c r="S177" s="45">
        <v>0</v>
      </c>
    </row>
    <row r="178" spans="1:19">
      <c r="A178" s="8">
        <v>45627</v>
      </c>
      <c r="B178" s="45">
        <v>36.092700000000001</v>
      </c>
      <c r="C178" s="45">
        <v>37.639600000000002</v>
      </c>
      <c r="D178" s="45">
        <v>35.899799999999999</v>
      </c>
      <c r="E178" s="45">
        <v>37.454999999999998</v>
      </c>
      <c r="F178" s="45">
        <v>25.8904</v>
      </c>
      <c r="G178" s="45">
        <v>31.8873</v>
      </c>
      <c r="H178" s="45">
        <v>36.091900000000003</v>
      </c>
      <c r="I178" s="45">
        <v>37.650799999999997</v>
      </c>
      <c r="J178" s="45">
        <v>35.899799999999999</v>
      </c>
      <c r="K178" s="45">
        <v>37.454999999999998</v>
      </c>
      <c r="L178" s="45">
        <v>25.8904</v>
      </c>
      <c r="M178" s="45">
        <v>31.8873</v>
      </c>
      <c r="N178" s="45">
        <v>36.686</v>
      </c>
      <c r="O178" s="45">
        <v>36.685899999999997</v>
      </c>
      <c r="P178" s="45">
        <v>52</v>
      </c>
      <c r="Q178" s="45">
        <v>52</v>
      </c>
      <c r="R178" s="45">
        <v>0</v>
      </c>
      <c r="S178" s="45">
        <v>0</v>
      </c>
    </row>
    <row r="179" spans="1:19">
      <c r="A179" s="8">
        <v>45658</v>
      </c>
      <c r="B179" s="45">
        <v>35.987000000000002</v>
      </c>
      <c r="C179" s="45">
        <v>37.142200000000003</v>
      </c>
      <c r="D179" s="45">
        <v>35.8461</v>
      </c>
      <c r="E179" s="45">
        <v>37.900799999999997</v>
      </c>
      <c r="F179" s="45">
        <v>25.9892</v>
      </c>
      <c r="G179" s="45">
        <v>26.915199999999999</v>
      </c>
      <c r="H179" s="45">
        <v>35.997300000000003</v>
      </c>
      <c r="I179" s="45">
        <v>37.256100000000004</v>
      </c>
      <c r="J179" s="45">
        <v>35.8461</v>
      </c>
      <c r="K179" s="45">
        <v>37.900799999999997</v>
      </c>
      <c r="L179" s="45">
        <v>25.9892</v>
      </c>
      <c r="M179" s="45">
        <v>26.915199999999999</v>
      </c>
      <c r="N179" s="45">
        <v>29.563199999999998</v>
      </c>
      <c r="O179" s="45">
        <v>29.563199999999998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36.418500000000002</v>
      </c>
      <c r="C180" s="45">
        <v>37.059199999999997</v>
      </c>
      <c r="D180" s="45">
        <v>36.337400000000002</v>
      </c>
      <c r="E180" s="45">
        <v>37.947099999999999</v>
      </c>
      <c r="F180" s="45">
        <v>27.351199999999999</v>
      </c>
      <c r="G180" s="45">
        <v>27.898700000000002</v>
      </c>
      <c r="H180" s="45">
        <v>36.424700000000001</v>
      </c>
      <c r="I180" s="45">
        <v>37.122799999999998</v>
      </c>
      <c r="J180" s="45">
        <v>36.337400000000002</v>
      </c>
      <c r="K180" s="45">
        <v>37.947099999999999</v>
      </c>
      <c r="L180" s="45">
        <v>27.351199999999999</v>
      </c>
      <c r="M180" s="45">
        <v>27.898700000000002</v>
      </c>
      <c r="N180" s="45">
        <v>31.9191</v>
      </c>
      <c r="O180" s="45">
        <v>31.9191</v>
      </c>
      <c r="P180" s="45">
        <v>0</v>
      </c>
      <c r="Q180" s="45">
        <v>0</v>
      </c>
      <c r="R180" s="45">
        <v>0</v>
      </c>
      <c r="S180" s="45">
        <v>0</v>
      </c>
    </row>
    <row r="181" spans="1:19">
      <c r="A181" s="8">
        <v>45717</v>
      </c>
      <c r="B181" s="45">
        <v>36.652099999999997</v>
      </c>
      <c r="C181" s="45">
        <v>37.643599999999999</v>
      </c>
      <c r="D181" s="45">
        <v>36.529600000000002</v>
      </c>
      <c r="E181" s="45">
        <v>38.161000000000001</v>
      </c>
      <c r="F181" s="45">
        <v>26.6999</v>
      </c>
      <c r="G181" s="45">
        <v>32.055199999999999</v>
      </c>
      <c r="H181" s="45">
        <v>36.6541</v>
      </c>
      <c r="I181" s="45">
        <v>37.673299999999998</v>
      </c>
      <c r="J181" s="45">
        <v>36.529600000000002</v>
      </c>
      <c r="K181" s="45">
        <v>38.161000000000001</v>
      </c>
      <c r="L181" s="45">
        <v>26.6999</v>
      </c>
      <c r="M181" s="45">
        <v>32.055199999999999</v>
      </c>
      <c r="N181" s="45">
        <v>35.146500000000003</v>
      </c>
      <c r="O181" s="45">
        <v>35.146500000000003</v>
      </c>
      <c r="P181" s="45">
        <v>0</v>
      </c>
      <c r="Q181" s="45">
        <v>0</v>
      </c>
      <c r="R181" s="45">
        <v>0</v>
      </c>
      <c r="S181" s="45">
        <v>0</v>
      </c>
    </row>
    <row r="182" spans="1:19">
      <c r="A182" s="8">
        <v>45748</v>
      </c>
      <c r="B182" s="45">
        <v>35.857300000000002</v>
      </c>
      <c r="C182" s="45">
        <v>38.178899999999999</v>
      </c>
      <c r="D182" s="45">
        <v>35.556600000000003</v>
      </c>
      <c r="E182" s="45">
        <v>37.948900000000002</v>
      </c>
      <c r="F182" s="45">
        <v>24.982700000000001</v>
      </c>
      <c r="G182" s="45">
        <v>30.412199999999999</v>
      </c>
      <c r="H182" s="45">
        <v>35.866500000000002</v>
      </c>
      <c r="I182" s="45">
        <v>38.297400000000003</v>
      </c>
      <c r="J182" s="45">
        <v>35.556600000000003</v>
      </c>
      <c r="K182" s="45">
        <v>37.948900000000002</v>
      </c>
      <c r="L182" s="45">
        <v>24.982700000000001</v>
      </c>
      <c r="M182" s="45">
        <v>30.412199999999999</v>
      </c>
      <c r="N182" s="45">
        <v>30.744399999999999</v>
      </c>
      <c r="O182" s="45">
        <v>30.744399999999999</v>
      </c>
      <c r="P182" s="45">
        <v>0</v>
      </c>
      <c r="Q182" s="45">
        <v>0</v>
      </c>
      <c r="R182" s="45">
        <v>0</v>
      </c>
      <c r="S182" s="45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2" t="s">
        <v>131</v>
      </c>
    </row>
    <row r="5" spans="1:21" ht="12.75" customHeight="1">
      <c r="A5" s="25" t="s">
        <v>54</v>
      </c>
    </row>
    <row r="6" spans="1:21" s="30" customFormat="1" ht="12.75" customHeight="1">
      <c r="A6" s="224" t="s">
        <v>0</v>
      </c>
      <c r="B6" s="214" t="s">
        <v>1</v>
      </c>
      <c r="C6" s="214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0" customForma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56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16.871400000000001</v>
      </c>
      <c r="C40" s="45">
        <v>11.6</v>
      </c>
      <c r="D40" s="45">
        <v>0</v>
      </c>
      <c r="E40" s="45">
        <v>11.6</v>
      </c>
      <c r="F40" s="45">
        <v>0</v>
      </c>
      <c r="G40" s="45">
        <v>11.6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11.6</v>
      </c>
      <c r="P40" s="45">
        <v>0</v>
      </c>
      <c r="Q40" s="45">
        <v>11.6</v>
      </c>
      <c r="R40" s="45">
        <v>0</v>
      </c>
      <c r="S40" s="45">
        <v>11.6</v>
      </c>
      <c r="T40" s="45">
        <v>0</v>
      </c>
      <c r="U40" s="45">
        <v>16.881799999999998</v>
      </c>
    </row>
    <row r="41" spans="1:21" hidden="1" outlineLevel="1">
      <c r="A41" s="8">
        <v>41456</v>
      </c>
      <c r="B41" s="45">
        <v>16.9497</v>
      </c>
      <c r="C41" s="45">
        <v>10.9299</v>
      </c>
      <c r="D41" s="45">
        <v>0</v>
      </c>
      <c r="E41" s="45">
        <v>10.9299</v>
      </c>
      <c r="F41" s="45">
        <v>0</v>
      </c>
      <c r="G41" s="45">
        <v>10.9299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10.9299</v>
      </c>
      <c r="P41" s="45">
        <v>0</v>
      </c>
      <c r="Q41" s="45">
        <v>10.9299</v>
      </c>
      <c r="R41" s="45">
        <v>0</v>
      </c>
      <c r="S41" s="45">
        <v>10.9299</v>
      </c>
      <c r="T41" s="45">
        <v>0</v>
      </c>
      <c r="U41" s="45">
        <v>17.044499999999999</v>
      </c>
    </row>
    <row r="42" spans="1:21" hidden="1" outlineLevel="1">
      <c r="A42" s="8">
        <v>41487</v>
      </c>
      <c r="B42" s="45">
        <v>16.813400000000001</v>
      </c>
      <c r="C42" s="45">
        <v>11.665699999999999</v>
      </c>
      <c r="D42" s="45">
        <v>0</v>
      </c>
      <c r="E42" s="45">
        <v>11.665699999999999</v>
      </c>
      <c r="F42" s="45">
        <v>0</v>
      </c>
      <c r="G42" s="45">
        <v>11.665699999999999</v>
      </c>
      <c r="H42" s="45">
        <v>0</v>
      </c>
      <c r="I42" s="45">
        <v>21.0763</v>
      </c>
      <c r="J42" s="45">
        <v>0</v>
      </c>
      <c r="K42" s="45">
        <v>21.0763</v>
      </c>
      <c r="L42" s="45">
        <v>0</v>
      </c>
      <c r="M42" s="45">
        <v>21.0763</v>
      </c>
      <c r="N42" s="45">
        <v>0</v>
      </c>
      <c r="O42" s="45">
        <v>10.9299</v>
      </c>
      <c r="P42" s="45">
        <v>0</v>
      </c>
      <c r="Q42" s="45">
        <v>10.9299</v>
      </c>
      <c r="R42" s="45">
        <v>0</v>
      </c>
      <c r="S42" s="45">
        <v>10.9299</v>
      </c>
      <c r="T42" s="45">
        <v>0</v>
      </c>
      <c r="U42" s="45">
        <v>16.8568</v>
      </c>
    </row>
    <row r="43" spans="1:21" hidden="1" outlineLevel="1">
      <c r="A43" s="8">
        <v>41518</v>
      </c>
      <c r="B43" s="45">
        <v>16.342199999999998</v>
      </c>
      <c r="C43" s="45">
        <v>11.6751</v>
      </c>
      <c r="D43" s="45">
        <v>0</v>
      </c>
      <c r="E43" s="45">
        <v>11.6751</v>
      </c>
      <c r="F43" s="45">
        <v>0</v>
      </c>
      <c r="G43" s="45">
        <v>11.6751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11.6751</v>
      </c>
      <c r="P43" s="45">
        <v>0</v>
      </c>
      <c r="Q43" s="45">
        <v>11.6751</v>
      </c>
      <c r="R43" s="45">
        <v>0</v>
      </c>
      <c r="S43" s="45">
        <v>11.6751</v>
      </c>
      <c r="T43" s="45">
        <v>0</v>
      </c>
      <c r="U43" s="45">
        <v>16.463699999999999</v>
      </c>
    </row>
    <row r="44" spans="1:21" hidden="1" outlineLevel="1">
      <c r="A44" s="8">
        <v>41548</v>
      </c>
      <c r="B44" s="45">
        <v>15.9725</v>
      </c>
      <c r="C44" s="45">
        <v>11.3476</v>
      </c>
      <c r="D44" s="45">
        <v>0</v>
      </c>
      <c r="E44" s="45">
        <v>11.3476</v>
      </c>
      <c r="F44" s="45">
        <v>0</v>
      </c>
      <c r="G44" s="45">
        <v>11.3476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11.3476</v>
      </c>
      <c r="P44" s="45">
        <v>0</v>
      </c>
      <c r="Q44" s="45">
        <v>11.3476</v>
      </c>
      <c r="R44" s="45">
        <v>0</v>
      </c>
      <c r="S44" s="45">
        <v>11.3476</v>
      </c>
      <c r="T44" s="45">
        <v>0</v>
      </c>
      <c r="U44" s="45">
        <v>16.137101335167319</v>
      </c>
    </row>
    <row r="45" spans="1:21" hidden="1" outlineLevel="1">
      <c r="A45" s="8">
        <v>41579</v>
      </c>
      <c r="B45" s="45">
        <v>16.7806</v>
      </c>
      <c r="C45" s="45">
        <v>10.9299</v>
      </c>
      <c r="D45" s="45">
        <v>0</v>
      </c>
      <c r="E45" s="45">
        <v>10.9299</v>
      </c>
      <c r="F45" s="45">
        <v>0</v>
      </c>
      <c r="G45" s="45">
        <v>10.9299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10.9299</v>
      </c>
      <c r="P45" s="45">
        <v>0</v>
      </c>
      <c r="Q45" s="45">
        <v>10.9299</v>
      </c>
      <c r="R45" s="45">
        <v>0</v>
      </c>
      <c r="S45" s="45">
        <v>10.9299</v>
      </c>
      <c r="T45" s="45">
        <v>0</v>
      </c>
      <c r="U45" s="45">
        <v>16.828800000000001</v>
      </c>
    </row>
    <row r="46" spans="1:21" hidden="1" outlineLevel="1">
      <c r="A46" s="8">
        <v>41609</v>
      </c>
      <c r="B46" s="45">
        <v>17.070599999999999</v>
      </c>
      <c r="C46" s="45">
        <v>11.0306</v>
      </c>
      <c r="D46" s="45">
        <v>0</v>
      </c>
      <c r="E46" s="45">
        <v>11.0306</v>
      </c>
      <c r="F46" s="45">
        <v>0</v>
      </c>
      <c r="G46" s="45">
        <v>11.0306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11.0306</v>
      </c>
      <c r="P46" s="45">
        <v>0</v>
      </c>
      <c r="Q46" s="45">
        <v>11.0306</v>
      </c>
      <c r="R46" s="45">
        <v>0</v>
      </c>
      <c r="S46" s="45">
        <v>11.0306</v>
      </c>
      <c r="T46" s="45">
        <v>0</v>
      </c>
      <c r="U46" s="45">
        <v>17.1081</v>
      </c>
    </row>
    <row r="47" spans="1:21" hidden="1" outlineLevel="1">
      <c r="A47" s="8">
        <v>41640</v>
      </c>
      <c r="B47" s="45">
        <v>17.479800000000001</v>
      </c>
      <c r="C47" s="45">
        <v>11.015700000000001</v>
      </c>
      <c r="D47" s="45">
        <v>0</v>
      </c>
      <c r="E47" s="45">
        <v>11.015700000000001</v>
      </c>
      <c r="F47" s="45">
        <v>0</v>
      </c>
      <c r="G47" s="45">
        <v>11.015700000000001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11.015700000000001</v>
      </c>
      <c r="P47" s="45">
        <v>0</v>
      </c>
      <c r="Q47" s="45">
        <v>11.015700000000001</v>
      </c>
      <c r="R47" s="45">
        <v>0</v>
      </c>
      <c r="S47" s="45">
        <v>11.015700000000001</v>
      </c>
      <c r="T47" s="45">
        <v>0</v>
      </c>
      <c r="U47" s="45">
        <v>17.503299999999999</v>
      </c>
    </row>
    <row r="48" spans="1:21" hidden="1" outlineLevel="1">
      <c r="A48" s="8">
        <v>41671</v>
      </c>
      <c r="B48" s="45">
        <v>17.982099999999999</v>
      </c>
      <c r="C48" s="45">
        <v>11.221</v>
      </c>
      <c r="D48" s="45">
        <v>0</v>
      </c>
      <c r="E48" s="45">
        <v>11.221</v>
      </c>
      <c r="F48" s="45">
        <v>0</v>
      </c>
      <c r="G48" s="45">
        <v>11.221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11.221</v>
      </c>
      <c r="P48" s="45">
        <v>0</v>
      </c>
      <c r="Q48" s="45">
        <v>11.221</v>
      </c>
      <c r="R48" s="45">
        <v>0</v>
      </c>
      <c r="S48" s="45">
        <v>11.221</v>
      </c>
      <c r="T48" s="45">
        <v>0</v>
      </c>
      <c r="U48" s="45">
        <v>18.001200000000001</v>
      </c>
    </row>
    <row r="49" spans="1:21" hidden="1" outlineLevel="1">
      <c r="A49" s="8">
        <v>41699</v>
      </c>
      <c r="B49" s="45">
        <v>17.5442</v>
      </c>
      <c r="C49" s="45">
        <v>13.6942</v>
      </c>
      <c r="D49" s="45">
        <v>0</v>
      </c>
      <c r="E49" s="45">
        <v>13.6942</v>
      </c>
      <c r="F49" s="45">
        <v>0</v>
      </c>
      <c r="G49" s="45">
        <v>13.6942</v>
      </c>
      <c r="H49" s="45">
        <v>0</v>
      </c>
      <c r="I49" s="45">
        <v>22.2</v>
      </c>
      <c r="J49" s="45">
        <v>0</v>
      </c>
      <c r="K49" s="45">
        <v>22.2</v>
      </c>
      <c r="L49" s="45">
        <v>0</v>
      </c>
      <c r="M49" s="45">
        <v>22.2</v>
      </c>
      <c r="N49" s="45">
        <v>0</v>
      </c>
      <c r="O49" s="45">
        <v>11.288600000000001</v>
      </c>
      <c r="P49" s="45">
        <v>0</v>
      </c>
      <c r="Q49" s="45">
        <v>11.288600000000001</v>
      </c>
      <c r="R49" s="45">
        <v>0</v>
      </c>
      <c r="S49" s="45">
        <v>11.288600000000001</v>
      </c>
      <c r="T49" s="45">
        <v>0</v>
      </c>
      <c r="U49" s="45">
        <v>17.559899999999999</v>
      </c>
    </row>
    <row r="50" spans="1:21" hidden="1" outlineLevel="1">
      <c r="A50" s="8">
        <v>41730</v>
      </c>
      <c r="B50" s="45">
        <v>18.856100000000001</v>
      </c>
      <c r="C50" s="45">
        <v>12.251899999999999</v>
      </c>
      <c r="D50" s="45">
        <v>0</v>
      </c>
      <c r="E50" s="45">
        <v>12.251899999999999</v>
      </c>
      <c r="F50" s="45">
        <v>20.3095</v>
      </c>
      <c r="G50" s="45">
        <v>11.286199999999999</v>
      </c>
      <c r="H50" s="45">
        <v>0</v>
      </c>
      <c r="I50" s="45">
        <v>20.3095</v>
      </c>
      <c r="J50" s="45">
        <v>0</v>
      </c>
      <c r="K50" s="45">
        <v>20.3095</v>
      </c>
      <c r="L50" s="45">
        <v>20.3095</v>
      </c>
      <c r="M50" s="45">
        <v>0</v>
      </c>
      <c r="N50" s="45">
        <v>0</v>
      </c>
      <c r="O50" s="45">
        <v>11.286199999999999</v>
      </c>
      <c r="P50" s="45">
        <v>0</v>
      </c>
      <c r="Q50" s="45">
        <v>11.286199999999999</v>
      </c>
      <c r="R50" s="45">
        <v>0</v>
      </c>
      <c r="S50" s="45">
        <v>11.286199999999999</v>
      </c>
      <c r="T50" s="45">
        <v>0</v>
      </c>
      <c r="U50" s="45">
        <v>18.876799999999999</v>
      </c>
    </row>
    <row r="51" spans="1:21" hidden="1" outlineLevel="1">
      <c r="A51" s="8">
        <v>41760</v>
      </c>
      <c r="B51" s="45">
        <v>15.6853</v>
      </c>
      <c r="C51" s="45">
        <v>9.0558999999999994</v>
      </c>
      <c r="D51" s="45">
        <v>0</v>
      </c>
      <c r="E51" s="45">
        <v>9.0558999999999994</v>
      </c>
      <c r="F51" s="45">
        <v>0</v>
      </c>
      <c r="G51" s="45">
        <v>12.113099999999999</v>
      </c>
      <c r="H51" s="45">
        <v>8.9007000000000005</v>
      </c>
      <c r="I51" s="45">
        <v>8.9007000000000005</v>
      </c>
      <c r="J51" s="45">
        <v>0</v>
      </c>
      <c r="K51" s="45">
        <v>8.9007000000000005</v>
      </c>
      <c r="L51" s="45">
        <v>0</v>
      </c>
      <c r="M51" s="45">
        <v>0</v>
      </c>
      <c r="N51" s="45">
        <v>8.9007000000000005</v>
      </c>
      <c r="O51" s="45">
        <v>12.113099999999999</v>
      </c>
      <c r="P51" s="45">
        <v>0</v>
      </c>
      <c r="Q51" s="45">
        <v>12.113099999999999</v>
      </c>
      <c r="R51" s="45">
        <v>0</v>
      </c>
      <c r="S51" s="45">
        <v>12.113099999999999</v>
      </c>
      <c r="T51" s="45">
        <v>0</v>
      </c>
      <c r="U51" s="45">
        <v>16.611999999999998</v>
      </c>
    </row>
    <row r="52" spans="1:21" hidden="1" outlineLevel="1">
      <c r="A52" s="8">
        <v>41791</v>
      </c>
      <c r="B52" s="45">
        <v>18.268799999999999</v>
      </c>
      <c r="C52" s="45">
        <v>12.7691</v>
      </c>
      <c r="D52" s="45">
        <v>0</v>
      </c>
      <c r="E52" s="45">
        <v>12.7691</v>
      </c>
      <c r="F52" s="45">
        <v>0</v>
      </c>
      <c r="G52" s="45">
        <v>12.7691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12.7691</v>
      </c>
      <c r="P52" s="45">
        <v>0</v>
      </c>
      <c r="Q52" s="45">
        <v>12.7691</v>
      </c>
      <c r="R52" s="45">
        <v>0</v>
      </c>
      <c r="S52" s="45">
        <v>12.7691</v>
      </c>
      <c r="T52" s="45">
        <v>0</v>
      </c>
      <c r="U52" s="45">
        <v>18.283899999999999</v>
      </c>
    </row>
    <row r="53" spans="1:21" hidden="1" outlineLevel="1">
      <c r="A53" s="8">
        <v>41821</v>
      </c>
      <c r="B53" s="45">
        <v>17.680900000000001</v>
      </c>
      <c r="C53" s="45">
        <v>12.805199999999999</v>
      </c>
      <c r="D53" s="45">
        <v>0</v>
      </c>
      <c r="E53" s="45">
        <v>12.805199999999999</v>
      </c>
      <c r="F53" s="45">
        <v>0</v>
      </c>
      <c r="G53" s="45">
        <v>12.805199999999999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12.805199999999999</v>
      </c>
      <c r="P53" s="45">
        <v>0</v>
      </c>
      <c r="Q53" s="45">
        <v>12.805199999999999</v>
      </c>
      <c r="R53" s="45">
        <v>0</v>
      </c>
      <c r="S53" s="45">
        <v>12.805199999999999</v>
      </c>
      <c r="T53" s="45">
        <v>0</v>
      </c>
      <c r="U53" s="45">
        <v>17.7029</v>
      </c>
    </row>
    <row r="54" spans="1:21" hidden="1" outlineLevel="1">
      <c r="A54" s="8">
        <v>41852</v>
      </c>
      <c r="B54" s="45">
        <v>18.442399999999999</v>
      </c>
      <c r="C54" s="45">
        <v>12.817</v>
      </c>
      <c r="D54" s="45">
        <v>0</v>
      </c>
      <c r="E54" s="45">
        <v>12.817</v>
      </c>
      <c r="F54" s="45">
        <v>0</v>
      </c>
      <c r="G54" s="45">
        <v>12.817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12.817</v>
      </c>
      <c r="P54" s="45">
        <v>0</v>
      </c>
      <c r="Q54" s="45">
        <v>12.817</v>
      </c>
      <c r="R54" s="45">
        <v>0</v>
      </c>
      <c r="S54" s="45">
        <v>12.817</v>
      </c>
      <c r="T54" s="45">
        <v>0</v>
      </c>
      <c r="U54" s="45">
        <v>18.458486951116537</v>
      </c>
    </row>
    <row r="55" spans="1:21" hidden="1" outlineLevel="1">
      <c r="A55" s="8">
        <v>41883</v>
      </c>
      <c r="B55" s="45">
        <v>18.227799999999998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18.227799999999998</v>
      </c>
    </row>
    <row r="56" spans="1:21" hidden="1" outlineLevel="1">
      <c r="A56" s="8">
        <v>41913</v>
      </c>
      <c r="B56" s="45">
        <v>16.8139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16.813900192101062</v>
      </c>
    </row>
    <row r="57" spans="1:21" hidden="1" outlineLevel="1">
      <c r="A57" s="8">
        <v>41944</v>
      </c>
      <c r="B57" s="45">
        <v>17.806799999999999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17.806799999999999</v>
      </c>
    </row>
    <row r="58" spans="1:21" hidden="1" outlineLevel="1">
      <c r="A58" s="8">
        <v>41974</v>
      </c>
      <c r="B58" s="45">
        <v>17.682500000000001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17.682500000000001</v>
      </c>
    </row>
    <row r="59" spans="1:21" hidden="1" outlineLevel="1">
      <c r="A59" s="8">
        <v>42005</v>
      </c>
      <c r="B59" s="45">
        <v>17.0106</v>
      </c>
      <c r="C59" s="45">
        <v>12.4299</v>
      </c>
      <c r="D59" s="45">
        <v>0</v>
      </c>
      <c r="E59" s="45">
        <v>12.4299</v>
      </c>
      <c r="F59" s="45">
        <v>0</v>
      </c>
      <c r="G59" s="45">
        <v>12.4299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12.4299</v>
      </c>
      <c r="P59" s="45">
        <v>0</v>
      </c>
      <c r="Q59" s="45">
        <v>12.4299</v>
      </c>
      <c r="R59" s="45">
        <v>0</v>
      </c>
      <c r="S59" s="45">
        <v>12.4299</v>
      </c>
      <c r="T59" s="45">
        <v>0</v>
      </c>
      <c r="U59" s="45">
        <v>17.4133</v>
      </c>
    </row>
    <row r="60" spans="1:21" hidden="1" outlineLevel="1">
      <c r="A60" s="8">
        <v>42036</v>
      </c>
      <c r="B60" s="45">
        <v>17.854299999999999</v>
      </c>
      <c r="C60" s="45">
        <v>19.0825</v>
      </c>
      <c r="D60" s="45">
        <v>0</v>
      </c>
      <c r="E60" s="45">
        <v>19.0825</v>
      </c>
      <c r="F60" s="45">
        <v>19.0825</v>
      </c>
      <c r="G60" s="45">
        <v>0</v>
      </c>
      <c r="H60" s="45">
        <v>0</v>
      </c>
      <c r="I60" s="45">
        <v>19.0825</v>
      </c>
      <c r="J60" s="45">
        <v>0</v>
      </c>
      <c r="K60" s="45">
        <v>19.0825</v>
      </c>
      <c r="L60" s="45">
        <v>19.0825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17.854030491989924</v>
      </c>
    </row>
    <row r="61" spans="1:21" hidden="1" outlineLevel="1">
      <c r="A61" s="8">
        <v>42064</v>
      </c>
      <c r="B61" s="45">
        <v>20.07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20.07</v>
      </c>
    </row>
    <row r="62" spans="1:21" hidden="1" outlineLevel="1">
      <c r="A62" s="8">
        <v>42095</v>
      </c>
      <c r="B62" s="45">
        <v>23.113099999999999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23.113099999999999</v>
      </c>
    </row>
    <row r="63" spans="1:21" hidden="1" outlineLevel="1">
      <c r="A63" s="8">
        <v>42125</v>
      </c>
      <c r="B63" s="45">
        <v>24.511800000000001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24.511800000000001</v>
      </c>
    </row>
    <row r="64" spans="1:21" hidden="1" outlineLevel="1">
      <c r="A64" s="8">
        <v>42156</v>
      </c>
      <c r="B64" s="45">
        <v>21.977699999999999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21.977699999999999</v>
      </c>
    </row>
    <row r="65" spans="1:21" hidden="1" outlineLevel="1">
      <c r="A65" s="8">
        <v>42186</v>
      </c>
      <c r="B65" s="45">
        <v>22.652999999999999</v>
      </c>
      <c r="C65" s="45">
        <v>16.0335</v>
      </c>
      <c r="D65" s="45">
        <v>0</v>
      </c>
      <c r="E65" s="45">
        <v>16.0335</v>
      </c>
      <c r="F65" s="45">
        <v>0</v>
      </c>
      <c r="G65" s="45">
        <v>16.0335</v>
      </c>
      <c r="H65" s="45">
        <v>0</v>
      </c>
      <c r="I65" s="45">
        <v>16.0335</v>
      </c>
      <c r="J65" s="45">
        <v>0</v>
      </c>
      <c r="K65" s="45">
        <v>16.0335</v>
      </c>
      <c r="L65" s="45">
        <v>0</v>
      </c>
      <c r="M65" s="45">
        <v>16.0335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23.1478</v>
      </c>
    </row>
    <row r="66" spans="1:21" hidden="1" outlineLevel="1">
      <c r="A66" s="8">
        <v>42217</v>
      </c>
      <c r="B66" s="45">
        <v>28.573499999999999</v>
      </c>
      <c r="C66" s="45">
        <v>19.155000000000001</v>
      </c>
      <c r="D66" s="45">
        <v>0</v>
      </c>
      <c r="E66" s="45">
        <v>19.155000000000001</v>
      </c>
      <c r="F66" s="45">
        <v>19.155000000000001</v>
      </c>
      <c r="G66" s="45">
        <v>0</v>
      </c>
      <c r="H66" s="45">
        <v>0</v>
      </c>
      <c r="I66" s="45">
        <v>19.155000000000001</v>
      </c>
      <c r="J66" s="45">
        <v>0</v>
      </c>
      <c r="K66" s="45">
        <v>19.155000000000001</v>
      </c>
      <c r="L66" s="45">
        <v>19.155000000000001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28.575899999999997</v>
      </c>
    </row>
    <row r="67" spans="1:21" hidden="1" outlineLevel="1">
      <c r="A67" s="8">
        <v>42248</v>
      </c>
      <c r="B67" s="45">
        <v>23.459700000000002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23.459700000000002</v>
      </c>
    </row>
    <row r="68" spans="1:21" hidden="1" outlineLevel="1">
      <c r="A68" s="8">
        <v>42278</v>
      </c>
      <c r="B68" s="45">
        <v>19.255099999999999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19.255099999999999</v>
      </c>
    </row>
    <row r="69" spans="1:21" hidden="1" outlineLevel="1">
      <c r="A69" s="8">
        <v>42309</v>
      </c>
      <c r="B69" s="45">
        <v>16.817299999999999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16.817299999999999</v>
      </c>
    </row>
    <row r="70" spans="1:21" hidden="1" outlineLevel="1">
      <c r="A70" s="8">
        <v>42339</v>
      </c>
      <c r="B70" s="45">
        <v>22.374300000000002</v>
      </c>
      <c r="C70" s="45">
        <v>20.0001</v>
      </c>
      <c r="D70" s="45">
        <v>0</v>
      </c>
      <c r="E70" s="45">
        <v>20.0001</v>
      </c>
      <c r="F70" s="45">
        <v>0</v>
      </c>
      <c r="G70" s="45">
        <v>0</v>
      </c>
      <c r="H70" s="45">
        <v>20.0001</v>
      </c>
      <c r="I70" s="45">
        <v>20.0001</v>
      </c>
      <c r="J70" s="45">
        <v>0</v>
      </c>
      <c r="K70" s="45">
        <v>20.0001</v>
      </c>
      <c r="L70" s="45">
        <v>0</v>
      </c>
      <c r="M70" s="45">
        <v>0</v>
      </c>
      <c r="N70" s="45">
        <v>20.0001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22.424499999999998</v>
      </c>
    </row>
    <row r="71" spans="1:21" hidden="1" outlineLevel="1">
      <c r="A71" s="8">
        <v>42370</v>
      </c>
      <c r="B71" s="45">
        <v>24.231000000000002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24.231000000000002</v>
      </c>
    </row>
    <row r="72" spans="1:21" hidden="1" outlineLevel="1">
      <c r="A72" s="8">
        <v>42401</v>
      </c>
      <c r="B72" s="45">
        <v>23.2575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23.2575</v>
      </c>
    </row>
    <row r="73" spans="1:21" hidden="1" outlineLevel="1">
      <c r="A73" s="8">
        <v>42430</v>
      </c>
      <c r="B73" s="45">
        <v>22.907900000000001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22.907900000000001</v>
      </c>
    </row>
    <row r="74" spans="1:21" hidden="1" outlineLevel="1">
      <c r="A74" s="8">
        <v>42461</v>
      </c>
      <c r="B74" s="45">
        <v>23.896000000000001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23.896000000000001</v>
      </c>
    </row>
    <row r="75" spans="1:21" hidden="1" outlineLevel="1">
      <c r="A75" s="8">
        <v>42491</v>
      </c>
      <c r="B75" s="45">
        <v>24.172599999999999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24.172599999999999</v>
      </c>
    </row>
    <row r="76" spans="1:21" hidden="1" outlineLevel="1">
      <c r="A76" s="8">
        <v>42522</v>
      </c>
      <c r="B76" s="45">
        <v>23.277899999999999</v>
      </c>
      <c r="C76" s="45">
        <v>21.336300000000001</v>
      </c>
      <c r="D76" s="45">
        <v>0</v>
      </c>
      <c r="E76" s="45">
        <v>21.336300000000001</v>
      </c>
      <c r="F76" s="45">
        <v>0</v>
      </c>
      <c r="G76" s="45">
        <v>21.336300000000001</v>
      </c>
      <c r="H76" s="45">
        <v>0</v>
      </c>
      <c r="I76" s="45">
        <v>21.336300000000001</v>
      </c>
      <c r="J76" s="45">
        <v>0</v>
      </c>
      <c r="K76" s="45">
        <v>21.336300000000001</v>
      </c>
      <c r="L76" s="45">
        <v>0</v>
      </c>
      <c r="M76" s="45">
        <v>21.336300000000001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23.287800000000001</v>
      </c>
    </row>
    <row r="77" spans="1:21" hidden="1" outlineLevel="1">
      <c r="A77" s="8">
        <v>42552</v>
      </c>
      <c r="B77" s="45">
        <v>21.8185</v>
      </c>
      <c r="C77" s="45">
        <v>24.185400000000001</v>
      </c>
      <c r="D77" s="45">
        <v>0</v>
      </c>
      <c r="E77" s="45">
        <v>24.185400000000001</v>
      </c>
      <c r="F77" s="45">
        <v>24.185400000000001</v>
      </c>
      <c r="G77" s="45">
        <v>0</v>
      </c>
      <c r="H77" s="45">
        <v>0</v>
      </c>
      <c r="I77" s="45">
        <v>24.185400000000001</v>
      </c>
      <c r="J77" s="45">
        <v>0</v>
      </c>
      <c r="K77" s="45">
        <v>24.185400000000001</v>
      </c>
      <c r="L77" s="45">
        <v>24.185400000000001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21.817599999999999</v>
      </c>
    </row>
    <row r="78" spans="1:21" hidden="1" outlineLevel="1">
      <c r="A78" s="8">
        <v>42583</v>
      </c>
      <c r="B78" s="45">
        <v>23.307600000000001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23.307602520482842</v>
      </c>
    </row>
    <row r="79" spans="1:21" hidden="1" outlineLevel="1">
      <c r="A79" s="8">
        <v>42614</v>
      </c>
      <c r="B79" s="45">
        <v>20.915299999999998</v>
      </c>
      <c r="C79" s="45">
        <v>18.729900000000001</v>
      </c>
      <c r="D79" s="45">
        <v>0</v>
      </c>
      <c r="E79" s="45">
        <v>18.729900000000001</v>
      </c>
      <c r="F79" s="45">
        <v>0</v>
      </c>
      <c r="G79" s="45">
        <v>18.729900000000001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18.729900000000001</v>
      </c>
      <c r="P79" s="45">
        <v>0</v>
      </c>
      <c r="Q79" s="45">
        <v>18.729900000000001</v>
      </c>
      <c r="R79" s="45">
        <v>0</v>
      </c>
      <c r="S79" s="45">
        <v>18.729900000000001</v>
      </c>
      <c r="T79" s="45">
        <v>0</v>
      </c>
      <c r="U79" s="45">
        <v>21.2028</v>
      </c>
    </row>
    <row r="80" spans="1:21" hidden="1" outlineLevel="1">
      <c r="A80" s="8">
        <v>42644</v>
      </c>
      <c r="B80" s="45">
        <v>19.764600000000002</v>
      </c>
      <c r="C80" s="45">
        <v>10.8162</v>
      </c>
      <c r="D80" s="45">
        <v>0</v>
      </c>
      <c r="E80" s="45">
        <v>10.8162</v>
      </c>
      <c r="F80" s="45">
        <v>10.8162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10.8162</v>
      </c>
      <c r="P80" s="45">
        <v>0</v>
      </c>
      <c r="Q80" s="45">
        <v>10.8162</v>
      </c>
      <c r="R80" s="45">
        <v>10.8162</v>
      </c>
      <c r="S80" s="45">
        <v>0</v>
      </c>
      <c r="T80" s="45">
        <v>0</v>
      </c>
      <c r="U80" s="45">
        <v>19.8217</v>
      </c>
    </row>
    <row r="81" spans="1:21" hidden="1" outlineLevel="1">
      <c r="A81" s="8">
        <v>42675</v>
      </c>
      <c r="B81" s="45">
        <v>19.671299999999999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19.671229119220794</v>
      </c>
    </row>
    <row r="82" spans="1:21" hidden="1" outlineLevel="1">
      <c r="A82" s="8">
        <v>42705</v>
      </c>
      <c r="B82" s="45">
        <v>19.6006</v>
      </c>
      <c r="C82" s="45">
        <v>20.952000000000002</v>
      </c>
      <c r="D82" s="45">
        <v>0</v>
      </c>
      <c r="E82" s="45">
        <v>20.952000000000002</v>
      </c>
      <c r="F82" s="45">
        <v>0</v>
      </c>
      <c r="G82" s="45">
        <v>20.952000000000002</v>
      </c>
      <c r="H82" s="45">
        <v>0</v>
      </c>
      <c r="I82" s="45">
        <v>20.952000000000002</v>
      </c>
      <c r="J82" s="45">
        <v>0</v>
      </c>
      <c r="K82" s="45">
        <v>20.952000000000002</v>
      </c>
      <c r="L82" s="45">
        <v>0</v>
      </c>
      <c r="M82" s="45">
        <v>20.952000000000002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19.588476052775089</v>
      </c>
    </row>
    <row r="83" spans="1:21" hidden="1" outlineLevel="1">
      <c r="A83" s="8">
        <v>42736</v>
      </c>
      <c r="B83" s="45">
        <v>21.698799999999999</v>
      </c>
      <c r="C83" s="45">
        <v>17.854399999999998</v>
      </c>
      <c r="D83" s="45">
        <v>0</v>
      </c>
      <c r="E83" s="45">
        <v>17.854399999999998</v>
      </c>
      <c r="F83" s="45">
        <v>0</v>
      </c>
      <c r="G83" s="45">
        <v>17.854399999999998</v>
      </c>
      <c r="H83" s="45">
        <v>0</v>
      </c>
      <c r="I83" s="45">
        <v>17.854399999999998</v>
      </c>
      <c r="J83" s="45">
        <v>0</v>
      </c>
      <c r="K83" s="45">
        <v>17.854399999999998</v>
      </c>
      <c r="L83" s="45">
        <v>0</v>
      </c>
      <c r="M83" s="45">
        <v>17.854399999999998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21.7104</v>
      </c>
    </row>
    <row r="84" spans="1:21" hidden="1" outlineLevel="1">
      <c r="A84" s="8">
        <v>42767</v>
      </c>
      <c r="B84" s="45">
        <v>19.386600000000001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19.386600000000001</v>
      </c>
    </row>
    <row r="85" spans="1:21" hidden="1" outlineLevel="1">
      <c r="A85" s="8">
        <v>42795</v>
      </c>
      <c r="B85" s="45">
        <v>20.684799999999999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20.684728637405797</v>
      </c>
    </row>
    <row r="86" spans="1:21" hidden="1" outlineLevel="1">
      <c r="A86" s="8">
        <v>42826</v>
      </c>
      <c r="B86" s="45">
        <v>19.407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19.407</v>
      </c>
    </row>
    <row r="87" spans="1:21" hidden="1" outlineLevel="1">
      <c r="A87" s="8">
        <v>42856</v>
      </c>
      <c r="B87" s="45">
        <v>19.102900000000002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19.102939461915231</v>
      </c>
    </row>
    <row r="88" spans="1:21" hidden="1" outlineLevel="1">
      <c r="A88" s="8">
        <v>42887</v>
      </c>
      <c r="B88" s="45">
        <v>18.8642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18.864268455876712</v>
      </c>
    </row>
    <row r="89" spans="1:21" hidden="1" outlineLevel="1">
      <c r="A89" s="8">
        <v>42917</v>
      </c>
      <c r="B89" s="45">
        <v>17.1556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17.1556</v>
      </c>
    </row>
    <row r="90" spans="1:21" hidden="1" outlineLevel="1">
      <c r="A90" s="8">
        <v>42948</v>
      </c>
      <c r="B90" s="45">
        <v>17.597000000000001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17.596972138579009</v>
      </c>
    </row>
    <row r="91" spans="1:21" hidden="1" outlineLevel="1">
      <c r="A91" s="8">
        <v>42979</v>
      </c>
      <c r="B91" s="45">
        <v>16.482399999999998</v>
      </c>
      <c r="C91" s="45">
        <v>7.8071999999999999</v>
      </c>
      <c r="D91" s="45">
        <v>0</v>
      </c>
      <c r="E91" s="45">
        <v>7.8071999999999999</v>
      </c>
      <c r="F91" s="45">
        <v>7.8071999999999999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7.8071999999999999</v>
      </c>
      <c r="P91" s="45">
        <v>0</v>
      </c>
      <c r="Q91" s="45">
        <v>7.8071999999999999</v>
      </c>
      <c r="R91" s="45">
        <v>7.8071999999999999</v>
      </c>
      <c r="S91" s="45">
        <v>0</v>
      </c>
      <c r="T91" s="45">
        <v>0</v>
      </c>
      <c r="U91" s="45">
        <v>16.523299999999999</v>
      </c>
    </row>
    <row r="92" spans="1:21" hidden="1" outlineLevel="1">
      <c r="A92" s="8">
        <v>43009</v>
      </c>
      <c r="B92" s="45">
        <v>16.337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16.336992917945736</v>
      </c>
    </row>
    <row r="93" spans="1:21" hidden="1" outlineLevel="1">
      <c r="A93" s="8">
        <v>43040</v>
      </c>
      <c r="B93" s="45">
        <v>17.747</v>
      </c>
      <c r="C93" s="45">
        <v>15.9</v>
      </c>
      <c r="D93" s="45">
        <v>0</v>
      </c>
      <c r="E93" s="45">
        <v>15.9</v>
      </c>
      <c r="F93" s="45">
        <v>0</v>
      </c>
      <c r="G93" s="45">
        <v>15.9</v>
      </c>
      <c r="H93" s="45">
        <v>0</v>
      </c>
      <c r="I93" s="45">
        <v>15.9</v>
      </c>
      <c r="J93" s="45">
        <v>0</v>
      </c>
      <c r="K93" s="45">
        <v>15.9</v>
      </c>
      <c r="L93" s="45">
        <v>0</v>
      </c>
      <c r="M93" s="45">
        <v>15.9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17.752932962014587</v>
      </c>
    </row>
    <row r="94" spans="1:21" hidden="1" outlineLevel="1">
      <c r="A94" s="8">
        <v>43070</v>
      </c>
      <c r="B94" s="45">
        <v>15.012700000000001</v>
      </c>
      <c r="C94" s="45">
        <v>16.680900000000001</v>
      </c>
      <c r="D94" s="45">
        <v>0</v>
      </c>
      <c r="E94" s="45">
        <v>16.680900000000001</v>
      </c>
      <c r="F94" s="45">
        <v>15.000299999999999</v>
      </c>
      <c r="G94" s="45">
        <v>17.4359</v>
      </c>
      <c r="H94" s="45">
        <v>0</v>
      </c>
      <c r="I94" s="45">
        <v>16.680900000000001</v>
      </c>
      <c r="J94" s="45">
        <v>0</v>
      </c>
      <c r="K94" s="45">
        <v>16.680900000000001</v>
      </c>
      <c r="L94" s="45">
        <v>15.000299999999999</v>
      </c>
      <c r="M94" s="45">
        <v>17.4359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14.995482255783044</v>
      </c>
    </row>
    <row r="95" spans="1:21" hidden="1" outlineLevel="1">
      <c r="A95" s="8">
        <v>43101</v>
      </c>
      <c r="B95" s="45">
        <v>16.828800000000001</v>
      </c>
      <c r="C95" s="45">
        <v>18</v>
      </c>
      <c r="D95" s="45">
        <v>0</v>
      </c>
      <c r="E95" s="45">
        <v>18</v>
      </c>
      <c r="F95" s="45">
        <v>0</v>
      </c>
      <c r="G95" s="45">
        <v>0</v>
      </c>
      <c r="H95" s="45">
        <v>18</v>
      </c>
      <c r="I95" s="45">
        <v>18</v>
      </c>
      <c r="J95" s="45">
        <v>0</v>
      </c>
      <c r="K95" s="45">
        <v>18</v>
      </c>
      <c r="L95" s="45">
        <v>0</v>
      </c>
      <c r="M95" s="45">
        <v>0</v>
      </c>
      <c r="N95" s="45">
        <v>18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16.812241230975463</v>
      </c>
    </row>
    <row r="96" spans="1:21" hidden="1" outlineLevel="1">
      <c r="A96" s="8">
        <v>43132</v>
      </c>
      <c r="B96" s="45">
        <v>18.288399999999999</v>
      </c>
      <c r="C96" s="45">
        <v>11.5802</v>
      </c>
      <c r="D96" s="45">
        <v>0</v>
      </c>
      <c r="E96" s="45">
        <v>11.5802</v>
      </c>
      <c r="F96" s="45">
        <v>0</v>
      </c>
      <c r="G96" s="45">
        <v>11.5802</v>
      </c>
      <c r="H96" s="45">
        <v>0</v>
      </c>
      <c r="I96" s="45">
        <v>17.399999999999999</v>
      </c>
      <c r="J96" s="45">
        <v>0</v>
      </c>
      <c r="K96" s="45">
        <v>17.399999999999999</v>
      </c>
      <c r="L96" s="45">
        <v>0</v>
      </c>
      <c r="M96" s="45">
        <v>17.399999999999999</v>
      </c>
      <c r="N96" s="45">
        <v>0</v>
      </c>
      <c r="O96" s="45">
        <v>9.9426000000000005</v>
      </c>
      <c r="P96" s="45">
        <v>0</v>
      </c>
      <c r="Q96" s="45">
        <v>9.9426000000000005</v>
      </c>
      <c r="R96" s="45">
        <v>0</v>
      </c>
      <c r="S96" s="45">
        <v>9.9426000000000005</v>
      </c>
      <c r="T96" s="45">
        <v>0</v>
      </c>
      <c r="U96" s="45">
        <v>18.349116968493082</v>
      </c>
    </row>
    <row r="97" spans="1:21" hidden="1" outlineLevel="1">
      <c r="A97" s="8">
        <v>43160</v>
      </c>
      <c r="B97" s="45">
        <v>17.615600000000001</v>
      </c>
      <c r="C97" s="45">
        <v>19.62</v>
      </c>
      <c r="D97" s="45">
        <v>0</v>
      </c>
      <c r="E97" s="45">
        <v>19.62</v>
      </c>
      <c r="F97" s="45">
        <v>19.62</v>
      </c>
      <c r="G97" s="45">
        <v>0</v>
      </c>
      <c r="H97" s="45">
        <v>0</v>
      </c>
      <c r="I97" s="45">
        <v>19.62</v>
      </c>
      <c r="J97" s="45">
        <v>0</v>
      </c>
      <c r="K97" s="45">
        <v>19.62</v>
      </c>
      <c r="L97" s="45">
        <v>19.62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17.614044342470294</v>
      </c>
    </row>
    <row r="98" spans="1:21" hidden="1" outlineLevel="1">
      <c r="A98" s="8">
        <v>43191</v>
      </c>
      <c r="B98" s="45">
        <v>17.596499999999999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17.596513213005785</v>
      </c>
    </row>
    <row r="99" spans="1:21" hidden="1" outlineLevel="1">
      <c r="A99" s="8">
        <v>43221</v>
      </c>
      <c r="B99" s="45">
        <v>17.6206</v>
      </c>
      <c r="C99" s="45">
        <v>17.399999999999999</v>
      </c>
      <c r="D99" s="45">
        <v>0</v>
      </c>
      <c r="E99" s="45">
        <v>17.399999999999999</v>
      </c>
      <c r="F99" s="45">
        <v>0</v>
      </c>
      <c r="G99" s="45">
        <v>17.399999999999999</v>
      </c>
      <c r="H99" s="45">
        <v>0</v>
      </c>
      <c r="I99" s="45">
        <v>17.399999999999999</v>
      </c>
      <c r="J99" s="45">
        <v>0</v>
      </c>
      <c r="K99" s="45">
        <v>17.399999999999999</v>
      </c>
      <c r="L99" s="45">
        <v>0</v>
      </c>
      <c r="M99" s="45">
        <v>17.399999999999999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17.620999999999999</v>
      </c>
    </row>
    <row r="100" spans="1:21" hidden="1" outlineLevel="1">
      <c r="A100" s="8">
        <v>43252</v>
      </c>
      <c r="B100" s="45">
        <v>17.109500000000001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17.109529952832354</v>
      </c>
    </row>
    <row r="101" spans="1:21" hidden="1" outlineLevel="1">
      <c r="A101" s="8">
        <v>43282</v>
      </c>
      <c r="B101" s="45">
        <v>17.2209</v>
      </c>
      <c r="C101" s="45">
        <v>17.603000000000002</v>
      </c>
      <c r="D101" s="45">
        <v>0</v>
      </c>
      <c r="E101" s="45">
        <v>17.603000000000002</v>
      </c>
      <c r="F101" s="45">
        <v>0</v>
      </c>
      <c r="G101" s="45">
        <v>17.603000000000002</v>
      </c>
      <c r="H101" s="45">
        <v>0</v>
      </c>
      <c r="I101" s="45">
        <v>17.603000000000002</v>
      </c>
      <c r="J101" s="45">
        <v>0</v>
      </c>
      <c r="K101" s="45">
        <v>17.603000000000002</v>
      </c>
      <c r="L101" s="45">
        <v>0</v>
      </c>
      <c r="M101" s="45">
        <v>17.603000000000002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17.219899999999999</v>
      </c>
    </row>
    <row r="102" spans="1:21" hidden="1" outlineLevel="1">
      <c r="A102" s="8">
        <v>43313</v>
      </c>
      <c r="B102" s="45">
        <v>17.2607</v>
      </c>
      <c r="C102" s="45">
        <v>19</v>
      </c>
      <c r="D102" s="45">
        <v>0</v>
      </c>
      <c r="E102" s="45">
        <v>19</v>
      </c>
      <c r="F102" s="45">
        <v>0</v>
      </c>
      <c r="G102" s="45">
        <v>19</v>
      </c>
      <c r="H102" s="45">
        <v>0</v>
      </c>
      <c r="I102" s="45">
        <v>19</v>
      </c>
      <c r="J102" s="45">
        <v>0</v>
      </c>
      <c r="K102" s="45">
        <v>19</v>
      </c>
      <c r="L102" s="45">
        <v>0</v>
      </c>
      <c r="M102" s="45">
        <v>19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17.259640231145834</v>
      </c>
    </row>
    <row r="103" spans="1:21" hidden="1" outlineLevel="1">
      <c r="A103" s="8">
        <v>43344</v>
      </c>
      <c r="B103" s="45">
        <v>17.067599999999999</v>
      </c>
      <c r="C103" s="45">
        <v>9.6119000000000003</v>
      </c>
      <c r="D103" s="45">
        <v>0</v>
      </c>
      <c r="E103" s="45">
        <v>9.6119000000000003</v>
      </c>
      <c r="F103" s="45">
        <v>0</v>
      </c>
      <c r="G103" s="45">
        <v>9.6119000000000003</v>
      </c>
      <c r="H103" s="45">
        <v>0</v>
      </c>
      <c r="I103" s="45">
        <v>19.0001</v>
      </c>
      <c r="J103" s="45">
        <v>0</v>
      </c>
      <c r="K103" s="45">
        <v>19.0001</v>
      </c>
      <c r="L103" s="45">
        <v>0</v>
      </c>
      <c r="M103" s="45">
        <v>19.0001</v>
      </c>
      <c r="N103" s="45">
        <v>0</v>
      </c>
      <c r="O103" s="45">
        <v>7.0012999999999996</v>
      </c>
      <c r="P103" s="45">
        <v>0</v>
      </c>
      <c r="Q103" s="45">
        <v>7.0012999999999996</v>
      </c>
      <c r="R103" s="45">
        <v>0</v>
      </c>
      <c r="S103" s="45">
        <v>7.0012999999999996</v>
      </c>
      <c r="T103" s="45">
        <v>0</v>
      </c>
      <c r="U103" s="45">
        <v>17.091533768380728</v>
      </c>
    </row>
    <row r="104" spans="1:21" hidden="1" outlineLevel="1">
      <c r="A104" s="8">
        <v>43374</v>
      </c>
      <c r="B104" s="45">
        <v>17.409400000000002</v>
      </c>
      <c r="C104" s="45">
        <v>11.642099999999999</v>
      </c>
      <c r="D104" s="45">
        <v>0</v>
      </c>
      <c r="E104" s="45">
        <v>11.642099999999999</v>
      </c>
      <c r="F104" s="45">
        <v>0</v>
      </c>
      <c r="G104" s="45">
        <v>11.642099999999999</v>
      </c>
      <c r="H104" s="45">
        <v>0</v>
      </c>
      <c r="I104" s="45">
        <v>20.5913</v>
      </c>
      <c r="J104" s="45">
        <v>0</v>
      </c>
      <c r="K104" s="45">
        <v>20.5913</v>
      </c>
      <c r="L104" s="45">
        <v>0</v>
      </c>
      <c r="M104" s="45">
        <v>20.5913</v>
      </c>
      <c r="N104" s="45">
        <v>0</v>
      </c>
      <c r="O104" s="45">
        <v>7.0011000000000001</v>
      </c>
      <c r="P104" s="45">
        <v>0</v>
      </c>
      <c r="Q104" s="45">
        <v>7.0011000000000001</v>
      </c>
      <c r="R104" s="45">
        <v>0</v>
      </c>
      <c r="S104" s="45">
        <v>7.0011000000000001</v>
      </c>
      <c r="T104" s="45">
        <v>0</v>
      </c>
      <c r="U104" s="45">
        <v>17.467705102274511</v>
      </c>
    </row>
    <row r="105" spans="1:21" hidden="1" outlineLevel="1">
      <c r="A105" s="8">
        <v>43405</v>
      </c>
      <c r="B105" s="45">
        <v>18.555499999999999</v>
      </c>
      <c r="C105" s="45">
        <v>17.3597</v>
      </c>
      <c r="D105" s="45">
        <v>0</v>
      </c>
      <c r="E105" s="45">
        <v>17.3597</v>
      </c>
      <c r="F105" s="45">
        <v>22</v>
      </c>
      <c r="G105" s="45">
        <v>16.550999999999998</v>
      </c>
      <c r="H105" s="45">
        <v>0</v>
      </c>
      <c r="I105" s="45">
        <v>17.3597</v>
      </c>
      <c r="J105" s="45">
        <v>0</v>
      </c>
      <c r="K105" s="45">
        <v>17.3597</v>
      </c>
      <c r="L105" s="45">
        <v>22</v>
      </c>
      <c r="M105" s="45">
        <v>16.550999999999998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18.559578365226024</v>
      </c>
    </row>
    <row r="106" spans="1:21" hidden="1" outlineLevel="1">
      <c r="A106" s="8">
        <v>43435</v>
      </c>
      <c r="B106" s="45">
        <v>15.4655</v>
      </c>
      <c r="C106" s="45">
        <v>20.5</v>
      </c>
      <c r="D106" s="45">
        <v>0</v>
      </c>
      <c r="E106" s="45">
        <v>20.5</v>
      </c>
      <c r="F106" s="45">
        <v>0</v>
      </c>
      <c r="G106" s="45">
        <v>20.5</v>
      </c>
      <c r="H106" s="45">
        <v>0</v>
      </c>
      <c r="I106" s="45">
        <v>20.5</v>
      </c>
      <c r="J106" s="45">
        <v>0</v>
      </c>
      <c r="K106" s="45">
        <v>20.5</v>
      </c>
      <c r="L106" s="45">
        <v>0</v>
      </c>
      <c r="M106" s="45">
        <v>20.5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15.464144968299125</v>
      </c>
    </row>
    <row r="107" spans="1:21" hidden="1" outlineLevel="1">
      <c r="A107" s="8">
        <v>43466</v>
      </c>
      <c r="B107" s="45">
        <v>17.6782</v>
      </c>
      <c r="C107" s="45">
        <v>17.977499999999999</v>
      </c>
      <c r="D107" s="45">
        <v>0</v>
      </c>
      <c r="E107" s="45">
        <v>17.977499999999999</v>
      </c>
      <c r="F107" s="45">
        <v>0.82250000000000001</v>
      </c>
      <c r="G107" s="45">
        <v>20.5</v>
      </c>
      <c r="H107" s="45">
        <v>0</v>
      </c>
      <c r="I107" s="45">
        <v>17.977499999999999</v>
      </c>
      <c r="J107" s="45">
        <v>0</v>
      </c>
      <c r="K107" s="45">
        <v>17.977499999999999</v>
      </c>
      <c r="L107" s="45">
        <v>0.82250000000000001</v>
      </c>
      <c r="M107" s="45">
        <v>20.5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17.678018651141478</v>
      </c>
    </row>
    <row r="108" spans="1:21" hidden="1" outlineLevel="1">
      <c r="A108" s="8">
        <v>43497</v>
      </c>
      <c r="B108" s="45">
        <v>18.138999999999999</v>
      </c>
      <c r="C108" s="45">
        <v>18.5579</v>
      </c>
      <c r="D108" s="45">
        <v>0</v>
      </c>
      <c r="E108" s="45">
        <v>18.5579</v>
      </c>
      <c r="F108" s="45">
        <v>20.5</v>
      </c>
      <c r="G108" s="45">
        <v>17.399999999999999</v>
      </c>
      <c r="H108" s="45">
        <v>0</v>
      </c>
      <c r="I108" s="45">
        <v>18.5579</v>
      </c>
      <c r="J108" s="45">
        <v>0</v>
      </c>
      <c r="K108" s="45">
        <v>18.5579</v>
      </c>
      <c r="L108" s="45">
        <v>20.5</v>
      </c>
      <c r="M108" s="45">
        <v>17.399999999999999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18.138314897907179</v>
      </c>
    </row>
    <row r="109" spans="1:21" hidden="1" outlineLevel="1">
      <c r="A109" s="8">
        <v>43525</v>
      </c>
      <c r="B109" s="45">
        <v>18.315799999999999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18.315782262943092</v>
      </c>
    </row>
    <row r="110" spans="1:21" hidden="1" outlineLevel="1">
      <c r="A110" s="8">
        <v>43556</v>
      </c>
      <c r="B110" s="45">
        <v>18.079699999999999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18.079726884566636</v>
      </c>
    </row>
    <row r="111" spans="1:21" hidden="1" outlineLevel="1">
      <c r="A111" s="8">
        <v>43586</v>
      </c>
      <c r="B111" s="45">
        <v>17.192499999999999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17.192522535473884</v>
      </c>
    </row>
    <row r="112" spans="1:21" hidden="1" outlineLevel="1">
      <c r="A112" s="8">
        <v>43617</v>
      </c>
      <c r="B112" s="45">
        <v>18.451000000000001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18.451014513184447</v>
      </c>
    </row>
    <row r="113" spans="1:21" hidden="1" outlineLevel="1">
      <c r="A113" s="8">
        <v>43647</v>
      </c>
      <c r="B113" s="45">
        <v>18.045400000000001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18.045412608689308</v>
      </c>
    </row>
    <row r="114" spans="1:21" hidden="1" outlineLevel="1">
      <c r="A114" s="8">
        <v>43678</v>
      </c>
      <c r="B114" s="45">
        <v>17.8202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17.820192863846167</v>
      </c>
    </row>
    <row r="115" spans="1:21" hidden="1" outlineLevel="1">
      <c r="A115" s="8">
        <v>43709</v>
      </c>
      <c r="B115" s="45">
        <v>18.286200000000001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18.286152693239231</v>
      </c>
    </row>
    <row r="116" spans="1:21" hidden="1" outlineLevel="1">
      <c r="A116" s="8">
        <v>43739</v>
      </c>
      <c r="B116" s="45">
        <v>18.1829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18.182885888666064</v>
      </c>
    </row>
    <row r="117" spans="1:21" hidden="1" outlineLevel="1">
      <c r="A117" s="8">
        <v>43770</v>
      </c>
      <c r="B117" s="45">
        <v>17.8858</v>
      </c>
      <c r="C117" s="45">
        <v>16.590699999999998</v>
      </c>
      <c r="D117" s="45">
        <v>0</v>
      </c>
      <c r="E117" s="45">
        <v>16.590699999999998</v>
      </c>
      <c r="F117" s="45">
        <v>21.5</v>
      </c>
      <c r="G117" s="45">
        <v>15.9</v>
      </c>
      <c r="H117" s="45">
        <v>0</v>
      </c>
      <c r="I117" s="45">
        <v>16.590699999999998</v>
      </c>
      <c r="J117" s="45">
        <v>0</v>
      </c>
      <c r="K117" s="45">
        <v>16.590699999999998</v>
      </c>
      <c r="L117" s="45">
        <v>21.5</v>
      </c>
      <c r="M117" s="45">
        <v>15.9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17.888222582085927</v>
      </c>
    </row>
    <row r="118" spans="1:21" hidden="1" outlineLevel="1">
      <c r="A118" s="8">
        <v>43800</v>
      </c>
      <c r="B118" s="45">
        <v>16.420500000000001</v>
      </c>
      <c r="C118" s="45">
        <v>10.9086</v>
      </c>
      <c r="D118" s="45">
        <v>0</v>
      </c>
      <c r="E118" s="45">
        <v>10.9086</v>
      </c>
      <c r="F118" s="45">
        <v>0</v>
      </c>
      <c r="G118" s="45">
        <v>0</v>
      </c>
      <c r="H118" s="45">
        <v>10.9086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10.9086</v>
      </c>
      <c r="P118" s="45">
        <v>0</v>
      </c>
      <c r="Q118" s="45">
        <v>10.9086</v>
      </c>
      <c r="R118" s="45">
        <v>0</v>
      </c>
      <c r="S118" s="45">
        <v>0</v>
      </c>
      <c r="T118" s="45">
        <v>10.9086</v>
      </c>
      <c r="U118" s="45">
        <v>16.421057120233232</v>
      </c>
    </row>
    <row r="119" spans="1:21" hidden="1" outlineLevel="1">
      <c r="A119" s="8">
        <v>43831</v>
      </c>
      <c r="B119" s="45">
        <v>17.787700000000001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17.787659337714242</v>
      </c>
    </row>
    <row r="120" spans="1:21" hidden="1" outlineLevel="1">
      <c r="A120" s="8">
        <v>43862</v>
      </c>
      <c r="B120" s="45">
        <v>16.076499999999999</v>
      </c>
      <c r="C120" s="45">
        <v>8.1941000000000006</v>
      </c>
      <c r="D120" s="45">
        <v>0</v>
      </c>
      <c r="E120" s="45">
        <v>8.1941000000000006</v>
      </c>
      <c r="F120" s="45">
        <v>0</v>
      </c>
      <c r="G120" s="45">
        <v>8.1941000000000006</v>
      </c>
      <c r="H120" s="45">
        <v>0</v>
      </c>
      <c r="I120" s="45">
        <v>18.659800000000001</v>
      </c>
      <c r="J120" s="45">
        <v>0</v>
      </c>
      <c r="K120" s="45">
        <v>18.659800000000001</v>
      </c>
      <c r="L120" s="45">
        <v>0</v>
      </c>
      <c r="M120" s="45">
        <v>18.659800000000001</v>
      </c>
      <c r="N120" s="45">
        <v>0</v>
      </c>
      <c r="O120" s="45">
        <v>5</v>
      </c>
      <c r="P120" s="45">
        <v>0</v>
      </c>
      <c r="Q120" s="45">
        <v>5</v>
      </c>
      <c r="R120" s="45">
        <v>0</v>
      </c>
      <c r="S120" s="45">
        <v>5</v>
      </c>
      <c r="T120" s="45">
        <v>0</v>
      </c>
      <c r="U120" s="45">
        <v>16.105708645388905</v>
      </c>
    </row>
    <row r="121" spans="1:21" hidden="1" outlineLevel="1">
      <c r="A121" s="8">
        <v>43891</v>
      </c>
      <c r="B121" s="45">
        <v>17.144600000000001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17.144579292408842</v>
      </c>
    </row>
    <row r="122" spans="1:21" hidden="1" outlineLevel="1">
      <c r="A122" s="8">
        <v>43922</v>
      </c>
      <c r="B122" s="45">
        <v>16.196000000000002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16.195961872224462</v>
      </c>
    </row>
    <row r="123" spans="1:21" hidden="1" outlineLevel="1">
      <c r="A123" s="8">
        <v>43952</v>
      </c>
      <c r="B123" s="45">
        <v>16.6876</v>
      </c>
      <c r="C123" s="45">
        <v>31.639099999999999</v>
      </c>
      <c r="D123" s="45">
        <v>0</v>
      </c>
      <c r="E123" s="45">
        <v>31.639099999999999</v>
      </c>
      <c r="F123" s="45">
        <v>31.748200000000001</v>
      </c>
      <c r="G123" s="45">
        <v>7.601</v>
      </c>
      <c r="H123" s="45">
        <v>0</v>
      </c>
      <c r="I123" s="45">
        <v>31.748200000000001</v>
      </c>
      <c r="J123" s="45">
        <v>0</v>
      </c>
      <c r="K123" s="45">
        <v>31.748200000000001</v>
      </c>
      <c r="L123" s="45">
        <v>31.748200000000001</v>
      </c>
      <c r="M123" s="45">
        <v>0</v>
      </c>
      <c r="N123" s="45">
        <v>0</v>
      </c>
      <c r="O123" s="45">
        <v>7.601</v>
      </c>
      <c r="P123" s="45">
        <v>0</v>
      </c>
      <c r="Q123" s="45">
        <v>7.601</v>
      </c>
      <c r="R123" s="45">
        <v>0</v>
      </c>
      <c r="S123" s="45">
        <v>7.601</v>
      </c>
      <c r="T123" s="45">
        <v>0</v>
      </c>
      <c r="U123" s="45">
        <v>15.955187890131825</v>
      </c>
    </row>
    <row r="124" spans="1:21" hidden="1" outlineLevel="1">
      <c r="A124" s="8">
        <v>43983</v>
      </c>
      <c r="B124" s="45">
        <v>15.864800000000001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15.86475691781528</v>
      </c>
    </row>
    <row r="125" spans="1:21" hidden="1" outlineLevel="1">
      <c r="A125" s="8">
        <v>44013</v>
      </c>
      <c r="B125" s="45">
        <v>14.2858</v>
      </c>
      <c r="C125" s="45">
        <v>16.659800000000001</v>
      </c>
      <c r="D125" s="45">
        <v>0</v>
      </c>
      <c r="E125" s="45">
        <v>16.659800000000001</v>
      </c>
      <c r="F125" s="45">
        <v>0</v>
      </c>
      <c r="G125" s="45">
        <v>16.659800000000001</v>
      </c>
      <c r="H125" s="45">
        <v>0</v>
      </c>
      <c r="I125" s="45">
        <v>16.659800000000001</v>
      </c>
      <c r="J125" s="45">
        <v>0</v>
      </c>
      <c r="K125" s="45">
        <v>16.659800000000001</v>
      </c>
      <c r="L125" s="45">
        <v>0</v>
      </c>
      <c r="M125" s="45">
        <v>16.659800000000001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14.284472843954047</v>
      </c>
    </row>
    <row r="126" spans="1:21" hidden="1" outlineLevel="1">
      <c r="A126" s="8">
        <v>44044</v>
      </c>
      <c r="B126" s="45">
        <v>14.0616</v>
      </c>
      <c r="C126" s="45">
        <v>17.399999999999999</v>
      </c>
      <c r="D126" s="45">
        <v>0</v>
      </c>
      <c r="E126" s="45">
        <v>17.399999999999999</v>
      </c>
      <c r="F126" s="45">
        <v>0</v>
      </c>
      <c r="G126" s="45">
        <v>17.399999999999999</v>
      </c>
      <c r="H126" s="45">
        <v>0</v>
      </c>
      <c r="I126" s="45">
        <v>17.399999999999999</v>
      </c>
      <c r="J126" s="45">
        <v>0</v>
      </c>
      <c r="K126" s="45">
        <v>17.399999999999999</v>
      </c>
      <c r="L126" s="45">
        <v>0</v>
      </c>
      <c r="M126" s="45">
        <v>17.399999999999999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14.0602717368876</v>
      </c>
    </row>
    <row r="127" spans="1:21" hidden="1" outlineLevel="1">
      <c r="A127" s="8">
        <v>44075</v>
      </c>
      <c r="B127" s="45">
        <v>12.7296</v>
      </c>
      <c r="C127" s="45">
        <v>14.4</v>
      </c>
      <c r="D127" s="45">
        <v>0</v>
      </c>
      <c r="E127" s="45">
        <v>14.4</v>
      </c>
      <c r="F127" s="45">
        <v>0</v>
      </c>
      <c r="G127" s="45">
        <v>14.4</v>
      </c>
      <c r="H127" s="45">
        <v>0</v>
      </c>
      <c r="I127" s="45">
        <v>14.4</v>
      </c>
      <c r="J127" s="45">
        <v>0</v>
      </c>
      <c r="K127" s="45">
        <v>14.4</v>
      </c>
      <c r="L127" s="45">
        <v>0</v>
      </c>
      <c r="M127" s="45">
        <v>14.4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12.729108912368025</v>
      </c>
    </row>
    <row r="128" spans="1:21" hidden="1" outlineLevel="1">
      <c r="A128" s="8">
        <v>44105</v>
      </c>
      <c r="B128" s="45">
        <v>13.3749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13.374861337460713</v>
      </c>
    </row>
    <row r="129" spans="1:21" hidden="1" outlineLevel="1">
      <c r="A129" s="8">
        <v>44136</v>
      </c>
      <c r="B129" s="45">
        <v>13.2148</v>
      </c>
      <c r="C129" s="45">
        <v>11.654</v>
      </c>
      <c r="D129" s="45">
        <v>0</v>
      </c>
      <c r="E129" s="45">
        <v>11.654</v>
      </c>
      <c r="F129" s="45">
        <v>0</v>
      </c>
      <c r="G129" s="45">
        <v>11.654</v>
      </c>
      <c r="H129" s="45">
        <v>0</v>
      </c>
      <c r="I129" s="45">
        <v>11.654</v>
      </c>
      <c r="J129" s="45">
        <v>0</v>
      </c>
      <c r="K129" s="45">
        <v>11.654</v>
      </c>
      <c r="L129" s="45">
        <v>0</v>
      </c>
      <c r="M129" s="45">
        <v>11.654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13.21551192107059</v>
      </c>
    </row>
    <row r="130" spans="1:21" hidden="1" outlineLevel="1">
      <c r="A130" s="8">
        <v>44166</v>
      </c>
      <c r="B130" s="45">
        <v>12.5846</v>
      </c>
      <c r="C130" s="45">
        <v>12</v>
      </c>
      <c r="D130" s="45">
        <v>0</v>
      </c>
      <c r="E130" s="45">
        <v>12</v>
      </c>
      <c r="F130" s="45">
        <v>0</v>
      </c>
      <c r="G130" s="45">
        <v>12</v>
      </c>
      <c r="H130" s="45">
        <v>0</v>
      </c>
      <c r="I130" s="45">
        <v>12</v>
      </c>
      <c r="J130" s="45">
        <v>0</v>
      </c>
      <c r="K130" s="45">
        <v>12</v>
      </c>
      <c r="L130" s="45">
        <v>0</v>
      </c>
      <c r="M130" s="45">
        <v>12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12.584628519914578</v>
      </c>
    </row>
    <row r="131" spans="1:21" hidden="1" outlineLevel="1">
      <c r="A131" s="8">
        <v>44197</v>
      </c>
      <c r="B131" s="45">
        <v>11.3078</v>
      </c>
      <c r="C131" s="45">
        <v>11.645200000000001</v>
      </c>
      <c r="D131" s="45">
        <v>0</v>
      </c>
      <c r="E131" s="45">
        <v>11.645200000000001</v>
      </c>
      <c r="F131" s="45">
        <v>12.98</v>
      </c>
      <c r="G131" s="45">
        <v>10.815300000000001</v>
      </c>
      <c r="H131" s="45">
        <v>0</v>
      </c>
      <c r="I131" s="45">
        <v>11.645200000000001</v>
      </c>
      <c r="J131" s="45">
        <v>0</v>
      </c>
      <c r="K131" s="45">
        <v>11.645200000000001</v>
      </c>
      <c r="L131" s="45">
        <v>12.98</v>
      </c>
      <c r="M131" s="45">
        <v>10.815300000000001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11.307252932202525</v>
      </c>
    </row>
    <row r="132" spans="1:21" hidden="1" outlineLevel="1">
      <c r="A132" s="8">
        <v>44228</v>
      </c>
      <c r="B132" s="45">
        <v>12.478300000000001</v>
      </c>
      <c r="C132" s="45">
        <v>13.450900000000001</v>
      </c>
      <c r="D132" s="45">
        <v>0</v>
      </c>
      <c r="E132" s="45">
        <v>13.450900000000001</v>
      </c>
      <c r="F132" s="45">
        <v>13.52</v>
      </c>
      <c r="G132" s="45">
        <v>13.257999999999999</v>
      </c>
      <c r="H132" s="45">
        <v>0</v>
      </c>
      <c r="I132" s="45">
        <v>13.450900000000001</v>
      </c>
      <c r="J132" s="45">
        <v>0</v>
      </c>
      <c r="K132" s="45">
        <v>13.450900000000001</v>
      </c>
      <c r="L132" s="45">
        <v>13.52</v>
      </c>
      <c r="M132" s="45">
        <v>13.257999999999999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12.477684230177481</v>
      </c>
    </row>
    <row r="133" spans="1:21" hidden="1" outlineLevel="1">
      <c r="A133" s="8">
        <v>44256</v>
      </c>
      <c r="B133" s="45">
        <v>11.9495</v>
      </c>
      <c r="C133" s="45">
        <v>14.4604</v>
      </c>
      <c r="D133" s="45">
        <v>0</v>
      </c>
      <c r="E133" s="45">
        <v>14.4604</v>
      </c>
      <c r="F133" s="45">
        <v>0</v>
      </c>
      <c r="G133" s="45">
        <v>14.151</v>
      </c>
      <c r="H133" s="45">
        <v>14.5</v>
      </c>
      <c r="I133" s="45">
        <v>14.4604</v>
      </c>
      <c r="J133" s="45">
        <v>0</v>
      </c>
      <c r="K133" s="45">
        <v>14.4604</v>
      </c>
      <c r="L133" s="45">
        <v>0</v>
      </c>
      <c r="M133" s="45">
        <v>14.151</v>
      </c>
      <c r="N133" s="45">
        <v>14.5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11.933132552791603</v>
      </c>
    </row>
    <row r="134" spans="1:21" hidden="1" outlineLevel="1">
      <c r="A134" s="8">
        <v>44287</v>
      </c>
      <c r="B134" s="45">
        <v>12.8188</v>
      </c>
      <c r="C134" s="45">
        <v>14.201599999999999</v>
      </c>
      <c r="D134" s="45">
        <v>0</v>
      </c>
      <c r="E134" s="45">
        <v>14.201599999999999</v>
      </c>
      <c r="F134" s="45">
        <v>13.35</v>
      </c>
      <c r="G134" s="45">
        <v>14.632199999999999</v>
      </c>
      <c r="H134" s="45">
        <v>0</v>
      </c>
      <c r="I134" s="45">
        <v>14.201599999999999</v>
      </c>
      <c r="J134" s="45">
        <v>0</v>
      </c>
      <c r="K134" s="45">
        <v>14.201599999999999</v>
      </c>
      <c r="L134" s="45">
        <v>13.35</v>
      </c>
      <c r="M134" s="45">
        <v>14.632199999999999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12.81767828279111</v>
      </c>
    </row>
    <row r="135" spans="1:21" hidden="1" outlineLevel="1">
      <c r="A135" s="8">
        <v>44317</v>
      </c>
      <c r="B135" s="45">
        <v>13.063700000000001</v>
      </c>
      <c r="C135" s="45">
        <v>14.5329</v>
      </c>
      <c r="D135" s="45">
        <v>0</v>
      </c>
      <c r="E135" s="45">
        <v>14.5329</v>
      </c>
      <c r="F135" s="45">
        <v>0</v>
      </c>
      <c r="G135" s="45">
        <v>14.5329</v>
      </c>
      <c r="H135" s="45">
        <v>0</v>
      </c>
      <c r="I135" s="45">
        <v>14.5329</v>
      </c>
      <c r="J135" s="45">
        <v>0</v>
      </c>
      <c r="K135" s="45">
        <v>14.5329</v>
      </c>
      <c r="L135" s="45">
        <v>0</v>
      </c>
      <c r="M135" s="45">
        <v>14.5329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13.063199752146637</v>
      </c>
    </row>
    <row r="136" spans="1:21" hidden="1" outlineLevel="1">
      <c r="A136" s="8">
        <v>44348</v>
      </c>
      <c r="B136" s="45">
        <v>12.874000000000001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12.885440783510795</v>
      </c>
    </row>
    <row r="137" spans="1:21" hidden="1" outlineLevel="1">
      <c r="A137" s="8">
        <v>44378</v>
      </c>
      <c r="B137" s="45">
        <v>12.0489</v>
      </c>
      <c r="C137" s="45">
        <v>13.5083</v>
      </c>
      <c r="D137" s="45">
        <v>0</v>
      </c>
      <c r="E137" s="45">
        <v>13.5083</v>
      </c>
      <c r="F137" s="45">
        <v>12.83</v>
      </c>
      <c r="G137" s="45">
        <v>13.636699999999999</v>
      </c>
      <c r="H137" s="45">
        <v>0</v>
      </c>
      <c r="I137" s="45">
        <v>13.5083</v>
      </c>
      <c r="J137" s="45">
        <v>0</v>
      </c>
      <c r="K137" s="45">
        <v>13.5083</v>
      </c>
      <c r="L137" s="45">
        <v>12.83</v>
      </c>
      <c r="M137" s="45">
        <v>13.636699999999999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12.047867085497328</v>
      </c>
    </row>
    <row r="138" spans="1:21" hidden="1" outlineLevel="1">
      <c r="A138" s="8">
        <v>44409</v>
      </c>
      <c r="B138" s="45">
        <v>11.414099999999999</v>
      </c>
      <c r="C138" s="45">
        <v>14.5</v>
      </c>
      <c r="D138" s="45">
        <v>0</v>
      </c>
      <c r="E138" s="45">
        <v>14.5</v>
      </c>
      <c r="F138" s="45">
        <v>0</v>
      </c>
      <c r="G138" s="45">
        <v>14.5</v>
      </c>
      <c r="H138" s="45">
        <v>0</v>
      </c>
      <c r="I138" s="45">
        <v>14.5</v>
      </c>
      <c r="J138" s="45">
        <v>0</v>
      </c>
      <c r="K138" s="45">
        <v>14.5</v>
      </c>
      <c r="L138" s="45">
        <v>0</v>
      </c>
      <c r="M138" s="45">
        <v>14.5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11.413684814324567</v>
      </c>
    </row>
    <row r="139" spans="1:21" hidden="1" outlineLevel="1">
      <c r="A139" s="8">
        <v>44440</v>
      </c>
      <c r="B139" s="45">
        <v>11.7897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11.789731899446744</v>
      </c>
    </row>
    <row r="140" spans="1:21" hidden="1" outlineLevel="1">
      <c r="A140" s="8">
        <v>44470</v>
      </c>
      <c r="B140" s="45">
        <v>11.0482</v>
      </c>
      <c r="C140" s="45">
        <v>14.296200000000001</v>
      </c>
      <c r="D140" s="45">
        <v>0</v>
      </c>
      <c r="E140" s="45">
        <v>14.296200000000001</v>
      </c>
      <c r="F140" s="45">
        <v>0</v>
      </c>
      <c r="G140" s="45">
        <v>14.296200000000001</v>
      </c>
      <c r="H140" s="45">
        <v>0</v>
      </c>
      <c r="I140" s="45">
        <v>14.296200000000001</v>
      </c>
      <c r="J140" s="45">
        <v>0</v>
      </c>
      <c r="K140" s="45">
        <v>14.296200000000001</v>
      </c>
      <c r="L140" s="45">
        <v>0</v>
      </c>
      <c r="M140" s="45">
        <v>14.296200000000001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11.045568851191193</v>
      </c>
    </row>
    <row r="141" spans="1:21" hidden="1" outlineLevel="1">
      <c r="A141" s="8">
        <v>44501</v>
      </c>
      <c r="B141" s="45">
        <v>11.389200000000001</v>
      </c>
      <c r="C141" s="45">
        <v>14.23</v>
      </c>
      <c r="D141" s="45">
        <v>0</v>
      </c>
      <c r="E141" s="45">
        <v>14.23</v>
      </c>
      <c r="F141" s="45">
        <v>0</v>
      </c>
      <c r="G141" s="45">
        <v>14.23</v>
      </c>
      <c r="H141" s="45">
        <v>0</v>
      </c>
      <c r="I141" s="45">
        <v>14.23</v>
      </c>
      <c r="J141" s="45">
        <v>0</v>
      </c>
      <c r="K141" s="45">
        <v>14.23</v>
      </c>
      <c r="L141" s="45">
        <v>0</v>
      </c>
      <c r="M141" s="45">
        <v>14.23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11.387931993087848</v>
      </c>
    </row>
    <row r="142" spans="1:21" hidden="1" outlineLevel="1">
      <c r="A142" s="8">
        <v>44531</v>
      </c>
      <c r="B142" s="45">
        <v>11.738200000000001</v>
      </c>
      <c r="C142" s="45">
        <v>14.629200000000001</v>
      </c>
      <c r="D142" s="45">
        <v>0</v>
      </c>
      <c r="E142" s="45">
        <v>14.629200000000001</v>
      </c>
      <c r="F142" s="45">
        <v>0</v>
      </c>
      <c r="G142" s="45">
        <v>14.629200000000001</v>
      </c>
      <c r="H142" s="45">
        <v>0</v>
      </c>
      <c r="I142" s="45">
        <v>14.629200000000001</v>
      </c>
      <c r="J142" s="45">
        <v>0</v>
      </c>
      <c r="K142" s="45">
        <v>14.629200000000001</v>
      </c>
      <c r="L142" s="45">
        <v>0</v>
      </c>
      <c r="M142" s="45">
        <v>14.629200000000001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11.737608789780751</v>
      </c>
    </row>
    <row r="143" spans="1:21" hidden="1" outlineLevel="1">
      <c r="A143" s="8">
        <v>44562</v>
      </c>
      <c r="B143" s="45">
        <v>12.0318</v>
      </c>
      <c r="C143" s="45">
        <v>14.812900000000001</v>
      </c>
      <c r="D143" s="45">
        <v>0</v>
      </c>
      <c r="E143" s="45">
        <v>14.812900000000001</v>
      </c>
      <c r="F143" s="45">
        <v>0</v>
      </c>
      <c r="G143" s="45">
        <v>14.812900000000001</v>
      </c>
      <c r="H143" s="45">
        <v>0</v>
      </c>
      <c r="I143" s="45">
        <v>14.812900000000001</v>
      </c>
      <c r="J143" s="45">
        <v>0</v>
      </c>
      <c r="K143" s="45">
        <v>14.812900000000001</v>
      </c>
      <c r="L143" s="45">
        <v>0</v>
      </c>
      <c r="M143" s="45">
        <v>14.812900000000001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12.028587384941771</v>
      </c>
    </row>
    <row r="144" spans="1:21" hidden="1" outlineLevel="1">
      <c r="A144" s="8">
        <v>44593</v>
      </c>
      <c r="B144" s="45">
        <v>11.6008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11.600799990464337</v>
      </c>
    </row>
    <row r="145" spans="1:21" hidden="1" outlineLevel="1">
      <c r="A145" s="8">
        <v>44621</v>
      </c>
      <c r="B145" s="45">
        <v>13.5777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13.57768017708424</v>
      </c>
    </row>
    <row r="146" spans="1:21" hidden="1" outlineLevel="1">
      <c r="A146" s="8">
        <v>44652</v>
      </c>
      <c r="B146" s="45">
        <v>12.9856</v>
      </c>
      <c r="C146" s="45">
        <v>14.542999999999999</v>
      </c>
      <c r="D146" s="45">
        <v>0</v>
      </c>
      <c r="E146" s="45">
        <v>14.542999999999999</v>
      </c>
      <c r="F146" s="45">
        <v>0</v>
      </c>
      <c r="G146" s="45">
        <v>14.542999999999999</v>
      </c>
      <c r="H146" s="45">
        <v>0</v>
      </c>
      <c r="I146" s="45">
        <v>14.542999999999999</v>
      </c>
      <c r="J146" s="45">
        <v>0</v>
      </c>
      <c r="K146" s="45">
        <v>14.542999999999999</v>
      </c>
      <c r="L146" s="45">
        <v>0</v>
      </c>
      <c r="M146" s="45">
        <v>14.542999999999999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12.9826</v>
      </c>
    </row>
    <row r="147" spans="1:21" hidden="1" outlineLevel="1">
      <c r="A147" s="8">
        <v>44682</v>
      </c>
      <c r="B147" s="45">
        <v>12.5741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12.5741</v>
      </c>
    </row>
    <row r="148" spans="1:21" hidden="1" outlineLevel="1">
      <c r="A148" s="8">
        <v>44713</v>
      </c>
      <c r="B148" s="45">
        <v>15.781000000000001</v>
      </c>
      <c r="C148" s="45">
        <v>22.1828</v>
      </c>
      <c r="D148" s="45">
        <v>0</v>
      </c>
      <c r="E148" s="45">
        <v>22.1828</v>
      </c>
      <c r="F148" s="45">
        <v>0</v>
      </c>
      <c r="G148" s="45">
        <v>22.1828</v>
      </c>
      <c r="H148" s="45">
        <v>0</v>
      </c>
      <c r="I148" s="45">
        <v>22.1828</v>
      </c>
      <c r="J148" s="45">
        <v>0</v>
      </c>
      <c r="K148" s="45">
        <v>22.1828</v>
      </c>
      <c r="L148" s="45">
        <v>0</v>
      </c>
      <c r="M148" s="45">
        <v>22.1828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15.777413882002108</v>
      </c>
    </row>
    <row r="149" spans="1:21" hidden="1" outlineLevel="1">
      <c r="A149" s="8">
        <v>44743</v>
      </c>
      <c r="B149" s="45">
        <v>13.539899999999999</v>
      </c>
      <c r="C149" s="45">
        <v>17.156099999999999</v>
      </c>
      <c r="D149" s="45">
        <v>0</v>
      </c>
      <c r="E149" s="45">
        <v>17.156099999999999</v>
      </c>
      <c r="F149" s="45">
        <v>0</v>
      </c>
      <c r="G149" s="45">
        <v>15.252599999999999</v>
      </c>
      <c r="H149" s="45">
        <v>18</v>
      </c>
      <c r="I149" s="45">
        <v>17.156099999999999</v>
      </c>
      <c r="J149" s="45">
        <v>0</v>
      </c>
      <c r="K149" s="45">
        <v>17.156099999999999</v>
      </c>
      <c r="L149" s="45">
        <v>0</v>
      </c>
      <c r="M149" s="45">
        <v>15.252599999999999</v>
      </c>
      <c r="N149" s="45">
        <v>18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13.528076809599133</v>
      </c>
    </row>
    <row r="150" spans="1:21" hidden="1" outlineLevel="1">
      <c r="A150" s="8">
        <v>44774</v>
      </c>
      <c r="B150" s="45">
        <v>15.744400000000001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15.744392968423522</v>
      </c>
    </row>
    <row r="151" spans="1:21" hidden="1" outlineLevel="1">
      <c r="A151" s="8">
        <v>44805</v>
      </c>
      <c r="B151" s="45">
        <v>16.741700000000002</v>
      </c>
      <c r="C151" s="45">
        <v>26</v>
      </c>
      <c r="D151" s="45">
        <v>0</v>
      </c>
      <c r="E151" s="45">
        <v>26</v>
      </c>
      <c r="F151" s="45">
        <v>0</v>
      </c>
      <c r="G151" s="45">
        <v>26</v>
      </c>
      <c r="H151" s="45">
        <v>0</v>
      </c>
      <c r="I151" s="45">
        <v>26</v>
      </c>
      <c r="J151" s="45">
        <v>0</v>
      </c>
      <c r="K151" s="45">
        <v>26</v>
      </c>
      <c r="L151" s="45">
        <v>0</v>
      </c>
      <c r="M151" s="45">
        <v>26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16.741136117382535</v>
      </c>
    </row>
    <row r="152" spans="1:21" hidden="1" outlineLevel="1">
      <c r="A152" s="8">
        <v>44835</v>
      </c>
      <c r="B152" s="45">
        <v>14.5952</v>
      </c>
      <c r="C152" s="45">
        <v>18.467600000000001</v>
      </c>
      <c r="D152" s="45">
        <v>0</v>
      </c>
      <c r="E152" s="45">
        <v>18.467600000000001</v>
      </c>
      <c r="F152" s="45">
        <v>0</v>
      </c>
      <c r="G152" s="45">
        <v>18.467600000000001</v>
      </c>
      <c r="H152" s="45">
        <v>0</v>
      </c>
      <c r="I152" s="45">
        <v>18.467600000000001</v>
      </c>
      <c r="J152" s="45">
        <v>0</v>
      </c>
      <c r="K152" s="45">
        <v>18.467600000000001</v>
      </c>
      <c r="L152" s="45">
        <v>0</v>
      </c>
      <c r="M152" s="45">
        <v>18.467600000000001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14.591883331680624</v>
      </c>
    </row>
    <row r="153" spans="1:21" hidden="1" outlineLevel="1">
      <c r="A153" s="8">
        <v>44866</v>
      </c>
      <c r="B153" s="45">
        <v>16.8461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16.846099521846025</v>
      </c>
    </row>
    <row r="154" spans="1:21" hidden="1" outlineLevel="1">
      <c r="A154" s="8">
        <v>44896</v>
      </c>
      <c r="B154" s="45">
        <v>19.222200000000001</v>
      </c>
      <c r="C154" s="45">
        <v>28.6249</v>
      </c>
      <c r="D154" s="45">
        <v>0</v>
      </c>
      <c r="E154" s="45">
        <v>28.6249</v>
      </c>
      <c r="F154" s="45">
        <v>0</v>
      </c>
      <c r="G154" s="45">
        <v>28.6249</v>
      </c>
      <c r="H154" s="45">
        <v>0</v>
      </c>
      <c r="I154" s="45">
        <v>28.6249</v>
      </c>
      <c r="J154" s="45">
        <v>0</v>
      </c>
      <c r="K154" s="45">
        <v>28.6249</v>
      </c>
      <c r="L154" s="45">
        <v>0</v>
      </c>
      <c r="M154" s="45">
        <v>28.6249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19.215963360749971</v>
      </c>
    </row>
    <row r="155" spans="1:21" hidden="1" outlineLevel="1">
      <c r="A155" s="8">
        <v>44927</v>
      </c>
      <c r="B155" s="45">
        <v>18.1418</v>
      </c>
      <c r="C155" s="45">
        <v>18.3658</v>
      </c>
      <c r="D155" s="45">
        <v>0</v>
      </c>
      <c r="E155" s="45">
        <v>18.3658</v>
      </c>
      <c r="F155" s="45">
        <v>0</v>
      </c>
      <c r="G155" s="45">
        <v>18.3658</v>
      </c>
      <c r="H155" s="45">
        <v>0</v>
      </c>
      <c r="I155" s="45">
        <v>18.3658</v>
      </c>
      <c r="J155" s="45">
        <v>0</v>
      </c>
      <c r="K155" s="45">
        <v>18.3658</v>
      </c>
      <c r="L155" s="45">
        <v>0</v>
      </c>
      <c r="M155" s="45">
        <v>18.3658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18.141463326082516</v>
      </c>
    </row>
    <row r="156" spans="1:21" hidden="1" outlineLevel="1">
      <c r="A156" s="8">
        <v>44958</v>
      </c>
      <c r="B156" s="45">
        <v>17.8123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17.812261128979127</v>
      </c>
    </row>
    <row r="157" spans="1:21" hidden="1" outlineLevel="1">
      <c r="A157" s="8">
        <v>44986</v>
      </c>
      <c r="B157" s="45">
        <v>19.818200000000001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19.818173324930143</v>
      </c>
    </row>
    <row r="158" spans="1:21" hidden="1" outlineLevel="1">
      <c r="A158" s="8">
        <v>45017</v>
      </c>
      <c r="B158" s="45">
        <v>19.9969</v>
      </c>
      <c r="C158" s="45">
        <v>14.973000000000001</v>
      </c>
      <c r="D158" s="45">
        <v>0</v>
      </c>
      <c r="E158" s="45">
        <v>14.973000000000001</v>
      </c>
      <c r="F158" s="45">
        <v>0</v>
      </c>
      <c r="G158" s="45">
        <v>12.829599999999999</v>
      </c>
      <c r="H158" s="45">
        <v>19</v>
      </c>
      <c r="I158" s="45">
        <v>19.620899999999999</v>
      </c>
      <c r="J158" s="45">
        <v>0</v>
      </c>
      <c r="K158" s="45">
        <v>19.620899999999999</v>
      </c>
      <c r="L158" s="45">
        <v>0</v>
      </c>
      <c r="M158" s="45">
        <v>20.344200000000001</v>
      </c>
      <c r="N158" s="45">
        <v>19</v>
      </c>
      <c r="O158" s="45">
        <v>6.5076999999999998</v>
      </c>
      <c r="P158" s="45">
        <v>0</v>
      </c>
      <c r="Q158" s="45">
        <v>6.5076999999999998</v>
      </c>
      <c r="R158" s="45">
        <v>0</v>
      </c>
      <c r="S158" s="45">
        <v>6.5076999999999998</v>
      </c>
      <c r="T158" s="45">
        <v>0</v>
      </c>
      <c r="U158" s="45">
        <v>20.018529242072248</v>
      </c>
    </row>
    <row r="159" spans="1:21" hidden="1" outlineLevel="1">
      <c r="A159" s="8">
        <v>45047</v>
      </c>
      <c r="B159" s="45">
        <v>19.466999999999999</v>
      </c>
      <c r="C159" s="45">
        <v>6.5088999999999997</v>
      </c>
      <c r="D159" s="45">
        <v>0</v>
      </c>
      <c r="E159" s="45">
        <v>6.5088999999999997</v>
      </c>
      <c r="F159" s="45">
        <v>0</v>
      </c>
      <c r="G159" s="45">
        <v>6.5088999999999997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6.5088999999999997</v>
      </c>
      <c r="P159" s="45">
        <v>0</v>
      </c>
      <c r="Q159" s="45">
        <v>6.5088999999999997</v>
      </c>
      <c r="R159" s="45">
        <v>0</v>
      </c>
      <c r="S159" s="45">
        <v>6.5088999999999997</v>
      </c>
      <c r="T159" s="45">
        <v>0</v>
      </c>
      <c r="U159" s="45">
        <v>19.501558210967609</v>
      </c>
    </row>
    <row r="160" spans="1:21" hidden="1" outlineLevel="1">
      <c r="A160" s="8">
        <v>45078</v>
      </c>
      <c r="B160" s="45">
        <v>19.2059</v>
      </c>
      <c r="C160" s="45">
        <v>6.5128000000000004</v>
      </c>
      <c r="D160" s="45">
        <v>0</v>
      </c>
      <c r="E160" s="45">
        <v>6.5128000000000004</v>
      </c>
      <c r="F160" s="45">
        <v>0</v>
      </c>
      <c r="G160" s="45">
        <v>6.5128000000000004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6.5128000000000004</v>
      </c>
      <c r="P160" s="45">
        <v>0</v>
      </c>
      <c r="Q160" s="45">
        <v>6.5128000000000004</v>
      </c>
      <c r="R160" s="45">
        <v>0</v>
      </c>
      <c r="S160" s="45">
        <v>6.5128000000000004</v>
      </c>
      <c r="T160" s="45">
        <v>0</v>
      </c>
      <c r="U160" s="45">
        <v>19.327372879398691</v>
      </c>
    </row>
    <row r="161" spans="1:21" hidden="1" outlineLevel="1">
      <c r="A161" s="8">
        <v>45108</v>
      </c>
      <c r="B161" s="45">
        <v>19.1569</v>
      </c>
      <c r="C161" s="45">
        <v>13.836399999999999</v>
      </c>
      <c r="D161" s="45">
        <v>0</v>
      </c>
      <c r="E161" s="45">
        <v>13.836399999999999</v>
      </c>
      <c r="F161" s="45">
        <v>0</v>
      </c>
      <c r="G161" s="45">
        <v>13.836399999999999</v>
      </c>
      <c r="H161" s="45">
        <v>0</v>
      </c>
      <c r="I161" s="45">
        <v>23.675999999999998</v>
      </c>
      <c r="J161" s="45">
        <v>0</v>
      </c>
      <c r="K161" s="45">
        <v>23.675999999999998</v>
      </c>
      <c r="L161" s="45">
        <v>0</v>
      </c>
      <c r="M161" s="45">
        <v>23.675999999999998</v>
      </c>
      <c r="N161" s="45">
        <v>0</v>
      </c>
      <c r="O161" s="45">
        <v>6.5129000000000001</v>
      </c>
      <c r="P161" s="45">
        <v>0</v>
      </c>
      <c r="Q161" s="45">
        <v>6.5129000000000001</v>
      </c>
      <c r="R161" s="45">
        <v>0</v>
      </c>
      <c r="S161" s="45">
        <v>6.5129000000000001</v>
      </c>
      <c r="T161" s="45">
        <v>0</v>
      </c>
      <c r="U161" s="45">
        <v>19.178356051534468</v>
      </c>
    </row>
    <row r="162" spans="1:21" hidden="1" outlineLevel="1">
      <c r="A162" s="8">
        <v>45139</v>
      </c>
      <c r="B162" s="45">
        <v>19.553699999999999</v>
      </c>
      <c r="C162" s="45">
        <v>6.5156999999999998</v>
      </c>
      <c r="D162" s="45">
        <v>0</v>
      </c>
      <c r="E162" s="45">
        <v>6.5156999999999998</v>
      </c>
      <c r="F162" s="45">
        <v>0</v>
      </c>
      <c r="G162" s="45">
        <v>6.5156999999999998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6.5156999999999998</v>
      </c>
      <c r="P162" s="45">
        <v>0</v>
      </c>
      <c r="Q162" s="45">
        <v>6.5156999999999998</v>
      </c>
      <c r="R162" s="45">
        <v>0</v>
      </c>
      <c r="S162" s="45">
        <v>6.5156999999999998</v>
      </c>
      <c r="T162" s="45">
        <v>0</v>
      </c>
      <c r="U162" s="45">
        <v>19.58642572024004</v>
      </c>
    </row>
    <row r="163" spans="1:21" hidden="1" outlineLevel="1">
      <c r="A163" s="8">
        <v>45170</v>
      </c>
      <c r="B163" s="45">
        <v>19.4727</v>
      </c>
      <c r="C163" s="45">
        <v>6.7861000000000002</v>
      </c>
      <c r="D163" s="45">
        <v>0</v>
      </c>
      <c r="E163" s="45">
        <v>6.7861000000000002</v>
      </c>
      <c r="F163" s="45">
        <v>0</v>
      </c>
      <c r="G163" s="45">
        <v>6.7861000000000002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6.7861000000000002</v>
      </c>
      <c r="P163" s="45">
        <v>0</v>
      </c>
      <c r="Q163" s="45">
        <v>6.7861000000000002</v>
      </c>
      <c r="R163" s="45">
        <v>0</v>
      </c>
      <c r="S163" s="45">
        <v>6.7861000000000002</v>
      </c>
      <c r="T163" s="45">
        <v>0</v>
      </c>
      <c r="U163" s="45">
        <v>19.58432087933021</v>
      </c>
    </row>
    <row r="164" spans="1:21" hidden="1" outlineLevel="1">
      <c r="A164" s="8">
        <v>45200</v>
      </c>
      <c r="B164" s="45">
        <v>19.072099999999999</v>
      </c>
      <c r="C164" s="45">
        <v>9.6392000000000007</v>
      </c>
      <c r="D164" s="45">
        <v>0</v>
      </c>
      <c r="E164" s="45">
        <v>9.6392000000000007</v>
      </c>
      <c r="F164" s="45">
        <v>0</v>
      </c>
      <c r="G164" s="45">
        <v>9.6392000000000007</v>
      </c>
      <c r="H164" s="45">
        <v>0</v>
      </c>
      <c r="I164" s="45">
        <v>23.615300000000001</v>
      </c>
      <c r="J164" s="45">
        <v>0</v>
      </c>
      <c r="K164" s="45">
        <v>23.615300000000001</v>
      </c>
      <c r="L164" s="45">
        <v>0</v>
      </c>
      <c r="M164" s="45">
        <v>23.615300000000001</v>
      </c>
      <c r="N164" s="45">
        <v>0</v>
      </c>
      <c r="O164" s="45">
        <v>6.8666999999999998</v>
      </c>
      <c r="P164" s="45">
        <v>0</v>
      </c>
      <c r="Q164" s="45">
        <v>6.8666999999999998</v>
      </c>
      <c r="R164" s="45">
        <v>0</v>
      </c>
      <c r="S164" s="45">
        <v>6.8666999999999998</v>
      </c>
      <c r="T164" s="45">
        <v>0</v>
      </c>
      <c r="U164" s="45">
        <v>19.152675404879464</v>
      </c>
    </row>
    <row r="165" spans="1:21" hidden="1" outlineLevel="1">
      <c r="A165" s="8">
        <v>45231</v>
      </c>
      <c r="B165" s="45">
        <v>19.366199999999999</v>
      </c>
      <c r="C165" s="45">
        <v>6.8715000000000002</v>
      </c>
      <c r="D165" s="45">
        <v>0</v>
      </c>
      <c r="E165" s="45">
        <v>6.8715000000000002</v>
      </c>
      <c r="F165" s="45">
        <v>0</v>
      </c>
      <c r="G165" s="45">
        <v>6.8715000000000002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6.8715000000000002</v>
      </c>
      <c r="P165" s="45">
        <v>0</v>
      </c>
      <c r="Q165" s="45">
        <v>6.8715000000000002</v>
      </c>
      <c r="R165" s="45">
        <v>0</v>
      </c>
      <c r="S165" s="45">
        <v>6.8715000000000002</v>
      </c>
      <c r="T165" s="45">
        <v>0</v>
      </c>
      <c r="U165" s="45">
        <v>19.462749765586967</v>
      </c>
    </row>
    <row r="166" spans="1:21" hidden="1" outlineLevel="1">
      <c r="A166" s="8">
        <v>45261</v>
      </c>
      <c r="B166" s="45">
        <v>17.898099999999999</v>
      </c>
      <c r="C166" s="45">
        <v>6.8647</v>
      </c>
      <c r="D166" s="45">
        <v>0</v>
      </c>
      <c r="E166" s="45">
        <v>6.8647</v>
      </c>
      <c r="F166" s="45">
        <v>0</v>
      </c>
      <c r="G166" s="45">
        <v>6.8647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6.8647</v>
      </c>
      <c r="P166" s="45">
        <v>0</v>
      </c>
      <c r="Q166" s="45">
        <v>6.8647</v>
      </c>
      <c r="R166" s="45">
        <v>0</v>
      </c>
      <c r="S166" s="45">
        <v>6.8647</v>
      </c>
      <c r="T166" s="45">
        <v>0</v>
      </c>
      <c r="U166" s="45">
        <v>17.949824688196681</v>
      </c>
    </row>
    <row r="167" spans="1:21" hidden="1" outlineLevel="1">
      <c r="A167" s="8">
        <v>45292</v>
      </c>
      <c r="B167" s="45">
        <v>19.401</v>
      </c>
      <c r="C167" s="45">
        <v>11.456200000000001</v>
      </c>
      <c r="D167" s="45">
        <v>0</v>
      </c>
      <c r="E167" s="45">
        <v>11.456200000000001</v>
      </c>
      <c r="F167" s="45">
        <v>0</v>
      </c>
      <c r="G167" s="45">
        <v>10.469099999999999</v>
      </c>
      <c r="H167" s="45">
        <v>21</v>
      </c>
      <c r="I167" s="45">
        <v>22.591699999999999</v>
      </c>
      <c r="J167" s="45">
        <v>0</v>
      </c>
      <c r="K167" s="45">
        <v>22.591699999999999</v>
      </c>
      <c r="L167" s="45">
        <v>0</v>
      </c>
      <c r="M167" s="45">
        <v>23.343699999999998</v>
      </c>
      <c r="N167" s="45">
        <v>21</v>
      </c>
      <c r="O167" s="45">
        <v>6.8609</v>
      </c>
      <c r="P167" s="45">
        <v>0</v>
      </c>
      <c r="Q167" s="45">
        <v>6.8609</v>
      </c>
      <c r="R167" s="45">
        <v>0</v>
      </c>
      <c r="S167" s="45">
        <v>6.8609</v>
      </c>
      <c r="T167" s="45">
        <v>0</v>
      </c>
      <c r="U167" s="45">
        <v>19.461154097413626</v>
      </c>
    </row>
    <row r="168" spans="1:21" hidden="1" outlineLevel="1">
      <c r="A168" s="8">
        <v>45323</v>
      </c>
      <c r="B168" s="45">
        <v>17.765999999999998</v>
      </c>
      <c r="C168" s="45">
        <v>6.8771000000000004</v>
      </c>
      <c r="D168" s="45">
        <v>0</v>
      </c>
      <c r="E168" s="45">
        <v>6.8771000000000004</v>
      </c>
      <c r="F168" s="45">
        <v>0</v>
      </c>
      <c r="G168" s="45">
        <v>6.8771000000000004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6.8771000000000004</v>
      </c>
      <c r="P168" s="45">
        <v>0</v>
      </c>
      <c r="Q168" s="45">
        <v>6.8771000000000004</v>
      </c>
      <c r="R168" s="45">
        <v>0</v>
      </c>
      <c r="S168" s="45">
        <v>6.8771000000000004</v>
      </c>
      <c r="T168" s="45">
        <v>0</v>
      </c>
      <c r="U168" s="45">
        <v>17.768044540716154</v>
      </c>
    </row>
    <row r="169" spans="1:21" hidden="1" outlineLevel="1">
      <c r="A169" s="8">
        <v>45352</v>
      </c>
      <c r="B169" s="45">
        <v>18.025200000000002</v>
      </c>
      <c r="C169" s="45">
        <v>5.8944000000000001</v>
      </c>
      <c r="D169" s="45">
        <v>0</v>
      </c>
      <c r="E169" s="45">
        <v>5.8944000000000001</v>
      </c>
      <c r="F169" s="45">
        <v>0</v>
      </c>
      <c r="G169" s="45">
        <v>5.8944000000000001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6</v>
      </c>
      <c r="P169" s="45">
        <v>0</v>
      </c>
      <c r="Q169" s="45">
        <v>6</v>
      </c>
      <c r="R169" s="45">
        <v>0</v>
      </c>
      <c r="S169" s="45">
        <v>6</v>
      </c>
      <c r="T169" s="45">
        <v>0</v>
      </c>
      <c r="U169" s="45">
        <v>18.035883626531572</v>
      </c>
    </row>
    <row r="170" spans="1:21">
      <c r="A170" s="8">
        <v>45383</v>
      </c>
      <c r="B170" s="45">
        <v>19.3552</v>
      </c>
      <c r="C170" s="45">
        <v>22.893000000000001</v>
      </c>
      <c r="D170" s="45">
        <v>0</v>
      </c>
      <c r="E170" s="45">
        <v>22.893000000000001</v>
      </c>
      <c r="F170" s="45">
        <v>0</v>
      </c>
      <c r="G170" s="45">
        <v>22.893000000000001</v>
      </c>
      <c r="H170" s="45">
        <v>0</v>
      </c>
      <c r="I170" s="45">
        <v>22.893000000000001</v>
      </c>
      <c r="J170" s="45">
        <v>0</v>
      </c>
      <c r="K170" s="45">
        <v>22.893000000000001</v>
      </c>
      <c r="L170" s="45">
        <v>0</v>
      </c>
      <c r="M170" s="45">
        <v>22.893000000000001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19.352244169887499</v>
      </c>
    </row>
    <row r="171" spans="1:21">
      <c r="A171" s="8">
        <v>45413</v>
      </c>
      <c r="B171" s="45">
        <v>17.395399999999999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17.395612509503049</v>
      </c>
    </row>
    <row r="172" spans="1:21">
      <c r="A172" s="8">
        <v>45444</v>
      </c>
      <c r="B172" s="45">
        <v>17.468900000000001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17.468939827132004</v>
      </c>
    </row>
    <row r="173" spans="1:21">
      <c r="A173" s="8">
        <v>45474</v>
      </c>
      <c r="B173" s="45">
        <v>18.6128</v>
      </c>
      <c r="C173" s="45">
        <v>22.067</v>
      </c>
      <c r="D173" s="45">
        <v>0</v>
      </c>
      <c r="E173" s="45">
        <v>22.067</v>
      </c>
      <c r="F173" s="45">
        <v>0</v>
      </c>
      <c r="G173" s="45">
        <v>22.067</v>
      </c>
      <c r="H173" s="45">
        <v>0</v>
      </c>
      <c r="I173" s="45">
        <v>22.067</v>
      </c>
      <c r="J173" s="45">
        <v>0</v>
      </c>
      <c r="K173" s="45">
        <v>22.067</v>
      </c>
      <c r="L173" s="45">
        <v>0</v>
      </c>
      <c r="M173" s="45">
        <v>22.067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18.610847010455597</v>
      </c>
    </row>
    <row r="174" spans="1:21">
      <c r="A174" s="8">
        <v>45505</v>
      </c>
      <c r="B174" s="45">
        <v>16.041499999999999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16.041486668736098</v>
      </c>
    </row>
    <row r="175" spans="1:21">
      <c r="A175" s="8">
        <v>45536</v>
      </c>
      <c r="B175" s="45">
        <v>16.322500000000002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16.322497394413432</v>
      </c>
    </row>
    <row r="176" spans="1:21">
      <c r="A176" s="8">
        <v>45566</v>
      </c>
      <c r="B176" s="45">
        <v>16.657299999999999</v>
      </c>
      <c r="C176" s="45">
        <v>13.5129</v>
      </c>
      <c r="D176" s="45">
        <v>0</v>
      </c>
      <c r="E176" s="45">
        <v>13.5129</v>
      </c>
      <c r="F176" s="45">
        <v>0</v>
      </c>
      <c r="G176" s="45">
        <v>13.5129</v>
      </c>
      <c r="H176" s="45">
        <v>0</v>
      </c>
      <c r="I176" s="45">
        <v>20.6435</v>
      </c>
      <c r="J176" s="45">
        <v>0</v>
      </c>
      <c r="K176" s="45">
        <v>20.6435</v>
      </c>
      <c r="L176" s="45">
        <v>0</v>
      </c>
      <c r="M176" s="45">
        <v>20.6435</v>
      </c>
      <c r="N176" s="45">
        <v>0</v>
      </c>
      <c r="O176" s="45">
        <v>6.8254000000000001</v>
      </c>
      <c r="P176" s="45">
        <v>0</v>
      </c>
      <c r="Q176" s="45">
        <v>6.8254000000000001</v>
      </c>
      <c r="R176" s="45">
        <v>0</v>
      </c>
      <c r="S176" s="45">
        <v>6.8254000000000001</v>
      </c>
      <c r="T176" s="45">
        <v>0</v>
      </c>
      <c r="U176" s="45">
        <v>16.659042147718655</v>
      </c>
    </row>
    <row r="177" spans="1:21">
      <c r="A177" s="8">
        <v>45597</v>
      </c>
      <c r="B177" s="45">
        <v>16.0487</v>
      </c>
      <c r="C177" s="45">
        <v>6.8792999999999997</v>
      </c>
      <c r="D177" s="45">
        <v>0</v>
      </c>
      <c r="E177" s="45">
        <v>6.8792999999999997</v>
      </c>
      <c r="F177" s="45">
        <v>0</v>
      </c>
      <c r="G177" s="45">
        <v>6.8792999999999997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6.8792999999999997</v>
      </c>
      <c r="P177" s="45">
        <v>0</v>
      </c>
      <c r="Q177" s="45">
        <v>6.8792999999999997</v>
      </c>
      <c r="R177" s="45">
        <v>0</v>
      </c>
      <c r="S177" s="45">
        <v>6.8792999999999997</v>
      </c>
      <c r="T177" s="45">
        <v>0</v>
      </c>
      <c r="U177" s="45">
        <v>16.05484749333738</v>
      </c>
    </row>
    <row r="178" spans="1:21">
      <c r="A178" s="8">
        <v>45627</v>
      </c>
      <c r="B178" s="45">
        <v>15.8489</v>
      </c>
      <c r="C178" s="45">
        <v>6.8890000000000002</v>
      </c>
      <c r="D178" s="45">
        <v>0</v>
      </c>
      <c r="E178" s="45">
        <v>6.8890000000000002</v>
      </c>
      <c r="F178" s="45">
        <v>0</v>
      </c>
      <c r="G178" s="45">
        <v>6.8890000000000002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6.8890000000000002</v>
      </c>
      <c r="P178" s="45">
        <v>0</v>
      </c>
      <c r="Q178" s="45">
        <v>6.8890000000000002</v>
      </c>
      <c r="R178" s="45">
        <v>0</v>
      </c>
      <c r="S178" s="45">
        <v>6.8890000000000002</v>
      </c>
      <c r="T178" s="45">
        <v>0</v>
      </c>
      <c r="U178" s="45">
        <v>15.851689346705669</v>
      </c>
    </row>
    <row r="179" spans="1:21">
      <c r="A179" s="8">
        <v>45658</v>
      </c>
      <c r="B179" s="45">
        <v>17.278700000000001</v>
      </c>
      <c r="C179" s="45">
        <v>19.789100000000001</v>
      </c>
      <c r="D179" s="45">
        <v>0</v>
      </c>
      <c r="E179" s="45">
        <v>19.789100000000001</v>
      </c>
      <c r="F179" s="45">
        <v>0</v>
      </c>
      <c r="G179" s="45">
        <v>20.279499999999999</v>
      </c>
      <c r="H179" s="45">
        <v>0</v>
      </c>
      <c r="I179" s="45">
        <v>19.789100000000001</v>
      </c>
      <c r="J179" s="45">
        <v>0</v>
      </c>
      <c r="K179" s="45">
        <v>19.789100000000001</v>
      </c>
      <c r="L179" s="45">
        <v>0</v>
      </c>
      <c r="M179" s="45">
        <v>20.279499999999999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17.278030756029544</v>
      </c>
    </row>
    <row r="180" spans="1:21">
      <c r="A180" s="8">
        <v>45689</v>
      </c>
      <c r="B180" s="45">
        <v>15.2491</v>
      </c>
      <c r="C180" s="45">
        <v>24.27</v>
      </c>
      <c r="D180" s="45">
        <v>0</v>
      </c>
      <c r="E180" s="45">
        <v>24.27</v>
      </c>
      <c r="F180" s="45">
        <v>0</v>
      </c>
      <c r="G180" s="45">
        <v>24.27</v>
      </c>
      <c r="H180" s="45">
        <v>0</v>
      </c>
      <c r="I180" s="45">
        <v>24.27</v>
      </c>
      <c r="J180" s="45">
        <v>0</v>
      </c>
      <c r="K180" s="45">
        <v>24.27</v>
      </c>
      <c r="L180" s="45">
        <v>0</v>
      </c>
      <c r="M180" s="45">
        <v>24.27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15.245447624339629</v>
      </c>
    </row>
    <row r="181" spans="1:21">
      <c r="A181" s="8">
        <v>45717</v>
      </c>
      <c r="B181" s="45">
        <v>16.0503</v>
      </c>
      <c r="C181" s="45">
        <v>20.8749</v>
      </c>
      <c r="D181" s="45">
        <v>0</v>
      </c>
      <c r="E181" s="45">
        <v>20.8749</v>
      </c>
      <c r="F181" s="45">
        <v>22.27</v>
      </c>
      <c r="G181" s="45">
        <v>20.27</v>
      </c>
      <c r="H181" s="45">
        <v>0</v>
      </c>
      <c r="I181" s="45">
        <v>20.8749</v>
      </c>
      <c r="J181" s="45">
        <v>0</v>
      </c>
      <c r="K181" s="45">
        <v>20.8749</v>
      </c>
      <c r="L181" s="45">
        <v>22.27</v>
      </c>
      <c r="M181" s="45">
        <v>20.27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16.040840653587306</v>
      </c>
    </row>
    <row r="182" spans="1:21">
      <c r="A182" s="8">
        <v>45748</v>
      </c>
      <c r="B182" s="45">
        <v>16.337499999999999</v>
      </c>
      <c r="C182" s="45">
        <v>20.378299999999999</v>
      </c>
      <c r="D182" s="45">
        <v>0</v>
      </c>
      <c r="E182" s="45">
        <v>20.378299999999999</v>
      </c>
      <c r="F182" s="45">
        <v>0</v>
      </c>
      <c r="G182" s="45">
        <v>20.378299999999999</v>
      </c>
      <c r="H182" s="45">
        <v>0</v>
      </c>
      <c r="I182" s="45">
        <v>20.378299999999999</v>
      </c>
      <c r="J182" s="45">
        <v>0</v>
      </c>
      <c r="K182" s="45">
        <v>20.378299999999999</v>
      </c>
      <c r="L182" s="45">
        <v>0</v>
      </c>
      <c r="M182" s="45">
        <v>20.378299999999999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16.335461854060114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7" t="s">
        <v>110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2" t="s">
        <v>131</v>
      </c>
    </row>
    <row r="5" spans="1:39" ht="12.75" customHeight="1">
      <c r="A5" s="25" t="s">
        <v>54</v>
      </c>
    </row>
    <row r="6" spans="1:39" s="30" customFormat="1" ht="15.75" customHeight="1">
      <c r="A6" s="224" t="s">
        <v>0</v>
      </c>
      <c r="B6" s="214" t="s">
        <v>1</v>
      </c>
      <c r="C6" s="214" t="s">
        <v>62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4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61</v>
      </c>
    </row>
    <row r="7" spans="1:39" s="30" customFormat="1" ht="12.75" customHeight="1">
      <c r="A7" s="224"/>
      <c r="B7" s="214"/>
      <c r="C7" s="214"/>
      <c r="D7" s="251" t="s">
        <v>70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4"/>
      <c r="V7" s="251" t="s">
        <v>70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4"/>
      <c r="C8" s="214"/>
      <c r="D8" s="251"/>
      <c r="E8" s="25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  <c r="V8" s="251"/>
      <c r="W8" s="25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56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4.2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21.266300000000001</v>
      </c>
      <c r="C11" s="45">
        <v>22.138400000000001</v>
      </c>
      <c r="D11" s="45">
        <v>34.918999999999997</v>
      </c>
      <c r="E11" s="45">
        <v>15.734</v>
      </c>
      <c r="F11" s="45">
        <v>14.9682</v>
      </c>
      <c r="G11" s="45">
        <v>19.773299999999999</v>
      </c>
      <c r="H11" s="45">
        <v>14.781499999999999</v>
      </c>
      <c r="I11" s="45">
        <v>22.295500000000001</v>
      </c>
      <c r="J11" s="45">
        <v>35.113700000000001</v>
      </c>
      <c r="K11" s="45">
        <v>15.8423</v>
      </c>
      <c r="L11" s="45">
        <v>14.9682</v>
      </c>
      <c r="M11" s="45">
        <v>19.886299999999999</v>
      </c>
      <c r="N11" s="45">
        <v>16.531700000000001</v>
      </c>
      <c r="O11" s="45">
        <v>12.568899999999999</v>
      </c>
      <c r="P11" s="45">
        <v>20.252500000000001</v>
      </c>
      <c r="Q11" s="45">
        <v>9.7152999999999992</v>
      </c>
      <c r="R11" s="45">
        <v>0</v>
      </c>
      <c r="S11" s="45">
        <v>11.4619</v>
      </c>
      <c r="T11" s="45">
        <v>9.4710999999999999</v>
      </c>
      <c r="U11" s="45">
        <v>10.0632</v>
      </c>
      <c r="V11" s="45">
        <v>0</v>
      </c>
      <c r="W11" s="45">
        <v>10.0632</v>
      </c>
      <c r="X11" s="45">
        <v>12.8873</v>
      </c>
      <c r="Y11" s="45">
        <v>12.0176</v>
      </c>
      <c r="Z11" s="45">
        <v>9.8956999999999997</v>
      </c>
      <c r="AA11" s="45">
        <v>16.124700000000001</v>
      </c>
      <c r="AB11" s="45">
        <v>0</v>
      </c>
      <c r="AC11" s="45">
        <v>16.124700000000001</v>
      </c>
      <c r="AD11" s="45">
        <v>0</v>
      </c>
      <c r="AE11" s="45">
        <v>12.0176</v>
      </c>
      <c r="AF11" s="45">
        <v>16.38</v>
      </c>
      <c r="AG11" s="45">
        <v>7.2186000000000003</v>
      </c>
      <c r="AH11" s="45">
        <v>0</v>
      </c>
      <c r="AI11" s="45">
        <v>7.2186000000000003</v>
      </c>
      <c r="AJ11" s="45">
        <v>12.8873</v>
      </c>
      <c r="AK11" s="45">
        <v>0</v>
      </c>
      <c r="AL11" s="45">
        <v>6.8388999999999998</v>
      </c>
      <c r="AM11" s="45">
        <v>18.888000000000002</v>
      </c>
    </row>
    <row r="12" spans="1:39" hidden="1" outlineLevel="1">
      <c r="A12" s="8">
        <v>40575</v>
      </c>
      <c r="B12" s="45">
        <v>23.179300000000001</v>
      </c>
      <c r="C12" s="45">
        <v>26.672999999999998</v>
      </c>
      <c r="D12" s="45">
        <v>34.6875</v>
      </c>
      <c r="E12" s="45">
        <v>19.790800000000001</v>
      </c>
      <c r="F12" s="45">
        <v>21.6858</v>
      </c>
      <c r="G12" s="45">
        <v>18.664400000000001</v>
      </c>
      <c r="H12" s="45">
        <v>15.4864</v>
      </c>
      <c r="I12" s="45">
        <v>27.202400000000001</v>
      </c>
      <c r="J12" s="45">
        <v>34.972099999999998</v>
      </c>
      <c r="K12" s="45">
        <v>20.317299999999999</v>
      </c>
      <c r="L12" s="45">
        <v>21.6858</v>
      </c>
      <c r="M12" s="45">
        <v>18.756499999999999</v>
      </c>
      <c r="N12" s="45">
        <v>18.525400000000001</v>
      </c>
      <c r="O12" s="45">
        <v>12.5471</v>
      </c>
      <c r="P12" s="45">
        <v>20.5977</v>
      </c>
      <c r="Q12" s="45">
        <v>9.8175000000000008</v>
      </c>
      <c r="R12" s="45">
        <v>0</v>
      </c>
      <c r="S12" s="45">
        <v>10.210699999999999</v>
      </c>
      <c r="T12" s="45">
        <v>9.7850999999999999</v>
      </c>
      <c r="U12" s="45">
        <v>11.4018</v>
      </c>
      <c r="V12" s="45">
        <v>0</v>
      </c>
      <c r="W12" s="45">
        <v>11.4018</v>
      </c>
      <c r="X12" s="45">
        <v>0</v>
      </c>
      <c r="Y12" s="45">
        <v>17.4497</v>
      </c>
      <c r="Z12" s="45">
        <v>9.2592999999999996</v>
      </c>
      <c r="AA12" s="45">
        <v>18.054600000000001</v>
      </c>
      <c r="AB12" s="45">
        <v>0</v>
      </c>
      <c r="AC12" s="45">
        <v>18.054600000000001</v>
      </c>
      <c r="AD12" s="45">
        <v>0</v>
      </c>
      <c r="AE12" s="45">
        <v>22.011199999999999</v>
      </c>
      <c r="AF12" s="45">
        <v>15.2651</v>
      </c>
      <c r="AG12" s="45">
        <v>8.8550000000000004</v>
      </c>
      <c r="AH12" s="45">
        <v>0</v>
      </c>
      <c r="AI12" s="45">
        <v>8.8550000000000004</v>
      </c>
      <c r="AJ12" s="45">
        <v>0</v>
      </c>
      <c r="AK12" s="45">
        <v>13.900399999999999</v>
      </c>
      <c r="AL12" s="45">
        <v>7.5664999999999996</v>
      </c>
      <c r="AM12" s="45">
        <v>20.127600000000001</v>
      </c>
    </row>
    <row r="13" spans="1:39" hidden="1" outlineLevel="1">
      <c r="A13" s="8">
        <v>40603</v>
      </c>
      <c r="B13" s="45">
        <v>28.325600000000001</v>
      </c>
      <c r="C13" s="45">
        <v>30.128599999999999</v>
      </c>
      <c r="D13" s="45">
        <v>35.075099999999999</v>
      </c>
      <c r="E13" s="45">
        <v>25.525700000000001</v>
      </c>
      <c r="F13" s="45">
        <v>31.3003</v>
      </c>
      <c r="G13" s="45">
        <v>22.130299999999998</v>
      </c>
      <c r="H13" s="45">
        <v>18.342700000000001</v>
      </c>
      <c r="I13" s="45">
        <v>30.683599999999998</v>
      </c>
      <c r="J13" s="45">
        <v>35.279699999999998</v>
      </c>
      <c r="K13" s="45">
        <v>26.244199999999999</v>
      </c>
      <c r="L13" s="45">
        <v>31.5305</v>
      </c>
      <c r="M13" s="45">
        <v>22.340499999999999</v>
      </c>
      <c r="N13" s="45">
        <v>20.370200000000001</v>
      </c>
      <c r="O13" s="45">
        <v>14.1661</v>
      </c>
      <c r="P13" s="45">
        <v>21.5687</v>
      </c>
      <c r="Q13" s="45">
        <v>12.149800000000001</v>
      </c>
      <c r="R13" s="45">
        <v>10.943</v>
      </c>
      <c r="S13" s="45">
        <v>8.7152999999999992</v>
      </c>
      <c r="T13" s="45">
        <v>12.8605</v>
      </c>
      <c r="U13" s="45">
        <v>14.7677</v>
      </c>
      <c r="V13" s="45">
        <v>0</v>
      </c>
      <c r="W13" s="45">
        <v>14.7677</v>
      </c>
      <c r="X13" s="45">
        <v>0</v>
      </c>
      <c r="Y13" s="45">
        <v>16.628399999999999</v>
      </c>
      <c r="Z13" s="45">
        <v>11.884399999999999</v>
      </c>
      <c r="AA13" s="45">
        <v>18.894200000000001</v>
      </c>
      <c r="AB13" s="45">
        <v>0</v>
      </c>
      <c r="AC13" s="45">
        <v>18.894200000000001</v>
      </c>
      <c r="AD13" s="45">
        <v>0</v>
      </c>
      <c r="AE13" s="45">
        <v>19.356200000000001</v>
      </c>
      <c r="AF13" s="45">
        <v>18.174399999999999</v>
      </c>
      <c r="AG13" s="45">
        <v>8.3640000000000008</v>
      </c>
      <c r="AH13" s="45">
        <v>0</v>
      </c>
      <c r="AI13" s="45">
        <v>8.3640000000000008</v>
      </c>
      <c r="AJ13" s="45">
        <v>0</v>
      </c>
      <c r="AK13" s="45">
        <v>12.372299999999999</v>
      </c>
      <c r="AL13" s="45">
        <v>2.2042999999999999</v>
      </c>
      <c r="AM13" s="45">
        <v>21.553100000000001</v>
      </c>
    </row>
    <row r="14" spans="1:39" hidden="1" outlineLevel="1">
      <c r="A14" s="8">
        <v>40634</v>
      </c>
      <c r="B14" s="45">
        <v>29.979800000000001</v>
      </c>
      <c r="C14" s="45">
        <v>31.312899999999999</v>
      </c>
      <c r="D14" s="45">
        <v>35.3827</v>
      </c>
      <c r="E14" s="45">
        <v>24.639600000000002</v>
      </c>
      <c r="F14" s="45">
        <v>28.850999999999999</v>
      </c>
      <c r="G14" s="45">
        <v>22.4818</v>
      </c>
      <c r="H14" s="45">
        <v>20.114699999999999</v>
      </c>
      <c r="I14" s="45">
        <v>31.5837</v>
      </c>
      <c r="J14" s="45">
        <v>35.441499999999998</v>
      </c>
      <c r="K14" s="45">
        <v>25.040800000000001</v>
      </c>
      <c r="L14" s="45">
        <v>28.850999999999999</v>
      </c>
      <c r="M14" s="45">
        <v>22.692</v>
      </c>
      <c r="N14" s="45">
        <v>21.678799999999999</v>
      </c>
      <c r="O14" s="45">
        <v>15.1747</v>
      </c>
      <c r="P14" s="45">
        <v>20.653700000000001</v>
      </c>
      <c r="Q14" s="45">
        <v>14.2098</v>
      </c>
      <c r="R14" s="45" t="s">
        <v>268</v>
      </c>
      <c r="S14" s="45">
        <v>13.801500000000001</v>
      </c>
      <c r="T14" s="45">
        <v>14.401400000000001</v>
      </c>
      <c r="U14" s="45">
        <v>12.2255</v>
      </c>
      <c r="V14" s="45">
        <v>0</v>
      </c>
      <c r="W14" s="45">
        <v>12.2255</v>
      </c>
      <c r="X14" s="45">
        <v>0</v>
      </c>
      <c r="Y14" s="45">
        <v>22.948399999999999</v>
      </c>
      <c r="Z14" s="45">
        <v>11.4079</v>
      </c>
      <c r="AA14" s="45">
        <v>18.607299999999999</v>
      </c>
      <c r="AB14" s="45">
        <v>0</v>
      </c>
      <c r="AC14" s="45">
        <v>18.607299999999999</v>
      </c>
      <c r="AD14" s="45">
        <v>0</v>
      </c>
      <c r="AE14" s="45">
        <v>22.948399999999999</v>
      </c>
      <c r="AF14" s="45">
        <v>18.001300000000001</v>
      </c>
      <c r="AG14" s="45">
        <v>3.4716999999999998</v>
      </c>
      <c r="AH14" s="45">
        <v>0</v>
      </c>
      <c r="AI14" s="45">
        <v>3.4716999999999998</v>
      </c>
      <c r="AJ14" s="45" t="s">
        <v>268</v>
      </c>
      <c r="AK14" s="45">
        <v>0</v>
      </c>
      <c r="AL14" s="45">
        <v>3.4716999999999998</v>
      </c>
      <c r="AM14" s="45">
        <v>21.494800000000001</v>
      </c>
    </row>
    <row r="15" spans="1:39" hidden="1" outlineLevel="1">
      <c r="A15" s="8">
        <v>40664</v>
      </c>
      <c r="B15" s="45">
        <v>29.460699999999999</v>
      </c>
      <c r="C15" s="45">
        <v>30.6554</v>
      </c>
      <c r="D15" s="45">
        <v>35.377699999999997</v>
      </c>
      <c r="E15" s="45">
        <v>23.558</v>
      </c>
      <c r="F15" s="45">
        <v>29.239100000000001</v>
      </c>
      <c r="G15" s="45">
        <v>19.9419</v>
      </c>
      <c r="H15" s="45">
        <v>15.773300000000001</v>
      </c>
      <c r="I15" s="45">
        <v>31.773399999999999</v>
      </c>
      <c r="J15" s="45">
        <v>35.430100000000003</v>
      </c>
      <c r="K15" s="45">
        <v>25.456700000000001</v>
      </c>
      <c r="L15" s="45">
        <v>29.6448</v>
      </c>
      <c r="M15" s="45">
        <v>22.7258</v>
      </c>
      <c r="N15" s="45">
        <v>15.9886</v>
      </c>
      <c r="O15" s="45">
        <v>11.563000000000001</v>
      </c>
      <c r="P15" s="45">
        <v>20.792100000000001</v>
      </c>
      <c r="Q15" s="45">
        <v>11.1896</v>
      </c>
      <c r="R15" s="45">
        <v>11.7395</v>
      </c>
      <c r="S15" s="45">
        <v>11.047700000000001</v>
      </c>
      <c r="T15" s="45">
        <v>13.0694</v>
      </c>
      <c r="U15" s="45">
        <v>19.386700000000001</v>
      </c>
      <c r="V15" s="45">
        <v>0</v>
      </c>
      <c r="W15" s="45">
        <v>19.386700000000001</v>
      </c>
      <c r="X15" s="45">
        <v>0</v>
      </c>
      <c r="Y15" s="45">
        <v>19.5505</v>
      </c>
      <c r="Z15" s="45">
        <v>19.376899999999999</v>
      </c>
      <c r="AA15" s="45">
        <v>21.8673</v>
      </c>
      <c r="AB15" s="45">
        <v>0</v>
      </c>
      <c r="AC15" s="45">
        <v>21.8673</v>
      </c>
      <c r="AD15" s="45">
        <v>0</v>
      </c>
      <c r="AE15" s="45">
        <v>19.5505</v>
      </c>
      <c r="AF15" s="45">
        <v>22.0533</v>
      </c>
      <c r="AG15" s="45">
        <v>11.5168</v>
      </c>
      <c r="AH15" s="45">
        <v>0</v>
      </c>
      <c r="AI15" s="45">
        <v>11.5168</v>
      </c>
      <c r="AJ15" s="45">
        <v>0</v>
      </c>
      <c r="AK15" s="45">
        <v>0</v>
      </c>
      <c r="AL15" s="45">
        <v>11.5168</v>
      </c>
      <c r="AM15" s="45">
        <v>20.555800000000001</v>
      </c>
    </row>
    <row r="16" spans="1:39" hidden="1" outlineLevel="1">
      <c r="A16" s="8">
        <v>40695</v>
      </c>
      <c r="B16" s="45">
        <v>32.047800000000002</v>
      </c>
      <c r="C16" s="45">
        <v>33.668799999999997</v>
      </c>
      <c r="D16" s="45">
        <v>35.390900000000002</v>
      </c>
      <c r="E16" s="45">
        <v>30.6097</v>
      </c>
      <c r="F16" s="45">
        <v>41.401499999999999</v>
      </c>
      <c r="G16" s="45">
        <v>24.4316</v>
      </c>
      <c r="H16" s="45">
        <v>19.898900000000001</v>
      </c>
      <c r="I16" s="45">
        <v>33.787700000000001</v>
      </c>
      <c r="J16" s="45">
        <v>35.451700000000002</v>
      </c>
      <c r="K16" s="45">
        <v>30.8078</v>
      </c>
      <c r="L16" s="45">
        <v>41.443100000000001</v>
      </c>
      <c r="M16" s="45">
        <v>24.506</v>
      </c>
      <c r="N16" s="45">
        <v>20.510100000000001</v>
      </c>
      <c r="O16" s="45">
        <v>17.3003</v>
      </c>
      <c r="P16" s="45">
        <v>21.337599999999998</v>
      </c>
      <c r="Q16" s="45">
        <v>14.803699999999999</v>
      </c>
      <c r="R16" s="45">
        <v>28.873699999999999</v>
      </c>
      <c r="S16" s="45">
        <v>14.9612</v>
      </c>
      <c r="T16" s="45">
        <v>12.155200000000001</v>
      </c>
      <c r="U16" s="45">
        <v>15.9488</v>
      </c>
      <c r="V16" s="45">
        <v>0</v>
      </c>
      <c r="W16" s="45">
        <v>15.9488</v>
      </c>
      <c r="X16" s="45">
        <v>0</v>
      </c>
      <c r="Y16" s="45">
        <v>22.752500000000001</v>
      </c>
      <c r="Z16" s="45">
        <v>15.5406</v>
      </c>
      <c r="AA16" s="45">
        <v>15.9558</v>
      </c>
      <c r="AB16" s="45">
        <v>0</v>
      </c>
      <c r="AC16" s="45">
        <v>15.9558</v>
      </c>
      <c r="AD16" s="45">
        <v>0</v>
      </c>
      <c r="AE16" s="45">
        <v>22.7593</v>
      </c>
      <c r="AF16" s="45">
        <v>15.547000000000001</v>
      </c>
      <c r="AG16" s="45">
        <v>12.5943</v>
      </c>
      <c r="AH16" s="45">
        <v>0</v>
      </c>
      <c r="AI16" s="45">
        <v>12.5943</v>
      </c>
      <c r="AJ16" s="45">
        <v>0</v>
      </c>
      <c r="AK16" s="45">
        <v>11.62</v>
      </c>
      <c r="AL16" s="45">
        <v>12.610799999999999</v>
      </c>
      <c r="AM16" s="45">
        <v>23.665099999999999</v>
      </c>
    </row>
    <row r="17" spans="1:39" hidden="1" outlineLevel="1">
      <c r="A17" s="8">
        <v>40725</v>
      </c>
      <c r="B17" s="45">
        <v>26.723099999999999</v>
      </c>
      <c r="C17" s="45">
        <v>27.8721</v>
      </c>
      <c r="D17" s="45">
        <v>35.082700000000003</v>
      </c>
      <c r="E17" s="45">
        <v>21.087</v>
      </c>
      <c r="F17" s="45">
        <v>24.1722</v>
      </c>
      <c r="G17" s="45">
        <v>20.556699999999999</v>
      </c>
      <c r="H17" s="45">
        <v>12.716900000000001</v>
      </c>
      <c r="I17" s="45">
        <v>27.981300000000001</v>
      </c>
      <c r="J17" s="45">
        <v>35.1004</v>
      </c>
      <c r="K17" s="45">
        <v>21.216200000000001</v>
      </c>
      <c r="L17" s="45">
        <v>24.159099999999999</v>
      </c>
      <c r="M17" s="45">
        <v>20.586400000000001</v>
      </c>
      <c r="N17" s="45">
        <v>13.1045</v>
      </c>
      <c r="O17" s="45">
        <v>13.9947</v>
      </c>
      <c r="P17" s="45">
        <v>28.762899999999998</v>
      </c>
      <c r="Q17" s="45">
        <v>10.895200000000001</v>
      </c>
      <c r="R17" s="45">
        <v>38.5837</v>
      </c>
      <c r="S17" s="45">
        <v>14.776300000000001</v>
      </c>
      <c r="T17" s="45">
        <v>8.8167000000000009</v>
      </c>
      <c r="U17" s="45">
        <v>15.1432</v>
      </c>
      <c r="V17" s="45">
        <v>0</v>
      </c>
      <c r="W17" s="45">
        <v>15.1432</v>
      </c>
      <c r="X17" s="45">
        <v>0</v>
      </c>
      <c r="Y17" s="45">
        <v>12.0243</v>
      </c>
      <c r="Z17" s="45">
        <v>15.2471</v>
      </c>
      <c r="AA17" s="45">
        <v>15.9679</v>
      </c>
      <c r="AB17" s="45">
        <v>0</v>
      </c>
      <c r="AC17" s="45">
        <v>15.9679</v>
      </c>
      <c r="AD17" s="45">
        <v>0</v>
      </c>
      <c r="AE17" s="45">
        <v>12.0243</v>
      </c>
      <c r="AF17" s="45">
        <v>16.134599999999999</v>
      </c>
      <c r="AG17" s="45">
        <v>11.949299999999999</v>
      </c>
      <c r="AH17" s="45">
        <v>0</v>
      </c>
      <c r="AI17" s="45">
        <v>11.949299999999999</v>
      </c>
      <c r="AJ17" s="45">
        <v>0</v>
      </c>
      <c r="AK17" s="45">
        <v>0</v>
      </c>
      <c r="AL17" s="45">
        <v>11.949299999999999</v>
      </c>
      <c r="AM17" s="45">
        <v>22.071200000000001</v>
      </c>
    </row>
    <row r="18" spans="1:39" hidden="1" outlineLevel="1">
      <c r="A18" s="8">
        <v>40756</v>
      </c>
      <c r="B18" s="45">
        <v>25.212</v>
      </c>
      <c r="C18" s="45">
        <v>26.008400000000002</v>
      </c>
      <c r="D18" s="45">
        <v>34.603099999999998</v>
      </c>
      <c r="E18" s="45">
        <v>21.124199999999998</v>
      </c>
      <c r="F18" s="45">
        <v>25.682700000000001</v>
      </c>
      <c r="G18" s="45">
        <v>19.508199999999999</v>
      </c>
      <c r="H18" s="45">
        <v>18.1616</v>
      </c>
      <c r="I18" s="45">
        <v>26.176500000000001</v>
      </c>
      <c r="J18" s="45">
        <v>34.6173</v>
      </c>
      <c r="K18" s="45">
        <v>21.268799999999999</v>
      </c>
      <c r="L18" s="45">
        <v>25.6858</v>
      </c>
      <c r="M18" s="45">
        <v>19.526900000000001</v>
      </c>
      <c r="N18" s="45">
        <v>18.971900000000002</v>
      </c>
      <c r="O18" s="45">
        <v>15.369300000000001</v>
      </c>
      <c r="P18" s="45">
        <v>22.283200000000001</v>
      </c>
      <c r="Q18" s="45">
        <v>15.1799</v>
      </c>
      <c r="R18" s="45">
        <v>11</v>
      </c>
      <c r="S18" s="45">
        <v>14.641999999999999</v>
      </c>
      <c r="T18" s="45">
        <v>15.2515</v>
      </c>
      <c r="U18" s="45">
        <v>16.191600000000001</v>
      </c>
      <c r="V18" s="45">
        <v>0</v>
      </c>
      <c r="W18" s="45">
        <v>16.191600000000001</v>
      </c>
      <c r="X18" s="45">
        <v>5.0163000000000002</v>
      </c>
      <c r="Y18" s="45">
        <v>18.859200000000001</v>
      </c>
      <c r="Z18" s="45">
        <v>15.915800000000001</v>
      </c>
      <c r="AA18" s="45">
        <v>16.440899999999999</v>
      </c>
      <c r="AB18" s="45">
        <v>0</v>
      </c>
      <c r="AC18" s="45">
        <v>16.440899999999999</v>
      </c>
      <c r="AD18" s="45">
        <v>5.0163000000000002</v>
      </c>
      <c r="AE18" s="45">
        <v>18.859200000000001</v>
      </c>
      <c r="AF18" s="45">
        <v>16.187799999999999</v>
      </c>
      <c r="AG18" s="45">
        <v>7.4867999999999997</v>
      </c>
      <c r="AH18" s="45">
        <v>0</v>
      </c>
      <c r="AI18" s="45">
        <v>7.4867999999999997</v>
      </c>
      <c r="AJ18" s="45">
        <v>0</v>
      </c>
      <c r="AK18" s="45">
        <v>0</v>
      </c>
      <c r="AL18" s="45">
        <v>7.4867999999999997</v>
      </c>
      <c r="AM18" s="45">
        <v>22.742000000000001</v>
      </c>
    </row>
    <row r="19" spans="1:39" hidden="1" outlineLevel="1">
      <c r="A19" s="8">
        <v>40787</v>
      </c>
      <c r="B19" s="45">
        <v>23.883199999999999</v>
      </c>
      <c r="C19" s="45">
        <v>25.956900000000001</v>
      </c>
      <c r="D19" s="45">
        <v>33.938000000000002</v>
      </c>
      <c r="E19" s="45">
        <v>21.959399999999999</v>
      </c>
      <c r="F19" s="45">
        <v>24.128599999999999</v>
      </c>
      <c r="G19" s="45">
        <v>23.380800000000001</v>
      </c>
      <c r="H19" s="45">
        <v>15.3742</v>
      </c>
      <c r="I19" s="45">
        <v>27.327500000000001</v>
      </c>
      <c r="J19" s="45">
        <v>33.967799999999997</v>
      </c>
      <c r="K19" s="45">
        <v>23.5075</v>
      </c>
      <c r="L19" s="45">
        <v>24.206700000000001</v>
      </c>
      <c r="M19" s="45">
        <v>24.482500000000002</v>
      </c>
      <c r="N19" s="45">
        <v>18.044899999999998</v>
      </c>
      <c r="O19" s="45">
        <v>11.9192</v>
      </c>
      <c r="P19" s="45">
        <v>24.157900000000001</v>
      </c>
      <c r="Q19" s="45">
        <v>11.7783</v>
      </c>
      <c r="R19" s="45">
        <v>11</v>
      </c>
      <c r="S19" s="45">
        <v>12.3188</v>
      </c>
      <c r="T19" s="45">
        <v>11.477499999999999</v>
      </c>
      <c r="U19" s="45">
        <v>14.2605</v>
      </c>
      <c r="V19" s="45">
        <v>0</v>
      </c>
      <c r="W19" s="45">
        <v>14.2605</v>
      </c>
      <c r="X19" s="45">
        <v>0</v>
      </c>
      <c r="Y19" s="45">
        <v>16.819700000000001</v>
      </c>
      <c r="Z19" s="45">
        <v>14.198399999999999</v>
      </c>
      <c r="AA19" s="45">
        <v>15.771800000000001</v>
      </c>
      <c r="AB19" s="45">
        <v>0</v>
      </c>
      <c r="AC19" s="45">
        <v>15.771800000000001</v>
      </c>
      <c r="AD19" s="45">
        <v>0</v>
      </c>
      <c r="AE19" s="45">
        <v>16.825099999999999</v>
      </c>
      <c r="AF19" s="45">
        <v>15.7317</v>
      </c>
      <c r="AG19" s="45">
        <v>11.5116</v>
      </c>
      <c r="AH19" s="45">
        <v>0</v>
      </c>
      <c r="AI19" s="45">
        <v>11.5116</v>
      </c>
      <c r="AJ19" s="45">
        <v>0</v>
      </c>
      <c r="AK19" s="45">
        <v>13.7096</v>
      </c>
      <c r="AL19" s="45">
        <v>11.5113</v>
      </c>
      <c r="AM19" s="45">
        <v>20.04</v>
      </c>
    </row>
    <row r="20" spans="1:39" hidden="1" outlineLevel="1">
      <c r="A20" s="8">
        <v>40817</v>
      </c>
      <c r="B20" s="45">
        <v>24.459099999999999</v>
      </c>
      <c r="C20" s="45">
        <v>27.3446</v>
      </c>
      <c r="D20" s="45">
        <v>33.996400000000001</v>
      </c>
      <c r="E20" s="45">
        <v>23.182600000000001</v>
      </c>
      <c r="F20" s="45">
        <v>24.2807</v>
      </c>
      <c r="G20" s="45">
        <v>23.6309</v>
      </c>
      <c r="H20" s="45">
        <v>19.273900000000001</v>
      </c>
      <c r="I20" s="45">
        <v>27.517399999999999</v>
      </c>
      <c r="J20" s="45">
        <v>34.0227</v>
      </c>
      <c r="K20" s="45">
        <v>23.368200000000002</v>
      </c>
      <c r="L20" s="45">
        <v>24.502300000000002</v>
      </c>
      <c r="M20" s="45">
        <v>23.711400000000001</v>
      </c>
      <c r="N20" s="45">
        <v>19.5837</v>
      </c>
      <c r="O20" s="45">
        <v>15.315799999999999</v>
      </c>
      <c r="P20" s="45">
        <v>23.496500000000001</v>
      </c>
      <c r="Q20" s="45">
        <v>14.7204</v>
      </c>
      <c r="R20" s="45">
        <v>14.542899999999999</v>
      </c>
      <c r="S20" s="45">
        <v>15.723699999999999</v>
      </c>
      <c r="T20" s="45">
        <v>14.2788</v>
      </c>
      <c r="U20" s="45">
        <v>17.0151</v>
      </c>
      <c r="V20" s="45">
        <v>0</v>
      </c>
      <c r="W20" s="45">
        <v>17.0151</v>
      </c>
      <c r="X20" s="45">
        <v>17.95</v>
      </c>
      <c r="Y20" s="45">
        <v>22.281099999999999</v>
      </c>
      <c r="Z20" s="45">
        <v>14.3004</v>
      </c>
      <c r="AA20" s="45">
        <v>17.583300000000001</v>
      </c>
      <c r="AB20" s="45">
        <v>0</v>
      </c>
      <c r="AC20" s="45">
        <v>17.583300000000001</v>
      </c>
      <c r="AD20" s="45">
        <v>17.95</v>
      </c>
      <c r="AE20" s="45">
        <v>22.2911</v>
      </c>
      <c r="AF20" s="45">
        <v>15.4467</v>
      </c>
      <c r="AG20" s="45">
        <v>11.7334</v>
      </c>
      <c r="AH20" s="45">
        <v>0</v>
      </c>
      <c r="AI20" s="45">
        <v>11.7334</v>
      </c>
      <c r="AJ20" s="45">
        <v>0</v>
      </c>
      <c r="AK20" s="45">
        <v>13.08</v>
      </c>
      <c r="AL20" s="45">
        <v>11.732699999999999</v>
      </c>
      <c r="AM20" s="45">
        <v>22.5932</v>
      </c>
    </row>
    <row r="21" spans="1:39" hidden="1" outlineLevel="1">
      <c r="A21" s="8">
        <v>40848</v>
      </c>
      <c r="B21" s="45">
        <v>24.131799999999998</v>
      </c>
      <c r="C21" s="45">
        <v>25.021699999999999</v>
      </c>
      <c r="D21" s="45">
        <v>33.352899999999998</v>
      </c>
      <c r="E21" s="45">
        <v>21.250900000000001</v>
      </c>
      <c r="F21" s="45">
        <v>25.291499999999999</v>
      </c>
      <c r="G21" s="45">
        <v>21.705300000000001</v>
      </c>
      <c r="H21" s="45">
        <v>17.0379</v>
      </c>
      <c r="I21" s="45">
        <v>25.052600000000002</v>
      </c>
      <c r="J21" s="45">
        <v>33.396099999999997</v>
      </c>
      <c r="K21" s="45">
        <v>21.278500000000001</v>
      </c>
      <c r="L21" s="45">
        <v>25.291699999999999</v>
      </c>
      <c r="M21" s="45">
        <v>21.7181</v>
      </c>
      <c r="N21" s="45">
        <v>17.069400000000002</v>
      </c>
      <c r="O21" s="45">
        <v>16.8034</v>
      </c>
      <c r="P21" s="45">
        <v>22.9923</v>
      </c>
      <c r="Q21" s="45">
        <v>13.538399999999999</v>
      </c>
      <c r="R21" s="45">
        <v>11</v>
      </c>
      <c r="S21" s="45">
        <v>12.052099999999999</v>
      </c>
      <c r="T21" s="45">
        <v>13.812099999999999</v>
      </c>
      <c r="U21" s="45">
        <v>16.412199999999999</v>
      </c>
      <c r="V21" s="45">
        <v>0</v>
      </c>
      <c r="W21" s="45">
        <v>16.412199999999999</v>
      </c>
      <c r="X21" s="45">
        <v>14.748900000000001</v>
      </c>
      <c r="Y21" s="45">
        <v>17.950700000000001</v>
      </c>
      <c r="Z21" s="45">
        <v>16.287299999999998</v>
      </c>
      <c r="AA21" s="45">
        <v>16.696999999999999</v>
      </c>
      <c r="AB21" s="45">
        <v>0</v>
      </c>
      <c r="AC21" s="45">
        <v>16.696999999999999</v>
      </c>
      <c r="AD21" s="45">
        <v>14.748900000000001</v>
      </c>
      <c r="AE21" s="45">
        <v>17.950700000000001</v>
      </c>
      <c r="AF21" s="45">
        <v>16.601400000000002</v>
      </c>
      <c r="AG21" s="45">
        <v>10.0311</v>
      </c>
      <c r="AH21" s="45">
        <v>0</v>
      </c>
      <c r="AI21" s="45">
        <v>10.0311</v>
      </c>
      <c r="AJ21" s="45">
        <v>0</v>
      </c>
      <c r="AK21" s="45">
        <v>0</v>
      </c>
      <c r="AL21" s="45">
        <v>10.0311</v>
      </c>
      <c r="AM21" s="45">
        <v>21.927399999999999</v>
      </c>
    </row>
    <row r="22" spans="1:39" hidden="1" outlineLevel="1">
      <c r="A22" s="8">
        <v>40878</v>
      </c>
      <c r="B22" s="45">
        <v>25.162099999999999</v>
      </c>
      <c r="C22" s="45">
        <v>26.7027</v>
      </c>
      <c r="D22" s="45">
        <v>33.844000000000001</v>
      </c>
      <c r="E22" s="45">
        <v>23.209299999999999</v>
      </c>
      <c r="F22" s="45">
        <v>25.612400000000001</v>
      </c>
      <c r="G22" s="45">
        <v>23.6233</v>
      </c>
      <c r="H22" s="45">
        <v>17.383400000000002</v>
      </c>
      <c r="I22" s="45">
        <v>26.777699999999999</v>
      </c>
      <c r="J22" s="45">
        <v>33.866399999999999</v>
      </c>
      <c r="K22" s="45">
        <v>23.2879</v>
      </c>
      <c r="L22" s="45">
        <v>25.624400000000001</v>
      </c>
      <c r="M22" s="45">
        <v>23.6509</v>
      </c>
      <c r="N22" s="45">
        <v>17.537099999999999</v>
      </c>
      <c r="O22" s="45">
        <v>14.8825</v>
      </c>
      <c r="P22" s="45">
        <v>23.008800000000001</v>
      </c>
      <c r="Q22" s="45">
        <v>13.9034</v>
      </c>
      <c r="R22" s="45">
        <v>11</v>
      </c>
      <c r="S22" s="45">
        <v>15.6515</v>
      </c>
      <c r="T22" s="45">
        <v>13.5191</v>
      </c>
      <c r="U22" s="45">
        <v>16.5152</v>
      </c>
      <c r="V22" s="45">
        <v>0</v>
      </c>
      <c r="W22" s="45">
        <v>16.5152</v>
      </c>
      <c r="X22" s="45">
        <v>0</v>
      </c>
      <c r="Y22" s="45">
        <v>29.095199999999998</v>
      </c>
      <c r="Z22" s="45">
        <v>16.008600000000001</v>
      </c>
      <c r="AA22" s="45">
        <v>16.519500000000001</v>
      </c>
      <c r="AB22" s="45">
        <v>0</v>
      </c>
      <c r="AC22" s="45">
        <v>16.519500000000001</v>
      </c>
      <c r="AD22" s="45">
        <v>0</v>
      </c>
      <c r="AE22" s="45">
        <v>29.095199999999998</v>
      </c>
      <c r="AF22" s="45">
        <v>16.012699999999999</v>
      </c>
      <c r="AG22" s="45">
        <v>11.361599999999999</v>
      </c>
      <c r="AH22" s="45">
        <v>0</v>
      </c>
      <c r="AI22" s="45">
        <v>11.361599999999999</v>
      </c>
      <c r="AJ22" s="45">
        <v>0</v>
      </c>
      <c r="AK22" s="45">
        <v>0</v>
      </c>
      <c r="AL22" s="45">
        <v>11.361599999999999</v>
      </c>
      <c r="AM22" s="45">
        <v>22.8246</v>
      </c>
    </row>
    <row r="23" spans="1:39" hidden="1" outlineLevel="1">
      <c r="A23" s="8">
        <v>40909</v>
      </c>
      <c r="B23" s="45">
        <v>27.4892</v>
      </c>
      <c r="C23" s="45">
        <v>28.212299999999999</v>
      </c>
      <c r="D23" s="45">
        <v>32.6205</v>
      </c>
      <c r="E23" s="45">
        <v>24.563099999999999</v>
      </c>
      <c r="F23" s="45">
        <v>22.895700000000001</v>
      </c>
      <c r="G23" s="45">
        <v>26.842099999999999</v>
      </c>
      <c r="H23" s="45">
        <v>21.136700000000001</v>
      </c>
      <c r="I23" s="45">
        <v>28.248699999999999</v>
      </c>
      <c r="J23" s="45">
        <v>32.634399999999999</v>
      </c>
      <c r="K23" s="45">
        <v>24.608899999999998</v>
      </c>
      <c r="L23" s="45">
        <v>22.895700000000001</v>
      </c>
      <c r="M23" s="45">
        <v>26.865400000000001</v>
      </c>
      <c r="N23" s="45">
        <v>21.621400000000001</v>
      </c>
      <c r="O23" s="45">
        <v>15.3325</v>
      </c>
      <c r="P23" s="45">
        <v>22.734200000000001</v>
      </c>
      <c r="Q23" s="45">
        <v>13.1767</v>
      </c>
      <c r="R23" s="45">
        <v>11</v>
      </c>
      <c r="S23" s="45">
        <v>10.6517</v>
      </c>
      <c r="T23" s="45">
        <v>13.6599</v>
      </c>
      <c r="U23" s="45">
        <v>19.381900000000002</v>
      </c>
      <c r="V23" s="45">
        <v>0</v>
      </c>
      <c r="W23" s="45">
        <v>19.381900000000002</v>
      </c>
      <c r="X23" s="45">
        <v>20</v>
      </c>
      <c r="Y23" s="45">
        <v>24.37</v>
      </c>
      <c r="Z23" s="45">
        <v>18.560700000000001</v>
      </c>
      <c r="AA23" s="45">
        <v>19.8841</v>
      </c>
      <c r="AB23" s="45">
        <v>0</v>
      </c>
      <c r="AC23" s="45">
        <v>19.8841</v>
      </c>
      <c r="AD23" s="45">
        <v>20</v>
      </c>
      <c r="AE23" s="45">
        <v>24.37</v>
      </c>
      <c r="AF23" s="45">
        <v>19.616399999999999</v>
      </c>
      <c r="AG23" s="45">
        <v>6.3329000000000004</v>
      </c>
      <c r="AH23" s="45">
        <v>0</v>
      </c>
      <c r="AI23" s="45">
        <v>6.3329000000000004</v>
      </c>
      <c r="AJ23" s="45">
        <v>0</v>
      </c>
      <c r="AK23" s="45">
        <v>0</v>
      </c>
      <c r="AL23" s="45">
        <v>6.3329000000000004</v>
      </c>
      <c r="AM23" s="45">
        <v>22.9316</v>
      </c>
    </row>
    <row r="24" spans="1:39" hidden="1" outlineLevel="1">
      <c r="A24" s="8">
        <v>40940</v>
      </c>
      <c r="B24" s="45">
        <v>28.6708</v>
      </c>
      <c r="C24" s="45">
        <v>30.5838</v>
      </c>
      <c r="D24" s="45">
        <v>31.122900000000001</v>
      </c>
      <c r="E24" s="45">
        <v>30.346900000000002</v>
      </c>
      <c r="F24" s="45">
        <v>29.635999999999999</v>
      </c>
      <c r="G24" s="45">
        <v>32.380800000000001</v>
      </c>
      <c r="H24" s="45">
        <v>23.067599999999999</v>
      </c>
      <c r="I24" s="45">
        <v>30.622800000000002</v>
      </c>
      <c r="J24" s="45">
        <v>31.125699999999998</v>
      </c>
      <c r="K24" s="45">
        <v>30.401700000000002</v>
      </c>
      <c r="L24" s="45">
        <v>29.636099999999999</v>
      </c>
      <c r="M24" s="45">
        <v>32.415599999999998</v>
      </c>
      <c r="N24" s="45">
        <v>23.322199999999999</v>
      </c>
      <c r="O24" s="45">
        <v>17.420000000000002</v>
      </c>
      <c r="P24" s="45">
        <v>30.058800000000002</v>
      </c>
      <c r="Q24" s="45">
        <v>12.829499999999999</v>
      </c>
      <c r="R24" s="45">
        <v>11</v>
      </c>
      <c r="S24" s="45">
        <v>10.610200000000001</v>
      </c>
      <c r="T24" s="45">
        <v>13.5465</v>
      </c>
      <c r="U24" s="45">
        <v>17.032800000000002</v>
      </c>
      <c r="V24" s="45">
        <v>0</v>
      </c>
      <c r="W24" s="45">
        <v>17.032800000000002</v>
      </c>
      <c r="X24" s="45">
        <v>0</v>
      </c>
      <c r="Y24" s="45">
        <v>24.010300000000001</v>
      </c>
      <c r="Z24" s="45">
        <v>16.985600000000002</v>
      </c>
      <c r="AA24" s="45">
        <v>17.414999999999999</v>
      </c>
      <c r="AB24" s="45">
        <v>0</v>
      </c>
      <c r="AC24" s="45">
        <v>17.414999999999999</v>
      </c>
      <c r="AD24" s="45">
        <v>0</v>
      </c>
      <c r="AE24" s="45">
        <v>24.3628</v>
      </c>
      <c r="AF24" s="45">
        <v>17.366299999999999</v>
      </c>
      <c r="AG24" s="45">
        <v>11.201599999999999</v>
      </c>
      <c r="AH24" s="45">
        <v>0</v>
      </c>
      <c r="AI24" s="45">
        <v>11.201599999999999</v>
      </c>
      <c r="AJ24" s="45">
        <v>0</v>
      </c>
      <c r="AK24" s="45">
        <v>12</v>
      </c>
      <c r="AL24" s="45">
        <v>11.1991</v>
      </c>
      <c r="AM24" s="45">
        <v>22.104800000000001</v>
      </c>
    </row>
    <row r="25" spans="1:39" hidden="1" outlineLevel="1">
      <c r="A25" s="8">
        <v>40969</v>
      </c>
      <c r="B25" s="45">
        <v>25.023</v>
      </c>
      <c r="C25" s="45">
        <v>25.505600000000001</v>
      </c>
      <c r="D25" s="45">
        <v>30.0426</v>
      </c>
      <c r="E25" s="45">
        <v>23.388400000000001</v>
      </c>
      <c r="F25" s="45">
        <v>20.907699999999998</v>
      </c>
      <c r="G25" s="45">
        <v>29.5181</v>
      </c>
      <c r="H25" s="45">
        <v>14.850199999999999</v>
      </c>
      <c r="I25" s="45">
        <v>25.523700000000002</v>
      </c>
      <c r="J25" s="45">
        <v>30.086400000000001</v>
      </c>
      <c r="K25" s="45">
        <v>23.4024</v>
      </c>
      <c r="L25" s="45">
        <v>20.907699999999998</v>
      </c>
      <c r="M25" s="45">
        <v>29.540600000000001</v>
      </c>
      <c r="N25" s="45">
        <v>14.865500000000001</v>
      </c>
      <c r="O25" s="45">
        <v>18.046600000000002</v>
      </c>
      <c r="P25" s="45">
        <v>21.209900000000001</v>
      </c>
      <c r="Q25" s="45">
        <v>12.227499999999999</v>
      </c>
      <c r="R25" s="45">
        <v>11</v>
      </c>
      <c r="S25" s="45">
        <v>11.286300000000001</v>
      </c>
      <c r="T25" s="45">
        <v>12.761799999999999</v>
      </c>
      <c r="U25" s="45">
        <v>18.064599999999999</v>
      </c>
      <c r="V25" s="45">
        <v>0</v>
      </c>
      <c r="W25" s="45">
        <v>18.064599999999999</v>
      </c>
      <c r="X25" s="45">
        <v>0</v>
      </c>
      <c r="Y25" s="45">
        <v>22.7746</v>
      </c>
      <c r="Z25" s="45">
        <v>17.793700000000001</v>
      </c>
      <c r="AA25" s="45">
        <v>18.5322</v>
      </c>
      <c r="AB25" s="45">
        <v>0</v>
      </c>
      <c r="AC25" s="45">
        <v>18.5322</v>
      </c>
      <c r="AD25" s="45">
        <v>0</v>
      </c>
      <c r="AE25" s="45">
        <v>22.7746</v>
      </c>
      <c r="AF25" s="45">
        <v>18.261299999999999</v>
      </c>
      <c r="AG25" s="45">
        <v>13.5578</v>
      </c>
      <c r="AH25" s="45">
        <v>0</v>
      </c>
      <c r="AI25" s="45">
        <v>13.5578</v>
      </c>
      <c r="AJ25" s="45">
        <v>0</v>
      </c>
      <c r="AK25" s="45">
        <v>0</v>
      </c>
      <c r="AL25" s="45">
        <v>13.5578</v>
      </c>
      <c r="AM25" s="45">
        <v>22.776399999999999</v>
      </c>
    </row>
    <row r="26" spans="1:39" hidden="1" outlineLevel="1">
      <c r="A26" s="8">
        <v>41000</v>
      </c>
      <c r="B26" s="45">
        <v>26.039200000000001</v>
      </c>
      <c r="C26" s="45">
        <v>26.9864</v>
      </c>
      <c r="D26" s="45">
        <v>30.0108</v>
      </c>
      <c r="E26" s="45">
        <v>25.128499999999999</v>
      </c>
      <c r="F26" s="45">
        <v>24.1904</v>
      </c>
      <c r="G26" s="45">
        <v>27.3047</v>
      </c>
      <c r="H26" s="45">
        <v>18.366599999999998</v>
      </c>
      <c r="I26" s="45">
        <v>27.216799999999999</v>
      </c>
      <c r="J26" s="45">
        <v>30.070599999999999</v>
      </c>
      <c r="K26" s="45">
        <v>25.4253</v>
      </c>
      <c r="L26" s="45">
        <v>24.1904</v>
      </c>
      <c r="M26" s="45">
        <v>27.3233</v>
      </c>
      <c r="N26" s="45">
        <v>19.3154</v>
      </c>
      <c r="O26" s="45">
        <v>14.658300000000001</v>
      </c>
      <c r="P26" s="45">
        <v>18.408000000000001</v>
      </c>
      <c r="Q26" s="45">
        <v>14.2118</v>
      </c>
      <c r="R26" s="45">
        <v>0</v>
      </c>
      <c r="S26" s="45">
        <v>12.936</v>
      </c>
      <c r="T26" s="45">
        <v>14.2475</v>
      </c>
      <c r="U26" s="45">
        <v>18.610800000000001</v>
      </c>
      <c r="V26" s="45">
        <v>0</v>
      </c>
      <c r="W26" s="45">
        <v>18.610800000000001</v>
      </c>
      <c r="X26" s="45">
        <v>0</v>
      </c>
      <c r="Y26" s="45">
        <v>18.621600000000001</v>
      </c>
      <c r="Z26" s="45">
        <v>18.610199999999999</v>
      </c>
      <c r="AA26" s="45">
        <v>19.445900000000002</v>
      </c>
      <c r="AB26" s="45">
        <v>0</v>
      </c>
      <c r="AC26" s="45">
        <v>19.445900000000002</v>
      </c>
      <c r="AD26" s="45">
        <v>0</v>
      </c>
      <c r="AE26" s="45">
        <v>18.621600000000001</v>
      </c>
      <c r="AF26" s="45">
        <v>19.492599999999999</v>
      </c>
      <c r="AG26" s="45">
        <v>6.4690000000000003</v>
      </c>
      <c r="AH26" s="45">
        <v>0</v>
      </c>
      <c r="AI26" s="45">
        <v>6.4690000000000003</v>
      </c>
      <c r="AJ26" s="45">
        <v>0</v>
      </c>
      <c r="AK26" s="45">
        <v>0</v>
      </c>
      <c r="AL26" s="45">
        <v>6.4690000000000003</v>
      </c>
      <c r="AM26" s="45">
        <v>21.4163</v>
      </c>
    </row>
    <row r="27" spans="1:39" hidden="1" outlineLevel="1">
      <c r="A27" s="8">
        <v>41030</v>
      </c>
      <c r="B27" s="45">
        <v>25.641400000000001</v>
      </c>
      <c r="C27" s="45">
        <v>26.479700000000001</v>
      </c>
      <c r="D27" s="45">
        <v>28.3582</v>
      </c>
      <c r="E27" s="45">
        <v>25.199200000000001</v>
      </c>
      <c r="F27" s="45">
        <v>23.054400000000001</v>
      </c>
      <c r="G27" s="45">
        <v>27.869599999999998</v>
      </c>
      <c r="H27" s="45">
        <v>20.293800000000001</v>
      </c>
      <c r="I27" s="45">
        <v>26.569900000000001</v>
      </c>
      <c r="J27" s="45">
        <v>28.365400000000001</v>
      </c>
      <c r="K27" s="45">
        <v>25.331099999999999</v>
      </c>
      <c r="L27" s="45">
        <v>23.054400000000001</v>
      </c>
      <c r="M27" s="45">
        <v>27.889199999999999</v>
      </c>
      <c r="N27" s="45">
        <v>20.839400000000001</v>
      </c>
      <c r="O27" s="45">
        <v>16.198499999999999</v>
      </c>
      <c r="P27" s="45">
        <v>23.734000000000002</v>
      </c>
      <c r="Q27" s="45">
        <v>15.605700000000001</v>
      </c>
      <c r="R27" s="45" t="s">
        <v>268</v>
      </c>
      <c r="S27" s="45">
        <v>15.7241</v>
      </c>
      <c r="T27" s="45">
        <v>15.598000000000001</v>
      </c>
      <c r="U27" s="45">
        <v>18.6524</v>
      </c>
      <c r="V27" s="45">
        <v>0</v>
      </c>
      <c r="W27" s="45">
        <v>18.6524</v>
      </c>
      <c r="X27" s="45">
        <v>19.547899999999998</v>
      </c>
      <c r="Y27" s="45">
        <v>22.391200000000001</v>
      </c>
      <c r="Z27" s="45">
        <v>18.378599999999999</v>
      </c>
      <c r="AA27" s="45">
        <v>19.043800000000001</v>
      </c>
      <c r="AB27" s="45">
        <v>0</v>
      </c>
      <c r="AC27" s="45">
        <v>19.043800000000001</v>
      </c>
      <c r="AD27" s="45">
        <v>19.547899999999998</v>
      </c>
      <c r="AE27" s="45">
        <v>22.391200000000001</v>
      </c>
      <c r="AF27" s="45">
        <v>18.777699999999999</v>
      </c>
      <c r="AG27" s="45">
        <v>15.848699999999999</v>
      </c>
      <c r="AH27" s="45">
        <v>0</v>
      </c>
      <c r="AI27" s="45">
        <v>15.848699999999999</v>
      </c>
      <c r="AJ27" s="45" t="s">
        <v>268</v>
      </c>
      <c r="AK27" s="45">
        <v>0</v>
      </c>
      <c r="AL27" s="45">
        <v>15.848699999999999</v>
      </c>
      <c r="AM27" s="45">
        <v>21.982800000000001</v>
      </c>
    </row>
    <row r="28" spans="1:39" hidden="1" outlineLevel="1">
      <c r="A28" s="8">
        <v>41061</v>
      </c>
      <c r="B28" s="45">
        <v>23.9514</v>
      </c>
      <c r="C28" s="45">
        <v>24.517700000000001</v>
      </c>
      <c r="D28" s="45">
        <v>25.751000000000001</v>
      </c>
      <c r="E28" s="45">
        <v>23.819299999999998</v>
      </c>
      <c r="F28" s="45">
        <v>19.934699999999999</v>
      </c>
      <c r="G28" s="45">
        <v>27.307600000000001</v>
      </c>
      <c r="H28" s="45">
        <v>19.582000000000001</v>
      </c>
      <c r="I28" s="45">
        <v>24.548200000000001</v>
      </c>
      <c r="J28" s="45">
        <v>25.7546</v>
      </c>
      <c r="K28" s="45">
        <v>23.863299999999999</v>
      </c>
      <c r="L28" s="45">
        <v>19.934699999999999</v>
      </c>
      <c r="M28" s="45">
        <v>27.332699999999999</v>
      </c>
      <c r="N28" s="45">
        <v>19.704000000000001</v>
      </c>
      <c r="O28" s="45">
        <v>17.9255</v>
      </c>
      <c r="P28" s="45">
        <v>24.5703</v>
      </c>
      <c r="Q28" s="45">
        <v>15.827400000000001</v>
      </c>
      <c r="R28" s="45">
        <v>0</v>
      </c>
      <c r="S28" s="45">
        <v>14.245900000000001</v>
      </c>
      <c r="T28" s="45">
        <v>16.191400000000002</v>
      </c>
      <c r="U28" s="45">
        <v>18.274699999999999</v>
      </c>
      <c r="V28" s="45">
        <v>0</v>
      </c>
      <c r="W28" s="45">
        <v>18.274699999999999</v>
      </c>
      <c r="X28" s="45">
        <v>0</v>
      </c>
      <c r="Y28" s="45">
        <v>19.5871</v>
      </c>
      <c r="Z28" s="45">
        <v>18.1919</v>
      </c>
      <c r="AA28" s="45">
        <v>19.384</v>
      </c>
      <c r="AB28" s="45">
        <v>0</v>
      </c>
      <c r="AC28" s="45">
        <v>19.384</v>
      </c>
      <c r="AD28" s="45">
        <v>0</v>
      </c>
      <c r="AE28" s="45">
        <v>19.5871</v>
      </c>
      <c r="AF28" s="45">
        <v>19.369399999999999</v>
      </c>
      <c r="AG28" s="45">
        <v>9.4586000000000006</v>
      </c>
      <c r="AH28" s="45">
        <v>0</v>
      </c>
      <c r="AI28" s="45">
        <v>9.4586000000000006</v>
      </c>
      <c r="AJ28" s="45">
        <v>0</v>
      </c>
      <c r="AK28" s="45">
        <v>0</v>
      </c>
      <c r="AL28" s="45">
        <v>9.4586000000000006</v>
      </c>
      <c r="AM28" s="45">
        <v>23.021000000000001</v>
      </c>
    </row>
    <row r="29" spans="1:39" hidden="1" outlineLevel="1">
      <c r="A29" s="8">
        <v>41091</v>
      </c>
      <c r="B29" s="45">
        <v>25.967400000000001</v>
      </c>
      <c r="C29" s="45">
        <v>26.977799999999998</v>
      </c>
      <c r="D29" s="45">
        <v>27.662500000000001</v>
      </c>
      <c r="E29" s="45">
        <v>26.488800000000001</v>
      </c>
      <c r="F29" s="45">
        <v>24.828099999999999</v>
      </c>
      <c r="G29" s="45">
        <v>29.1355</v>
      </c>
      <c r="H29" s="45">
        <v>16.921299999999999</v>
      </c>
      <c r="I29" s="45">
        <v>27.0654</v>
      </c>
      <c r="J29" s="45">
        <v>27.684100000000001</v>
      </c>
      <c r="K29" s="45">
        <v>26.620799999999999</v>
      </c>
      <c r="L29" s="45">
        <v>24.828099999999999</v>
      </c>
      <c r="M29" s="45">
        <v>29.141300000000001</v>
      </c>
      <c r="N29" s="45">
        <v>17.233599999999999</v>
      </c>
      <c r="O29" s="45">
        <v>15.1149</v>
      </c>
      <c r="P29" s="45">
        <v>21.815200000000001</v>
      </c>
      <c r="Q29" s="45">
        <v>13.336600000000001</v>
      </c>
      <c r="R29" s="45" t="s">
        <v>268</v>
      </c>
      <c r="S29" s="45">
        <v>16.507000000000001</v>
      </c>
      <c r="T29" s="45">
        <v>13.244</v>
      </c>
      <c r="U29" s="45">
        <v>17.6448</v>
      </c>
      <c r="V29" s="45">
        <v>0</v>
      </c>
      <c r="W29" s="45">
        <v>17.6448</v>
      </c>
      <c r="X29" s="45">
        <v>20.131900000000002</v>
      </c>
      <c r="Y29" s="45">
        <v>17.249300000000002</v>
      </c>
      <c r="Z29" s="45">
        <v>17.612100000000002</v>
      </c>
      <c r="AA29" s="45">
        <v>17.689299999999999</v>
      </c>
      <c r="AB29" s="45">
        <v>0</v>
      </c>
      <c r="AC29" s="45">
        <v>17.689299999999999</v>
      </c>
      <c r="AD29" s="45">
        <v>20.131900000000002</v>
      </c>
      <c r="AE29" s="45">
        <v>17.249300000000002</v>
      </c>
      <c r="AF29" s="45">
        <v>17.658000000000001</v>
      </c>
      <c r="AG29" s="45">
        <v>14.989000000000001</v>
      </c>
      <c r="AH29" s="45">
        <v>0</v>
      </c>
      <c r="AI29" s="45">
        <v>14.989000000000001</v>
      </c>
      <c r="AJ29" s="45" t="s">
        <v>268</v>
      </c>
      <c r="AK29" s="45">
        <v>0</v>
      </c>
      <c r="AL29" s="45">
        <v>14.989000000000001</v>
      </c>
      <c r="AM29" s="45">
        <v>22.4694</v>
      </c>
    </row>
    <row r="30" spans="1:39" hidden="1" outlineLevel="1">
      <c r="A30" s="8">
        <v>41122</v>
      </c>
      <c r="B30" s="45">
        <v>24.542400000000001</v>
      </c>
      <c r="C30" s="45">
        <v>25.528700000000001</v>
      </c>
      <c r="D30" s="45">
        <v>29.122299999999999</v>
      </c>
      <c r="E30" s="45">
        <v>22.949100000000001</v>
      </c>
      <c r="F30" s="45">
        <v>22.1142</v>
      </c>
      <c r="G30" s="45">
        <v>25.615400000000001</v>
      </c>
      <c r="H30" s="45">
        <v>16.690200000000001</v>
      </c>
      <c r="I30" s="45">
        <v>25.582599999999999</v>
      </c>
      <c r="J30" s="45">
        <v>29.1539</v>
      </c>
      <c r="K30" s="45">
        <v>23.011099999999999</v>
      </c>
      <c r="L30" s="45">
        <v>22.1142</v>
      </c>
      <c r="M30" s="45">
        <v>25.627300000000002</v>
      </c>
      <c r="N30" s="45">
        <v>16.793800000000001</v>
      </c>
      <c r="O30" s="45">
        <v>16.209800000000001</v>
      </c>
      <c r="P30" s="45">
        <v>21.1615</v>
      </c>
      <c r="Q30" s="45">
        <v>14.212</v>
      </c>
      <c r="R30" s="45">
        <v>0</v>
      </c>
      <c r="S30" s="45">
        <v>17.7195</v>
      </c>
      <c r="T30" s="45">
        <v>13.7752</v>
      </c>
      <c r="U30" s="45">
        <v>14.284800000000001</v>
      </c>
      <c r="V30" s="45">
        <v>0</v>
      </c>
      <c r="W30" s="45">
        <v>14.284800000000001</v>
      </c>
      <c r="X30" s="45">
        <v>0</v>
      </c>
      <c r="Y30" s="45">
        <v>21.274799999999999</v>
      </c>
      <c r="Z30" s="45">
        <v>14.2331</v>
      </c>
      <c r="AA30" s="45">
        <v>17.092199999999998</v>
      </c>
      <c r="AB30" s="45">
        <v>0</v>
      </c>
      <c r="AC30" s="45">
        <v>17.092199999999998</v>
      </c>
      <c r="AD30" s="45">
        <v>0</v>
      </c>
      <c r="AE30" s="45">
        <v>21.274799999999999</v>
      </c>
      <c r="AF30" s="45">
        <v>17.031600000000001</v>
      </c>
      <c r="AG30" s="45">
        <v>11.315</v>
      </c>
      <c r="AH30" s="45">
        <v>0</v>
      </c>
      <c r="AI30" s="45">
        <v>11.315</v>
      </c>
      <c r="AJ30" s="45">
        <v>0</v>
      </c>
      <c r="AK30" s="45">
        <v>0</v>
      </c>
      <c r="AL30" s="45">
        <v>11.315</v>
      </c>
      <c r="AM30" s="45">
        <v>24.317299999999999</v>
      </c>
    </row>
    <row r="31" spans="1:39" hidden="1" outlineLevel="1">
      <c r="A31" s="8">
        <v>41153</v>
      </c>
      <c r="B31" s="45">
        <v>23.636299999999999</v>
      </c>
      <c r="C31" s="45">
        <v>24.652200000000001</v>
      </c>
      <c r="D31" s="45">
        <v>23.763999999999999</v>
      </c>
      <c r="E31" s="45">
        <v>25.415500000000002</v>
      </c>
      <c r="F31" s="45">
        <v>29.055199999999999</v>
      </c>
      <c r="G31" s="45">
        <v>25.9358</v>
      </c>
      <c r="H31" s="45">
        <v>17.4131</v>
      </c>
      <c r="I31" s="45">
        <v>24.756900000000002</v>
      </c>
      <c r="J31" s="45">
        <v>23.762499999999999</v>
      </c>
      <c r="K31" s="45">
        <v>25.623999999999999</v>
      </c>
      <c r="L31" s="45">
        <v>29.055199999999999</v>
      </c>
      <c r="M31" s="45">
        <v>25.944600000000001</v>
      </c>
      <c r="N31" s="45">
        <v>17.987300000000001</v>
      </c>
      <c r="O31" s="45">
        <v>12.1182</v>
      </c>
      <c r="P31" s="45">
        <v>27.1264</v>
      </c>
      <c r="Q31" s="45">
        <v>11.720599999999999</v>
      </c>
      <c r="R31" s="45">
        <v>0</v>
      </c>
      <c r="S31" s="45">
        <v>16.285</v>
      </c>
      <c r="T31" s="45">
        <v>11.56</v>
      </c>
      <c r="U31" s="45">
        <v>15.188700000000001</v>
      </c>
      <c r="V31" s="45">
        <v>0</v>
      </c>
      <c r="W31" s="45">
        <v>15.188700000000001</v>
      </c>
      <c r="X31" s="45">
        <v>0</v>
      </c>
      <c r="Y31" s="45">
        <v>22.129000000000001</v>
      </c>
      <c r="Z31" s="45">
        <v>15.0829</v>
      </c>
      <c r="AA31" s="45">
        <v>17.0304</v>
      </c>
      <c r="AB31" s="45">
        <v>0</v>
      </c>
      <c r="AC31" s="45">
        <v>17.0304</v>
      </c>
      <c r="AD31" s="45">
        <v>0</v>
      </c>
      <c r="AE31" s="45">
        <v>22.129000000000001</v>
      </c>
      <c r="AF31" s="45">
        <v>16.913499999999999</v>
      </c>
      <c r="AG31" s="45">
        <v>11.4434</v>
      </c>
      <c r="AH31" s="45">
        <v>0</v>
      </c>
      <c r="AI31" s="45">
        <v>11.4434</v>
      </c>
      <c r="AJ31" s="45">
        <v>0</v>
      </c>
      <c r="AK31" s="45">
        <v>0</v>
      </c>
      <c r="AL31" s="45">
        <v>11.4434</v>
      </c>
      <c r="AM31" s="45">
        <v>22.900200000000002</v>
      </c>
    </row>
    <row r="32" spans="1:39" hidden="1" outlineLevel="1">
      <c r="A32" s="8">
        <v>41183</v>
      </c>
      <c r="B32" s="45">
        <v>21.5182</v>
      </c>
      <c r="C32" s="45">
        <v>22.4435</v>
      </c>
      <c r="D32" s="45">
        <v>22.644300000000001</v>
      </c>
      <c r="E32" s="45">
        <v>22.290199999999999</v>
      </c>
      <c r="F32" s="45">
        <v>27.5016</v>
      </c>
      <c r="G32" s="45">
        <v>23.381699999999999</v>
      </c>
      <c r="H32" s="45">
        <v>15.899900000000001</v>
      </c>
      <c r="I32" s="45">
        <v>23.695399999999999</v>
      </c>
      <c r="J32" s="45">
        <v>23.4223</v>
      </c>
      <c r="K32" s="45">
        <v>23.94</v>
      </c>
      <c r="L32" s="45">
        <v>27.5016</v>
      </c>
      <c r="M32" s="45">
        <v>23.495699999999999</v>
      </c>
      <c r="N32" s="45">
        <v>17.8992</v>
      </c>
      <c r="O32" s="45">
        <v>12.8901</v>
      </c>
      <c r="P32" s="45">
        <v>1.2856000000000001</v>
      </c>
      <c r="Q32" s="45">
        <v>14.6449</v>
      </c>
      <c r="R32" s="45">
        <v>0</v>
      </c>
      <c r="S32" s="45">
        <v>13.6335</v>
      </c>
      <c r="T32" s="45">
        <v>14.677899999999999</v>
      </c>
      <c r="U32" s="45">
        <v>15.584300000000001</v>
      </c>
      <c r="V32" s="45">
        <v>0</v>
      </c>
      <c r="W32" s="45">
        <v>15.584300000000001</v>
      </c>
      <c r="X32" s="45">
        <v>24</v>
      </c>
      <c r="Y32" s="45">
        <v>23.574300000000001</v>
      </c>
      <c r="Z32" s="45">
        <v>14.650399999999999</v>
      </c>
      <c r="AA32" s="45">
        <v>18.914300000000001</v>
      </c>
      <c r="AB32" s="45">
        <v>0</v>
      </c>
      <c r="AC32" s="45">
        <v>18.914300000000001</v>
      </c>
      <c r="AD32" s="45">
        <v>24</v>
      </c>
      <c r="AE32" s="45">
        <v>23.574300000000001</v>
      </c>
      <c r="AF32" s="45">
        <v>17.216999999999999</v>
      </c>
      <c r="AG32" s="45">
        <v>13.3842</v>
      </c>
      <c r="AH32" s="45">
        <v>0</v>
      </c>
      <c r="AI32" s="45">
        <v>13.3842</v>
      </c>
      <c r="AJ32" s="45">
        <v>0</v>
      </c>
      <c r="AK32" s="45">
        <v>0</v>
      </c>
      <c r="AL32" s="45">
        <v>13.3842</v>
      </c>
      <c r="AM32" s="45">
        <v>22.501799999999999</v>
      </c>
    </row>
    <row r="33" spans="1:39" hidden="1" outlineLevel="1">
      <c r="A33" s="8">
        <v>41214</v>
      </c>
      <c r="B33" s="45">
        <v>22.006</v>
      </c>
      <c r="C33" s="45">
        <v>21.9741</v>
      </c>
      <c r="D33" s="45">
        <v>28.091899999999999</v>
      </c>
      <c r="E33" s="45">
        <v>18.824999999999999</v>
      </c>
      <c r="F33" s="45">
        <v>18.610800000000001</v>
      </c>
      <c r="G33" s="45">
        <v>19.6693</v>
      </c>
      <c r="H33" s="45">
        <v>16.394600000000001</v>
      </c>
      <c r="I33" s="45">
        <v>23.1965</v>
      </c>
      <c r="J33" s="45">
        <v>28.0823</v>
      </c>
      <c r="K33" s="45">
        <v>20.172000000000001</v>
      </c>
      <c r="L33" s="45">
        <v>18.610800000000001</v>
      </c>
      <c r="M33" s="45">
        <v>24.399000000000001</v>
      </c>
      <c r="N33" s="45">
        <v>16.650700000000001</v>
      </c>
      <c r="O33" s="45">
        <v>12.318099999999999</v>
      </c>
      <c r="P33" s="45">
        <v>35.604399999999998</v>
      </c>
      <c r="Q33" s="45">
        <v>12.2279</v>
      </c>
      <c r="R33" s="45">
        <v>0</v>
      </c>
      <c r="S33" s="45">
        <v>12</v>
      </c>
      <c r="T33" s="45">
        <v>14.814500000000001</v>
      </c>
      <c r="U33" s="45">
        <v>17.4374</v>
      </c>
      <c r="V33" s="45">
        <v>0</v>
      </c>
      <c r="W33" s="45">
        <v>17.4374</v>
      </c>
      <c r="X33" s="45">
        <v>0</v>
      </c>
      <c r="Y33" s="45">
        <v>17.5</v>
      </c>
      <c r="Z33" s="45">
        <v>17.437000000000001</v>
      </c>
      <c r="AA33" s="45">
        <v>18.248999999999999</v>
      </c>
      <c r="AB33" s="45">
        <v>0</v>
      </c>
      <c r="AC33" s="45">
        <v>18.248999999999999</v>
      </c>
      <c r="AD33" s="45">
        <v>0</v>
      </c>
      <c r="AE33" s="45">
        <v>17.5</v>
      </c>
      <c r="AF33" s="45">
        <v>18.254899999999999</v>
      </c>
      <c r="AG33" s="45">
        <v>10.042</v>
      </c>
      <c r="AH33" s="45">
        <v>0</v>
      </c>
      <c r="AI33" s="45">
        <v>10.042</v>
      </c>
      <c r="AJ33" s="45">
        <v>0</v>
      </c>
      <c r="AK33" s="45">
        <v>0</v>
      </c>
      <c r="AL33" s="45">
        <v>10.042</v>
      </c>
      <c r="AM33" s="45">
        <v>25.2043</v>
      </c>
    </row>
    <row r="34" spans="1:39" hidden="1" outlineLevel="1">
      <c r="A34" s="8">
        <v>41244</v>
      </c>
      <c r="B34" s="45">
        <v>25.8461</v>
      </c>
      <c r="C34" s="45">
        <v>26.2758</v>
      </c>
      <c r="D34" s="45">
        <v>31.178000000000001</v>
      </c>
      <c r="E34" s="45">
        <v>20.1158</v>
      </c>
      <c r="F34" s="45">
        <v>18.309899999999999</v>
      </c>
      <c r="G34" s="45">
        <v>22.904599999999999</v>
      </c>
      <c r="H34" s="45">
        <v>18.8704</v>
      </c>
      <c r="I34" s="45">
        <v>26.288599999999999</v>
      </c>
      <c r="J34" s="45">
        <v>31.178100000000001</v>
      </c>
      <c r="K34" s="45">
        <v>20.129300000000001</v>
      </c>
      <c r="L34" s="45">
        <v>18.309899999999999</v>
      </c>
      <c r="M34" s="45">
        <v>22.905100000000001</v>
      </c>
      <c r="N34" s="45">
        <v>19.1281</v>
      </c>
      <c r="O34" s="45">
        <v>15.539899999999999</v>
      </c>
      <c r="P34" s="45">
        <v>30.459499999999998</v>
      </c>
      <c r="Q34" s="45">
        <v>14.851800000000001</v>
      </c>
      <c r="R34" s="45">
        <v>0</v>
      </c>
      <c r="S34" s="45">
        <v>14.95</v>
      </c>
      <c r="T34" s="45">
        <v>14.851000000000001</v>
      </c>
      <c r="U34" s="45">
        <v>17.004799999999999</v>
      </c>
      <c r="V34" s="45">
        <v>0</v>
      </c>
      <c r="W34" s="45">
        <v>17.004799999999999</v>
      </c>
      <c r="X34" s="45">
        <v>0</v>
      </c>
      <c r="Y34" s="45">
        <v>18.809799999999999</v>
      </c>
      <c r="Z34" s="45">
        <v>16.7758</v>
      </c>
      <c r="AA34" s="45">
        <v>18.029</v>
      </c>
      <c r="AB34" s="45">
        <v>0</v>
      </c>
      <c r="AC34" s="45">
        <v>18.029</v>
      </c>
      <c r="AD34" s="45">
        <v>0</v>
      </c>
      <c r="AE34" s="45">
        <v>18.809799999999999</v>
      </c>
      <c r="AF34" s="45">
        <v>17.9148</v>
      </c>
      <c r="AG34" s="45">
        <v>9.3000000000000007</v>
      </c>
      <c r="AH34" s="45">
        <v>0</v>
      </c>
      <c r="AI34" s="45">
        <v>9.3000000000000007</v>
      </c>
      <c r="AJ34" s="45">
        <v>0</v>
      </c>
      <c r="AK34" s="45">
        <v>0</v>
      </c>
      <c r="AL34" s="45">
        <v>9.3000000000000007</v>
      </c>
      <c r="AM34" s="45">
        <v>22.3504</v>
      </c>
    </row>
    <row r="35" spans="1:39" hidden="1" outlineLevel="1">
      <c r="A35" s="8">
        <v>41275</v>
      </c>
      <c r="B35" s="45">
        <v>23.597799999999999</v>
      </c>
      <c r="C35" s="45">
        <v>23.589400000000001</v>
      </c>
      <c r="D35" s="45">
        <v>29.949300000000001</v>
      </c>
      <c r="E35" s="45">
        <v>20.209499999999998</v>
      </c>
      <c r="F35" s="45">
        <v>18.420300000000001</v>
      </c>
      <c r="G35" s="45">
        <v>23.275300000000001</v>
      </c>
      <c r="H35" s="45">
        <v>25.9268</v>
      </c>
      <c r="I35" s="45">
        <v>23.5932</v>
      </c>
      <c r="J35" s="45">
        <v>29.948499999999999</v>
      </c>
      <c r="K35" s="45">
        <v>20.213799999999999</v>
      </c>
      <c r="L35" s="45">
        <v>18.420300000000001</v>
      </c>
      <c r="M35" s="45">
        <v>23.284800000000001</v>
      </c>
      <c r="N35" s="45">
        <v>26.1128</v>
      </c>
      <c r="O35" s="45">
        <v>16.461200000000002</v>
      </c>
      <c r="P35" s="45">
        <v>34.868400000000001</v>
      </c>
      <c r="Q35" s="45">
        <v>14.3994</v>
      </c>
      <c r="R35" s="45">
        <v>0</v>
      </c>
      <c r="S35" s="45">
        <v>12.657</v>
      </c>
      <c r="T35" s="45">
        <v>15.568899999999999</v>
      </c>
      <c r="U35" s="45">
        <v>20.068999999999999</v>
      </c>
      <c r="V35" s="45">
        <v>0</v>
      </c>
      <c r="W35" s="45">
        <v>20.068999999999999</v>
      </c>
      <c r="X35" s="45">
        <v>0</v>
      </c>
      <c r="Y35" s="45">
        <v>20.398199999999999</v>
      </c>
      <c r="Z35" s="45">
        <v>20.055700000000002</v>
      </c>
      <c r="AA35" s="45">
        <v>20.068999999999999</v>
      </c>
      <c r="AB35" s="45">
        <v>0</v>
      </c>
      <c r="AC35" s="45">
        <v>20.068999999999999</v>
      </c>
      <c r="AD35" s="45">
        <v>0</v>
      </c>
      <c r="AE35" s="45">
        <v>20.398199999999999</v>
      </c>
      <c r="AF35" s="45">
        <v>20.055700000000002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24.005700000000001</v>
      </c>
    </row>
    <row r="36" spans="1:39" hidden="1" outlineLevel="1">
      <c r="A36" s="8">
        <v>41306</v>
      </c>
      <c r="B36" s="45">
        <v>26.249300000000002</v>
      </c>
      <c r="C36" s="45">
        <v>26.863900000000001</v>
      </c>
      <c r="D36" s="45">
        <v>28.417200000000001</v>
      </c>
      <c r="E36" s="45">
        <v>25.415500000000002</v>
      </c>
      <c r="F36" s="45">
        <v>27.609100000000002</v>
      </c>
      <c r="G36" s="45">
        <v>24.826899999999998</v>
      </c>
      <c r="H36" s="45">
        <v>23.520800000000001</v>
      </c>
      <c r="I36" s="45">
        <v>26.700299999999999</v>
      </c>
      <c r="J36" s="45">
        <v>28.065200000000001</v>
      </c>
      <c r="K36" s="45">
        <v>25.4451</v>
      </c>
      <c r="L36" s="45">
        <v>27.609100000000002</v>
      </c>
      <c r="M36" s="45">
        <v>24.826899999999998</v>
      </c>
      <c r="N36" s="45">
        <v>23.786799999999999</v>
      </c>
      <c r="O36" s="45">
        <v>44.782499999999999</v>
      </c>
      <c r="P36" s="45">
        <v>49.784100000000002</v>
      </c>
      <c r="Q36" s="45">
        <v>12.978999999999999</v>
      </c>
      <c r="R36" s="45">
        <v>0</v>
      </c>
      <c r="S36" s="45">
        <v>0</v>
      </c>
      <c r="T36" s="45">
        <v>12.978999999999999</v>
      </c>
      <c r="U36" s="45">
        <v>21.069600000000001</v>
      </c>
      <c r="V36" s="45">
        <v>0</v>
      </c>
      <c r="W36" s="45">
        <v>21.069600000000001</v>
      </c>
      <c r="X36" s="45">
        <v>0</v>
      </c>
      <c r="Y36" s="45">
        <v>23</v>
      </c>
      <c r="Z36" s="45">
        <v>21.021999999999998</v>
      </c>
      <c r="AA36" s="45">
        <v>21.069600000000001</v>
      </c>
      <c r="AB36" s="45">
        <v>0</v>
      </c>
      <c r="AC36" s="45">
        <v>21.069600000000001</v>
      </c>
      <c r="AD36" s="45">
        <v>0</v>
      </c>
      <c r="AE36" s="45">
        <v>23</v>
      </c>
      <c r="AF36" s="45">
        <v>21.021999999999998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23.269400000000001</v>
      </c>
    </row>
    <row r="37" spans="1:39" hidden="1" outlineLevel="1">
      <c r="A37" s="8">
        <v>41334</v>
      </c>
      <c r="B37" s="45">
        <v>26.1265</v>
      </c>
      <c r="C37" s="45">
        <v>26.6265</v>
      </c>
      <c r="D37" s="45">
        <v>28.528300000000002</v>
      </c>
      <c r="E37" s="45">
        <v>24.770499999999998</v>
      </c>
      <c r="F37" s="45">
        <v>25.983000000000001</v>
      </c>
      <c r="G37" s="45">
        <v>24.921099999999999</v>
      </c>
      <c r="H37" s="45">
        <v>21.147400000000001</v>
      </c>
      <c r="I37" s="45">
        <v>26.660900000000002</v>
      </c>
      <c r="J37" s="45">
        <v>28.534700000000001</v>
      </c>
      <c r="K37" s="45">
        <v>24.817499999999999</v>
      </c>
      <c r="L37" s="45">
        <v>25.983000000000001</v>
      </c>
      <c r="M37" s="45">
        <v>24.921099999999999</v>
      </c>
      <c r="N37" s="45">
        <v>21.2959</v>
      </c>
      <c r="O37" s="45">
        <v>19.008099999999999</v>
      </c>
      <c r="P37" s="45">
        <v>14.0791</v>
      </c>
      <c r="Q37" s="45">
        <v>19.260000000000002</v>
      </c>
      <c r="R37" s="45" t="s">
        <v>268</v>
      </c>
      <c r="S37" s="45">
        <v>0</v>
      </c>
      <c r="T37" s="45">
        <v>19.260000000000002</v>
      </c>
      <c r="U37" s="45">
        <v>20.317799999999998</v>
      </c>
      <c r="V37" s="45">
        <v>0</v>
      </c>
      <c r="W37" s="45">
        <v>20.317799999999998</v>
      </c>
      <c r="X37" s="45">
        <v>0</v>
      </c>
      <c r="Y37" s="45">
        <v>23</v>
      </c>
      <c r="Z37" s="45">
        <v>20.130400000000002</v>
      </c>
      <c r="AA37" s="45">
        <v>20.317799999999998</v>
      </c>
      <c r="AB37" s="45">
        <v>0</v>
      </c>
      <c r="AC37" s="45">
        <v>20.317799999999998</v>
      </c>
      <c r="AD37" s="45">
        <v>0</v>
      </c>
      <c r="AE37" s="45">
        <v>23</v>
      </c>
      <c r="AF37" s="45">
        <v>20.130400000000002</v>
      </c>
      <c r="AG37" s="45">
        <v>0</v>
      </c>
      <c r="AH37" s="45">
        <v>0</v>
      </c>
      <c r="AI37" s="45">
        <v>0</v>
      </c>
      <c r="AJ37" s="45" t="s">
        <v>268</v>
      </c>
      <c r="AK37" s="45">
        <v>0</v>
      </c>
      <c r="AL37" s="45">
        <v>0</v>
      </c>
      <c r="AM37" s="45">
        <v>24.024100000000001</v>
      </c>
    </row>
    <row r="38" spans="1:39" hidden="1" outlineLevel="1">
      <c r="A38" s="8">
        <v>41365</v>
      </c>
      <c r="B38" s="45">
        <v>25.651199999999999</v>
      </c>
      <c r="C38" s="45">
        <v>26.328600000000002</v>
      </c>
      <c r="D38" s="45">
        <v>28.312200000000001</v>
      </c>
      <c r="E38" s="45">
        <v>24.620200000000001</v>
      </c>
      <c r="F38" s="45">
        <v>26.8078</v>
      </c>
      <c r="G38" s="45">
        <v>25.108799999999999</v>
      </c>
      <c r="H38" s="45">
        <v>19.910299999999999</v>
      </c>
      <c r="I38" s="45">
        <v>26.807300000000001</v>
      </c>
      <c r="J38" s="45">
        <v>28.314399999999999</v>
      </c>
      <c r="K38" s="45">
        <v>25.4</v>
      </c>
      <c r="L38" s="45">
        <v>27.226400000000002</v>
      </c>
      <c r="M38" s="45">
        <v>25.1997</v>
      </c>
      <c r="N38" s="45">
        <v>22.778500000000001</v>
      </c>
      <c r="O38" s="45">
        <v>15.380100000000001</v>
      </c>
      <c r="P38" s="45">
        <v>16.967199999999998</v>
      </c>
      <c r="Q38" s="45">
        <v>15.376799999999999</v>
      </c>
      <c r="R38" s="45">
        <v>14.9323</v>
      </c>
      <c r="S38" s="45">
        <v>19.048400000000001</v>
      </c>
      <c r="T38" s="45">
        <v>14.895899999999999</v>
      </c>
      <c r="U38" s="45">
        <v>16.5001</v>
      </c>
      <c r="V38" s="45">
        <v>0</v>
      </c>
      <c r="W38" s="45">
        <v>16.5001</v>
      </c>
      <c r="X38" s="45">
        <v>0</v>
      </c>
      <c r="Y38" s="45">
        <v>15.548999999999999</v>
      </c>
      <c r="Z38" s="45">
        <v>17.821400000000001</v>
      </c>
      <c r="AA38" s="45">
        <v>19.350300000000001</v>
      </c>
      <c r="AB38" s="45">
        <v>0</v>
      </c>
      <c r="AC38" s="45">
        <v>19.350300000000001</v>
      </c>
      <c r="AD38" s="45">
        <v>0</v>
      </c>
      <c r="AE38" s="45">
        <v>19.441500000000001</v>
      </c>
      <c r="AF38" s="45">
        <v>19.286100000000001</v>
      </c>
      <c r="AG38" s="45">
        <v>12.194100000000001</v>
      </c>
      <c r="AH38" s="45">
        <v>0</v>
      </c>
      <c r="AI38" s="45">
        <v>12.194100000000001</v>
      </c>
      <c r="AJ38" s="45">
        <v>0</v>
      </c>
      <c r="AK38" s="45">
        <v>12.644</v>
      </c>
      <c r="AL38" s="45">
        <v>9.9010999999999996</v>
      </c>
      <c r="AM38" s="45">
        <v>23.941600000000001</v>
      </c>
    </row>
    <row r="39" spans="1:39" hidden="1" outlineLevel="1">
      <c r="A39" s="8">
        <v>41395</v>
      </c>
      <c r="B39" s="45">
        <v>25.435099999999998</v>
      </c>
      <c r="C39" s="45">
        <v>26.982399999999998</v>
      </c>
      <c r="D39" s="45">
        <v>28.5793</v>
      </c>
      <c r="E39" s="45">
        <v>25.276599999999998</v>
      </c>
      <c r="F39" s="45">
        <v>26.484000000000002</v>
      </c>
      <c r="G39" s="45">
        <v>25.812799999999999</v>
      </c>
      <c r="H39" s="45">
        <v>19.853100000000001</v>
      </c>
      <c r="I39" s="45">
        <v>27.011800000000001</v>
      </c>
      <c r="J39" s="45">
        <v>28.581800000000001</v>
      </c>
      <c r="K39" s="45">
        <v>25.328700000000001</v>
      </c>
      <c r="L39" s="45">
        <v>26.484000000000002</v>
      </c>
      <c r="M39" s="45">
        <v>25.820499999999999</v>
      </c>
      <c r="N39" s="45">
        <v>20.110700000000001</v>
      </c>
      <c r="O39" s="45">
        <v>11.420500000000001</v>
      </c>
      <c r="P39" s="45">
        <v>13.0382</v>
      </c>
      <c r="Q39" s="45">
        <v>11.3484</v>
      </c>
      <c r="R39" s="45">
        <v>0</v>
      </c>
      <c r="S39" s="45">
        <v>15.5167</v>
      </c>
      <c r="T39" s="45">
        <v>10.748100000000001</v>
      </c>
      <c r="U39" s="45">
        <v>17.3887</v>
      </c>
      <c r="V39" s="45">
        <v>0</v>
      </c>
      <c r="W39" s="45">
        <v>17.3887</v>
      </c>
      <c r="X39" s="45">
        <v>0</v>
      </c>
      <c r="Y39" s="45">
        <v>22.3063</v>
      </c>
      <c r="Z39" s="45">
        <v>17.150700000000001</v>
      </c>
      <c r="AA39" s="45">
        <v>17.560300000000002</v>
      </c>
      <c r="AB39" s="45">
        <v>0</v>
      </c>
      <c r="AC39" s="45">
        <v>17.560300000000002</v>
      </c>
      <c r="AD39" s="45">
        <v>0</v>
      </c>
      <c r="AE39" s="45">
        <v>22.3063</v>
      </c>
      <c r="AF39" s="45">
        <v>17.3261</v>
      </c>
      <c r="AG39" s="45">
        <v>8.359</v>
      </c>
      <c r="AH39" s="45">
        <v>0</v>
      </c>
      <c r="AI39" s="45">
        <v>8.359</v>
      </c>
      <c r="AJ39" s="45">
        <v>0</v>
      </c>
      <c r="AK39" s="45">
        <v>0</v>
      </c>
      <c r="AL39" s="45">
        <v>8.359</v>
      </c>
      <c r="AM39" s="45">
        <v>21.198399999999999</v>
      </c>
    </row>
    <row r="40" spans="1:39" hidden="1" outlineLevel="1">
      <c r="A40" s="8">
        <v>41426</v>
      </c>
      <c r="B40" s="45">
        <v>25.271799999999999</v>
      </c>
      <c r="C40" s="45">
        <v>26.808900000000001</v>
      </c>
      <c r="D40" s="45">
        <v>28.711600000000001</v>
      </c>
      <c r="E40" s="45">
        <v>25.040299999999998</v>
      </c>
      <c r="F40" s="45">
        <v>26.215399999999999</v>
      </c>
      <c r="G40" s="45">
        <v>24.9009</v>
      </c>
      <c r="H40" s="45">
        <v>22.8645</v>
      </c>
      <c r="I40" s="45">
        <v>26.840599999999998</v>
      </c>
      <c r="J40" s="45">
        <v>28.711500000000001</v>
      </c>
      <c r="K40" s="45">
        <v>25.093800000000002</v>
      </c>
      <c r="L40" s="45">
        <v>26.215399999999999</v>
      </c>
      <c r="M40" s="45">
        <v>24.9009</v>
      </c>
      <c r="N40" s="45">
        <v>23.393599999999999</v>
      </c>
      <c r="O40" s="45">
        <v>13.882</v>
      </c>
      <c r="P40" s="45">
        <v>29.215399999999999</v>
      </c>
      <c r="Q40" s="45">
        <v>13.4984</v>
      </c>
      <c r="R40" s="45">
        <v>0</v>
      </c>
      <c r="S40" s="45">
        <v>0</v>
      </c>
      <c r="T40" s="45">
        <v>13.4984</v>
      </c>
      <c r="U40" s="45">
        <v>14.7227</v>
      </c>
      <c r="V40" s="45">
        <v>0</v>
      </c>
      <c r="W40" s="45">
        <v>14.7227</v>
      </c>
      <c r="X40" s="45">
        <v>0</v>
      </c>
      <c r="Y40" s="45">
        <v>18.7849</v>
      </c>
      <c r="Z40" s="45">
        <v>14.5337</v>
      </c>
      <c r="AA40" s="45">
        <v>14.8812</v>
      </c>
      <c r="AB40" s="45">
        <v>0</v>
      </c>
      <c r="AC40" s="45">
        <v>14.8812</v>
      </c>
      <c r="AD40" s="45">
        <v>0</v>
      </c>
      <c r="AE40" s="45">
        <v>18.7849</v>
      </c>
      <c r="AF40" s="45">
        <v>14.6852</v>
      </c>
      <c r="AG40" s="45">
        <v>12.630100000000001</v>
      </c>
      <c r="AH40" s="45">
        <v>0</v>
      </c>
      <c r="AI40" s="45">
        <v>12.630100000000001</v>
      </c>
      <c r="AJ40" s="45">
        <v>0</v>
      </c>
      <c r="AK40" s="45">
        <v>0</v>
      </c>
      <c r="AL40" s="45">
        <v>12.630100000000001</v>
      </c>
      <c r="AM40" s="45">
        <v>23.222899999999999</v>
      </c>
    </row>
    <row r="41" spans="1:39" hidden="1" outlineLevel="1">
      <c r="A41" s="8">
        <v>41456</v>
      </c>
      <c r="B41" s="45">
        <v>21.160599999999999</v>
      </c>
      <c r="C41" s="45">
        <v>21.2499</v>
      </c>
      <c r="D41" s="45">
        <v>23.065999999999999</v>
      </c>
      <c r="E41" s="45">
        <v>20.541599999999999</v>
      </c>
      <c r="F41" s="45">
        <v>18.3735</v>
      </c>
      <c r="G41" s="45">
        <v>24.196899999999999</v>
      </c>
      <c r="H41" s="45">
        <v>18.406700000000001</v>
      </c>
      <c r="I41" s="45">
        <v>21.2621</v>
      </c>
      <c r="J41" s="45">
        <v>23.065899999999999</v>
      </c>
      <c r="K41" s="45">
        <v>20.557300000000001</v>
      </c>
      <c r="L41" s="45">
        <v>18.3735</v>
      </c>
      <c r="M41" s="45">
        <v>24.196899999999999</v>
      </c>
      <c r="N41" s="45">
        <v>18.564699999999998</v>
      </c>
      <c r="O41" s="45">
        <v>14.428100000000001</v>
      </c>
      <c r="P41" s="45">
        <v>23.288499999999999</v>
      </c>
      <c r="Q41" s="45">
        <v>13.6843</v>
      </c>
      <c r="R41" s="45">
        <v>0</v>
      </c>
      <c r="S41" s="45">
        <v>0</v>
      </c>
      <c r="T41" s="45">
        <v>13.6843</v>
      </c>
      <c r="U41" s="45">
        <v>14.2217</v>
      </c>
      <c r="V41" s="45">
        <v>0</v>
      </c>
      <c r="W41" s="45">
        <v>14.2217</v>
      </c>
      <c r="X41" s="45">
        <v>5</v>
      </c>
      <c r="Y41" s="45">
        <v>19.946100000000001</v>
      </c>
      <c r="Z41" s="45">
        <v>18.619399999999999</v>
      </c>
      <c r="AA41" s="45">
        <v>14.3903</v>
      </c>
      <c r="AB41" s="45">
        <v>0</v>
      </c>
      <c r="AC41" s="45">
        <v>14.3903</v>
      </c>
      <c r="AD41" s="45">
        <v>5</v>
      </c>
      <c r="AE41" s="45">
        <v>19.946100000000001</v>
      </c>
      <c r="AF41" s="45">
        <v>19.8901</v>
      </c>
      <c r="AG41" s="45">
        <v>13.026999999999999</v>
      </c>
      <c r="AH41" s="45">
        <v>0</v>
      </c>
      <c r="AI41" s="45">
        <v>13.026999999999999</v>
      </c>
      <c r="AJ41" s="45">
        <v>0</v>
      </c>
      <c r="AK41" s="45">
        <v>0</v>
      </c>
      <c r="AL41" s="45">
        <v>13.026999999999999</v>
      </c>
      <c r="AM41" s="45">
        <v>23.698599999999999</v>
      </c>
    </row>
    <row r="42" spans="1:39" hidden="1" outlineLevel="1">
      <c r="A42" s="8">
        <v>41487</v>
      </c>
      <c r="B42" s="45">
        <v>23.543800000000001</v>
      </c>
      <c r="C42" s="45">
        <v>23.680199999999999</v>
      </c>
      <c r="D42" s="45">
        <v>24.0501</v>
      </c>
      <c r="E42" s="45">
        <v>23.4482</v>
      </c>
      <c r="F42" s="45">
        <v>24.440200000000001</v>
      </c>
      <c r="G42" s="45">
        <v>23.626799999999999</v>
      </c>
      <c r="H42" s="45">
        <v>20.196100000000001</v>
      </c>
      <c r="I42" s="45">
        <v>23.6874</v>
      </c>
      <c r="J42" s="45">
        <v>24.058499999999999</v>
      </c>
      <c r="K42" s="45">
        <v>23.454799999999999</v>
      </c>
      <c r="L42" s="45">
        <v>24.440200000000001</v>
      </c>
      <c r="M42" s="45">
        <v>23.626799999999999</v>
      </c>
      <c r="N42" s="45">
        <v>20.242100000000001</v>
      </c>
      <c r="O42" s="45">
        <v>15.2796</v>
      </c>
      <c r="P42" s="45">
        <v>18.192699999999999</v>
      </c>
      <c r="Q42" s="45">
        <v>10</v>
      </c>
      <c r="R42" s="45">
        <v>0</v>
      </c>
      <c r="S42" s="45">
        <v>0</v>
      </c>
      <c r="T42" s="45">
        <v>10</v>
      </c>
      <c r="U42" s="45">
        <v>18.5291</v>
      </c>
      <c r="V42" s="45">
        <v>0</v>
      </c>
      <c r="W42" s="45">
        <v>18.5291</v>
      </c>
      <c r="X42" s="45">
        <v>0</v>
      </c>
      <c r="Y42" s="45">
        <v>19.216000000000001</v>
      </c>
      <c r="Z42" s="45">
        <v>18.244599999999998</v>
      </c>
      <c r="AA42" s="45">
        <v>18.831199999999999</v>
      </c>
      <c r="AB42" s="45">
        <v>0</v>
      </c>
      <c r="AC42" s="45">
        <v>18.831199999999999</v>
      </c>
      <c r="AD42" s="45">
        <v>0</v>
      </c>
      <c r="AE42" s="45">
        <v>19.216000000000001</v>
      </c>
      <c r="AF42" s="45">
        <v>18.665099999999999</v>
      </c>
      <c r="AG42" s="45">
        <v>8.2986000000000004</v>
      </c>
      <c r="AH42" s="45">
        <v>0</v>
      </c>
      <c r="AI42" s="45">
        <v>8.2986000000000004</v>
      </c>
      <c r="AJ42" s="45">
        <v>0</v>
      </c>
      <c r="AK42" s="45">
        <v>0</v>
      </c>
      <c r="AL42" s="45">
        <v>8.2986000000000004</v>
      </c>
      <c r="AM42" s="45">
        <v>23.54</v>
      </c>
    </row>
    <row r="43" spans="1:39" hidden="1" outlineLevel="1">
      <c r="A43" s="8">
        <v>41518</v>
      </c>
      <c r="B43" s="45">
        <v>18.0871</v>
      </c>
      <c r="C43" s="45">
        <v>24.304200000000002</v>
      </c>
      <c r="D43" s="45">
        <v>23.186499999999999</v>
      </c>
      <c r="E43" s="45">
        <v>24.884599999999999</v>
      </c>
      <c r="F43" s="45">
        <v>23.136600000000001</v>
      </c>
      <c r="G43" s="45">
        <v>26.669</v>
      </c>
      <c r="H43" s="45">
        <v>17.413699999999999</v>
      </c>
      <c r="I43" s="45">
        <v>24.422699999999999</v>
      </c>
      <c r="J43" s="45">
        <v>23.174700000000001</v>
      </c>
      <c r="K43" s="45">
        <v>25.082000000000001</v>
      </c>
      <c r="L43" s="45">
        <v>23.788699999999999</v>
      </c>
      <c r="M43" s="45">
        <v>26.669</v>
      </c>
      <c r="N43" s="45">
        <v>17.424600000000002</v>
      </c>
      <c r="O43" s="45">
        <v>14.2775</v>
      </c>
      <c r="P43" s="45">
        <v>43.1541</v>
      </c>
      <c r="Q43" s="45">
        <v>13.7676</v>
      </c>
      <c r="R43" s="45">
        <v>13.757999999999999</v>
      </c>
      <c r="S43" s="45">
        <v>0</v>
      </c>
      <c r="T43" s="45">
        <v>14.276999999999999</v>
      </c>
      <c r="U43" s="45">
        <v>17.363499999999998</v>
      </c>
      <c r="V43" s="45">
        <v>0</v>
      </c>
      <c r="W43" s="45">
        <v>17.363499999999998</v>
      </c>
      <c r="X43" s="45">
        <v>13</v>
      </c>
      <c r="Y43" s="45">
        <v>0</v>
      </c>
      <c r="Z43" s="45">
        <v>17.4116</v>
      </c>
      <c r="AA43" s="45">
        <v>17.363499999999998</v>
      </c>
      <c r="AB43" s="45">
        <v>0</v>
      </c>
      <c r="AC43" s="45">
        <v>17.363499999999998</v>
      </c>
      <c r="AD43" s="45">
        <v>13</v>
      </c>
      <c r="AE43" s="45">
        <v>0</v>
      </c>
      <c r="AF43" s="45">
        <v>17.4116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12.773099999999999</v>
      </c>
    </row>
    <row r="44" spans="1:39" hidden="1" outlineLevel="1">
      <c r="A44" s="8">
        <v>41548</v>
      </c>
      <c r="B44" s="45">
        <v>24.402100000000001</v>
      </c>
      <c r="C44" s="45">
        <v>24.795300000000001</v>
      </c>
      <c r="D44" s="45">
        <v>28.2791</v>
      </c>
      <c r="E44" s="45">
        <v>22.6799</v>
      </c>
      <c r="F44" s="45">
        <v>19.685199999999998</v>
      </c>
      <c r="G44" s="45">
        <v>25.189800000000002</v>
      </c>
      <c r="H44" s="45">
        <v>19.818999999999999</v>
      </c>
      <c r="I44" s="45">
        <v>24.793900000000001</v>
      </c>
      <c r="J44" s="45">
        <v>28.276299999999999</v>
      </c>
      <c r="K44" s="45">
        <v>22.6799</v>
      </c>
      <c r="L44" s="45">
        <v>19.685199999999998</v>
      </c>
      <c r="M44" s="45">
        <v>25.189800000000002</v>
      </c>
      <c r="N44" s="45">
        <v>19.818999999999999</v>
      </c>
      <c r="O44" s="45">
        <v>39.392000000000003</v>
      </c>
      <c r="P44" s="45">
        <v>39.392000000000003</v>
      </c>
      <c r="Q44" s="45">
        <v>0</v>
      </c>
      <c r="R44" s="45" t="s">
        <v>268</v>
      </c>
      <c r="S44" s="45">
        <v>0</v>
      </c>
      <c r="T44" s="45">
        <v>0</v>
      </c>
      <c r="U44" s="45">
        <v>17.795500000000001</v>
      </c>
      <c r="V44" s="45">
        <v>0</v>
      </c>
      <c r="W44" s="45">
        <v>17.795500000000001</v>
      </c>
      <c r="X44" s="45">
        <v>0</v>
      </c>
      <c r="Y44" s="45">
        <v>18.576599999999999</v>
      </c>
      <c r="Z44" s="45">
        <v>17.761500000000002</v>
      </c>
      <c r="AA44" s="45">
        <v>17.795500000000001</v>
      </c>
      <c r="AB44" s="45">
        <v>0</v>
      </c>
      <c r="AC44" s="45">
        <v>17.795500000000001</v>
      </c>
      <c r="AD44" s="45">
        <v>0</v>
      </c>
      <c r="AE44" s="45">
        <v>18.576599999999999</v>
      </c>
      <c r="AF44" s="45">
        <v>17.761500000000002</v>
      </c>
      <c r="AG44" s="45">
        <v>0</v>
      </c>
      <c r="AH44" s="45">
        <v>0</v>
      </c>
      <c r="AI44" s="45">
        <v>0</v>
      </c>
      <c r="AJ44" s="45" t="s">
        <v>268</v>
      </c>
      <c r="AK44" s="45">
        <v>0</v>
      </c>
      <c r="AL44" s="45">
        <v>0</v>
      </c>
      <c r="AM44" s="45">
        <v>23.952400000000001</v>
      </c>
    </row>
    <row r="45" spans="1:39" hidden="1" outlineLevel="1">
      <c r="A45" s="8">
        <v>41579</v>
      </c>
      <c r="B45" s="45">
        <v>25.295500000000001</v>
      </c>
      <c r="C45" s="45">
        <v>26.233899999999998</v>
      </c>
      <c r="D45" s="45">
        <v>29.361699999999999</v>
      </c>
      <c r="E45" s="45">
        <v>24.310600000000001</v>
      </c>
      <c r="F45" s="45">
        <v>22.555499999999999</v>
      </c>
      <c r="G45" s="45">
        <v>26.252500000000001</v>
      </c>
      <c r="H45" s="45">
        <v>19.099900000000002</v>
      </c>
      <c r="I45" s="45">
        <v>26.235800000000001</v>
      </c>
      <c r="J45" s="45">
        <v>29.3688</v>
      </c>
      <c r="K45" s="45">
        <v>24.310600000000001</v>
      </c>
      <c r="L45" s="45">
        <v>22.555499999999999</v>
      </c>
      <c r="M45" s="45">
        <v>26.252500000000001</v>
      </c>
      <c r="N45" s="45">
        <v>19.099900000000002</v>
      </c>
      <c r="O45" s="45">
        <v>18.5197</v>
      </c>
      <c r="P45" s="45">
        <v>18.5197</v>
      </c>
      <c r="Q45" s="45">
        <v>0</v>
      </c>
      <c r="R45" s="45">
        <v>0</v>
      </c>
      <c r="S45" s="45">
        <v>0</v>
      </c>
      <c r="T45" s="45" t="s">
        <v>268</v>
      </c>
      <c r="U45" s="45">
        <v>19.3354</v>
      </c>
      <c r="V45" s="45">
        <v>0</v>
      </c>
      <c r="W45" s="45">
        <v>19.3354</v>
      </c>
      <c r="X45" s="45">
        <v>0</v>
      </c>
      <c r="Y45" s="45">
        <v>16.813600000000001</v>
      </c>
      <c r="Z45" s="45">
        <v>19.4893</v>
      </c>
      <c r="AA45" s="45">
        <v>19.3354</v>
      </c>
      <c r="AB45" s="45">
        <v>0</v>
      </c>
      <c r="AC45" s="45">
        <v>19.3354</v>
      </c>
      <c r="AD45" s="45">
        <v>0</v>
      </c>
      <c r="AE45" s="45">
        <v>16.813600000000001</v>
      </c>
      <c r="AF45" s="45">
        <v>19.4893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 t="s">
        <v>268</v>
      </c>
      <c r="AM45" s="45">
        <v>22.908100000000001</v>
      </c>
    </row>
    <row r="46" spans="1:39" hidden="1" outlineLevel="1">
      <c r="A46" s="8">
        <v>41609</v>
      </c>
      <c r="B46" s="45">
        <v>22.6081</v>
      </c>
      <c r="C46" s="45">
        <v>23.495200000000001</v>
      </c>
      <c r="D46" s="45">
        <v>28.935300000000002</v>
      </c>
      <c r="E46" s="45">
        <v>20.313300000000002</v>
      </c>
      <c r="F46" s="45">
        <v>20.7346</v>
      </c>
      <c r="G46" s="45">
        <v>20.287400000000002</v>
      </c>
      <c r="H46" s="45">
        <v>19.3049</v>
      </c>
      <c r="I46" s="45">
        <v>23.501899999999999</v>
      </c>
      <c r="J46" s="45">
        <v>28.934699999999999</v>
      </c>
      <c r="K46" s="45">
        <v>20.322099999999999</v>
      </c>
      <c r="L46" s="45">
        <v>20.7346</v>
      </c>
      <c r="M46" s="45">
        <v>20.287400000000002</v>
      </c>
      <c r="N46" s="45">
        <v>19.382899999999999</v>
      </c>
      <c r="O46" s="45">
        <v>13.834899999999999</v>
      </c>
      <c r="P46" s="45">
        <v>30.898900000000001</v>
      </c>
      <c r="Q46" s="45">
        <v>10.904</v>
      </c>
      <c r="R46" s="45">
        <v>0</v>
      </c>
      <c r="S46" s="45">
        <v>0</v>
      </c>
      <c r="T46" s="45">
        <v>10.904</v>
      </c>
      <c r="U46" s="45">
        <v>15.653700000000001</v>
      </c>
      <c r="V46" s="45">
        <v>0</v>
      </c>
      <c r="W46" s="45">
        <v>15.653700000000001</v>
      </c>
      <c r="X46" s="45">
        <v>13.848000000000001</v>
      </c>
      <c r="Y46" s="45">
        <v>17.429300000000001</v>
      </c>
      <c r="Z46" s="45">
        <v>16.816199999999998</v>
      </c>
      <c r="AA46" s="45">
        <v>17.1356</v>
      </c>
      <c r="AB46" s="45">
        <v>0</v>
      </c>
      <c r="AC46" s="45">
        <v>17.1356</v>
      </c>
      <c r="AD46" s="45">
        <v>0</v>
      </c>
      <c r="AE46" s="45">
        <v>17.429300000000001</v>
      </c>
      <c r="AF46" s="45">
        <v>17.119299999999999</v>
      </c>
      <c r="AG46" s="45">
        <v>13.5053</v>
      </c>
      <c r="AH46" s="45">
        <v>0</v>
      </c>
      <c r="AI46" s="45">
        <v>13.5053</v>
      </c>
      <c r="AJ46" s="45">
        <v>13.848000000000001</v>
      </c>
      <c r="AK46" s="45">
        <v>0</v>
      </c>
      <c r="AL46" s="45">
        <v>0</v>
      </c>
      <c r="AM46" s="45">
        <v>21.6433</v>
      </c>
    </row>
    <row r="47" spans="1:39" hidden="1" outlineLevel="1">
      <c r="A47" s="8">
        <v>41640</v>
      </c>
      <c r="B47" s="45">
        <v>22.287299999999998</v>
      </c>
      <c r="C47" s="45">
        <v>22.264900000000001</v>
      </c>
      <c r="D47" s="45">
        <v>29.277200000000001</v>
      </c>
      <c r="E47" s="45">
        <v>19.505500000000001</v>
      </c>
      <c r="F47" s="45">
        <v>17.730499999999999</v>
      </c>
      <c r="G47" s="45">
        <v>22.4252</v>
      </c>
      <c r="H47" s="45">
        <v>22.1706</v>
      </c>
      <c r="I47" s="45">
        <v>22.265899999999998</v>
      </c>
      <c r="J47" s="45">
        <v>29.2758</v>
      </c>
      <c r="K47" s="45">
        <v>19.507200000000001</v>
      </c>
      <c r="L47" s="45">
        <v>17.730499999999999</v>
      </c>
      <c r="M47" s="45">
        <v>22.4252</v>
      </c>
      <c r="N47" s="45">
        <v>22.220700000000001</v>
      </c>
      <c r="O47" s="45">
        <v>18.474499999999999</v>
      </c>
      <c r="P47" s="45">
        <v>35.363999999999997</v>
      </c>
      <c r="Q47" s="45">
        <v>13.1007</v>
      </c>
      <c r="R47" s="45" t="s">
        <v>268</v>
      </c>
      <c r="S47" s="45">
        <v>0</v>
      </c>
      <c r="T47" s="45">
        <v>13.1007</v>
      </c>
      <c r="U47" s="45">
        <v>16.633800000000001</v>
      </c>
      <c r="V47" s="45">
        <v>0</v>
      </c>
      <c r="W47" s="45">
        <v>16.633800000000001</v>
      </c>
      <c r="X47" s="45">
        <v>0</v>
      </c>
      <c r="Y47" s="45">
        <v>0</v>
      </c>
      <c r="Z47" s="45">
        <v>16.633800000000001</v>
      </c>
      <c r="AA47" s="45">
        <v>16.633800000000001</v>
      </c>
      <c r="AB47" s="45">
        <v>0</v>
      </c>
      <c r="AC47" s="45">
        <v>16.633800000000001</v>
      </c>
      <c r="AD47" s="45">
        <v>0</v>
      </c>
      <c r="AE47" s="45">
        <v>0</v>
      </c>
      <c r="AF47" s="45">
        <v>16.633800000000001</v>
      </c>
      <c r="AG47" s="45">
        <v>0</v>
      </c>
      <c r="AH47" s="45">
        <v>0</v>
      </c>
      <c r="AI47" s="45">
        <v>0</v>
      </c>
      <c r="AJ47" s="45" t="s">
        <v>268</v>
      </c>
      <c r="AK47" s="45">
        <v>0</v>
      </c>
      <c r="AL47" s="45">
        <v>0</v>
      </c>
      <c r="AM47" s="45">
        <v>22.8111</v>
      </c>
    </row>
    <row r="48" spans="1:39" hidden="1" outlineLevel="1">
      <c r="A48" s="8">
        <v>41671</v>
      </c>
      <c r="B48" s="45">
        <v>25.202400000000001</v>
      </c>
      <c r="C48" s="45">
        <v>26.258500000000002</v>
      </c>
      <c r="D48" s="45">
        <v>30.395800000000001</v>
      </c>
      <c r="E48" s="45">
        <v>23.1554</v>
      </c>
      <c r="F48" s="45">
        <v>25.3521</v>
      </c>
      <c r="G48" s="45">
        <v>22.233499999999999</v>
      </c>
      <c r="H48" s="45">
        <v>20.787700000000001</v>
      </c>
      <c r="I48" s="45">
        <v>25.834900000000001</v>
      </c>
      <c r="J48" s="45">
        <v>29.552900000000001</v>
      </c>
      <c r="K48" s="45">
        <v>23.160399999999999</v>
      </c>
      <c r="L48" s="45">
        <v>25.3521</v>
      </c>
      <c r="M48" s="45">
        <v>22.240600000000001</v>
      </c>
      <c r="N48" s="45">
        <v>20.787700000000001</v>
      </c>
      <c r="O48" s="45">
        <v>49.283299999999997</v>
      </c>
      <c r="P48" s="45">
        <v>49.884099999999997</v>
      </c>
      <c r="Q48" s="45">
        <v>13.4</v>
      </c>
      <c r="R48" s="45">
        <v>0</v>
      </c>
      <c r="S48" s="45">
        <v>13.4</v>
      </c>
      <c r="T48" s="45">
        <v>0</v>
      </c>
      <c r="U48" s="45">
        <v>13.8263</v>
      </c>
      <c r="V48" s="45">
        <v>0</v>
      </c>
      <c r="W48" s="45">
        <v>13.8263</v>
      </c>
      <c r="X48" s="45">
        <v>0</v>
      </c>
      <c r="Y48" s="45">
        <v>17.363</v>
      </c>
      <c r="Z48" s="45">
        <v>13.622999999999999</v>
      </c>
      <c r="AA48" s="45">
        <v>13.8706</v>
      </c>
      <c r="AB48" s="45">
        <v>0</v>
      </c>
      <c r="AC48" s="45">
        <v>13.8706</v>
      </c>
      <c r="AD48" s="45">
        <v>0</v>
      </c>
      <c r="AE48" s="45">
        <v>17.363</v>
      </c>
      <c r="AF48" s="45">
        <v>13.667999999999999</v>
      </c>
      <c r="AG48" s="45">
        <v>8.9410000000000007</v>
      </c>
      <c r="AH48" s="45">
        <v>0</v>
      </c>
      <c r="AI48" s="45">
        <v>8.9410000000000007</v>
      </c>
      <c r="AJ48" s="45">
        <v>0</v>
      </c>
      <c r="AK48" s="45">
        <v>0</v>
      </c>
      <c r="AL48" s="45">
        <v>8.9410000000000007</v>
      </c>
      <c r="AM48" s="45">
        <v>23.53</v>
      </c>
    </row>
    <row r="49" spans="1:39" hidden="1" outlineLevel="1">
      <c r="A49" s="8">
        <v>41699</v>
      </c>
      <c r="B49" s="45">
        <v>25.276199999999999</v>
      </c>
      <c r="C49" s="45">
        <v>25.8474</v>
      </c>
      <c r="D49" s="45">
        <v>28.2575</v>
      </c>
      <c r="E49" s="45">
        <v>23.402899999999999</v>
      </c>
      <c r="F49" s="45">
        <v>26.184899999999999</v>
      </c>
      <c r="G49" s="45">
        <v>22.244900000000001</v>
      </c>
      <c r="H49" s="45">
        <v>20.6797</v>
      </c>
      <c r="I49" s="45">
        <v>25.8537</v>
      </c>
      <c r="J49" s="45">
        <v>28.255299999999998</v>
      </c>
      <c r="K49" s="45">
        <v>23.416599999999999</v>
      </c>
      <c r="L49" s="45">
        <v>26.184899999999999</v>
      </c>
      <c r="M49" s="45">
        <v>22.244900000000001</v>
      </c>
      <c r="N49" s="45">
        <v>20.850100000000001</v>
      </c>
      <c r="O49" s="45">
        <v>16.793900000000001</v>
      </c>
      <c r="P49" s="45">
        <v>33.110999999999997</v>
      </c>
      <c r="Q49" s="45">
        <v>8.4926999999999992</v>
      </c>
      <c r="R49" s="45" t="s">
        <v>268</v>
      </c>
      <c r="S49" s="45">
        <v>0</v>
      </c>
      <c r="T49" s="45">
        <v>8.4926999999999992</v>
      </c>
      <c r="U49" s="45">
        <v>14.7371</v>
      </c>
      <c r="V49" s="45">
        <v>0</v>
      </c>
      <c r="W49" s="45">
        <v>14.7371</v>
      </c>
      <c r="X49" s="45">
        <v>0</v>
      </c>
      <c r="Y49" s="45">
        <v>0</v>
      </c>
      <c r="Z49" s="45">
        <v>14.7371</v>
      </c>
      <c r="AA49" s="45">
        <v>15.3963</v>
      </c>
      <c r="AB49" s="45">
        <v>0</v>
      </c>
      <c r="AC49" s="45">
        <v>15.3963</v>
      </c>
      <c r="AD49" s="45">
        <v>0</v>
      </c>
      <c r="AE49" s="45">
        <v>0</v>
      </c>
      <c r="AF49" s="45">
        <v>15.3963</v>
      </c>
      <c r="AG49" s="45">
        <v>12.053699999999999</v>
      </c>
      <c r="AH49" s="45">
        <v>0</v>
      </c>
      <c r="AI49" s="45">
        <v>12.053699999999999</v>
      </c>
      <c r="AJ49" s="45" t="s">
        <v>268</v>
      </c>
      <c r="AK49" s="45">
        <v>0</v>
      </c>
      <c r="AL49" s="45">
        <v>12.053699999999999</v>
      </c>
      <c r="AM49" s="45">
        <v>24.367000000000001</v>
      </c>
    </row>
    <row r="50" spans="1:39" hidden="1" outlineLevel="1">
      <c r="A50" s="8">
        <v>41730</v>
      </c>
      <c r="B50" s="45">
        <v>17.504899999999999</v>
      </c>
      <c r="C50" s="45">
        <v>23.4983</v>
      </c>
      <c r="D50" s="45">
        <v>29.209900000000001</v>
      </c>
      <c r="E50" s="45">
        <v>20.964200000000002</v>
      </c>
      <c r="F50" s="45">
        <v>19.6126</v>
      </c>
      <c r="G50" s="45">
        <v>22.5504</v>
      </c>
      <c r="H50" s="45">
        <v>20.194400000000002</v>
      </c>
      <c r="I50" s="45">
        <v>23.499700000000001</v>
      </c>
      <c r="J50" s="45">
        <v>29.209299999999999</v>
      </c>
      <c r="K50" s="45">
        <v>20.967099999999999</v>
      </c>
      <c r="L50" s="45">
        <v>19.6126</v>
      </c>
      <c r="M50" s="45">
        <v>22.5504</v>
      </c>
      <c r="N50" s="45">
        <v>20.254200000000001</v>
      </c>
      <c r="O50" s="45">
        <v>20.0032</v>
      </c>
      <c r="P50" s="45">
        <v>30.367000000000001</v>
      </c>
      <c r="Q50" s="45">
        <v>13.159700000000001</v>
      </c>
      <c r="R50" s="45">
        <v>0</v>
      </c>
      <c r="S50" s="45">
        <v>0</v>
      </c>
      <c r="T50" s="45">
        <v>13.159700000000001</v>
      </c>
      <c r="U50" s="45">
        <v>21.069900000000001</v>
      </c>
      <c r="V50" s="45">
        <v>0</v>
      </c>
      <c r="W50" s="45">
        <v>21.069900000000001</v>
      </c>
      <c r="X50" s="45">
        <v>0</v>
      </c>
      <c r="Y50" s="45">
        <v>22.915299999999998</v>
      </c>
      <c r="Z50" s="45">
        <v>20.903199999999998</v>
      </c>
      <c r="AA50" s="45">
        <v>21.069900000000001</v>
      </c>
      <c r="AB50" s="45">
        <v>0</v>
      </c>
      <c r="AC50" s="45">
        <v>21.069900000000001</v>
      </c>
      <c r="AD50" s="45">
        <v>0</v>
      </c>
      <c r="AE50" s="45">
        <v>22.915299999999998</v>
      </c>
      <c r="AF50" s="45">
        <v>20.903199999999998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11.913600000000001</v>
      </c>
    </row>
    <row r="51" spans="1:39" hidden="1" outlineLevel="1">
      <c r="A51" s="8">
        <v>41760</v>
      </c>
      <c r="B51" s="45">
        <v>26.254999999999999</v>
      </c>
      <c r="C51" s="45">
        <v>26.971800000000002</v>
      </c>
      <c r="D51" s="45">
        <v>30.268000000000001</v>
      </c>
      <c r="E51" s="45">
        <v>24.656500000000001</v>
      </c>
      <c r="F51" s="45">
        <v>25.503499999999999</v>
      </c>
      <c r="G51" s="45">
        <v>24.726199999999999</v>
      </c>
      <c r="H51" s="45">
        <v>17.882899999999999</v>
      </c>
      <c r="I51" s="45">
        <v>26.9772</v>
      </c>
      <c r="J51" s="45">
        <v>30.258299999999998</v>
      </c>
      <c r="K51" s="45">
        <v>24.668800000000001</v>
      </c>
      <c r="L51" s="45">
        <v>25.503499999999999</v>
      </c>
      <c r="M51" s="45">
        <v>24.747800000000002</v>
      </c>
      <c r="N51" s="45">
        <v>17.882899999999999</v>
      </c>
      <c r="O51" s="45">
        <v>24.287700000000001</v>
      </c>
      <c r="P51" s="45">
        <v>39.266800000000003</v>
      </c>
      <c r="Q51" s="45">
        <v>20</v>
      </c>
      <c r="R51" s="45">
        <v>0</v>
      </c>
      <c r="S51" s="45">
        <v>20</v>
      </c>
      <c r="T51" s="45" t="s">
        <v>268</v>
      </c>
      <c r="U51" s="45">
        <v>22.032599999999999</v>
      </c>
      <c r="V51" s="45">
        <v>0</v>
      </c>
      <c r="W51" s="45">
        <v>22.032599999999999</v>
      </c>
      <c r="X51" s="45">
        <v>0</v>
      </c>
      <c r="Y51" s="45">
        <v>0</v>
      </c>
      <c r="Z51" s="45">
        <v>22.032599999999999</v>
      </c>
      <c r="AA51" s="45">
        <v>22.032599999999999</v>
      </c>
      <c r="AB51" s="45">
        <v>0</v>
      </c>
      <c r="AC51" s="45">
        <v>22.032599999999999</v>
      </c>
      <c r="AD51" s="45">
        <v>0</v>
      </c>
      <c r="AE51" s="45">
        <v>0</v>
      </c>
      <c r="AF51" s="45">
        <v>22.032599999999999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 t="s">
        <v>268</v>
      </c>
      <c r="AM51" s="45">
        <v>23.168800000000001</v>
      </c>
    </row>
    <row r="52" spans="1:39" hidden="1" outlineLevel="1">
      <c r="A52" s="8">
        <v>41791</v>
      </c>
      <c r="B52" s="45">
        <v>25.811699999999998</v>
      </c>
      <c r="C52" s="45">
        <v>26.572500000000002</v>
      </c>
      <c r="D52" s="45">
        <v>31.590699999999998</v>
      </c>
      <c r="E52" s="45">
        <v>23.299099999999999</v>
      </c>
      <c r="F52" s="45">
        <v>23.004300000000001</v>
      </c>
      <c r="G52" s="45">
        <v>25.4575</v>
      </c>
      <c r="H52" s="45">
        <v>16.747599999999998</v>
      </c>
      <c r="I52" s="45">
        <v>27.186900000000001</v>
      </c>
      <c r="J52" s="45">
        <v>31.595400000000001</v>
      </c>
      <c r="K52" s="45">
        <v>24.113600000000002</v>
      </c>
      <c r="L52" s="45">
        <v>23.004300000000001</v>
      </c>
      <c r="M52" s="45">
        <v>25.4575</v>
      </c>
      <c r="N52" s="45">
        <v>21.393000000000001</v>
      </c>
      <c r="O52" s="45">
        <v>11.702400000000001</v>
      </c>
      <c r="P52" s="45">
        <v>25.7148</v>
      </c>
      <c r="Q52" s="45">
        <v>11.5908</v>
      </c>
      <c r="R52" s="45" t="s">
        <v>268</v>
      </c>
      <c r="S52" s="45">
        <v>0</v>
      </c>
      <c r="T52" s="45">
        <v>11.5908</v>
      </c>
      <c r="U52" s="45">
        <v>16.0853</v>
      </c>
      <c r="V52" s="45">
        <v>0</v>
      </c>
      <c r="W52" s="45">
        <v>16.0853</v>
      </c>
      <c r="X52" s="45">
        <v>0</v>
      </c>
      <c r="Y52" s="45">
        <v>0</v>
      </c>
      <c r="Z52" s="45">
        <v>16.0853</v>
      </c>
      <c r="AA52" s="45">
        <v>19.491199999999999</v>
      </c>
      <c r="AB52" s="45">
        <v>0</v>
      </c>
      <c r="AC52" s="45">
        <v>19.491199999999999</v>
      </c>
      <c r="AD52" s="45">
        <v>0</v>
      </c>
      <c r="AE52" s="45">
        <v>0</v>
      </c>
      <c r="AF52" s="45">
        <v>19.491199999999999</v>
      </c>
      <c r="AG52" s="45">
        <v>13.801299999999999</v>
      </c>
      <c r="AH52" s="45">
        <v>0</v>
      </c>
      <c r="AI52" s="45">
        <v>13.801299999999999</v>
      </c>
      <c r="AJ52" s="45" t="s">
        <v>268</v>
      </c>
      <c r="AK52" s="45">
        <v>0</v>
      </c>
      <c r="AL52" s="45">
        <v>13.801299999999999</v>
      </c>
      <c r="AM52" s="45">
        <v>23.9542</v>
      </c>
    </row>
    <row r="53" spans="1:39" hidden="1" outlineLevel="1">
      <c r="A53" s="8">
        <v>41821</v>
      </c>
      <c r="B53" s="45">
        <v>22.9057</v>
      </c>
      <c r="C53" s="45">
        <v>22.988900000000001</v>
      </c>
      <c r="D53" s="45">
        <v>34.314799999999998</v>
      </c>
      <c r="E53" s="45">
        <v>18.928599999999999</v>
      </c>
      <c r="F53" s="45">
        <v>24.6433</v>
      </c>
      <c r="G53" s="45">
        <v>13.3492</v>
      </c>
      <c r="H53" s="45">
        <v>22.0596</v>
      </c>
      <c r="I53" s="45">
        <v>22.9955</v>
      </c>
      <c r="J53" s="45">
        <v>34.317399999999999</v>
      </c>
      <c r="K53" s="45">
        <v>18.936499999999999</v>
      </c>
      <c r="L53" s="45">
        <v>24.6433</v>
      </c>
      <c r="M53" s="45">
        <v>13.3492</v>
      </c>
      <c r="N53" s="45">
        <v>22.3766</v>
      </c>
      <c r="O53" s="45">
        <v>6.5510999999999999</v>
      </c>
      <c r="P53" s="45">
        <v>27.234100000000002</v>
      </c>
      <c r="Q53" s="45">
        <v>0</v>
      </c>
      <c r="R53" s="45" t="s">
        <v>268</v>
      </c>
      <c r="S53" s="45">
        <v>0</v>
      </c>
      <c r="T53" s="45">
        <v>0</v>
      </c>
      <c r="U53" s="45">
        <v>18.504300000000001</v>
      </c>
      <c r="V53" s="45">
        <v>0</v>
      </c>
      <c r="W53" s="45">
        <v>18.504300000000001</v>
      </c>
      <c r="X53" s="45">
        <v>22.8</v>
      </c>
      <c r="Y53" s="45">
        <v>26.82</v>
      </c>
      <c r="Z53" s="45">
        <v>11.261699999999999</v>
      </c>
      <c r="AA53" s="45">
        <v>18.504300000000001</v>
      </c>
      <c r="AB53" s="45">
        <v>0</v>
      </c>
      <c r="AC53" s="45">
        <v>18.504300000000001</v>
      </c>
      <c r="AD53" s="45">
        <v>22.8</v>
      </c>
      <c r="AE53" s="45">
        <v>26.82</v>
      </c>
      <c r="AF53" s="45">
        <v>11.261699999999999</v>
      </c>
      <c r="AG53" s="45">
        <v>0</v>
      </c>
      <c r="AH53" s="45">
        <v>0</v>
      </c>
      <c r="AI53" s="45">
        <v>0</v>
      </c>
      <c r="AJ53" s="45" t="s">
        <v>268</v>
      </c>
      <c r="AK53" s="45">
        <v>0</v>
      </c>
      <c r="AL53" s="45">
        <v>0</v>
      </c>
      <c r="AM53" s="45">
        <v>22.331</v>
      </c>
    </row>
    <row r="54" spans="1:39" hidden="1" outlineLevel="1">
      <c r="A54" s="8">
        <v>41852</v>
      </c>
      <c r="B54" s="45">
        <v>25.8004</v>
      </c>
      <c r="C54" s="45">
        <v>28.829799999999999</v>
      </c>
      <c r="D54" s="45">
        <v>35.756900000000002</v>
      </c>
      <c r="E54" s="45">
        <v>23.762599999999999</v>
      </c>
      <c r="F54" s="45">
        <v>22.731200000000001</v>
      </c>
      <c r="G54" s="45">
        <v>23.607299999999999</v>
      </c>
      <c r="H54" s="45">
        <v>31.211200000000002</v>
      </c>
      <c r="I54" s="45">
        <v>28.827000000000002</v>
      </c>
      <c r="J54" s="45">
        <v>35.753500000000003</v>
      </c>
      <c r="K54" s="45">
        <v>23.762599999999999</v>
      </c>
      <c r="L54" s="45">
        <v>22.731200000000001</v>
      </c>
      <c r="M54" s="45">
        <v>23.607299999999999</v>
      </c>
      <c r="N54" s="45">
        <v>31.211200000000002</v>
      </c>
      <c r="O54" s="45">
        <v>42.882800000000003</v>
      </c>
      <c r="P54" s="45">
        <v>42.882800000000003</v>
      </c>
      <c r="Q54" s="45">
        <v>0</v>
      </c>
      <c r="R54" s="45">
        <v>0</v>
      </c>
      <c r="S54" s="45">
        <v>0</v>
      </c>
      <c r="T54" s="45">
        <v>0</v>
      </c>
      <c r="U54" s="45">
        <v>16.900700000000001</v>
      </c>
      <c r="V54" s="45">
        <v>0</v>
      </c>
      <c r="W54" s="45">
        <v>16.900700000000001</v>
      </c>
      <c r="X54" s="45">
        <v>20</v>
      </c>
      <c r="Y54" s="45">
        <v>17.537400000000002</v>
      </c>
      <c r="Z54" s="45">
        <v>13.062900000000001</v>
      </c>
      <c r="AA54" s="45">
        <v>16.900700000000001</v>
      </c>
      <c r="AB54" s="45">
        <v>0</v>
      </c>
      <c r="AC54" s="45">
        <v>16.900700000000001</v>
      </c>
      <c r="AD54" s="45">
        <v>20</v>
      </c>
      <c r="AE54" s="45">
        <v>17.537400000000002</v>
      </c>
      <c r="AF54" s="45">
        <v>13.062900000000001</v>
      </c>
      <c r="AG54" s="45">
        <v>12</v>
      </c>
      <c r="AH54" s="45">
        <v>0</v>
      </c>
      <c r="AI54" s="45">
        <v>12</v>
      </c>
      <c r="AJ54" s="45">
        <v>0</v>
      </c>
      <c r="AK54" s="45">
        <v>0</v>
      </c>
      <c r="AL54" s="45">
        <v>12</v>
      </c>
      <c r="AM54" s="45">
        <v>20.3048</v>
      </c>
    </row>
    <row r="55" spans="1:39" hidden="1" outlineLevel="1">
      <c r="A55" s="8">
        <v>41883</v>
      </c>
      <c r="B55" s="45">
        <v>23.55</v>
      </c>
      <c r="C55" s="45">
        <v>24.238199999999999</v>
      </c>
      <c r="D55" s="45">
        <v>30.452000000000002</v>
      </c>
      <c r="E55" s="45">
        <v>21.548999999999999</v>
      </c>
      <c r="F55" s="45">
        <v>21.751899999999999</v>
      </c>
      <c r="G55" s="45">
        <v>23.0669</v>
      </c>
      <c r="H55" s="45">
        <v>16.354800000000001</v>
      </c>
      <c r="I55" s="45">
        <v>24.841699999999999</v>
      </c>
      <c r="J55" s="45">
        <v>30.453099999999999</v>
      </c>
      <c r="K55" s="45">
        <v>22.271999999999998</v>
      </c>
      <c r="L55" s="45">
        <v>21.751899999999999</v>
      </c>
      <c r="M55" s="45">
        <v>23.0669</v>
      </c>
      <c r="N55" s="45">
        <v>20.715699999999998</v>
      </c>
      <c r="O55" s="45">
        <v>9.3537999999999997</v>
      </c>
      <c r="P55" s="45">
        <v>28.6691</v>
      </c>
      <c r="Q55" s="45">
        <v>9.2571999999999992</v>
      </c>
      <c r="R55" s="45">
        <v>0</v>
      </c>
      <c r="S55" s="45">
        <v>0</v>
      </c>
      <c r="T55" s="45">
        <v>9.2571999999999992</v>
      </c>
      <c r="U55" s="45">
        <v>14.1135</v>
      </c>
      <c r="V55" s="45">
        <v>0</v>
      </c>
      <c r="W55" s="45">
        <v>14.1135</v>
      </c>
      <c r="X55" s="45">
        <v>0</v>
      </c>
      <c r="Y55" s="45">
        <v>0.01</v>
      </c>
      <c r="Z55" s="45">
        <v>14.2021</v>
      </c>
      <c r="AA55" s="45">
        <v>17.0289</v>
      </c>
      <c r="AB55" s="45">
        <v>0</v>
      </c>
      <c r="AC55" s="45">
        <v>17.0289</v>
      </c>
      <c r="AD55" s="45">
        <v>0</v>
      </c>
      <c r="AE55" s="45">
        <v>0.01</v>
      </c>
      <c r="AF55" s="45">
        <v>17.240300000000001</v>
      </c>
      <c r="AG55" s="45">
        <v>11.1</v>
      </c>
      <c r="AH55" s="45">
        <v>0</v>
      </c>
      <c r="AI55" s="45">
        <v>11.1</v>
      </c>
      <c r="AJ55" s="45">
        <v>0</v>
      </c>
      <c r="AK55" s="45">
        <v>0</v>
      </c>
      <c r="AL55" s="45">
        <v>11.1</v>
      </c>
      <c r="AM55" s="45">
        <v>21.149899999999999</v>
      </c>
    </row>
    <row r="56" spans="1:39" hidden="1" outlineLevel="1">
      <c r="A56" s="8">
        <v>41913</v>
      </c>
      <c r="B56" s="45">
        <v>24.664200000000001</v>
      </c>
      <c r="C56" s="45">
        <v>25.8337</v>
      </c>
      <c r="D56" s="45">
        <v>29.203600000000002</v>
      </c>
      <c r="E56" s="45">
        <v>23.86</v>
      </c>
      <c r="F56" s="45">
        <v>24.517499999999998</v>
      </c>
      <c r="G56" s="45">
        <v>24.348099999999999</v>
      </c>
      <c r="H56" s="45">
        <v>18.2638</v>
      </c>
      <c r="I56" s="45">
        <v>25.915400000000002</v>
      </c>
      <c r="J56" s="45">
        <v>29.2014</v>
      </c>
      <c r="K56" s="45">
        <v>23.967700000000001</v>
      </c>
      <c r="L56" s="45">
        <v>24.517499999999998</v>
      </c>
      <c r="M56" s="45">
        <v>24.348099999999999</v>
      </c>
      <c r="N56" s="45">
        <v>18.734400000000001</v>
      </c>
      <c r="O56" s="45">
        <v>15.725199999999999</v>
      </c>
      <c r="P56" s="45">
        <v>33.404200000000003</v>
      </c>
      <c r="Q56" s="45">
        <v>15.275499999999999</v>
      </c>
      <c r="R56" s="45">
        <v>0</v>
      </c>
      <c r="S56" s="45" t="s">
        <v>268</v>
      </c>
      <c r="T56" s="45">
        <v>15.275499999999999</v>
      </c>
      <c r="U56" s="45">
        <v>14.8111</v>
      </c>
      <c r="V56" s="45">
        <v>0</v>
      </c>
      <c r="W56" s="45">
        <v>14.8111</v>
      </c>
      <c r="X56" s="45">
        <v>0</v>
      </c>
      <c r="Y56" s="45">
        <v>22.51</v>
      </c>
      <c r="Z56" s="45">
        <v>14.2317</v>
      </c>
      <c r="AA56" s="45">
        <v>15.824199999999999</v>
      </c>
      <c r="AB56" s="45">
        <v>0</v>
      </c>
      <c r="AC56" s="45">
        <v>15.824199999999999</v>
      </c>
      <c r="AD56" s="45">
        <v>0</v>
      </c>
      <c r="AE56" s="45">
        <v>22.51</v>
      </c>
      <c r="AF56" s="45">
        <v>15.094200000000001</v>
      </c>
      <c r="AG56" s="45">
        <v>12.3188</v>
      </c>
      <c r="AH56" s="45">
        <v>0</v>
      </c>
      <c r="AI56" s="45">
        <v>12.3188</v>
      </c>
      <c r="AJ56" s="45">
        <v>0</v>
      </c>
      <c r="AK56" s="45" t="s">
        <v>268</v>
      </c>
      <c r="AL56" s="45">
        <v>12.3188</v>
      </c>
      <c r="AM56" s="45">
        <v>20.926600000000001</v>
      </c>
    </row>
    <row r="57" spans="1:39" hidden="1" outlineLevel="1">
      <c r="A57" s="8">
        <v>41944</v>
      </c>
      <c r="B57" s="45">
        <v>23.452200000000001</v>
      </c>
      <c r="C57" s="45">
        <v>24.381399999999999</v>
      </c>
      <c r="D57" s="45">
        <v>30.036100000000001</v>
      </c>
      <c r="E57" s="45">
        <v>22.437899999999999</v>
      </c>
      <c r="F57" s="45">
        <v>24.460100000000001</v>
      </c>
      <c r="G57" s="45">
        <v>21.9251</v>
      </c>
      <c r="H57" s="45">
        <v>16.461200000000002</v>
      </c>
      <c r="I57" s="45">
        <v>24.544899999999998</v>
      </c>
      <c r="J57" s="45">
        <v>30.029299999999999</v>
      </c>
      <c r="K57" s="45">
        <v>22.629899999999999</v>
      </c>
      <c r="L57" s="45">
        <v>24.460100000000001</v>
      </c>
      <c r="M57" s="45">
        <v>21.9251</v>
      </c>
      <c r="N57" s="45">
        <v>17.445599999999999</v>
      </c>
      <c r="O57" s="45">
        <v>11.3728</v>
      </c>
      <c r="P57" s="45">
        <v>39.335999999999999</v>
      </c>
      <c r="Q57" s="45">
        <v>10.943899999999999</v>
      </c>
      <c r="R57" s="45" t="s">
        <v>268</v>
      </c>
      <c r="S57" s="45">
        <v>0</v>
      </c>
      <c r="T57" s="45">
        <v>10.943899999999999</v>
      </c>
      <c r="U57" s="45">
        <v>16.8187</v>
      </c>
      <c r="V57" s="45">
        <v>0</v>
      </c>
      <c r="W57" s="45">
        <v>16.8187</v>
      </c>
      <c r="X57" s="45">
        <v>0</v>
      </c>
      <c r="Y57" s="45">
        <v>15.9392</v>
      </c>
      <c r="Z57" s="45">
        <v>16.871600000000001</v>
      </c>
      <c r="AA57" s="45">
        <v>17.871300000000002</v>
      </c>
      <c r="AB57" s="45">
        <v>0</v>
      </c>
      <c r="AC57" s="45">
        <v>17.871300000000002</v>
      </c>
      <c r="AD57" s="45">
        <v>0</v>
      </c>
      <c r="AE57" s="45">
        <v>15.9392</v>
      </c>
      <c r="AF57" s="45">
        <v>18.003399999999999</v>
      </c>
      <c r="AG57" s="45">
        <v>8.5460999999999991</v>
      </c>
      <c r="AH57" s="45">
        <v>0</v>
      </c>
      <c r="AI57" s="45">
        <v>8.5460999999999991</v>
      </c>
      <c r="AJ57" s="45" t="s">
        <v>268</v>
      </c>
      <c r="AK57" s="45">
        <v>0</v>
      </c>
      <c r="AL57" s="45">
        <v>8.5460999999999991</v>
      </c>
      <c r="AM57" s="45">
        <v>20.444500000000001</v>
      </c>
    </row>
    <row r="58" spans="1:39" hidden="1" outlineLevel="1">
      <c r="A58" s="8">
        <v>41974</v>
      </c>
      <c r="B58" s="45">
        <v>23.794</v>
      </c>
      <c r="C58" s="45">
        <v>24.963999999999999</v>
      </c>
      <c r="D58" s="45">
        <v>30.471699999999998</v>
      </c>
      <c r="E58" s="45">
        <v>22.566400000000002</v>
      </c>
      <c r="F58" s="45">
        <v>23.963999999999999</v>
      </c>
      <c r="G58" s="45">
        <v>22.683700000000002</v>
      </c>
      <c r="H58" s="45">
        <v>19.1508</v>
      </c>
      <c r="I58" s="45">
        <v>25.104600000000001</v>
      </c>
      <c r="J58" s="45">
        <v>30.4434</v>
      </c>
      <c r="K58" s="45">
        <v>22.751200000000001</v>
      </c>
      <c r="L58" s="45">
        <v>23.963999999999999</v>
      </c>
      <c r="M58" s="45">
        <v>22.683700000000002</v>
      </c>
      <c r="N58" s="45">
        <v>20.377300000000002</v>
      </c>
      <c r="O58" s="45">
        <v>12.333500000000001</v>
      </c>
      <c r="P58" s="45">
        <v>42.4482</v>
      </c>
      <c r="Q58" s="45">
        <v>10.241400000000001</v>
      </c>
      <c r="R58" s="45" t="s">
        <v>268</v>
      </c>
      <c r="S58" s="45" t="s">
        <v>268</v>
      </c>
      <c r="T58" s="45">
        <v>10.241400000000001</v>
      </c>
      <c r="U58" s="45">
        <v>15.416700000000001</v>
      </c>
      <c r="V58" s="45">
        <v>0</v>
      </c>
      <c r="W58" s="45">
        <v>15.416700000000001</v>
      </c>
      <c r="X58" s="45">
        <v>0</v>
      </c>
      <c r="Y58" s="45">
        <v>12.6713</v>
      </c>
      <c r="Z58" s="45">
        <v>15.4405</v>
      </c>
      <c r="AA58" s="45">
        <v>15.922499999999999</v>
      </c>
      <c r="AB58" s="45">
        <v>0</v>
      </c>
      <c r="AC58" s="45">
        <v>15.922499999999999</v>
      </c>
      <c r="AD58" s="45">
        <v>0</v>
      </c>
      <c r="AE58" s="45">
        <v>12.6713</v>
      </c>
      <c r="AF58" s="45">
        <v>15.952299999999999</v>
      </c>
      <c r="AG58" s="45">
        <v>6.3642000000000003</v>
      </c>
      <c r="AH58" s="45">
        <v>0</v>
      </c>
      <c r="AI58" s="45">
        <v>6.3642000000000003</v>
      </c>
      <c r="AJ58" s="45" t="s">
        <v>268</v>
      </c>
      <c r="AK58" s="45" t="s">
        <v>268</v>
      </c>
      <c r="AL58" s="45">
        <v>6.3642000000000003</v>
      </c>
      <c r="AM58" s="45">
        <v>21.126899999999999</v>
      </c>
    </row>
    <row r="59" spans="1:39" hidden="1" outlineLevel="1">
      <c r="A59" s="8">
        <v>42005</v>
      </c>
      <c r="B59" s="45">
        <v>21.625499999999999</v>
      </c>
      <c r="C59" s="45">
        <v>27.088000000000001</v>
      </c>
      <c r="D59" s="45">
        <v>30.763200000000001</v>
      </c>
      <c r="E59" s="45">
        <v>25.341899999999999</v>
      </c>
      <c r="F59" s="45">
        <v>29.267700000000001</v>
      </c>
      <c r="G59" s="45">
        <v>25.107399999999998</v>
      </c>
      <c r="H59" s="45">
        <v>17.168600000000001</v>
      </c>
      <c r="I59" s="45">
        <v>27.3384</v>
      </c>
      <c r="J59" s="45">
        <v>30.729199999999999</v>
      </c>
      <c r="K59" s="45">
        <v>25.687899999999999</v>
      </c>
      <c r="L59" s="45">
        <v>29.267700000000001</v>
      </c>
      <c r="M59" s="45">
        <v>25.1234</v>
      </c>
      <c r="N59" s="45">
        <v>18.343299999999999</v>
      </c>
      <c r="O59" s="45">
        <v>15.017099999999999</v>
      </c>
      <c r="P59" s="45">
        <v>38.9178</v>
      </c>
      <c r="Q59" s="45">
        <v>13.332599999999999</v>
      </c>
      <c r="R59" s="45" t="s">
        <v>268</v>
      </c>
      <c r="S59" s="45">
        <v>12.657</v>
      </c>
      <c r="T59" s="45">
        <v>13.351900000000001</v>
      </c>
      <c r="U59" s="45">
        <v>16.077500000000001</v>
      </c>
      <c r="V59" s="45">
        <v>0</v>
      </c>
      <c r="W59" s="45">
        <v>16.077500000000001</v>
      </c>
      <c r="X59" s="45">
        <v>0</v>
      </c>
      <c r="Y59" s="45">
        <v>21.177900000000001</v>
      </c>
      <c r="Z59" s="45">
        <v>15.1816</v>
      </c>
      <c r="AA59" s="45">
        <v>16.206700000000001</v>
      </c>
      <c r="AB59" s="45">
        <v>0</v>
      </c>
      <c r="AC59" s="45">
        <v>16.206700000000001</v>
      </c>
      <c r="AD59" s="45">
        <v>0</v>
      </c>
      <c r="AE59" s="45">
        <v>21.177900000000001</v>
      </c>
      <c r="AF59" s="45">
        <v>15.291700000000001</v>
      </c>
      <c r="AG59" s="45">
        <v>12.877599999999999</v>
      </c>
      <c r="AH59" s="45">
        <v>0</v>
      </c>
      <c r="AI59" s="45">
        <v>12.877599999999999</v>
      </c>
      <c r="AJ59" s="45" t="s">
        <v>268</v>
      </c>
      <c r="AK59" s="45">
        <v>0</v>
      </c>
      <c r="AL59" s="45">
        <v>12.877599999999999</v>
      </c>
      <c r="AM59" s="45">
        <v>14.3139</v>
      </c>
    </row>
    <row r="60" spans="1:39" hidden="1" outlineLevel="1">
      <c r="A60" s="8">
        <v>42036</v>
      </c>
      <c r="B60" s="45">
        <v>21.767499999999998</v>
      </c>
      <c r="C60" s="45">
        <v>24.225300000000001</v>
      </c>
      <c r="D60" s="45">
        <v>30.537700000000001</v>
      </c>
      <c r="E60" s="45">
        <v>22.1753</v>
      </c>
      <c r="F60" s="45">
        <v>27.3569</v>
      </c>
      <c r="G60" s="45">
        <v>22.629300000000001</v>
      </c>
      <c r="H60" s="45">
        <v>15.6891</v>
      </c>
      <c r="I60" s="45">
        <v>24.217400000000001</v>
      </c>
      <c r="J60" s="45">
        <v>30.514199999999999</v>
      </c>
      <c r="K60" s="45">
        <v>22.182200000000002</v>
      </c>
      <c r="L60" s="45">
        <v>27.3569</v>
      </c>
      <c r="M60" s="45">
        <v>22.629300000000001</v>
      </c>
      <c r="N60" s="45">
        <v>15.6859</v>
      </c>
      <c r="O60" s="45">
        <v>27.610099999999999</v>
      </c>
      <c r="P60" s="45">
        <v>34.468299999999999</v>
      </c>
      <c r="Q60" s="45">
        <v>16.18</v>
      </c>
      <c r="R60" s="45" t="s">
        <v>268</v>
      </c>
      <c r="S60" s="45" t="s">
        <v>268</v>
      </c>
      <c r="T60" s="45">
        <v>16.18</v>
      </c>
      <c r="U60" s="45">
        <v>17.112200000000001</v>
      </c>
      <c r="V60" s="45">
        <v>0</v>
      </c>
      <c r="W60" s="45">
        <v>17.112200000000001</v>
      </c>
      <c r="X60" s="45">
        <v>13.232799999999999</v>
      </c>
      <c r="Y60" s="45">
        <v>17.2759</v>
      </c>
      <c r="Z60" s="45">
        <v>17.103300000000001</v>
      </c>
      <c r="AA60" s="45">
        <v>17.112500000000001</v>
      </c>
      <c r="AB60" s="45">
        <v>0</v>
      </c>
      <c r="AC60" s="45">
        <v>17.112500000000001</v>
      </c>
      <c r="AD60" s="45">
        <v>13.232799999999999</v>
      </c>
      <c r="AE60" s="45">
        <v>17.2759</v>
      </c>
      <c r="AF60" s="45">
        <v>17.1036</v>
      </c>
      <c r="AG60" s="45">
        <v>17.010000000000002</v>
      </c>
      <c r="AH60" s="45">
        <v>0</v>
      </c>
      <c r="AI60" s="45">
        <v>17.010000000000002</v>
      </c>
      <c r="AJ60" s="45" t="s">
        <v>268</v>
      </c>
      <c r="AK60" s="45" t="s">
        <v>268</v>
      </c>
      <c r="AL60" s="45">
        <v>17.010000000000002</v>
      </c>
      <c r="AM60" s="45">
        <v>24.924800000000001</v>
      </c>
    </row>
    <row r="61" spans="1:39" hidden="1" outlineLevel="1">
      <c r="A61" s="8">
        <v>42064</v>
      </c>
      <c r="B61" s="45">
        <v>21.538599999999999</v>
      </c>
      <c r="C61" s="45">
        <v>24.132200000000001</v>
      </c>
      <c r="D61" s="45">
        <v>29.662199999999999</v>
      </c>
      <c r="E61" s="45">
        <v>22.442499999999999</v>
      </c>
      <c r="F61" s="45">
        <v>21.0105</v>
      </c>
      <c r="G61" s="45">
        <v>25.534099999999999</v>
      </c>
      <c r="H61" s="45">
        <v>15.8445</v>
      </c>
      <c r="I61" s="45">
        <v>24.247299999999999</v>
      </c>
      <c r="J61" s="45">
        <v>29.6494</v>
      </c>
      <c r="K61" s="45">
        <v>22.571000000000002</v>
      </c>
      <c r="L61" s="45">
        <v>21.0105</v>
      </c>
      <c r="M61" s="45">
        <v>25.534099999999999</v>
      </c>
      <c r="N61" s="45">
        <v>15.871700000000001</v>
      </c>
      <c r="O61" s="45">
        <v>16.706299999999999</v>
      </c>
      <c r="P61" s="45">
        <v>33.219900000000003</v>
      </c>
      <c r="Q61" s="45">
        <v>15.745200000000001</v>
      </c>
      <c r="R61" s="45">
        <v>0</v>
      </c>
      <c r="S61" s="45" t="s">
        <v>268</v>
      </c>
      <c r="T61" s="45">
        <v>15.745200000000001</v>
      </c>
      <c r="U61" s="45">
        <v>13.8766</v>
      </c>
      <c r="V61" s="45">
        <v>0</v>
      </c>
      <c r="W61" s="45">
        <v>13.8766</v>
      </c>
      <c r="X61" s="45">
        <v>9.4358000000000004</v>
      </c>
      <c r="Y61" s="45">
        <v>16.327300000000001</v>
      </c>
      <c r="Z61" s="45">
        <v>13.8598</v>
      </c>
      <c r="AA61" s="45">
        <v>13.906499999999999</v>
      </c>
      <c r="AB61" s="45">
        <v>0</v>
      </c>
      <c r="AC61" s="45">
        <v>13.906499999999999</v>
      </c>
      <c r="AD61" s="45">
        <v>0</v>
      </c>
      <c r="AE61" s="45">
        <v>16.327300000000001</v>
      </c>
      <c r="AF61" s="45">
        <v>13.856199999999999</v>
      </c>
      <c r="AG61" s="45">
        <v>10.391500000000001</v>
      </c>
      <c r="AH61" s="45">
        <v>0</v>
      </c>
      <c r="AI61" s="45">
        <v>10.391500000000001</v>
      </c>
      <c r="AJ61" s="45">
        <v>9.4358000000000004</v>
      </c>
      <c r="AK61" s="45" t="s">
        <v>268</v>
      </c>
      <c r="AL61" s="45">
        <v>17.13</v>
      </c>
      <c r="AM61" s="45">
        <v>28.072500000000002</v>
      </c>
    </row>
    <row r="62" spans="1:39" hidden="1" outlineLevel="1">
      <c r="A62" s="8">
        <v>42095</v>
      </c>
      <c r="B62" s="45">
        <v>22.757400000000001</v>
      </c>
      <c r="C62" s="45">
        <v>24.008400000000002</v>
      </c>
      <c r="D62" s="45">
        <v>30.3323</v>
      </c>
      <c r="E62" s="45">
        <v>22.297499999999999</v>
      </c>
      <c r="F62" s="45">
        <v>27.6248</v>
      </c>
      <c r="G62" s="45">
        <v>25.378599999999999</v>
      </c>
      <c r="H62" s="45">
        <v>12.9556</v>
      </c>
      <c r="I62" s="45">
        <v>24.1678</v>
      </c>
      <c r="J62" s="45">
        <v>30.286000000000001</v>
      </c>
      <c r="K62" s="45">
        <v>22.493099999999998</v>
      </c>
      <c r="L62" s="45">
        <v>28.528600000000001</v>
      </c>
      <c r="M62" s="45">
        <v>25.378599999999999</v>
      </c>
      <c r="N62" s="45">
        <v>12.9153</v>
      </c>
      <c r="O62" s="45">
        <v>14.976100000000001</v>
      </c>
      <c r="P62" s="45">
        <v>35.881399999999999</v>
      </c>
      <c r="Q62" s="45">
        <v>12.6092</v>
      </c>
      <c r="R62" s="45">
        <v>10.903600000000001</v>
      </c>
      <c r="S62" s="45">
        <v>0</v>
      </c>
      <c r="T62" s="45">
        <v>13.917199999999999</v>
      </c>
      <c r="U62" s="45">
        <v>15.6191</v>
      </c>
      <c r="V62" s="45">
        <v>0</v>
      </c>
      <c r="W62" s="45">
        <v>15.6191</v>
      </c>
      <c r="X62" s="45">
        <v>0</v>
      </c>
      <c r="Y62" s="45">
        <v>17</v>
      </c>
      <c r="Z62" s="45">
        <v>15.6182</v>
      </c>
      <c r="AA62" s="45">
        <v>15.959099999999999</v>
      </c>
      <c r="AB62" s="45">
        <v>0</v>
      </c>
      <c r="AC62" s="45">
        <v>15.959099999999999</v>
      </c>
      <c r="AD62" s="45">
        <v>0</v>
      </c>
      <c r="AE62" s="45">
        <v>17</v>
      </c>
      <c r="AF62" s="45">
        <v>15.958399999999999</v>
      </c>
      <c r="AG62" s="45">
        <v>5.3978000000000002</v>
      </c>
      <c r="AH62" s="45">
        <v>0</v>
      </c>
      <c r="AI62" s="45">
        <v>5.3978000000000002</v>
      </c>
      <c r="AJ62" s="45">
        <v>0</v>
      </c>
      <c r="AK62" s="45">
        <v>0</v>
      </c>
      <c r="AL62" s="45">
        <v>5.3978000000000002</v>
      </c>
      <c r="AM62" s="45">
        <v>29.143799999999999</v>
      </c>
    </row>
    <row r="63" spans="1:39" hidden="1" outlineLevel="1">
      <c r="A63" s="8">
        <v>42125</v>
      </c>
      <c r="B63" s="45">
        <v>25.511099999999999</v>
      </c>
      <c r="C63" s="45">
        <v>26.006900000000002</v>
      </c>
      <c r="D63" s="45">
        <v>31.574000000000002</v>
      </c>
      <c r="E63" s="45">
        <v>24.435199999999998</v>
      </c>
      <c r="F63" s="45">
        <v>30.405000000000001</v>
      </c>
      <c r="G63" s="45">
        <v>26.917300000000001</v>
      </c>
      <c r="H63" s="45">
        <v>15.696400000000001</v>
      </c>
      <c r="I63" s="45">
        <v>26.003499999999999</v>
      </c>
      <c r="J63" s="45">
        <v>31.5442</v>
      </c>
      <c r="K63" s="45">
        <v>24.445499999999999</v>
      </c>
      <c r="L63" s="45">
        <v>30.405000000000001</v>
      </c>
      <c r="M63" s="45">
        <v>26.917300000000001</v>
      </c>
      <c r="N63" s="45">
        <v>15.6876</v>
      </c>
      <c r="O63" s="45">
        <v>27.462800000000001</v>
      </c>
      <c r="P63" s="45">
        <v>37.021500000000003</v>
      </c>
      <c r="Q63" s="45">
        <v>17.34</v>
      </c>
      <c r="R63" s="45" t="s">
        <v>268</v>
      </c>
      <c r="S63" s="45" t="s">
        <v>268</v>
      </c>
      <c r="T63" s="45">
        <v>17.34</v>
      </c>
      <c r="U63" s="45">
        <v>11.048400000000001</v>
      </c>
      <c r="V63" s="45">
        <v>0</v>
      </c>
      <c r="W63" s="45">
        <v>11.048400000000001</v>
      </c>
      <c r="X63" s="45">
        <v>0</v>
      </c>
      <c r="Y63" s="45">
        <v>17.001999999999999</v>
      </c>
      <c r="Z63" s="45">
        <v>10.8903</v>
      </c>
      <c r="AA63" s="45">
        <v>11.048400000000001</v>
      </c>
      <c r="AB63" s="45">
        <v>0</v>
      </c>
      <c r="AC63" s="45">
        <v>11.048400000000001</v>
      </c>
      <c r="AD63" s="45">
        <v>0</v>
      </c>
      <c r="AE63" s="45">
        <v>17.001999999999999</v>
      </c>
      <c r="AF63" s="45">
        <v>10.8903</v>
      </c>
      <c r="AG63" s="45">
        <v>0</v>
      </c>
      <c r="AH63" s="45">
        <v>0</v>
      </c>
      <c r="AI63" s="45">
        <v>0</v>
      </c>
      <c r="AJ63" s="45" t="s">
        <v>268</v>
      </c>
      <c r="AK63" s="45" t="s">
        <v>268</v>
      </c>
      <c r="AL63" s="45">
        <v>0</v>
      </c>
      <c r="AM63" s="45">
        <v>30.3751</v>
      </c>
    </row>
    <row r="64" spans="1:39" hidden="1" outlineLevel="1">
      <c r="A64" s="8">
        <v>42156</v>
      </c>
      <c r="B64" s="45">
        <v>25.349</v>
      </c>
      <c r="C64" s="45">
        <v>26.5273</v>
      </c>
      <c r="D64" s="45">
        <v>31.6342</v>
      </c>
      <c r="E64" s="45">
        <v>25.0046</v>
      </c>
      <c r="F64" s="45">
        <v>29.821999999999999</v>
      </c>
      <c r="G64" s="45">
        <v>26.222300000000001</v>
      </c>
      <c r="H64" s="45">
        <v>13.3931</v>
      </c>
      <c r="I64" s="45">
        <v>26.501200000000001</v>
      </c>
      <c r="J64" s="45">
        <v>31.588200000000001</v>
      </c>
      <c r="K64" s="45">
        <v>25.0046</v>
      </c>
      <c r="L64" s="45">
        <v>29.821999999999999</v>
      </c>
      <c r="M64" s="45">
        <v>26.222300000000001</v>
      </c>
      <c r="N64" s="45">
        <v>13.3931</v>
      </c>
      <c r="O64" s="45">
        <v>35.0595</v>
      </c>
      <c r="P64" s="45">
        <v>35.0595</v>
      </c>
      <c r="Q64" s="45">
        <v>0</v>
      </c>
      <c r="R64" s="45" t="s">
        <v>268</v>
      </c>
      <c r="S64" s="45" t="s">
        <v>268</v>
      </c>
      <c r="T64" s="45">
        <v>0</v>
      </c>
      <c r="U64" s="45">
        <v>13.425599999999999</v>
      </c>
      <c r="V64" s="45">
        <v>0</v>
      </c>
      <c r="W64" s="45">
        <v>13.425599999999999</v>
      </c>
      <c r="X64" s="45">
        <v>31.37</v>
      </c>
      <c r="Y64" s="45">
        <v>13.9621</v>
      </c>
      <c r="Z64" s="45">
        <v>12.7051</v>
      </c>
      <c r="AA64" s="45">
        <v>13.462999999999999</v>
      </c>
      <c r="AB64" s="45">
        <v>0</v>
      </c>
      <c r="AC64" s="45">
        <v>13.462999999999999</v>
      </c>
      <c r="AD64" s="45">
        <v>31.37</v>
      </c>
      <c r="AE64" s="45">
        <v>13.9621</v>
      </c>
      <c r="AF64" s="45">
        <v>12.7393</v>
      </c>
      <c r="AG64" s="45">
        <v>8.8529999999999998</v>
      </c>
      <c r="AH64" s="45">
        <v>0</v>
      </c>
      <c r="AI64" s="45">
        <v>8.8529999999999998</v>
      </c>
      <c r="AJ64" s="45" t="s">
        <v>268</v>
      </c>
      <c r="AK64" s="45" t="s">
        <v>268</v>
      </c>
      <c r="AL64" s="45">
        <v>8.8529999999999998</v>
      </c>
      <c r="AM64" s="45">
        <v>31.533300000000001</v>
      </c>
    </row>
    <row r="65" spans="1:39" hidden="1" outlineLevel="1">
      <c r="A65" s="8">
        <v>42186</v>
      </c>
      <c r="B65" s="45">
        <v>27.152200000000001</v>
      </c>
      <c r="C65" s="45">
        <v>27.171299999999999</v>
      </c>
      <c r="D65" s="45">
        <v>31.505600000000001</v>
      </c>
      <c r="E65" s="45">
        <v>25.9024</v>
      </c>
      <c r="F65" s="45">
        <v>29.013400000000001</v>
      </c>
      <c r="G65" s="45">
        <v>26.649799999999999</v>
      </c>
      <c r="H65" s="45">
        <v>16.444099999999999</v>
      </c>
      <c r="I65" s="45">
        <v>27.1648</v>
      </c>
      <c r="J65" s="45">
        <v>31.486899999999999</v>
      </c>
      <c r="K65" s="45">
        <v>25.9024</v>
      </c>
      <c r="L65" s="45">
        <v>29.013400000000001</v>
      </c>
      <c r="M65" s="45">
        <v>26.649799999999999</v>
      </c>
      <c r="N65" s="45">
        <v>16.444099999999999</v>
      </c>
      <c r="O65" s="45">
        <v>39.481699999999996</v>
      </c>
      <c r="P65" s="45">
        <v>39.481699999999996</v>
      </c>
      <c r="Q65" s="45">
        <v>0</v>
      </c>
      <c r="R65" s="45" t="s">
        <v>268</v>
      </c>
      <c r="S65" s="45" t="s">
        <v>268</v>
      </c>
      <c r="T65" s="45">
        <v>0</v>
      </c>
      <c r="U65" s="45">
        <v>20.582100000000001</v>
      </c>
      <c r="V65" s="45">
        <v>0</v>
      </c>
      <c r="W65" s="45">
        <v>20.582100000000001</v>
      </c>
      <c r="X65" s="45">
        <v>0</v>
      </c>
      <c r="Y65" s="45">
        <v>26.493400000000001</v>
      </c>
      <c r="Z65" s="45">
        <v>20.390899999999998</v>
      </c>
      <c r="AA65" s="45">
        <v>20.682700000000001</v>
      </c>
      <c r="AB65" s="45">
        <v>0</v>
      </c>
      <c r="AC65" s="45">
        <v>20.682700000000001</v>
      </c>
      <c r="AD65" s="45">
        <v>0</v>
      </c>
      <c r="AE65" s="45">
        <v>26.493400000000001</v>
      </c>
      <c r="AF65" s="45">
        <v>20.492899999999999</v>
      </c>
      <c r="AG65" s="45">
        <v>10.484999999999999</v>
      </c>
      <c r="AH65" s="45">
        <v>0</v>
      </c>
      <c r="AI65" s="45">
        <v>10.484999999999999</v>
      </c>
      <c r="AJ65" s="45" t="s">
        <v>268</v>
      </c>
      <c r="AK65" s="45" t="s">
        <v>268</v>
      </c>
      <c r="AL65" s="45">
        <v>10.484999999999999</v>
      </c>
      <c r="AM65" s="45">
        <v>32.184600000000003</v>
      </c>
    </row>
    <row r="66" spans="1:39" hidden="1" outlineLevel="1">
      <c r="A66" s="8">
        <v>42217</v>
      </c>
      <c r="B66" s="45">
        <v>24.0703</v>
      </c>
      <c r="C66" s="45">
        <v>24.923500000000001</v>
      </c>
      <c r="D66" s="45">
        <v>29.5885</v>
      </c>
      <c r="E66" s="45">
        <v>23.9252</v>
      </c>
      <c r="F66" s="45">
        <v>24.1266</v>
      </c>
      <c r="G66" s="45">
        <v>26.695599999999999</v>
      </c>
      <c r="H66" s="45">
        <v>11.490500000000001</v>
      </c>
      <c r="I66" s="45">
        <v>25.665500000000002</v>
      </c>
      <c r="J66" s="45">
        <v>29.553599999999999</v>
      </c>
      <c r="K66" s="45">
        <v>24.7593</v>
      </c>
      <c r="L66" s="45">
        <v>28.956499999999998</v>
      </c>
      <c r="M66" s="45">
        <v>26.695599999999999</v>
      </c>
      <c r="N66" s="45">
        <v>11.4785</v>
      </c>
      <c r="O66" s="45">
        <v>15.2997</v>
      </c>
      <c r="P66" s="45">
        <v>37.4163</v>
      </c>
      <c r="Q66" s="45">
        <v>15.0555</v>
      </c>
      <c r="R66" s="45">
        <v>15.0541</v>
      </c>
      <c r="S66" s="45" t="s">
        <v>268</v>
      </c>
      <c r="T66" s="45">
        <v>15.323</v>
      </c>
      <c r="U66" s="45">
        <v>8.3411000000000008</v>
      </c>
      <c r="V66" s="45">
        <v>0</v>
      </c>
      <c r="W66" s="45">
        <v>8.3411000000000008</v>
      </c>
      <c r="X66" s="45">
        <v>0</v>
      </c>
      <c r="Y66" s="45">
        <v>16.010100000000001</v>
      </c>
      <c r="Z66" s="45">
        <v>8.2004000000000001</v>
      </c>
      <c r="AA66" s="45">
        <v>8.3411000000000008</v>
      </c>
      <c r="AB66" s="45">
        <v>0</v>
      </c>
      <c r="AC66" s="45">
        <v>8.3411000000000008</v>
      </c>
      <c r="AD66" s="45">
        <v>0</v>
      </c>
      <c r="AE66" s="45">
        <v>16.010100000000001</v>
      </c>
      <c r="AF66" s="45">
        <v>8.2004000000000001</v>
      </c>
      <c r="AG66" s="45">
        <v>0</v>
      </c>
      <c r="AH66" s="45">
        <v>0</v>
      </c>
      <c r="AI66" s="45">
        <v>0</v>
      </c>
      <c r="AJ66" s="45">
        <v>0</v>
      </c>
      <c r="AK66" s="45" t="s">
        <v>268</v>
      </c>
      <c r="AL66" s="45">
        <v>0</v>
      </c>
      <c r="AM66" s="45">
        <v>32.221400000000003</v>
      </c>
    </row>
    <row r="67" spans="1:39" hidden="1" outlineLevel="1">
      <c r="A67" s="8">
        <v>42248</v>
      </c>
      <c r="B67" s="45">
        <v>24.8584</v>
      </c>
      <c r="C67" s="45">
        <v>26.297000000000001</v>
      </c>
      <c r="D67" s="45">
        <v>29.970300000000002</v>
      </c>
      <c r="E67" s="45">
        <v>25.547000000000001</v>
      </c>
      <c r="F67" s="45">
        <v>29.052099999999999</v>
      </c>
      <c r="G67" s="45">
        <v>27.786100000000001</v>
      </c>
      <c r="H67" s="45">
        <v>9.2299000000000007</v>
      </c>
      <c r="I67" s="45">
        <v>26.199100000000001</v>
      </c>
      <c r="J67" s="45">
        <v>29.532900000000001</v>
      </c>
      <c r="K67" s="45">
        <v>25.547000000000001</v>
      </c>
      <c r="L67" s="45">
        <v>29.052099999999999</v>
      </c>
      <c r="M67" s="45">
        <v>27.786100000000001</v>
      </c>
      <c r="N67" s="45">
        <v>9.2299000000000007</v>
      </c>
      <c r="O67" s="45">
        <v>39.965699999999998</v>
      </c>
      <c r="P67" s="45">
        <v>39.965699999999998</v>
      </c>
      <c r="Q67" s="45">
        <v>0</v>
      </c>
      <c r="R67" s="45" t="s">
        <v>268</v>
      </c>
      <c r="S67" s="45" t="s">
        <v>268</v>
      </c>
      <c r="T67" s="45">
        <v>0</v>
      </c>
      <c r="U67" s="45">
        <v>8.6999999999999993</v>
      </c>
      <c r="V67" s="45">
        <v>0</v>
      </c>
      <c r="W67" s="45">
        <v>8.6999999999999993</v>
      </c>
      <c r="X67" s="45">
        <v>0</v>
      </c>
      <c r="Y67" s="45">
        <v>15</v>
      </c>
      <c r="Z67" s="45">
        <v>8.6295999999999999</v>
      </c>
      <c r="AA67" s="45">
        <v>8.6923999999999992</v>
      </c>
      <c r="AB67" s="45">
        <v>0</v>
      </c>
      <c r="AC67" s="45">
        <v>8.6923999999999992</v>
      </c>
      <c r="AD67" s="45">
        <v>0</v>
      </c>
      <c r="AE67" s="45">
        <v>15</v>
      </c>
      <c r="AF67" s="45">
        <v>8.6207999999999991</v>
      </c>
      <c r="AG67" s="45">
        <v>9.1708999999999996</v>
      </c>
      <c r="AH67" s="45">
        <v>0</v>
      </c>
      <c r="AI67" s="45">
        <v>9.1708999999999996</v>
      </c>
      <c r="AJ67" s="45" t="s">
        <v>268</v>
      </c>
      <c r="AK67" s="45" t="s">
        <v>268</v>
      </c>
      <c r="AL67" s="45">
        <v>9.1708999999999996</v>
      </c>
      <c r="AM67" s="45">
        <v>31.121700000000001</v>
      </c>
    </row>
    <row r="68" spans="1:39" hidden="1" outlineLevel="1">
      <c r="A68" s="8">
        <v>42278</v>
      </c>
      <c r="B68" s="45">
        <v>23.939299999999999</v>
      </c>
      <c r="C68" s="45">
        <v>25.7697</v>
      </c>
      <c r="D68" s="45">
        <v>30.6616</v>
      </c>
      <c r="E68" s="45">
        <v>24.642099999999999</v>
      </c>
      <c r="F68" s="45">
        <v>25.930499999999999</v>
      </c>
      <c r="G68" s="45">
        <v>27.3611</v>
      </c>
      <c r="H68" s="45">
        <v>13.4381</v>
      </c>
      <c r="I68" s="45">
        <v>26.168900000000001</v>
      </c>
      <c r="J68" s="45">
        <v>30.5947</v>
      </c>
      <c r="K68" s="45">
        <v>25.115500000000001</v>
      </c>
      <c r="L68" s="45">
        <v>28.721699999999998</v>
      </c>
      <c r="M68" s="45">
        <v>27.3611</v>
      </c>
      <c r="N68" s="45">
        <v>13.4381</v>
      </c>
      <c r="O68" s="45">
        <v>13.9817</v>
      </c>
      <c r="P68" s="45">
        <v>39.706299999999999</v>
      </c>
      <c r="Q68" s="45">
        <v>12.854799999999999</v>
      </c>
      <c r="R68" s="45">
        <v>12.854799999999999</v>
      </c>
      <c r="S68" s="45" t="s">
        <v>268</v>
      </c>
      <c r="T68" s="45">
        <v>0</v>
      </c>
      <c r="U68" s="45">
        <v>10.3269</v>
      </c>
      <c r="V68" s="45">
        <v>0</v>
      </c>
      <c r="W68" s="45">
        <v>10.3269</v>
      </c>
      <c r="X68" s="45">
        <v>11.1938</v>
      </c>
      <c r="Y68" s="45">
        <v>27.042100000000001</v>
      </c>
      <c r="Z68" s="45">
        <v>7.7375999999999996</v>
      </c>
      <c r="AA68" s="45">
        <v>9.5777999999999999</v>
      </c>
      <c r="AB68" s="45">
        <v>0</v>
      </c>
      <c r="AC68" s="45">
        <v>9.5777999999999999</v>
      </c>
      <c r="AD68" s="45">
        <v>32.06</v>
      </c>
      <c r="AE68" s="45">
        <v>27.042100000000001</v>
      </c>
      <c r="AF68" s="45">
        <v>7.8803000000000001</v>
      </c>
      <c r="AG68" s="45">
        <v>10.824199999999999</v>
      </c>
      <c r="AH68" s="45">
        <v>0</v>
      </c>
      <c r="AI68" s="45">
        <v>10.824199999999999</v>
      </c>
      <c r="AJ68" s="45">
        <v>11.0016</v>
      </c>
      <c r="AK68" s="45" t="s">
        <v>268</v>
      </c>
      <c r="AL68" s="45">
        <v>4.62</v>
      </c>
      <c r="AM68" s="45">
        <v>32.907600000000002</v>
      </c>
    </row>
    <row r="69" spans="1:39" hidden="1" outlineLevel="1">
      <c r="A69" s="8">
        <v>42309</v>
      </c>
      <c r="B69" s="45">
        <v>24.877099999999999</v>
      </c>
      <c r="C69" s="45">
        <v>26.817499999999999</v>
      </c>
      <c r="D69" s="45">
        <v>30.7226</v>
      </c>
      <c r="E69" s="45">
        <v>25.921800000000001</v>
      </c>
      <c r="F69" s="45">
        <v>29.01</v>
      </c>
      <c r="G69" s="45">
        <v>27.191600000000001</v>
      </c>
      <c r="H69" s="45">
        <v>13.994</v>
      </c>
      <c r="I69" s="45">
        <v>26.7925</v>
      </c>
      <c r="J69" s="45">
        <v>30.631</v>
      </c>
      <c r="K69" s="45">
        <v>25.921800000000001</v>
      </c>
      <c r="L69" s="45">
        <v>29.01</v>
      </c>
      <c r="M69" s="45">
        <v>27.191600000000001</v>
      </c>
      <c r="N69" s="45">
        <v>13.994</v>
      </c>
      <c r="O69" s="45">
        <v>38.873399999999997</v>
      </c>
      <c r="P69" s="45">
        <v>38.873399999999997</v>
      </c>
      <c r="Q69" s="45">
        <v>0</v>
      </c>
      <c r="R69" s="45" t="s">
        <v>268</v>
      </c>
      <c r="S69" s="45" t="s">
        <v>268</v>
      </c>
      <c r="T69" s="45">
        <v>0</v>
      </c>
      <c r="U69" s="45">
        <v>8.7751999999999999</v>
      </c>
      <c r="V69" s="45">
        <v>0</v>
      </c>
      <c r="W69" s="45">
        <v>8.7751999999999999</v>
      </c>
      <c r="X69" s="45">
        <v>0</v>
      </c>
      <c r="Y69" s="45">
        <v>24.436199999999999</v>
      </c>
      <c r="Z69" s="45">
        <v>8.4941999999999993</v>
      </c>
      <c r="AA69" s="45">
        <v>8.7147000000000006</v>
      </c>
      <c r="AB69" s="45">
        <v>0</v>
      </c>
      <c r="AC69" s="45">
        <v>8.7147000000000006</v>
      </c>
      <c r="AD69" s="45">
        <v>0</v>
      </c>
      <c r="AE69" s="45">
        <v>24.436199999999999</v>
      </c>
      <c r="AF69" s="45">
        <v>8.4306000000000001</v>
      </c>
      <c r="AG69" s="45">
        <v>17.34</v>
      </c>
      <c r="AH69" s="45">
        <v>0</v>
      </c>
      <c r="AI69" s="45">
        <v>17.34</v>
      </c>
      <c r="AJ69" s="45" t="s">
        <v>268</v>
      </c>
      <c r="AK69" s="45" t="s">
        <v>268</v>
      </c>
      <c r="AL69" s="45">
        <v>17.34</v>
      </c>
      <c r="AM69" s="45">
        <v>31.724799999999998</v>
      </c>
    </row>
    <row r="70" spans="1:39" hidden="1" outlineLevel="1">
      <c r="A70" s="8">
        <v>42339</v>
      </c>
      <c r="B70" s="45">
        <v>15.414199999999999</v>
      </c>
      <c r="C70" s="45">
        <v>24.325199999999999</v>
      </c>
      <c r="D70" s="45">
        <v>31.0505</v>
      </c>
      <c r="E70" s="45">
        <v>22.8874</v>
      </c>
      <c r="F70" s="45">
        <v>26.940799999999999</v>
      </c>
      <c r="G70" s="45">
        <v>26.680199999999999</v>
      </c>
      <c r="H70" s="45">
        <v>6.7976000000000001</v>
      </c>
      <c r="I70" s="45">
        <v>24.387499999999999</v>
      </c>
      <c r="J70" s="45">
        <v>30.9817</v>
      </c>
      <c r="K70" s="45">
        <v>22.976800000000001</v>
      </c>
      <c r="L70" s="45">
        <v>26.940799999999999</v>
      </c>
      <c r="M70" s="45">
        <v>26.703499999999998</v>
      </c>
      <c r="N70" s="45">
        <v>6.5909000000000004</v>
      </c>
      <c r="O70" s="45">
        <v>16.4496</v>
      </c>
      <c r="P70" s="45">
        <v>40.4009</v>
      </c>
      <c r="Q70" s="45">
        <v>11.7516</v>
      </c>
      <c r="R70" s="45" t="s">
        <v>268</v>
      </c>
      <c r="S70" s="45">
        <v>8</v>
      </c>
      <c r="T70" s="45">
        <v>12.0892</v>
      </c>
      <c r="U70" s="45">
        <v>4.3452999999999999</v>
      </c>
      <c r="V70" s="45">
        <v>0</v>
      </c>
      <c r="W70" s="45">
        <v>4.3452999999999999</v>
      </c>
      <c r="X70" s="45">
        <v>14.726699999999999</v>
      </c>
      <c r="Y70" s="45">
        <v>16.8186</v>
      </c>
      <c r="Z70" s="45">
        <v>0.93689999999999996</v>
      </c>
      <c r="AA70" s="45">
        <v>4.3114999999999997</v>
      </c>
      <c r="AB70" s="45">
        <v>0</v>
      </c>
      <c r="AC70" s="45">
        <v>4.3114999999999997</v>
      </c>
      <c r="AD70" s="45">
        <v>14.726699999999999</v>
      </c>
      <c r="AE70" s="45">
        <v>16.8186</v>
      </c>
      <c r="AF70" s="45">
        <v>0.87290000000000001</v>
      </c>
      <c r="AG70" s="45">
        <v>12.067</v>
      </c>
      <c r="AH70" s="45">
        <v>0</v>
      </c>
      <c r="AI70" s="45">
        <v>12.067</v>
      </c>
      <c r="AJ70" s="45" t="s">
        <v>268</v>
      </c>
      <c r="AK70" s="45">
        <v>0</v>
      </c>
      <c r="AL70" s="45">
        <v>12.067</v>
      </c>
      <c r="AM70" s="45">
        <v>31.205500000000001</v>
      </c>
    </row>
    <row r="71" spans="1:39" hidden="1" outlineLevel="1">
      <c r="A71" s="8">
        <v>42370</v>
      </c>
      <c r="B71" s="45">
        <v>28.691700000000001</v>
      </c>
      <c r="C71" s="45">
        <v>29.4651</v>
      </c>
      <c r="D71" s="45">
        <v>30.759899999999998</v>
      </c>
      <c r="E71" s="45">
        <v>28.7727</v>
      </c>
      <c r="F71" s="45">
        <v>35.392400000000002</v>
      </c>
      <c r="G71" s="45">
        <v>26.556100000000001</v>
      </c>
      <c r="H71" s="45">
        <v>11.0177</v>
      </c>
      <c r="I71" s="45">
        <v>29.588999999999999</v>
      </c>
      <c r="J71" s="45">
        <v>30.727799999999998</v>
      </c>
      <c r="K71" s="45">
        <v>28.9739</v>
      </c>
      <c r="L71" s="45">
        <v>35.392400000000002</v>
      </c>
      <c r="M71" s="45">
        <v>26.556100000000001</v>
      </c>
      <c r="N71" s="45">
        <v>9.2925000000000004</v>
      </c>
      <c r="O71" s="45">
        <v>17.456</v>
      </c>
      <c r="P71" s="45">
        <v>39.1753</v>
      </c>
      <c r="Q71" s="45">
        <v>14.224399999999999</v>
      </c>
      <c r="R71" s="45" t="s">
        <v>268</v>
      </c>
      <c r="S71" s="45" t="s">
        <v>268</v>
      </c>
      <c r="T71" s="45">
        <v>14.224399999999999</v>
      </c>
      <c r="U71" s="45">
        <v>13.051600000000001</v>
      </c>
      <c r="V71" s="45">
        <v>0</v>
      </c>
      <c r="W71" s="45">
        <v>13.051600000000001</v>
      </c>
      <c r="X71" s="45">
        <v>0</v>
      </c>
      <c r="Y71" s="45">
        <v>0</v>
      </c>
      <c r="Z71" s="45">
        <v>13.051600000000001</v>
      </c>
      <c r="AA71" s="45">
        <v>13.025399999999999</v>
      </c>
      <c r="AB71" s="45">
        <v>0</v>
      </c>
      <c r="AC71" s="45">
        <v>13.025399999999999</v>
      </c>
      <c r="AD71" s="45">
        <v>0</v>
      </c>
      <c r="AE71" s="45">
        <v>0</v>
      </c>
      <c r="AF71" s="45">
        <v>13.025399999999999</v>
      </c>
      <c r="AG71" s="45">
        <v>13.143800000000001</v>
      </c>
      <c r="AH71" s="45">
        <v>0</v>
      </c>
      <c r="AI71" s="45">
        <v>13.143800000000001</v>
      </c>
      <c r="AJ71" s="45" t="s">
        <v>268</v>
      </c>
      <c r="AK71" s="45" t="s">
        <v>268</v>
      </c>
      <c r="AL71" s="45">
        <v>13.143800000000001</v>
      </c>
      <c r="AM71" s="45">
        <v>30.4072</v>
      </c>
    </row>
    <row r="72" spans="1:39" hidden="1" outlineLevel="1">
      <c r="A72" s="8">
        <v>42401</v>
      </c>
      <c r="B72" s="45">
        <v>20.1843</v>
      </c>
      <c r="C72" s="45">
        <v>27.657900000000001</v>
      </c>
      <c r="D72" s="45">
        <v>31.0352</v>
      </c>
      <c r="E72" s="45">
        <v>26.601500000000001</v>
      </c>
      <c r="F72" s="45">
        <v>35.525700000000001</v>
      </c>
      <c r="G72" s="45">
        <v>27.479800000000001</v>
      </c>
      <c r="H72" s="45">
        <v>8.5242000000000004</v>
      </c>
      <c r="I72" s="45">
        <v>27.7608</v>
      </c>
      <c r="J72" s="45">
        <v>30.9969</v>
      </c>
      <c r="K72" s="45">
        <v>26.747</v>
      </c>
      <c r="L72" s="45">
        <v>35.525700000000001</v>
      </c>
      <c r="M72" s="45">
        <v>27.479800000000001</v>
      </c>
      <c r="N72" s="45">
        <v>8.8667999999999996</v>
      </c>
      <c r="O72" s="45">
        <v>7.5179999999999998</v>
      </c>
      <c r="P72" s="45">
        <v>40.727800000000002</v>
      </c>
      <c r="Q72" s="45">
        <v>0</v>
      </c>
      <c r="R72" s="45" t="s">
        <v>268</v>
      </c>
      <c r="S72" s="45">
        <v>0</v>
      </c>
      <c r="T72" s="45">
        <v>0</v>
      </c>
      <c r="U72" s="45">
        <v>2.1886000000000001</v>
      </c>
      <c r="V72" s="45">
        <v>0</v>
      </c>
      <c r="W72" s="45">
        <v>2.1886000000000001</v>
      </c>
      <c r="X72" s="45">
        <v>0</v>
      </c>
      <c r="Y72" s="45">
        <v>0</v>
      </c>
      <c r="Z72" s="45">
        <v>2.1886000000000001</v>
      </c>
      <c r="AA72" s="45">
        <v>2.1968999999999999</v>
      </c>
      <c r="AB72" s="45">
        <v>0</v>
      </c>
      <c r="AC72" s="45">
        <v>2.1968999999999999</v>
      </c>
      <c r="AD72" s="45">
        <v>0</v>
      </c>
      <c r="AE72" s="45">
        <v>0</v>
      </c>
      <c r="AF72" s="45">
        <v>2.1968999999999999</v>
      </c>
      <c r="AG72" s="45">
        <v>0</v>
      </c>
      <c r="AH72" s="45">
        <v>0</v>
      </c>
      <c r="AI72" s="45">
        <v>0</v>
      </c>
      <c r="AJ72" s="45" t="s">
        <v>268</v>
      </c>
      <c r="AK72" s="45">
        <v>0</v>
      </c>
      <c r="AL72" s="45">
        <v>0</v>
      </c>
      <c r="AM72" s="45">
        <v>30.6784</v>
      </c>
    </row>
    <row r="73" spans="1:39" hidden="1" outlineLevel="1">
      <c r="A73" s="8">
        <v>42430</v>
      </c>
      <c r="B73" s="45">
        <v>28.205300000000001</v>
      </c>
      <c r="C73" s="45">
        <v>29.1844</v>
      </c>
      <c r="D73" s="45">
        <v>31.0213</v>
      </c>
      <c r="E73" s="45">
        <v>28.506699999999999</v>
      </c>
      <c r="F73" s="45">
        <v>34.099400000000003</v>
      </c>
      <c r="G73" s="45">
        <v>26.594200000000001</v>
      </c>
      <c r="H73" s="45">
        <v>18.121300000000002</v>
      </c>
      <c r="I73" s="45">
        <v>29.164200000000001</v>
      </c>
      <c r="J73" s="45">
        <v>30.956900000000001</v>
      </c>
      <c r="K73" s="45">
        <v>28.506699999999999</v>
      </c>
      <c r="L73" s="45">
        <v>34.099400000000003</v>
      </c>
      <c r="M73" s="45">
        <v>26.594200000000001</v>
      </c>
      <c r="N73" s="45">
        <v>18.121300000000002</v>
      </c>
      <c r="O73" s="45">
        <v>42.012700000000002</v>
      </c>
      <c r="P73" s="45">
        <v>42.012700000000002</v>
      </c>
      <c r="Q73" s="45">
        <v>0</v>
      </c>
      <c r="R73" s="45" t="s">
        <v>268</v>
      </c>
      <c r="S73" s="45" t="s">
        <v>268</v>
      </c>
      <c r="T73" s="45">
        <v>0</v>
      </c>
      <c r="U73" s="45">
        <v>13.2384</v>
      </c>
      <c r="V73" s="45">
        <v>0</v>
      </c>
      <c r="W73" s="45">
        <v>13.2384</v>
      </c>
      <c r="X73" s="45">
        <v>0</v>
      </c>
      <c r="Y73" s="45">
        <v>17.2287</v>
      </c>
      <c r="Z73" s="45">
        <v>13.1815</v>
      </c>
      <c r="AA73" s="45">
        <v>12.5616</v>
      </c>
      <c r="AB73" s="45">
        <v>0</v>
      </c>
      <c r="AC73" s="45">
        <v>12.5616</v>
      </c>
      <c r="AD73" s="45">
        <v>0</v>
      </c>
      <c r="AE73" s="45">
        <v>17.2287</v>
      </c>
      <c r="AF73" s="45">
        <v>12.493</v>
      </c>
      <c r="AG73" s="45">
        <v>35.31</v>
      </c>
      <c r="AH73" s="45">
        <v>0</v>
      </c>
      <c r="AI73" s="45">
        <v>35.31</v>
      </c>
      <c r="AJ73" s="45" t="s">
        <v>268</v>
      </c>
      <c r="AK73" s="45" t="s">
        <v>268</v>
      </c>
      <c r="AL73" s="45">
        <v>35.31</v>
      </c>
      <c r="AM73" s="45">
        <v>30.6433</v>
      </c>
    </row>
    <row r="74" spans="1:39" hidden="1" outlineLevel="1">
      <c r="A74" s="8">
        <v>42461</v>
      </c>
      <c r="B74" s="45">
        <v>28.502500000000001</v>
      </c>
      <c r="C74" s="45">
        <v>29.571999999999999</v>
      </c>
      <c r="D74" s="45">
        <v>31.4237</v>
      </c>
      <c r="E74" s="45">
        <v>28.992899999999999</v>
      </c>
      <c r="F74" s="45">
        <v>36.148000000000003</v>
      </c>
      <c r="G74" s="45">
        <v>28.056799999999999</v>
      </c>
      <c r="H74" s="45">
        <v>14.0299</v>
      </c>
      <c r="I74" s="45">
        <v>29.754200000000001</v>
      </c>
      <c r="J74" s="45">
        <v>31.3809</v>
      </c>
      <c r="K74" s="45">
        <v>29.2423</v>
      </c>
      <c r="L74" s="45">
        <v>36.148000000000003</v>
      </c>
      <c r="M74" s="45">
        <v>28.4115</v>
      </c>
      <c r="N74" s="45">
        <v>14.0299</v>
      </c>
      <c r="O74" s="45">
        <v>10.5619</v>
      </c>
      <c r="P74" s="45">
        <v>40.331499999999998</v>
      </c>
      <c r="Q74" s="45">
        <v>6.5</v>
      </c>
      <c r="R74" s="45" t="s">
        <v>268</v>
      </c>
      <c r="S74" s="45">
        <v>6.5</v>
      </c>
      <c r="T74" s="45" t="s">
        <v>268</v>
      </c>
      <c r="U74" s="45">
        <v>14.7402</v>
      </c>
      <c r="V74" s="45">
        <v>0</v>
      </c>
      <c r="W74" s="45">
        <v>14.7402</v>
      </c>
      <c r="X74" s="45">
        <v>0</v>
      </c>
      <c r="Y74" s="45">
        <v>15.3423</v>
      </c>
      <c r="Z74" s="45">
        <v>14.2979</v>
      </c>
      <c r="AA74" s="45">
        <v>14.7402</v>
      </c>
      <c r="AB74" s="45">
        <v>0</v>
      </c>
      <c r="AC74" s="45">
        <v>14.7402</v>
      </c>
      <c r="AD74" s="45">
        <v>0</v>
      </c>
      <c r="AE74" s="45">
        <v>15.3423</v>
      </c>
      <c r="AF74" s="45">
        <v>14.2979</v>
      </c>
      <c r="AG74" s="45">
        <v>0</v>
      </c>
      <c r="AH74" s="45">
        <v>0</v>
      </c>
      <c r="AI74" s="45">
        <v>0</v>
      </c>
      <c r="AJ74" s="45" t="s">
        <v>268</v>
      </c>
      <c r="AK74" s="45">
        <v>0</v>
      </c>
      <c r="AL74" s="45" t="s">
        <v>268</v>
      </c>
      <c r="AM74" s="45">
        <v>28.261500000000002</v>
      </c>
    </row>
    <row r="75" spans="1:39" hidden="1" outlineLevel="1">
      <c r="A75" s="8">
        <v>42491</v>
      </c>
      <c r="B75" s="45">
        <v>30.322199999999999</v>
      </c>
      <c r="C75" s="45">
        <v>31.0001</v>
      </c>
      <c r="D75" s="45">
        <v>30.905799999999999</v>
      </c>
      <c r="E75" s="45">
        <v>31.0365</v>
      </c>
      <c r="F75" s="45">
        <v>35.676699999999997</v>
      </c>
      <c r="G75" s="45">
        <v>29.801100000000002</v>
      </c>
      <c r="H75" s="45">
        <v>15.8058</v>
      </c>
      <c r="I75" s="45">
        <v>30.988499999999998</v>
      </c>
      <c r="J75" s="45">
        <v>30.863499999999998</v>
      </c>
      <c r="K75" s="45">
        <v>31.0365</v>
      </c>
      <c r="L75" s="45">
        <v>35.676699999999997</v>
      </c>
      <c r="M75" s="45">
        <v>29.801100000000002</v>
      </c>
      <c r="N75" s="45">
        <v>15.8058</v>
      </c>
      <c r="O75" s="45">
        <v>41.011099999999999</v>
      </c>
      <c r="P75" s="45">
        <v>41.011099999999999</v>
      </c>
      <c r="Q75" s="45">
        <v>0</v>
      </c>
      <c r="R75" s="45" t="s">
        <v>268</v>
      </c>
      <c r="S75" s="45" t="s">
        <v>268</v>
      </c>
      <c r="T75" s="45">
        <v>0</v>
      </c>
      <c r="U75" s="45">
        <v>16.144300000000001</v>
      </c>
      <c r="V75" s="45">
        <v>0</v>
      </c>
      <c r="W75" s="45">
        <v>16.144300000000001</v>
      </c>
      <c r="X75" s="45">
        <v>0</v>
      </c>
      <c r="Y75" s="45">
        <v>15.956300000000001</v>
      </c>
      <c r="Z75" s="45">
        <v>16.146999999999998</v>
      </c>
      <c r="AA75" s="45">
        <v>17.278600000000001</v>
      </c>
      <c r="AB75" s="45">
        <v>0</v>
      </c>
      <c r="AC75" s="45">
        <v>17.278600000000001</v>
      </c>
      <c r="AD75" s="45">
        <v>0</v>
      </c>
      <c r="AE75" s="45">
        <v>15.956300000000001</v>
      </c>
      <c r="AF75" s="45">
        <v>17.299299999999999</v>
      </c>
      <c r="AG75" s="45">
        <v>0</v>
      </c>
      <c r="AH75" s="45">
        <v>0</v>
      </c>
      <c r="AI75" s="45">
        <v>0</v>
      </c>
      <c r="AJ75" s="45" t="s">
        <v>268</v>
      </c>
      <c r="AK75" s="45" t="s">
        <v>268</v>
      </c>
      <c r="AL75" s="45">
        <v>0</v>
      </c>
      <c r="AM75" s="45">
        <v>30.169799999999999</v>
      </c>
    </row>
    <row r="76" spans="1:39" hidden="1" outlineLevel="1">
      <c r="A76" s="8">
        <v>42522</v>
      </c>
      <c r="B76" s="45">
        <v>30.732700000000001</v>
      </c>
      <c r="C76" s="45">
        <v>31.3947</v>
      </c>
      <c r="D76" s="45">
        <v>30.767900000000001</v>
      </c>
      <c r="E76" s="45">
        <v>31.573</v>
      </c>
      <c r="F76" s="45">
        <v>37.894300000000001</v>
      </c>
      <c r="G76" s="45">
        <v>31.738299999999999</v>
      </c>
      <c r="H76" s="45">
        <v>15.5227</v>
      </c>
      <c r="I76" s="45">
        <v>32.110199999999999</v>
      </c>
      <c r="J76" s="45">
        <v>30.720400000000001</v>
      </c>
      <c r="K76" s="45">
        <v>32.524900000000002</v>
      </c>
      <c r="L76" s="45">
        <v>37.894300000000001</v>
      </c>
      <c r="M76" s="45">
        <v>33.094099999999997</v>
      </c>
      <c r="N76" s="45">
        <v>15.5227</v>
      </c>
      <c r="O76" s="45">
        <v>14.688000000000001</v>
      </c>
      <c r="P76" s="45">
        <v>40.652900000000002</v>
      </c>
      <c r="Q76" s="45">
        <v>14</v>
      </c>
      <c r="R76" s="45" t="s">
        <v>268</v>
      </c>
      <c r="S76" s="45">
        <v>14</v>
      </c>
      <c r="T76" s="45" t="s">
        <v>268</v>
      </c>
      <c r="U76" s="45">
        <v>12.207100000000001</v>
      </c>
      <c r="V76" s="45">
        <v>0</v>
      </c>
      <c r="W76" s="45">
        <v>12.207100000000001</v>
      </c>
      <c r="X76" s="45">
        <v>0</v>
      </c>
      <c r="Y76" s="45">
        <v>23.5303</v>
      </c>
      <c r="Z76" s="45">
        <v>10.5138</v>
      </c>
      <c r="AA76" s="45">
        <v>12.207100000000001</v>
      </c>
      <c r="AB76" s="45">
        <v>0</v>
      </c>
      <c r="AC76" s="45">
        <v>12.207100000000001</v>
      </c>
      <c r="AD76" s="45">
        <v>0</v>
      </c>
      <c r="AE76" s="45">
        <v>23.5303</v>
      </c>
      <c r="AF76" s="45">
        <v>10.5138</v>
      </c>
      <c r="AG76" s="45">
        <v>0</v>
      </c>
      <c r="AH76" s="45">
        <v>0</v>
      </c>
      <c r="AI76" s="45">
        <v>0</v>
      </c>
      <c r="AJ76" s="45" t="s">
        <v>268</v>
      </c>
      <c r="AK76" s="45">
        <v>0</v>
      </c>
      <c r="AL76" s="45" t="s">
        <v>268</v>
      </c>
      <c r="AM76" s="45">
        <v>29.786999999999999</v>
      </c>
    </row>
    <row r="77" spans="1:39" hidden="1" outlineLevel="1">
      <c r="A77" s="8">
        <v>42552</v>
      </c>
      <c r="B77" s="45">
        <v>29.370799999999999</v>
      </c>
      <c r="C77" s="45">
        <v>31.436299999999999</v>
      </c>
      <c r="D77" s="45">
        <v>31.384799999999998</v>
      </c>
      <c r="E77" s="45">
        <v>31.4526</v>
      </c>
      <c r="F77" s="45">
        <v>36.2254</v>
      </c>
      <c r="G77" s="45">
        <v>30.9068</v>
      </c>
      <c r="H77" s="45">
        <v>17.2271</v>
      </c>
      <c r="I77" s="45">
        <v>31.406600000000001</v>
      </c>
      <c r="J77" s="45">
        <v>31.260400000000001</v>
      </c>
      <c r="K77" s="45">
        <v>31.4526</v>
      </c>
      <c r="L77" s="45">
        <v>36.2254</v>
      </c>
      <c r="M77" s="45">
        <v>30.9068</v>
      </c>
      <c r="N77" s="45">
        <v>17.2271</v>
      </c>
      <c r="O77" s="45">
        <v>43.142899999999997</v>
      </c>
      <c r="P77" s="45">
        <v>43.142899999999997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7.4231999999999996</v>
      </c>
      <c r="V77" s="45">
        <v>0</v>
      </c>
      <c r="W77" s="45">
        <v>7.4231999999999996</v>
      </c>
      <c r="X77" s="45">
        <v>0</v>
      </c>
      <c r="Y77" s="45">
        <v>21.8187</v>
      </c>
      <c r="Z77" s="45">
        <v>6.1435000000000004</v>
      </c>
      <c r="AA77" s="45">
        <v>7.4231999999999996</v>
      </c>
      <c r="AB77" s="45">
        <v>0</v>
      </c>
      <c r="AC77" s="45">
        <v>7.4231999999999996</v>
      </c>
      <c r="AD77" s="45">
        <v>0</v>
      </c>
      <c r="AE77" s="45">
        <v>21.8187</v>
      </c>
      <c r="AF77" s="45">
        <v>6.1435000000000004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29.9116</v>
      </c>
    </row>
    <row r="78" spans="1:39" hidden="1" outlineLevel="1">
      <c r="A78" s="8">
        <v>42583</v>
      </c>
      <c r="B78" s="45">
        <v>30.7181</v>
      </c>
      <c r="C78" s="45">
        <v>32.085599999999999</v>
      </c>
      <c r="D78" s="45">
        <v>31.2562</v>
      </c>
      <c r="E78" s="45">
        <v>32.455599999999997</v>
      </c>
      <c r="F78" s="45">
        <v>36.263100000000001</v>
      </c>
      <c r="G78" s="45">
        <v>32.193100000000001</v>
      </c>
      <c r="H78" s="45">
        <v>20.077300000000001</v>
      </c>
      <c r="I78" s="45">
        <v>32.082999999999998</v>
      </c>
      <c r="J78" s="45">
        <v>31.2453</v>
      </c>
      <c r="K78" s="45">
        <v>32.4557</v>
      </c>
      <c r="L78" s="45">
        <v>36.263100000000001</v>
      </c>
      <c r="M78" s="45">
        <v>32.193100000000001</v>
      </c>
      <c r="N78" s="45">
        <v>20.078099999999999</v>
      </c>
      <c r="O78" s="45">
        <v>34.972900000000003</v>
      </c>
      <c r="P78" s="45">
        <v>35.082299999999996</v>
      </c>
      <c r="Q78" s="45">
        <v>13</v>
      </c>
      <c r="R78" s="45" t="s">
        <v>268</v>
      </c>
      <c r="S78" s="45" t="s">
        <v>268</v>
      </c>
      <c r="T78" s="45">
        <v>13</v>
      </c>
      <c r="U78" s="45">
        <v>9.9833999999999996</v>
      </c>
      <c r="V78" s="45">
        <v>0</v>
      </c>
      <c r="W78" s="45">
        <v>9.9833999999999996</v>
      </c>
      <c r="X78" s="45">
        <v>0</v>
      </c>
      <c r="Y78" s="45">
        <v>25.072299999999998</v>
      </c>
      <c r="Z78" s="45">
        <v>3.1385999999999998</v>
      </c>
      <c r="AA78" s="45">
        <v>9.9833999999999996</v>
      </c>
      <c r="AB78" s="45">
        <v>0</v>
      </c>
      <c r="AC78" s="45">
        <v>9.9833999999999996</v>
      </c>
      <c r="AD78" s="45">
        <v>0</v>
      </c>
      <c r="AE78" s="45">
        <v>25.072299999999998</v>
      </c>
      <c r="AF78" s="45">
        <v>3.1385999999999998</v>
      </c>
      <c r="AG78" s="45">
        <v>0</v>
      </c>
      <c r="AH78" s="45">
        <v>0</v>
      </c>
      <c r="AI78" s="45">
        <v>0</v>
      </c>
      <c r="AJ78" s="45" t="s">
        <v>268</v>
      </c>
      <c r="AK78" s="45" t="s">
        <v>268</v>
      </c>
      <c r="AL78" s="45">
        <v>0</v>
      </c>
      <c r="AM78" s="45">
        <v>30.198699999999999</v>
      </c>
    </row>
    <row r="79" spans="1:39" hidden="1" outlineLevel="1">
      <c r="A79" s="8">
        <v>42614</v>
      </c>
      <c r="B79" s="45">
        <v>29.846900000000002</v>
      </c>
      <c r="C79" s="45">
        <v>31.783999999999999</v>
      </c>
      <c r="D79" s="45">
        <v>31.568100000000001</v>
      </c>
      <c r="E79" s="45">
        <v>31.852399999999999</v>
      </c>
      <c r="F79" s="45">
        <v>37.275199999999998</v>
      </c>
      <c r="G79" s="45">
        <v>31.134</v>
      </c>
      <c r="H79" s="45">
        <v>18.997699999999998</v>
      </c>
      <c r="I79" s="45">
        <v>31.7546</v>
      </c>
      <c r="J79" s="45">
        <v>31.443200000000001</v>
      </c>
      <c r="K79" s="45">
        <v>31.852399999999999</v>
      </c>
      <c r="L79" s="45">
        <v>37.275199999999998</v>
      </c>
      <c r="M79" s="45">
        <v>31.134</v>
      </c>
      <c r="N79" s="45">
        <v>18.997699999999998</v>
      </c>
      <c r="O79" s="45">
        <v>44.8277</v>
      </c>
      <c r="P79" s="45">
        <v>44.8277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8.4230999999999998</v>
      </c>
      <c r="V79" s="45">
        <v>0</v>
      </c>
      <c r="W79" s="45">
        <v>8.4230999999999998</v>
      </c>
      <c r="X79" s="45">
        <v>0</v>
      </c>
      <c r="Y79" s="45">
        <v>25.411100000000001</v>
      </c>
      <c r="Z79" s="45">
        <v>8.0052000000000003</v>
      </c>
      <c r="AA79" s="45">
        <v>8.4230999999999998</v>
      </c>
      <c r="AB79" s="45">
        <v>0</v>
      </c>
      <c r="AC79" s="45">
        <v>8.4230999999999998</v>
      </c>
      <c r="AD79" s="45">
        <v>0</v>
      </c>
      <c r="AE79" s="45">
        <v>25.411100000000001</v>
      </c>
      <c r="AF79" s="45">
        <v>8.0052000000000003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29.901499999999999</v>
      </c>
    </row>
    <row r="80" spans="1:39" hidden="1" outlineLevel="1">
      <c r="A80" s="8">
        <v>42644</v>
      </c>
      <c r="B80" s="45">
        <v>29.8445</v>
      </c>
      <c r="C80" s="45">
        <v>30.2212</v>
      </c>
      <c r="D80" s="45">
        <v>32.5383</v>
      </c>
      <c r="E80" s="45">
        <v>29.4313</v>
      </c>
      <c r="F80" s="45">
        <v>31.090299999999999</v>
      </c>
      <c r="G80" s="45">
        <v>29.674600000000002</v>
      </c>
      <c r="H80" s="45">
        <v>17.977900000000002</v>
      </c>
      <c r="I80" s="45">
        <v>30.200199999999999</v>
      </c>
      <c r="J80" s="45">
        <v>32.468499999999999</v>
      </c>
      <c r="K80" s="45">
        <v>29.4313</v>
      </c>
      <c r="L80" s="45">
        <v>31.090299999999999</v>
      </c>
      <c r="M80" s="45">
        <v>29.674600000000002</v>
      </c>
      <c r="N80" s="45">
        <v>17.977900000000002</v>
      </c>
      <c r="O80" s="45">
        <v>44.974499999999999</v>
      </c>
      <c r="P80" s="45">
        <v>44.974499999999999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22.133400000000002</v>
      </c>
      <c r="V80" s="45">
        <v>0</v>
      </c>
      <c r="W80" s="45">
        <v>22.133400000000002</v>
      </c>
      <c r="X80" s="45">
        <v>25.05</v>
      </c>
      <c r="Y80" s="45">
        <v>25.0442</v>
      </c>
      <c r="Z80" s="45">
        <v>20.853899999999999</v>
      </c>
      <c r="AA80" s="45">
        <v>22.133400000000002</v>
      </c>
      <c r="AB80" s="45">
        <v>0</v>
      </c>
      <c r="AC80" s="45">
        <v>22.133400000000002</v>
      </c>
      <c r="AD80" s="45">
        <v>25.05</v>
      </c>
      <c r="AE80" s="45">
        <v>25.0442</v>
      </c>
      <c r="AF80" s="45">
        <v>20.853899999999999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28.996200000000002</v>
      </c>
    </row>
    <row r="81" spans="1:39" hidden="1" outlineLevel="1">
      <c r="A81" s="8">
        <v>42675</v>
      </c>
      <c r="B81" s="45">
        <v>31.613</v>
      </c>
      <c r="C81" s="45">
        <v>32.203899999999997</v>
      </c>
      <c r="D81" s="45">
        <v>31.883099999999999</v>
      </c>
      <c r="E81" s="45">
        <v>32.3673</v>
      </c>
      <c r="F81" s="45">
        <v>31.860299999999999</v>
      </c>
      <c r="G81" s="45">
        <v>34.086500000000001</v>
      </c>
      <c r="H81" s="45">
        <v>17.212900000000001</v>
      </c>
      <c r="I81" s="45">
        <v>32.190399999999997</v>
      </c>
      <c r="J81" s="45">
        <v>31.8416</v>
      </c>
      <c r="K81" s="45">
        <v>32.3673</v>
      </c>
      <c r="L81" s="45">
        <v>31.860299999999999</v>
      </c>
      <c r="M81" s="45">
        <v>34.086500000000001</v>
      </c>
      <c r="N81" s="45">
        <v>17.212900000000001</v>
      </c>
      <c r="O81" s="45">
        <v>41.280099999999997</v>
      </c>
      <c r="P81" s="45">
        <v>41.280099999999997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18.726900000000001</v>
      </c>
      <c r="V81" s="45">
        <v>0</v>
      </c>
      <c r="W81" s="45">
        <v>18.726900000000001</v>
      </c>
      <c r="X81" s="45">
        <v>0</v>
      </c>
      <c r="Y81" s="45">
        <v>22.164300000000001</v>
      </c>
      <c r="Z81" s="45">
        <v>17.444299999999998</v>
      </c>
      <c r="AA81" s="45">
        <v>18.726900000000001</v>
      </c>
      <c r="AB81" s="45">
        <v>0</v>
      </c>
      <c r="AC81" s="45">
        <v>18.726900000000001</v>
      </c>
      <c r="AD81" s="45">
        <v>0</v>
      </c>
      <c r="AE81" s="45">
        <v>22.164300000000001</v>
      </c>
      <c r="AF81" s="45">
        <v>17.444299999999998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27.674499999999998</v>
      </c>
    </row>
    <row r="82" spans="1:39" hidden="1" outlineLevel="1">
      <c r="A82" s="8">
        <v>42705</v>
      </c>
      <c r="B82" s="45">
        <v>29.964500000000001</v>
      </c>
      <c r="C82" s="45">
        <v>31.150400000000001</v>
      </c>
      <c r="D82" s="45">
        <v>32.823999999999998</v>
      </c>
      <c r="E82" s="45">
        <v>30.4131</v>
      </c>
      <c r="F82" s="45">
        <v>31.4771</v>
      </c>
      <c r="G82" s="45">
        <v>31.0136</v>
      </c>
      <c r="H82" s="45">
        <v>15.2272</v>
      </c>
      <c r="I82" s="45">
        <v>31.141100000000002</v>
      </c>
      <c r="J82" s="45">
        <v>32.782800000000002</v>
      </c>
      <c r="K82" s="45">
        <v>30.4208</v>
      </c>
      <c r="L82" s="45">
        <v>31.477399999999999</v>
      </c>
      <c r="M82" s="45">
        <v>31.0136</v>
      </c>
      <c r="N82" s="45">
        <v>15.2319</v>
      </c>
      <c r="O82" s="45">
        <v>36.501600000000003</v>
      </c>
      <c r="P82" s="45">
        <v>41.820700000000002</v>
      </c>
      <c r="Q82" s="45">
        <v>15.1303</v>
      </c>
      <c r="R82" s="45">
        <v>26</v>
      </c>
      <c r="S82" s="45" t="s">
        <v>268</v>
      </c>
      <c r="T82" s="45">
        <v>14.8</v>
      </c>
      <c r="U82" s="45">
        <v>9.9905000000000008</v>
      </c>
      <c r="V82" s="45">
        <v>0</v>
      </c>
      <c r="W82" s="45">
        <v>9.9905000000000008</v>
      </c>
      <c r="X82" s="45">
        <v>0</v>
      </c>
      <c r="Y82" s="45">
        <v>23.228899999999999</v>
      </c>
      <c r="Z82" s="45">
        <v>8.2574000000000005</v>
      </c>
      <c r="AA82" s="45">
        <v>9.9711999999999996</v>
      </c>
      <c r="AB82" s="45">
        <v>0</v>
      </c>
      <c r="AC82" s="45">
        <v>9.9711999999999996</v>
      </c>
      <c r="AD82" s="45">
        <v>0</v>
      </c>
      <c r="AE82" s="45">
        <v>23.228899999999999</v>
      </c>
      <c r="AF82" s="45">
        <v>8.2277000000000005</v>
      </c>
      <c r="AG82" s="45">
        <v>14.8</v>
      </c>
      <c r="AH82" s="45">
        <v>0</v>
      </c>
      <c r="AI82" s="45">
        <v>14.8</v>
      </c>
      <c r="AJ82" s="45">
        <v>0</v>
      </c>
      <c r="AK82" s="45" t="s">
        <v>268</v>
      </c>
      <c r="AL82" s="45">
        <v>14.8</v>
      </c>
      <c r="AM82" s="45">
        <v>28.153500000000001</v>
      </c>
    </row>
    <row r="83" spans="1:39" hidden="1" outlineLevel="1">
      <c r="A83" s="8">
        <v>42736</v>
      </c>
      <c r="B83" s="45">
        <v>30.574000000000002</v>
      </c>
      <c r="C83" s="45">
        <v>31.752700000000001</v>
      </c>
      <c r="D83" s="45">
        <v>32.246000000000002</v>
      </c>
      <c r="E83" s="45">
        <v>31.452200000000001</v>
      </c>
      <c r="F83" s="45">
        <v>32.711399999999998</v>
      </c>
      <c r="G83" s="45">
        <v>31.5733</v>
      </c>
      <c r="H83" s="45">
        <v>15.996700000000001</v>
      </c>
      <c r="I83" s="45">
        <v>31.745999999999999</v>
      </c>
      <c r="J83" s="45">
        <v>32.229300000000002</v>
      </c>
      <c r="K83" s="45">
        <v>31.452200000000001</v>
      </c>
      <c r="L83" s="45">
        <v>32.711399999999998</v>
      </c>
      <c r="M83" s="45">
        <v>31.5733</v>
      </c>
      <c r="N83" s="45">
        <v>15.996700000000001</v>
      </c>
      <c r="O83" s="45">
        <v>40.584200000000003</v>
      </c>
      <c r="P83" s="45">
        <v>40.584200000000003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14.6738</v>
      </c>
      <c r="V83" s="45">
        <v>0</v>
      </c>
      <c r="W83" s="45">
        <v>14.6738</v>
      </c>
      <c r="X83" s="45">
        <v>0</v>
      </c>
      <c r="Y83" s="45">
        <v>3.8332000000000002</v>
      </c>
      <c r="Z83" s="45">
        <v>15.398899999999999</v>
      </c>
      <c r="AA83" s="45">
        <v>14.6738</v>
      </c>
      <c r="AB83" s="45">
        <v>0</v>
      </c>
      <c r="AC83" s="45">
        <v>14.6738</v>
      </c>
      <c r="AD83" s="45">
        <v>0</v>
      </c>
      <c r="AE83" s="45">
        <v>3.8332000000000002</v>
      </c>
      <c r="AF83" s="45">
        <v>15.398899999999999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28.054600000000001</v>
      </c>
    </row>
    <row r="84" spans="1:39" hidden="1" outlineLevel="1">
      <c r="A84" s="8">
        <v>42767</v>
      </c>
      <c r="B84" s="45">
        <v>28.4786</v>
      </c>
      <c r="C84" s="45">
        <v>30.887499999999999</v>
      </c>
      <c r="D84" s="45">
        <v>30.89</v>
      </c>
      <c r="E84" s="45">
        <v>30.884599999999999</v>
      </c>
      <c r="F84" s="45">
        <v>32.549500000000002</v>
      </c>
      <c r="G84" s="45">
        <v>31.860800000000001</v>
      </c>
      <c r="H84" s="45">
        <v>14.9971</v>
      </c>
      <c r="I84" s="45">
        <v>30.883099999999999</v>
      </c>
      <c r="J84" s="45">
        <v>30.881799999999998</v>
      </c>
      <c r="K84" s="45">
        <v>30.884599999999999</v>
      </c>
      <c r="L84" s="45">
        <v>32.549500000000002</v>
      </c>
      <c r="M84" s="45">
        <v>31.860800000000001</v>
      </c>
      <c r="N84" s="45">
        <v>14.9971</v>
      </c>
      <c r="O84" s="45">
        <v>40.087000000000003</v>
      </c>
      <c r="P84" s="45">
        <v>40.087000000000003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1.3112999999999999</v>
      </c>
      <c r="V84" s="45">
        <v>0</v>
      </c>
      <c r="W84" s="45">
        <v>1.3112999999999999</v>
      </c>
      <c r="X84" s="45">
        <v>0</v>
      </c>
      <c r="Y84" s="45">
        <v>1.8960999999999999</v>
      </c>
      <c r="Z84" s="45">
        <v>1.2751999999999999</v>
      </c>
      <c r="AA84" s="45">
        <v>1.3112999999999999</v>
      </c>
      <c r="AB84" s="45">
        <v>0</v>
      </c>
      <c r="AC84" s="45">
        <v>1.3112999999999999</v>
      </c>
      <c r="AD84" s="45">
        <v>0</v>
      </c>
      <c r="AE84" s="45">
        <v>1.8960999999999999</v>
      </c>
      <c r="AF84" s="45">
        <v>1.2751999999999999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26.839500000000001</v>
      </c>
    </row>
    <row r="85" spans="1:39" hidden="1" outlineLevel="1">
      <c r="A85" s="8">
        <v>42795</v>
      </c>
      <c r="B85" s="45">
        <v>29.7865</v>
      </c>
      <c r="C85" s="45">
        <v>30.883199999999999</v>
      </c>
      <c r="D85" s="45">
        <v>31.770499999999998</v>
      </c>
      <c r="E85" s="45">
        <v>30.327999999999999</v>
      </c>
      <c r="F85" s="45">
        <v>28.841799999999999</v>
      </c>
      <c r="G85" s="45">
        <v>31.5046</v>
      </c>
      <c r="H85" s="45">
        <v>21.552199999999999</v>
      </c>
      <c r="I85" s="45">
        <v>30.862100000000002</v>
      </c>
      <c r="J85" s="45">
        <v>31.7212</v>
      </c>
      <c r="K85" s="45">
        <v>30.327999999999999</v>
      </c>
      <c r="L85" s="45">
        <v>28.841799999999999</v>
      </c>
      <c r="M85" s="45">
        <v>31.5046</v>
      </c>
      <c r="N85" s="45">
        <v>21.552199999999999</v>
      </c>
      <c r="O85" s="45">
        <v>39.557600000000001</v>
      </c>
      <c r="P85" s="45">
        <v>39.557600000000001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4.1372</v>
      </c>
      <c r="V85" s="45">
        <v>0</v>
      </c>
      <c r="W85" s="45">
        <v>4.1372</v>
      </c>
      <c r="X85" s="45">
        <v>0</v>
      </c>
      <c r="Y85" s="45">
        <v>0</v>
      </c>
      <c r="Z85" s="45">
        <v>4.1372</v>
      </c>
      <c r="AA85" s="45">
        <v>4.1372</v>
      </c>
      <c r="AB85" s="45">
        <v>0</v>
      </c>
      <c r="AC85" s="45">
        <v>4.1372</v>
      </c>
      <c r="AD85" s="45">
        <v>0</v>
      </c>
      <c r="AE85" s="45">
        <v>0</v>
      </c>
      <c r="AF85" s="45">
        <v>4.1372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25.628299999999999</v>
      </c>
    </row>
    <row r="86" spans="1:39" hidden="1" outlineLevel="1">
      <c r="A86" s="8">
        <v>42826</v>
      </c>
      <c r="B86" s="45">
        <v>30.138500000000001</v>
      </c>
      <c r="C86" s="45">
        <v>31.225300000000001</v>
      </c>
      <c r="D86" s="45">
        <v>32.676200000000001</v>
      </c>
      <c r="E86" s="45">
        <v>30.6496</v>
      </c>
      <c r="F86" s="45">
        <v>31.473700000000001</v>
      </c>
      <c r="G86" s="45">
        <v>31.415500000000002</v>
      </c>
      <c r="H86" s="45">
        <v>17.8917</v>
      </c>
      <c r="I86" s="45">
        <v>31.218699999999998</v>
      </c>
      <c r="J86" s="45">
        <v>32.656999999999996</v>
      </c>
      <c r="K86" s="45">
        <v>30.6496</v>
      </c>
      <c r="L86" s="45">
        <v>31.473700000000001</v>
      </c>
      <c r="M86" s="45">
        <v>31.415500000000002</v>
      </c>
      <c r="N86" s="45">
        <v>17.8917</v>
      </c>
      <c r="O86" s="45">
        <v>39.991999999999997</v>
      </c>
      <c r="P86" s="45">
        <v>39.991999999999997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9.1034000000000006</v>
      </c>
      <c r="V86" s="45">
        <v>0</v>
      </c>
      <c r="W86" s="45">
        <v>9.1034000000000006</v>
      </c>
      <c r="X86" s="45">
        <v>0</v>
      </c>
      <c r="Y86" s="45">
        <v>0</v>
      </c>
      <c r="Z86" s="45">
        <v>9.5473999999999997</v>
      </c>
      <c r="AA86" s="45">
        <v>9.1034000000000006</v>
      </c>
      <c r="AB86" s="45">
        <v>0</v>
      </c>
      <c r="AC86" s="45">
        <v>9.1034000000000006</v>
      </c>
      <c r="AD86" s="45">
        <v>0</v>
      </c>
      <c r="AE86" s="45">
        <v>0</v>
      </c>
      <c r="AF86" s="45">
        <v>9.5473999999999997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25.063800000000001</v>
      </c>
    </row>
    <row r="87" spans="1:39" hidden="1" outlineLevel="1">
      <c r="A87" s="8">
        <v>42856</v>
      </c>
      <c r="B87" s="45">
        <v>30.859500000000001</v>
      </c>
      <c r="C87" s="45">
        <v>31.714600000000001</v>
      </c>
      <c r="D87" s="45">
        <v>32.450600000000001</v>
      </c>
      <c r="E87" s="45">
        <v>31.3354</v>
      </c>
      <c r="F87" s="45">
        <v>32.408299999999997</v>
      </c>
      <c r="G87" s="45">
        <v>31.840699999999998</v>
      </c>
      <c r="H87" s="45">
        <v>19.115200000000002</v>
      </c>
      <c r="I87" s="45">
        <v>31.6937</v>
      </c>
      <c r="J87" s="45">
        <v>32.394300000000001</v>
      </c>
      <c r="K87" s="45">
        <v>31.3354</v>
      </c>
      <c r="L87" s="45">
        <v>32.408299999999997</v>
      </c>
      <c r="M87" s="45">
        <v>31.840699999999998</v>
      </c>
      <c r="N87" s="45">
        <v>19.115200000000002</v>
      </c>
      <c r="O87" s="45">
        <v>39.835099999999997</v>
      </c>
      <c r="P87" s="45">
        <v>39.835099999999997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19.092400000000001</v>
      </c>
      <c r="V87" s="45">
        <v>0</v>
      </c>
      <c r="W87" s="45">
        <v>19.092400000000001</v>
      </c>
      <c r="X87" s="45">
        <v>26.01</v>
      </c>
      <c r="Y87" s="45">
        <v>0</v>
      </c>
      <c r="Z87" s="45">
        <v>18.9815</v>
      </c>
      <c r="AA87" s="45">
        <v>19.092400000000001</v>
      </c>
      <c r="AB87" s="45">
        <v>0</v>
      </c>
      <c r="AC87" s="45">
        <v>19.092400000000001</v>
      </c>
      <c r="AD87" s="45">
        <v>26.01</v>
      </c>
      <c r="AE87" s="45">
        <v>0</v>
      </c>
      <c r="AF87" s="45">
        <v>18.9815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24.5291</v>
      </c>
    </row>
    <row r="88" spans="1:39" hidden="1" outlineLevel="1">
      <c r="A88" s="8">
        <v>42887</v>
      </c>
      <c r="B88" s="45">
        <v>30.543600000000001</v>
      </c>
      <c r="C88" s="45">
        <v>31.204999999999998</v>
      </c>
      <c r="D88" s="45">
        <v>32.431600000000003</v>
      </c>
      <c r="E88" s="45">
        <v>30.534600000000001</v>
      </c>
      <c r="F88" s="45">
        <v>30.736499999999999</v>
      </c>
      <c r="G88" s="45">
        <v>30.551200000000001</v>
      </c>
      <c r="H88" s="45">
        <v>28.7258</v>
      </c>
      <c r="I88" s="45">
        <v>31.172000000000001</v>
      </c>
      <c r="J88" s="45">
        <v>32.3489</v>
      </c>
      <c r="K88" s="45">
        <v>30.534600000000001</v>
      </c>
      <c r="L88" s="45">
        <v>30.736499999999999</v>
      </c>
      <c r="M88" s="45">
        <v>30.551200000000001</v>
      </c>
      <c r="N88" s="45">
        <v>28.7258</v>
      </c>
      <c r="O88" s="45">
        <v>41.481400000000001</v>
      </c>
      <c r="P88" s="45">
        <v>41.481400000000001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17.071999999999999</v>
      </c>
      <c r="V88" s="45">
        <v>0</v>
      </c>
      <c r="W88" s="45">
        <v>17.071999999999999</v>
      </c>
      <c r="X88" s="45">
        <v>0</v>
      </c>
      <c r="Y88" s="45">
        <v>17</v>
      </c>
      <c r="Z88" s="45">
        <v>17.0732</v>
      </c>
      <c r="AA88" s="45">
        <v>17.071999999999999</v>
      </c>
      <c r="AB88" s="45">
        <v>0</v>
      </c>
      <c r="AC88" s="45">
        <v>17.071999999999999</v>
      </c>
      <c r="AD88" s="45">
        <v>0</v>
      </c>
      <c r="AE88" s="45">
        <v>17</v>
      </c>
      <c r="AF88" s="45">
        <v>17.0732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25.325199999999999</v>
      </c>
    </row>
    <row r="89" spans="1:39" hidden="1" outlineLevel="1">
      <c r="A89" s="8">
        <v>42917</v>
      </c>
      <c r="B89" s="45">
        <v>29.088999999999999</v>
      </c>
      <c r="C89" s="45">
        <v>30.2287</v>
      </c>
      <c r="D89" s="45">
        <v>32.834200000000003</v>
      </c>
      <c r="E89" s="45">
        <v>29.172999999999998</v>
      </c>
      <c r="F89" s="45">
        <v>25.882200000000001</v>
      </c>
      <c r="G89" s="45">
        <v>31.745799999999999</v>
      </c>
      <c r="H89" s="45">
        <v>20.2605</v>
      </c>
      <c r="I89" s="45">
        <v>30.223400000000002</v>
      </c>
      <c r="J89" s="45">
        <v>32.820900000000002</v>
      </c>
      <c r="K89" s="45">
        <v>29.172999999999998</v>
      </c>
      <c r="L89" s="45">
        <v>25.882200000000001</v>
      </c>
      <c r="M89" s="45">
        <v>31.745799999999999</v>
      </c>
      <c r="N89" s="45">
        <v>20.2605</v>
      </c>
      <c r="O89" s="45">
        <v>39.745199999999997</v>
      </c>
      <c r="P89" s="45">
        <v>39.745199999999997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10.9153</v>
      </c>
      <c r="V89" s="45">
        <v>0</v>
      </c>
      <c r="W89" s="45">
        <v>10.9153</v>
      </c>
      <c r="X89" s="45">
        <v>0</v>
      </c>
      <c r="Y89" s="45">
        <v>15.7127</v>
      </c>
      <c r="Z89" s="45">
        <v>10.591200000000001</v>
      </c>
      <c r="AA89" s="45">
        <v>10.9153</v>
      </c>
      <c r="AB89" s="45">
        <v>0</v>
      </c>
      <c r="AC89" s="45">
        <v>10.9153</v>
      </c>
      <c r="AD89" s="45">
        <v>0</v>
      </c>
      <c r="AE89" s="45">
        <v>15.7127</v>
      </c>
      <c r="AF89" s="45">
        <v>10.591200000000001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24.9221</v>
      </c>
    </row>
    <row r="90" spans="1:39" hidden="1" outlineLevel="1">
      <c r="A90" s="8">
        <v>42948</v>
      </c>
      <c r="B90" s="45">
        <v>28.811599999999999</v>
      </c>
      <c r="C90" s="45">
        <v>29.549700000000001</v>
      </c>
      <c r="D90" s="45">
        <v>32.721299999999999</v>
      </c>
      <c r="E90" s="45">
        <v>28.133900000000001</v>
      </c>
      <c r="F90" s="45">
        <v>23.054300000000001</v>
      </c>
      <c r="G90" s="45">
        <v>31.008199999999999</v>
      </c>
      <c r="H90" s="45">
        <v>25.2927</v>
      </c>
      <c r="I90" s="45">
        <v>29.540199999999999</v>
      </c>
      <c r="J90" s="45">
        <v>32.694800000000001</v>
      </c>
      <c r="K90" s="45">
        <v>28.133900000000001</v>
      </c>
      <c r="L90" s="45">
        <v>23.054300000000001</v>
      </c>
      <c r="M90" s="45">
        <v>31.008199999999999</v>
      </c>
      <c r="N90" s="45">
        <v>25.2927</v>
      </c>
      <c r="O90" s="45">
        <v>51.6875</v>
      </c>
      <c r="P90" s="45">
        <v>51.6875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10.5289</v>
      </c>
      <c r="V90" s="45">
        <v>0</v>
      </c>
      <c r="W90" s="45">
        <v>10.5289</v>
      </c>
      <c r="X90" s="45">
        <v>0</v>
      </c>
      <c r="Y90" s="45">
        <v>0</v>
      </c>
      <c r="Z90" s="45">
        <v>12.108499999999999</v>
      </c>
      <c r="AA90" s="45">
        <v>10.5289</v>
      </c>
      <c r="AB90" s="45">
        <v>0</v>
      </c>
      <c r="AC90" s="45">
        <v>10.5289</v>
      </c>
      <c r="AD90" s="45">
        <v>0</v>
      </c>
      <c r="AE90" s="45">
        <v>0</v>
      </c>
      <c r="AF90" s="45">
        <v>12.108499999999999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24.7743</v>
      </c>
    </row>
    <row r="91" spans="1:39" hidden="1" outlineLevel="1">
      <c r="A91" s="8">
        <v>42979</v>
      </c>
      <c r="B91" s="45">
        <v>29.183700000000002</v>
      </c>
      <c r="C91" s="45">
        <v>30.164200000000001</v>
      </c>
      <c r="D91" s="45">
        <v>33.0124</v>
      </c>
      <c r="E91" s="45">
        <v>28.942799999999998</v>
      </c>
      <c r="F91" s="45">
        <v>30.0411</v>
      </c>
      <c r="G91" s="45">
        <v>29.117599999999999</v>
      </c>
      <c r="H91" s="45">
        <v>21.366700000000002</v>
      </c>
      <c r="I91" s="45">
        <v>30.145900000000001</v>
      </c>
      <c r="J91" s="45">
        <v>32.961500000000001</v>
      </c>
      <c r="K91" s="45">
        <v>28.942799999999998</v>
      </c>
      <c r="L91" s="45">
        <v>30.0411</v>
      </c>
      <c r="M91" s="45">
        <v>29.117599999999999</v>
      </c>
      <c r="N91" s="45">
        <v>21.366700000000002</v>
      </c>
      <c r="O91" s="45">
        <v>47.168999999999997</v>
      </c>
      <c r="P91" s="45">
        <v>47.168999999999997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11.4215</v>
      </c>
      <c r="V91" s="45">
        <v>0</v>
      </c>
      <c r="W91" s="45">
        <v>11.4215</v>
      </c>
      <c r="X91" s="45">
        <v>0</v>
      </c>
      <c r="Y91" s="45">
        <v>19.412099999999999</v>
      </c>
      <c r="Z91" s="45">
        <v>13.5044</v>
      </c>
      <c r="AA91" s="45">
        <v>11.4215</v>
      </c>
      <c r="AB91" s="45">
        <v>0</v>
      </c>
      <c r="AC91" s="45">
        <v>11.4215</v>
      </c>
      <c r="AD91" s="45">
        <v>0</v>
      </c>
      <c r="AE91" s="45">
        <v>19.412099999999999</v>
      </c>
      <c r="AF91" s="45">
        <v>13.5044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24.597200000000001</v>
      </c>
    </row>
    <row r="92" spans="1:39" hidden="1" outlineLevel="1">
      <c r="A92" s="8">
        <v>43009</v>
      </c>
      <c r="B92" s="45">
        <v>29.793700000000001</v>
      </c>
      <c r="C92" s="45">
        <v>31.241399999999999</v>
      </c>
      <c r="D92" s="45">
        <v>33.887799999999999</v>
      </c>
      <c r="E92" s="45">
        <v>30.207599999999999</v>
      </c>
      <c r="F92" s="45">
        <v>30.456600000000002</v>
      </c>
      <c r="G92" s="45">
        <v>30.964300000000001</v>
      </c>
      <c r="H92" s="45">
        <v>21.405100000000001</v>
      </c>
      <c r="I92" s="45">
        <v>31.238</v>
      </c>
      <c r="J92" s="45">
        <v>33.880600000000001</v>
      </c>
      <c r="K92" s="45">
        <v>30.207599999999999</v>
      </c>
      <c r="L92" s="45">
        <v>30.456600000000002</v>
      </c>
      <c r="M92" s="45">
        <v>30.964300000000001</v>
      </c>
      <c r="N92" s="45">
        <v>21.405100000000001</v>
      </c>
      <c r="O92" s="45">
        <v>37.770099999999999</v>
      </c>
      <c r="P92" s="45">
        <v>37.770099999999999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14.2491</v>
      </c>
      <c r="V92" s="45">
        <v>0</v>
      </c>
      <c r="W92" s="45">
        <v>14.2491</v>
      </c>
      <c r="X92" s="45">
        <v>6.0054999999999996</v>
      </c>
      <c r="Y92" s="45">
        <v>13.9285</v>
      </c>
      <c r="Z92" s="45">
        <v>15.7775</v>
      </c>
      <c r="AA92" s="45">
        <v>14.2491</v>
      </c>
      <c r="AB92" s="45">
        <v>0</v>
      </c>
      <c r="AC92" s="45">
        <v>14.2491</v>
      </c>
      <c r="AD92" s="45">
        <v>6.0054999999999996</v>
      </c>
      <c r="AE92" s="45">
        <v>13.9285</v>
      </c>
      <c r="AF92" s="45">
        <v>15.7775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24.133500000000002</v>
      </c>
    </row>
    <row r="93" spans="1:39" hidden="1" outlineLevel="1">
      <c r="A93" s="8">
        <v>43040</v>
      </c>
      <c r="B93" s="45">
        <v>29.783799999999999</v>
      </c>
      <c r="C93" s="45">
        <v>30.942900000000002</v>
      </c>
      <c r="D93" s="45">
        <v>33.342599999999997</v>
      </c>
      <c r="E93" s="45">
        <v>29.827200000000001</v>
      </c>
      <c r="F93" s="45">
        <v>30.083400000000001</v>
      </c>
      <c r="G93" s="45">
        <v>30.1538</v>
      </c>
      <c r="H93" s="45">
        <v>24.180700000000002</v>
      </c>
      <c r="I93" s="45">
        <v>30.938600000000001</v>
      </c>
      <c r="J93" s="45">
        <v>33.331899999999997</v>
      </c>
      <c r="K93" s="45">
        <v>29.827200000000001</v>
      </c>
      <c r="L93" s="45">
        <v>30.083400000000001</v>
      </c>
      <c r="M93" s="45">
        <v>30.1538</v>
      </c>
      <c r="N93" s="45">
        <v>24.180700000000002</v>
      </c>
      <c r="O93" s="45">
        <v>42.795699999999997</v>
      </c>
      <c r="P93" s="45">
        <v>42.795699999999997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3.8411</v>
      </c>
      <c r="V93" s="45">
        <v>0</v>
      </c>
      <c r="W93" s="45">
        <v>3.8411</v>
      </c>
      <c r="X93" s="45">
        <v>4.4539</v>
      </c>
      <c r="Y93" s="45">
        <v>0</v>
      </c>
      <c r="Z93" s="45">
        <v>3.4369000000000001</v>
      </c>
      <c r="AA93" s="45">
        <v>3.8411</v>
      </c>
      <c r="AB93" s="45">
        <v>0</v>
      </c>
      <c r="AC93" s="45">
        <v>3.8411</v>
      </c>
      <c r="AD93" s="45">
        <v>4.4539</v>
      </c>
      <c r="AE93" s="45">
        <v>0</v>
      </c>
      <c r="AF93" s="45">
        <v>3.4369000000000001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23.965299999999999</v>
      </c>
    </row>
    <row r="94" spans="1:39" hidden="1" outlineLevel="1">
      <c r="A94" s="8">
        <v>43070</v>
      </c>
      <c r="B94" s="45">
        <v>35.459099999999999</v>
      </c>
      <c r="C94" s="45">
        <v>37.259399999999999</v>
      </c>
      <c r="D94" s="45">
        <v>33.732999999999997</v>
      </c>
      <c r="E94" s="45">
        <v>38.5672</v>
      </c>
      <c r="F94" s="45">
        <v>58.578499999999998</v>
      </c>
      <c r="G94" s="45">
        <v>33.9148</v>
      </c>
      <c r="H94" s="45">
        <v>20.511199999999999</v>
      </c>
      <c r="I94" s="45">
        <v>37.258499999999998</v>
      </c>
      <c r="J94" s="45">
        <v>33.726399999999998</v>
      </c>
      <c r="K94" s="45">
        <v>38.5672</v>
      </c>
      <c r="L94" s="45">
        <v>58.578499999999998</v>
      </c>
      <c r="M94" s="45">
        <v>33.9148</v>
      </c>
      <c r="N94" s="45">
        <v>20.511199999999999</v>
      </c>
      <c r="O94" s="45">
        <v>41.187399999999997</v>
      </c>
      <c r="P94" s="45">
        <v>41.187399999999997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19.030100000000001</v>
      </c>
      <c r="V94" s="45">
        <v>0</v>
      </c>
      <c r="W94" s="45">
        <v>19.030100000000001</v>
      </c>
      <c r="X94" s="45">
        <v>3.0674000000000001</v>
      </c>
      <c r="Y94" s="45">
        <v>0</v>
      </c>
      <c r="Z94" s="45">
        <v>20.151199999999999</v>
      </c>
      <c r="AA94" s="45">
        <v>19.030100000000001</v>
      </c>
      <c r="AB94" s="45">
        <v>0</v>
      </c>
      <c r="AC94" s="45">
        <v>19.030100000000001</v>
      </c>
      <c r="AD94" s="45">
        <v>3.0674000000000001</v>
      </c>
      <c r="AE94" s="45">
        <v>0</v>
      </c>
      <c r="AF94" s="45">
        <v>20.151199999999999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23.127600000000001</v>
      </c>
    </row>
    <row r="95" spans="1:39" hidden="1" outlineLevel="1">
      <c r="A95" s="8">
        <v>43101</v>
      </c>
      <c r="B95" s="45">
        <v>32.833300000000001</v>
      </c>
      <c r="C95" s="45">
        <v>33.940600000000003</v>
      </c>
      <c r="D95" s="45">
        <v>32.618899999999996</v>
      </c>
      <c r="E95" s="45">
        <v>34.777500000000003</v>
      </c>
      <c r="F95" s="45">
        <v>35.326300000000003</v>
      </c>
      <c r="G95" s="45">
        <v>35.110199999999999</v>
      </c>
      <c r="H95" s="45">
        <v>24.541799999999999</v>
      </c>
      <c r="I95" s="45">
        <v>33.932099999999998</v>
      </c>
      <c r="J95" s="45">
        <v>32.5944</v>
      </c>
      <c r="K95" s="45">
        <v>34.777500000000003</v>
      </c>
      <c r="L95" s="45">
        <v>35.326300000000003</v>
      </c>
      <c r="M95" s="45">
        <v>35.110199999999999</v>
      </c>
      <c r="N95" s="45">
        <v>24.541799999999999</v>
      </c>
      <c r="O95" s="45">
        <v>46.778599999999997</v>
      </c>
      <c r="P95" s="45">
        <v>46.778599999999997</v>
      </c>
      <c r="Q95" s="45">
        <v>0</v>
      </c>
      <c r="R95" s="45" t="s">
        <v>268</v>
      </c>
      <c r="S95" s="45" t="s">
        <v>268</v>
      </c>
      <c r="T95" s="45">
        <v>0</v>
      </c>
      <c r="U95" s="45">
        <v>10.303599999999999</v>
      </c>
      <c r="V95" s="45">
        <v>0</v>
      </c>
      <c r="W95" s="45">
        <v>10.303599999999999</v>
      </c>
      <c r="X95" s="45">
        <v>0</v>
      </c>
      <c r="Y95" s="45">
        <v>0</v>
      </c>
      <c r="Z95" s="45">
        <v>10.555199999999999</v>
      </c>
      <c r="AA95" s="45">
        <v>10.303599999999999</v>
      </c>
      <c r="AB95" s="45">
        <v>0</v>
      </c>
      <c r="AC95" s="45">
        <v>10.303599999999999</v>
      </c>
      <c r="AD95" s="45">
        <v>0</v>
      </c>
      <c r="AE95" s="45">
        <v>0</v>
      </c>
      <c r="AF95" s="45">
        <v>10.555199999999999</v>
      </c>
      <c r="AG95" s="45">
        <v>0</v>
      </c>
      <c r="AH95" s="45">
        <v>0</v>
      </c>
      <c r="AI95" s="45">
        <v>0</v>
      </c>
      <c r="AJ95" s="45" t="s">
        <v>268</v>
      </c>
      <c r="AK95" s="45" t="s">
        <v>268</v>
      </c>
      <c r="AL95" s="45">
        <v>0</v>
      </c>
      <c r="AM95" s="45">
        <v>23.641500000000001</v>
      </c>
    </row>
    <row r="96" spans="1:39" hidden="1" outlineLevel="1">
      <c r="A96" s="8">
        <v>43132</v>
      </c>
      <c r="B96" s="45">
        <v>34.5291</v>
      </c>
      <c r="C96" s="45">
        <v>35.626399999999997</v>
      </c>
      <c r="D96" s="45">
        <v>33.378799999999998</v>
      </c>
      <c r="E96" s="45">
        <v>36.525799999999997</v>
      </c>
      <c r="F96" s="45">
        <v>34.014099999999999</v>
      </c>
      <c r="G96" s="45">
        <v>38.699399999999997</v>
      </c>
      <c r="H96" s="45">
        <v>19.8248</v>
      </c>
      <c r="I96" s="45">
        <v>35.625999999999998</v>
      </c>
      <c r="J96" s="45">
        <v>33.376899999999999</v>
      </c>
      <c r="K96" s="45">
        <v>36.525799999999997</v>
      </c>
      <c r="L96" s="45">
        <v>34.014099999999999</v>
      </c>
      <c r="M96" s="45">
        <v>38.699399999999997</v>
      </c>
      <c r="N96" s="45">
        <v>19.8248</v>
      </c>
      <c r="O96" s="45">
        <v>40.933500000000002</v>
      </c>
      <c r="P96" s="45">
        <v>40.933500000000002</v>
      </c>
      <c r="Q96" s="45">
        <v>0</v>
      </c>
      <c r="R96" s="45" t="s">
        <v>268</v>
      </c>
      <c r="S96" s="45" t="s">
        <v>268</v>
      </c>
      <c r="T96" s="45">
        <v>0</v>
      </c>
      <c r="U96" s="45">
        <v>15.186500000000001</v>
      </c>
      <c r="V96" s="45">
        <v>0</v>
      </c>
      <c r="W96" s="45">
        <v>15.186500000000001</v>
      </c>
      <c r="X96" s="45">
        <v>14.5587</v>
      </c>
      <c r="Y96" s="45">
        <v>0</v>
      </c>
      <c r="Z96" s="45">
        <v>15.246700000000001</v>
      </c>
      <c r="AA96" s="45">
        <v>16.892600000000002</v>
      </c>
      <c r="AB96" s="45">
        <v>0</v>
      </c>
      <c r="AC96" s="45">
        <v>16.892600000000002</v>
      </c>
      <c r="AD96" s="45">
        <v>14.5587</v>
      </c>
      <c r="AE96" s="45">
        <v>0</v>
      </c>
      <c r="AF96" s="45">
        <v>17.165700000000001</v>
      </c>
      <c r="AG96" s="45">
        <v>6.5</v>
      </c>
      <c r="AH96" s="45">
        <v>0</v>
      </c>
      <c r="AI96" s="45">
        <v>6.5</v>
      </c>
      <c r="AJ96" s="45" t="s">
        <v>268</v>
      </c>
      <c r="AK96" s="45" t="s">
        <v>268</v>
      </c>
      <c r="AL96" s="45">
        <v>6.5</v>
      </c>
      <c r="AM96" s="45">
        <v>24.11</v>
      </c>
    </row>
    <row r="97" spans="1:39" hidden="1" outlineLevel="1">
      <c r="A97" s="8">
        <v>43160</v>
      </c>
      <c r="B97" s="45">
        <v>35.182299999999998</v>
      </c>
      <c r="C97" s="45">
        <v>36.612099999999998</v>
      </c>
      <c r="D97" s="45">
        <v>33.249600000000001</v>
      </c>
      <c r="E97" s="45">
        <v>38.186100000000003</v>
      </c>
      <c r="F97" s="45">
        <v>39.935099999999998</v>
      </c>
      <c r="G97" s="45">
        <v>38.515700000000002</v>
      </c>
      <c r="H97" s="45">
        <v>20.1052</v>
      </c>
      <c r="I97" s="45">
        <v>36.608199999999997</v>
      </c>
      <c r="J97" s="45">
        <v>33.231699999999996</v>
      </c>
      <c r="K97" s="45">
        <v>38.186100000000003</v>
      </c>
      <c r="L97" s="45">
        <v>39.935099999999998</v>
      </c>
      <c r="M97" s="45">
        <v>38.515700000000002</v>
      </c>
      <c r="N97" s="45">
        <v>20.1052</v>
      </c>
      <c r="O97" s="45">
        <v>43.637799999999999</v>
      </c>
      <c r="P97" s="45">
        <v>43.637799999999999</v>
      </c>
      <c r="Q97" s="45">
        <v>0</v>
      </c>
      <c r="R97" s="45" t="s">
        <v>268</v>
      </c>
      <c r="S97" s="45" t="s">
        <v>268</v>
      </c>
      <c r="T97" s="45">
        <v>0</v>
      </c>
      <c r="U97" s="45">
        <v>12.561</v>
      </c>
      <c r="V97" s="45">
        <v>0</v>
      </c>
      <c r="W97" s="45">
        <v>12.561</v>
      </c>
      <c r="X97" s="45">
        <v>0</v>
      </c>
      <c r="Y97" s="45">
        <v>19.480899999999998</v>
      </c>
      <c r="Z97" s="45">
        <v>16.681999999999999</v>
      </c>
      <c r="AA97" s="45">
        <v>12.954000000000001</v>
      </c>
      <c r="AB97" s="45">
        <v>0</v>
      </c>
      <c r="AC97" s="45">
        <v>12.954000000000001</v>
      </c>
      <c r="AD97" s="45">
        <v>0</v>
      </c>
      <c r="AE97" s="45">
        <v>19.480899999999998</v>
      </c>
      <c r="AF97" s="45">
        <v>19.738199999999999</v>
      </c>
      <c r="AG97" s="45">
        <v>10.2357</v>
      </c>
      <c r="AH97" s="45">
        <v>0</v>
      </c>
      <c r="AI97" s="45">
        <v>10.2357</v>
      </c>
      <c r="AJ97" s="45" t="s">
        <v>268</v>
      </c>
      <c r="AK97" s="45" t="s">
        <v>268</v>
      </c>
      <c r="AL97" s="45">
        <v>10.2357</v>
      </c>
      <c r="AM97" s="45">
        <v>24.073</v>
      </c>
    </row>
    <row r="98" spans="1:39" hidden="1" outlineLevel="1">
      <c r="A98" s="8">
        <v>43191</v>
      </c>
      <c r="B98" s="45">
        <v>35.375300000000003</v>
      </c>
      <c r="C98" s="45">
        <v>36.541200000000003</v>
      </c>
      <c r="D98" s="45">
        <v>33.596499999999999</v>
      </c>
      <c r="E98" s="45">
        <v>37.875999999999998</v>
      </c>
      <c r="F98" s="45">
        <v>42.472299999999997</v>
      </c>
      <c r="G98" s="45">
        <v>37.807600000000001</v>
      </c>
      <c r="H98" s="45">
        <v>20.637899999999998</v>
      </c>
      <c r="I98" s="45">
        <v>36.540999999999997</v>
      </c>
      <c r="J98" s="45">
        <v>33.594299999999997</v>
      </c>
      <c r="K98" s="45">
        <v>37.875999999999998</v>
      </c>
      <c r="L98" s="45">
        <v>42.472299999999997</v>
      </c>
      <c r="M98" s="45">
        <v>37.807600000000001</v>
      </c>
      <c r="N98" s="45">
        <v>20.637899999999998</v>
      </c>
      <c r="O98" s="45">
        <v>37.699399999999997</v>
      </c>
      <c r="P98" s="45">
        <v>37.699399999999997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19.555900000000001</v>
      </c>
      <c r="V98" s="45">
        <v>0</v>
      </c>
      <c r="W98" s="45">
        <v>19.555900000000001</v>
      </c>
      <c r="X98" s="45">
        <v>0</v>
      </c>
      <c r="Y98" s="45">
        <v>19.201699999999999</v>
      </c>
      <c r="Z98" s="45">
        <v>19.8142</v>
      </c>
      <c r="AA98" s="45">
        <v>19.555900000000001</v>
      </c>
      <c r="AB98" s="45">
        <v>0</v>
      </c>
      <c r="AC98" s="45">
        <v>19.555900000000001</v>
      </c>
      <c r="AD98" s="45">
        <v>0</v>
      </c>
      <c r="AE98" s="45">
        <v>19.201699999999999</v>
      </c>
      <c r="AF98" s="45">
        <v>19.8142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23.6614</v>
      </c>
    </row>
    <row r="99" spans="1:39" hidden="1" outlineLevel="1">
      <c r="A99" s="8">
        <v>43221</v>
      </c>
      <c r="B99" s="45">
        <v>33.525199999999998</v>
      </c>
      <c r="C99" s="45">
        <v>34.526400000000002</v>
      </c>
      <c r="D99" s="45">
        <v>32.9724</v>
      </c>
      <c r="E99" s="45">
        <v>35.447400000000002</v>
      </c>
      <c r="F99" s="45">
        <v>38.3414</v>
      </c>
      <c r="G99" s="45">
        <v>35.275300000000001</v>
      </c>
      <c r="H99" s="45">
        <v>21.933800000000002</v>
      </c>
      <c r="I99" s="45">
        <v>34.526600000000002</v>
      </c>
      <c r="J99" s="45">
        <v>32.972200000000001</v>
      </c>
      <c r="K99" s="45">
        <v>35.447400000000002</v>
      </c>
      <c r="L99" s="45">
        <v>38.3414</v>
      </c>
      <c r="M99" s="45">
        <v>35.275300000000001</v>
      </c>
      <c r="N99" s="45">
        <v>21.933800000000002</v>
      </c>
      <c r="O99" s="45">
        <v>33.268300000000004</v>
      </c>
      <c r="P99" s="45">
        <v>33.268300000000004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17.546600000000002</v>
      </c>
      <c r="V99" s="45">
        <v>0</v>
      </c>
      <c r="W99" s="45">
        <v>17.546600000000002</v>
      </c>
      <c r="X99" s="45">
        <v>0</v>
      </c>
      <c r="Y99" s="45">
        <v>19.195499999999999</v>
      </c>
      <c r="Z99" s="45">
        <v>18.065000000000001</v>
      </c>
      <c r="AA99" s="45">
        <v>17.546600000000002</v>
      </c>
      <c r="AB99" s="45">
        <v>0</v>
      </c>
      <c r="AC99" s="45">
        <v>17.546600000000002</v>
      </c>
      <c r="AD99" s="45">
        <v>0</v>
      </c>
      <c r="AE99" s="45">
        <v>19.195499999999999</v>
      </c>
      <c r="AF99" s="45">
        <v>18.065000000000001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23.383500000000002</v>
      </c>
    </row>
    <row r="100" spans="1:39" hidden="1" outlineLevel="1">
      <c r="A100" s="8">
        <v>43252</v>
      </c>
      <c r="B100" s="45">
        <v>33.547600000000003</v>
      </c>
      <c r="C100" s="45">
        <v>34.999600000000001</v>
      </c>
      <c r="D100" s="45">
        <v>33.758499999999998</v>
      </c>
      <c r="E100" s="45">
        <v>35.5045</v>
      </c>
      <c r="F100" s="45">
        <v>38.102400000000003</v>
      </c>
      <c r="G100" s="45">
        <v>35.438299999999998</v>
      </c>
      <c r="H100" s="45">
        <v>19.999700000000001</v>
      </c>
      <c r="I100" s="45">
        <v>35.002699999999997</v>
      </c>
      <c r="J100" s="45">
        <v>33.767200000000003</v>
      </c>
      <c r="K100" s="45">
        <v>35.5045</v>
      </c>
      <c r="L100" s="45">
        <v>38.102400000000003</v>
      </c>
      <c r="M100" s="45">
        <v>35.438299999999998</v>
      </c>
      <c r="N100" s="45">
        <v>19.999700000000001</v>
      </c>
      <c r="O100" s="45">
        <v>27.881399999999999</v>
      </c>
      <c r="P100" s="45">
        <v>27.881399999999999</v>
      </c>
      <c r="Q100" s="45">
        <v>0</v>
      </c>
      <c r="R100" s="45" t="s">
        <v>268</v>
      </c>
      <c r="S100" s="45" t="s">
        <v>268</v>
      </c>
      <c r="T100" s="45">
        <v>0</v>
      </c>
      <c r="U100" s="45">
        <v>8.9953000000000003</v>
      </c>
      <c r="V100" s="45">
        <v>0</v>
      </c>
      <c r="W100" s="45">
        <v>8.9953000000000003</v>
      </c>
      <c r="X100" s="45">
        <v>3.2153</v>
      </c>
      <c r="Y100" s="45">
        <v>0</v>
      </c>
      <c r="Z100" s="45">
        <v>15.531599999999999</v>
      </c>
      <c r="AA100" s="45">
        <v>8.8651</v>
      </c>
      <c r="AB100" s="45">
        <v>0</v>
      </c>
      <c r="AC100" s="45">
        <v>8.8651</v>
      </c>
      <c r="AD100" s="45">
        <v>3.2153</v>
      </c>
      <c r="AE100" s="45">
        <v>0</v>
      </c>
      <c r="AF100" s="45">
        <v>16.075500000000002</v>
      </c>
      <c r="AG100" s="45">
        <v>11.3</v>
      </c>
      <c r="AH100" s="45">
        <v>0</v>
      </c>
      <c r="AI100" s="45">
        <v>11.3</v>
      </c>
      <c r="AJ100" s="45" t="s">
        <v>268</v>
      </c>
      <c r="AK100" s="45" t="s">
        <v>268</v>
      </c>
      <c r="AL100" s="45">
        <v>11.3</v>
      </c>
      <c r="AM100" s="45">
        <v>25.508199999999999</v>
      </c>
    </row>
    <row r="101" spans="1:39" hidden="1" outlineLevel="1">
      <c r="A101" s="8">
        <v>43282</v>
      </c>
      <c r="B101" s="45">
        <v>35.212800000000001</v>
      </c>
      <c r="C101" s="45">
        <v>36.615600000000001</v>
      </c>
      <c r="D101" s="45">
        <v>34.195799999999998</v>
      </c>
      <c r="E101" s="45">
        <v>37.686999999999998</v>
      </c>
      <c r="F101" s="45">
        <v>39.699399999999997</v>
      </c>
      <c r="G101" s="45">
        <v>37.863</v>
      </c>
      <c r="H101" s="45">
        <v>21.877600000000001</v>
      </c>
      <c r="I101" s="45">
        <v>36.615900000000003</v>
      </c>
      <c r="J101" s="45">
        <v>34.193399999999997</v>
      </c>
      <c r="K101" s="45">
        <v>37.686999999999998</v>
      </c>
      <c r="L101" s="45">
        <v>39.699399999999997</v>
      </c>
      <c r="M101" s="45">
        <v>37.863</v>
      </c>
      <c r="N101" s="45">
        <v>21.877600000000001</v>
      </c>
      <c r="O101" s="45">
        <v>35.8628</v>
      </c>
      <c r="P101" s="45">
        <v>35.8628</v>
      </c>
      <c r="Q101" s="45">
        <v>0</v>
      </c>
      <c r="R101" s="45" t="s">
        <v>268</v>
      </c>
      <c r="S101" s="45" t="s">
        <v>268</v>
      </c>
      <c r="T101" s="45">
        <v>0</v>
      </c>
      <c r="U101" s="45">
        <v>13.0593</v>
      </c>
      <c r="V101" s="45">
        <v>0</v>
      </c>
      <c r="W101" s="45">
        <v>13.0593</v>
      </c>
      <c r="X101" s="45">
        <v>0</v>
      </c>
      <c r="Y101" s="45">
        <v>17.816800000000001</v>
      </c>
      <c r="Z101" s="45">
        <v>14.8025</v>
      </c>
      <c r="AA101" s="45">
        <v>12.8843</v>
      </c>
      <c r="AB101" s="45">
        <v>0</v>
      </c>
      <c r="AC101" s="45">
        <v>12.8843</v>
      </c>
      <c r="AD101" s="45">
        <v>0</v>
      </c>
      <c r="AE101" s="45">
        <v>17.816800000000001</v>
      </c>
      <c r="AF101" s="45">
        <v>14.802899999999999</v>
      </c>
      <c r="AG101" s="45">
        <v>14.8</v>
      </c>
      <c r="AH101" s="45">
        <v>0</v>
      </c>
      <c r="AI101" s="45">
        <v>14.8</v>
      </c>
      <c r="AJ101" s="45" t="s">
        <v>268</v>
      </c>
      <c r="AK101" s="45" t="s">
        <v>268</v>
      </c>
      <c r="AL101" s="45">
        <v>14.8</v>
      </c>
      <c r="AM101" s="45">
        <v>25.724499999999999</v>
      </c>
    </row>
    <row r="102" spans="1:39" hidden="1" outlineLevel="1">
      <c r="A102" s="8">
        <v>43313</v>
      </c>
      <c r="B102" s="45">
        <v>34.978400000000001</v>
      </c>
      <c r="C102" s="45">
        <v>36.062600000000003</v>
      </c>
      <c r="D102" s="45">
        <v>33.682600000000001</v>
      </c>
      <c r="E102" s="45">
        <v>37.2423</v>
      </c>
      <c r="F102" s="45">
        <v>38.049599999999998</v>
      </c>
      <c r="G102" s="45">
        <v>38.139499999999998</v>
      </c>
      <c r="H102" s="45">
        <v>20.970700000000001</v>
      </c>
      <c r="I102" s="45">
        <v>36.060699999999997</v>
      </c>
      <c r="J102" s="45">
        <v>33.674700000000001</v>
      </c>
      <c r="K102" s="45">
        <v>37.2423</v>
      </c>
      <c r="L102" s="45">
        <v>38.049599999999998</v>
      </c>
      <c r="M102" s="45">
        <v>38.139499999999998</v>
      </c>
      <c r="N102" s="45">
        <v>20.970700000000001</v>
      </c>
      <c r="O102" s="45">
        <v>41.5488</v>
      </c>
      <c r="P102" s="45">
        <v>41.5488</v>
      </c>
      <c r="Q102" s="45" t="s">
        <v>268</v>
      </c>
      <c r="R102" s="45" t="s">
        <v>268</v>
      </c>
      <c r="S102" s="45" t="s">
        <v>268</v>
      </c>
      <c r="T102" s="45" t="s">
        <v>268</v>
      </c>
      <c r="U102" s="45">
        <v>14.4192</v>
      </c>
      <c r="V102" s="45">
        <v>0</v>
      </c>
      <c r="W102" s="45">
        <v>14.4192</v>
      </c>
      <c r="X102" s="45">
        <v>0</v>
      </c>
      <c r="Y102" s="45">
        <v>0</v>
      </c>
      <c r="Z102" s="45">
        <v>19.640599999999999</v>
      </c>
      <c r="AA102" s="45">
        <v>14.4192</v>
      </c>
      <c r="AB102" s="45">
        <v>0</v>
      </c>
      <c r="AC102" s="45">
        <v>14.4192</v>
      </c>
      <c r="AD102" s="45">
        <v>0</v>
      </c>
      <c r="AE102" s="45">
        <v>0</v>
      </c>
      <c r="AF102" s="45">
        <v>19.640599999999999</v>
      </c>
      <c r="AG102" s="45">
        <v>0</v>
      </c>
      <c r="AH102" s="45">
        <v>0</v>
      </c>
      <c r="AI102" s="45" t="s">
        <v>268</v>
      </c>
      <c r="AJ102" s="45" t="s">
        <v>268</v>
      </c>
      <c r="AK102" s="45" t="s">
        <v>268</v>
      </c>
      <c r="AL102" s="45" t="s">
        <v>268</v>
      </c>
      <c r="AM102" s="45">
        <v>27.365600000000001</v>
      </c>
    </row>
    <row r="103" spans="1:39" hidden="1" outlineLevel="1">
      <c r="A103" s="8">
        <v>43344</v>
      </c>
      <c r="B103" s="45">
        <v>33.925899999999999</v>
      </c>
      <c r="C103" s="45">
        <v>34.905200000000001</v>
      </c>
      <c r="D103" s="45">
        <v>33.863300000000002</v>
      </c>
      <c r="E103" s="45">
        <v>35.361499999999999</v>
      </c>
      <c r="F103" s="45">
        <v>32.231000000000002</v>
      </c>
      <c r="G103" s="45">
        <v>37.483400000000003</v>
      </c>
      <c r="H103" s="45">
        <v>22.597300000000001</v>
      </c>
      <c r="I103" s="45">
        <v>34.903799999999997</v>
      </c>
      <c r="J103" s="45">
        <v>33.857700000000001</v>
      </c>
      <c r="K103" s="45">
        <v>35.361499999999999</v>
      </c>
      <c r="L103" s="45">
        <v>32.231000000000002</v>
      </c>
      <c r="M103" s="45">
        <v>37.483400000000003</v>
      </c>
      <c r="N103" s="45">
        <v>22.597300000000001</v>
      </c>
      <c r="O103" s="45">
        <v>38.978700000000003</v>
      </c>
      <c r="P103" s="45">
        <v>38.978700000000003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18.571899999999999</v>
      </c>
      <c r="V103" s="45">
        <v>0</v>
      </c>
      <c r="W103" s="45">
        <v>18.571899999999999</v>
      </c>
      <c r="X103" s="45">
        <v>0</v>
      </c>
      <c r="Y103" s="45">
        <v>17</v>
      </c>
      <c r="Z103" s="45">
        <v>18.5869</v>
      </c>
      <c r="AA103" s="45">
        <v>18.571899999999999</v>
      </c>
      <c r="AB103" s="45">
        <v>0</v>
      </c>
      <c r="AC103" s="45">
        <v>18.571899999999999</v>
      </c>
      <c r="AD103" s="45">
        <v>0</v>
      </c>
      <c r="AE103" s="45">
        <v>17</v>
      </c>
      <c r="AF103" s="45">
        <v>18.5869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27.507899999999999</v>
      </c>
    </row>
    <row r="104" spans="1:39" hidden="1" outlineLevel="1">
      <c r="A104" s="8">
        <v>43374</v>
      </c>
      <c r="B104" s="45">
        <v>35.573399999999999</v>
      </c>
      <c r="C104" s="45">
        <v>36.800800000000002</v>
      </c>
      <c r="D104" s="45">
        <v>41.339599999999997</v>
      </c>
      <c r="E104" s="45">
        <v>35.334000000000003</v>
      </c>
      <c r="F104" s="45">
        <v>38.152000000000001</v>
      </c>
      <c r="G104" s="45">
        <v>35.345599999999997</v>
      </c>
      <c r="H104" s="45">
        <v>17.804099999999998</v>
      </c>
      <c r="I104" s="45">
        <v>36.800600000000003</v>
      </c>
      <c r="J104" s="45">
        <v>41.342199999999998</v>
      </c>
      <c r="K104" s="45">
        <v>35.334000000000003</v>
      </c>
      <c r="L104" s="45">
        <v>38.152000000000001</v>
      </c>
      <c r="M104" s="45">
        <v>35.345599999999997</v>
      </c>
      <c r="N104" s="45">
        <v>17.804099999999998</v>
      </c>
      <c r="O104" s="45">
        <v>37.996200000000002</v>
      </c>
      <c r="P104" s="45">
        <v>37.996200000000002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22.971</v>
      </c>
      <c r="V104" s="45">
        <v>0</v>
      </c>
      <c r="W104" s="45">
        <v>22.971</v>
      </c>
      <c r="X104" s="45">
        <v>27.22</v>
      </c>
      <c r="Y104" s="45">
        <v>24.894100000000002</v>
      </c>
      <c r="Z104" s="45">
        <v>19.571300000000001</v>
      </c>
      <c r="AA104" s="45">
        <v>22.971</v>
      </c>
      <c r="AB104" s="45">
        <v>0</v>
      </c>
      <c r="AC104" s="45">
        <v>22.971</v>
      </c>
      <c r="AD104" s="45">
        <v>27.22</v>
      </c>
      <c r="AE104" s="45">
        <v>24.894100000000002</v>
      </c>
      <c r="AF104" s="45">
        <v>19.571300000000001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26.7577</v>
      </c>
    </row>
    <row r="105" spans="1:39" hidden="1" outlineLevel="1">
      <c r="A105" s="8">
        <v>43405</v>
      </c>
      <c r="B105" s="45">
        <v>39.967300000000002</v>
      </c>
      <c r="C105" s="45">
        <v>41.796900000000001</v>
      </c>
      <c r="D105" s="45">
        <v>40.677900000000001</v>
      </c>
      <c r="E105" s="45">
        <v>41.989899999999999</v>
      </c>
      <c r="F105" s="45">
        <v>37.853200000000001</v>
      </c>
      <c r="G105" s="45">
        <v>48.001899999999999</v>
      </c>
      <c r="H105" s="45">
        <v>14.7791</v>
      </c>
      <c r="I105" s="45">
        <v>41.819699999999997</v>
      </c>
      <c r="J105" s="45">
        <v>40.673000000000002</v>
      </c>
      <c r="K105" s="45">
        <v>42.017200000000003</v>
      </c>
      <c r="L105" s="45">
        <v>37.853200000000001</v>
      </c>
      <c r="M105" s="45">
        <v>48.001899999999999</v>
      </c>
      <c r="N105" s="45">
        <v>14.778600000000001</v>
      </c>
      <c r="O105" s="45">
        <v>21.856999999999999</v>
      </c>
      <c r="P105" s="45">
        <v>43.199599999999997</v>
      </c>
      <c r="Q105" s="45">
        <v>14.8</v>
      </c>
      <c r="R105" s="45" t="s">
        <v>268</v>
      </c>
      <c r="S105" s="45" t="s">
        <v>268</v>
      </c>
      <c r="T105" s="45">
        <v>14.8</v>
      </c>
      <c r="U105" s="45">
        <v>18.914000000000001</v>
      </c>
      <c r="V105" s="45">
        <v>0</v>
      </c>
      <c r="W105" s="45">
        <v>18.914000000000001</v>
      </c>
      <c r="X105" s="45">
        <v>0</v>
      </c>
      <c r="Y105" s="45">
        <v>21.174800000000001</v>
      </c>
      <c r="Z105" s="45">
        <v>18.911300000000001</v>
      </c>
      <c r="AA105" s="45">
        <v>18.914000000000001</v>
      </c>
      <c r="AB105" s="45">
        <v>0</v>
      </c>
      <c r="AC105" s="45">
        <v>18.914000000000001</v>
      </c>
      <c r="AD105" s="45">
        <v>0</v>
      </c>
      <c r="AE105" s="45">
        <v>21.174800000000001</v>
      </c>
      <c r="AF105" s="45">
        <v>18.911300000000001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26.4574</v>
      </c>
    </row>
    <row r="106" spans="1:39" hidden="1" outlineLevel="1">
      <c r="A106" s="8">
        <v>43435</v>
      </c>
      <c r="B106" s="45">
        <v>36.755499999999998</v>
      </c>
      <c r="C106" s="45">
        <v>37.932600000000001</v>
      </c>
      <c r="D106" s="45">
        <v>40.2682</v>
      </c>
      <c r="E106" s="45">
        <v>37.552700000000002</v>
      </c>
      <c r="F106" s="45">
        <v>38.854700000000001</v>
      </c>
      <c r="G106" s="45">
        <v>37.946100000000001</v>
      </c>
      <c r="H106" s="45">
        <v>17.056899999999999</v>
      </c>
      <c r="I106" s="45">
        <v>37.930399999999999</v>
      </c>
      <c r="J106" s="45">
        <v>40.258699999999997</v>
      </c>
      <c r="K106" s="45">
        <v>37.552700000000002</v>
      </c>
      <c r="L106" s="45">
        <v>38.854700000000001</v>
      </c>
      <c r="M106" s="45">
        <v>37.946100000000001</v>
      </c>
      <c r="N106" s="45">
        <v>17.056899999999999</v>
      </c>
      <c r="O106" s="45">
        <v>44.046199999999999</v>
      </c>
      <c r="P106" s="45">
        <v>44.046199999999999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>
        <v>21.196999999999999</v>
      </c>
      <c r="V106" s="45">
        <v>0</v>
      </c>
      <c r="W106" s="45">
        <v>21.196999999999999</v>
      </c>
      <c r="X106" s="45">
        <v>0</v>
      </c>
      <c r="Y106" s="45">
        <v>0</v>
      </c>
      <c r="Z106" s="45">
        <v>21.196999999999999</v>
      </c>
      <c r="AA106" s="45">
        <v>21.196999999999999</v>
      </c>
      <c r="AB106" s="45">
        <v>0</v>
      </c>
      <c r="AC106" s="45">
        <v>21.196999999999999</v>
      </c>
      <c r="AD106" s="45">
        <v>0</v>
      </c>
      <c r="AE106" s="45">
        <v>0</v>
      </c>
      <c r="AF106" s="45">
        <v>21.196999999999999</v>
      </c>
      <c r="AG106" s="45">
        <v>0</v>
      </c>
      <c r="AH106" s="45">
        <v>0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>
        <v>27.439800000000002</v>
      </c>
    </row>
    <row r="107" spans="1:39" hidden="1" outlineLevel="1">
      <c r="A107" s="8">
        <v>43466</v>
      </c>
      <c r="B107" s="45">
        <v>36.823</v>
      </c>
      <c r="C107" s="45">
        <v>37.839199999999998</v>
      </c>
      <c r="D107" s="45">
        <v>40.085599999999999</v>
      </c>
      <c r="E107" s="45">
        <v>37.490400000000001</v>
      </c>
      <c r="F107" s="45">
        <v>39.857199999999999</v>
      </c>
      <c r="G107" s="45">
        <v>35.8947</v>
      </c>
      <c r="H107" s="45">
        <v>22.870699999999999</v>
      </c>
      <c r="I107" s="45">
        <v>37.838000000000001</v>
      </c>
      <c r="J107" s="45">
        <v>40.079700000000003</v>
      </c>
      <c r="K107" s="45">
        <v>37.490400000000001</v>
      </c>
      <c r="L107" s="45">
        <v>39.857199999999999</v>
      </c>
      <c r="M107" s="45">
        <v>35.8947</v>
      </c>
      <c r="N107" s="45">
        <v>22.870699999999999</v>
      </c>
      <c r="O107" s="45">
        <v>44.719000000000001</v>
      </c>
      <c r="P107" s="45">
        <v>44.719000000000001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19.630600000000001</v>
      </c>
      <c r="V107" s="45">
        <v>0</v>
      </c>
      <c r="W107" s="45">
        <v>19.630600000000001</v>
      </c>
      <c r="X107" s="45">
        <v>0</v>
      </c>
      <c r="Y107" s="45">
        <v>19.899999999999999</v>
      </c>
      <c r="Z107" s="45">
        <v>19.620200000000001</v>
      </c>
      <c r="AA107" s="45">
        <v>19.630600000000001</v>
      </c>
      <c r="AB107" s="45">
        <v>0</v>
      </c>
      <c r="AC107" s="45">
        <v>19.630600000000001</v>
      </c>
      <c r="AD107" s="45">
        <v>0</v>
      </c>
      <c r="AE107" s="45">
        <v>19.899999999999999</v>
      </c>
      <c r="AF107" s="45">
        <v>19.620200000000001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27.4054</v>
      </c>
    </row>
    <row r="108" spans="1:39" hidden="1" outlineLevel="1">
      <c r="A108" s="8">
        <v>43497</v>
      </c>
      <c r="B108" s="45">
        <v>33.470999999999997</v>
      </c>
      <c r="C108" s="45">
        <v>34.417499999999997</v>
      </c>
      <c r="D108" s="45">
        <v>42.092100000000002</v>
      </c>
      <c r="E108" s="45">
        <v>32.875700000000002</v>
      </c>
      <c r="F108" s="45">
        <v>36.920499999999997</v>
      </c>
      <c r="G108" s="45">
        <v>30.883299999999998</v>
      </c>
      <c r="H108" s="45">
        <v>12.269600000000001</v>
      </c>
      <c r="I108" s="45">
        <v>34.146700000000003</v>
      </c>
      <c r="J108" s="45">
        <v>40.910600000000002</v>
      </c>
      <c r="K108" s="45">
        <v>32.875700000000002</v>
      </c>
      <c r="L108" s="45">
        <v>36.920499999999997</v>
      </c>
      <c r="M108" s="45">
        <v>30.883299999999998</v>
      </c>
      <c r="N108" s="45">
        <v>12.269600000000001</v>
      </c>
      <c r="O108" s="45">
        <v>59.191400000000002</v>
      </c>
      <c r="P108" s="45">
        <v>59.191400000000002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18.1358</v>
      </c>
      <c r="V108" s="45">
        <v>0</v>
      </c>
      <c r="W108" s="45">
        <v>18.1358</v>
      </c>
      <c r="X108" s="45">
        <v>0</v>
      </c>
      <c r="Y108" s="45">
        <v>0</v>
      </c>
      <c r="Z108" s="45">
        <v>19.931799999999999</v>
      </c>
      <c r="AA108" s="45">
        <v>18.1358</v>
      </c>
      <c r="AB108" s="45">
        <v>0</v>
      </c>
      <c r="AC108" s="45">
        <v>18.1358</v>
      </c>
      <c r="AD108" s="45">
        <v>0</v>
      </c>
      <c r="AE108" s="45">
        <v>0</v>
      </c>
      <c r="AF108" s="45">
        <v>19.931799999999999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27.368600000000001</v>
      </c>
    </row>
    <row r="109" spans="1:39" hidden="1" outlineLevel="1">
      <c r="A109" s="8">
        <v>43525</v>
      </c>
      <c r="B109" s="45">
        <v>30.788</v>
      </c>
      <c r="C109" s="45">
        <v>31.396699999999999</v>
      </c>
      <c r="D109" s="45">
        <v>41.343699999999998</v>
      </c>
      <c r="E109" s="45">
        <v>29.291799999999999</v>
      </c>
      <c r="F109" s="45">
        <v>28.826000000000001</v>
      </c>
      <c r="G109" s="45">
        <v>30.703199999999999</v>
      </c>
      <c r="H109" s="45">
        <v>16.965</v>
      </c>
      <c r="I109" s="45">
        <v>31.2746</v>
      </c>
      <c r="J109" s="45">
        <v>40.885300000000001</v>
      </c>
      <c r="K109" s="45">
        <v>29.291799999999999</v>
      </c>
      <c r="L109" s="45">
        <v>28.826000000000001</v>
      </c>
      <c r="M109" s="45">
        <v>30.703199999999999</v>
      </c>
      <c r="N109" s="45">
        <v>16.965</v>
      </c>
      <c r="O109" s="45">
        <v>59.191600000000001</v>
      </c>
      <c r="P109" s="45">
        <v>59.191600000000001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19.390899999999998</v>
      </c>
      <c r="V109" s="45">
        <v>0</v>
      </c>
      <c r="W109" s="45">
        <v>19.390899999999998</v>
      </c>
      <c r="X109" s="45">
        <v>18.368300000000001</v>
      </c>
      <c r="Y109" s="45">
        <v>26.559000000000001</v>
      </c>
      <c r="Z109" s="45">
        <v>19.380299999999998</v>
      </c>
      <c r="AA109" s="45">
        <v>19.390899999999998</v>
      </c>
      <c r="AB109" s="45">
        <v>0</v>
      </c>
      <c r="AC109" s="45">
        <v>19.390899999999998</v>
      </c>
      <c r="AD109" s="45">
        <v>18.368300000000001</v>
      </c>
      <c r="AE109" s="45">
        <v>26.559000000000001</v>
      </c>
      <c r="AF109" s="45">
        <v>19.380299999999998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26.9907</v>
      </c>
    </row>
    <row r="110" spans="1:39" hidden="1" outlineLevel="1">
      <c r="A110" s="8">
        <v>43556</v>
      </c>
      <c r="B110" s="45">
        <v>32.390799999999999</v>
      </c>
      <c r="C110" s="45">
        <v>33.960900000000002</v>
      </c>
      <c r="D110" s="45">
        <v>40.750799999999998</v>
      </c>
      <c r="E110" s="45">
        <v>32.569600000000001</v>
      </c>
      <c r="F110" s="45">
        <v>35.1387</v>
      </c>
      <c r="G110" s="45">
        <v>31.184999999999999</v>
      </c>
      <c r="H110" s="45">
        <v>26.116900000000001</v>
      </c>
      <c r="I110" s="45">
        <v>33.959600000000002</v>
      </c>
      <c r="J110" s="45">
        <v>40.748399999999997</v>
      </c>
      <c r="K110" s="45">
        <v>32.569600000000001</v>
      </c>
      <c r="L110" s="45">
        <v>35.1387</v>
      </c>
      <c r="M110" s="45">
        <v>31.184999999999999</v>
      </c>
      <c r="N110" s="45">
        <v>26.116900000000001</v>
      </c>
      <c r="O110" s="45">
        <v>43.703200000000002</v>
      </c>
      <c r="P110" s="45">
        <v>43.703200000000002</v>
      </c>
      <c r="Q110" s="45">
        <v>0</v>
      </c>
      <c r="R110" s="45" t="s">
        <v>268</v>
      </c>
      <c r="S110" s="45" t="s">
        <v>268</v>
      </c>
      <c r="T110" s="45">
        <v>0</v>
      </c>
      <c r="U110" s="45">
        <v>12.508599999999999</v>
      </c>
      <c r="V110" s="45">
        <v>0</v>
      </c>
      <c r="W110" s="45">
        <v>12.508599999999999</v>
      </c>
      <c r="X110" s="45">
        <v>0</v>
      </c>
      <c r="Y110" s="45">
        <v>19.976700000000001</v>
      </c>
      <c r="Z110" s="45">
        <v>19.2561</v>
      </c>
      <c r="AA110" s="45">
        <v>12.7347</v>
      </c>
      <c r="AB110" s="45">
        <v>0</v>
      </c>
      <c r="AC110" s="45">
        <v>12.7347</v>
      </c>
      <c r="AD110" s="45">
        <v>0</v>
      </c>
      <c r="AE110" s="45">
        <v>19.976700000000001</v>
      </c>
      <c r="AF110" s="45">
        <v>20.485600000000002</v>
      </c>
      <c r="AG110" s="45">
        <v>9.1960999999999995</v>
      </c>
      <c r="AH110" s="45">
        <v>0</v>
      </c>
      <c r="AI110" s="45">
        <v>9.1960999999999995</v>
      </c>
      <c r="AJ110" s="45" t="s">
        <v>268</v>
      </c>
      <c r="AK110" s="45" t="s">
        <v>268</v>
      </c>
      <c r="AL110" s="45">
        <v>9.1960999999999995</v>
      </c>
      <c r="AM110" s="45">
        <v>23.727900000000002</v>
      </c>
    </row>
    <row r="111" spans="1:39" hidden="1" outlineLevel="1">
      <c r="A111" s="8">
        <v>43586</v>
      </c>
      <c r="B111" s="45">
        <v>34.562100000000001</v>
      </c>
      <c r="C111" s="45">
        <v>35.878700000000002</v>
      </c>
      <c r="D111" s="45">
        <v>40.371200000000002</v>
      </c>
      <c r="E111" s="45">
        <v>34.978499999999997</v>
      </c>
      <c r="F111" s="45">
        <v>38.013100000000001</v>
      </c>
      <c r="G111" s="45">
        <v>32.650399999999998</v>
      </c>
      <c r="H111" s="45">
        <v>22.062100000000001</v>
      </c>
      <c r="I111" s="45">
        <v>35.877699999999997</v>
      </c>
      <c r="J111" s="45">
        <v>40.371200000000002</v>
      </c>
      <c r="K111" s="45">
        <v>34.978499999999997</v>
      </c>
      <c r="L111" s="45">
        <v>38.013100000000001</v>
      </c>
      <c r="M111" s="45">
        <v>32.650399999999998</v>
      </c>
      <c r="N111" s="45">
        <v>22.062100000000001</v>
      </c>
      <c r="O111" s="45">
        <v>40.359000000000002</v>
      </c>
      <c r="P111" s="45">
        <v>40.359000000000002</v>
      </c>
      <c r="Q111" s="45">
        <v>0</v>
      </c>
      <c r="R111" s="45" t="s">
        <v>268</v>
      </c>
      <c r="S111" s="45" t="s">
        <v>268</v>
      </c>
      <c r="T111" s="45">
        <v>0</v>
      </c>
      <c r="U111" s="45">
        <v>13.067</v>
      </c>
      <c r="V111" s="45">
        <v>0</v>
      </c>
      <c r="W111" s="45">
        <v>13.067</v>
      </c>
      <c r="X111" s="45">
        <v>0.66610000000000003</v>
      </c>
      <c r="Y111" s="45">
        <v>0</v>
      </c>
      <c r="Z111" s="45">
        <v>18.072800000000001</v>
      </c>
      <c r="AA111" s="45">
        <v>13.1753</v>
      </c>
      <c r="AB111" s="45">
        <v>0</v>
      </c>
      <c r="AC111" s="45">
        <v>13.1753</v>
      </c>
      <c r="AD111" s="45">
        <v>0.66610000000000003</v>
      </c>
      <c r="AE111" s="45">
        <v>0</v>
      </c>
      <c r="AF111" s="45">
        <v>19.001799999999999</v>
      </c>
      <c r="AG111" s="45">
        <v>12.0357</v>
      </c>
      <c r="AH111" s="45">
        <v>0</v>
      </c>
      <c r="AI111" s="45">
        <v>12.0357</v>
      </c>
      <c r="AJ111" s="45" t="s">
        <v>268</v>
      </c>
      <c r="AK111" s="45" t="s">
        <v>268</v>
      </c>
      <c r="AL111" s="45">
        <v>12.0357</v>
      </c>
      <c r="AM111" s="45">
        <v>26.471399999999999</v>
      </c>
    </row>
    <row r="112" spans="1:39" hidden="1" outlineLevel="1">
      <c r="A112" s="8">
        <v>43617</v>
      </c>
      <c r="B112" s="45">
        <v>32.988300000000002</v>
      </c>
      <c r="C112" s="45">
        <v>33.845799999999997</v>
      </c>
      <c r="D112" s="45">
        <v>40.622300000000003</v>
      </c>
      <c r="E112" s="45">
        <v>32.289900000000003</v>
      </c>
      <c r="F112" s="45">
        <v>35.675600000000003</v>
      </c>
      <c r="G112" s="45">
        <v>30.5794</v>
      </c>
      <c r="H112" s="45">
        <v>22.528500000000001</v>
      </c>
      <c r="I112" s="45">
        <v>33.844499999999996</v>
      </c>
      <c r="J112" s="45">
        <v>40.6235</v>
      </c>
      <c r="K112" s="45">
        <v>32.289900000000003</v>
      </c>
      <c r="L112" s="45">
        <v>35.675600000000003</v>
      </c>
      <c r="M112" s="45">
        <v>30.5794</v>
      </c>
      <c r="N112" s="45">
        <v>22.528500000000001</v>
      </c>
      <c r="O112" s="45">
        <v>39.636899999999997</v>
      </c>
      <c r="P112" s="45">
        <v>39.636899999999997</v>
      </c>
      <c r="Q112" s="45">
        <v>0</v>
      </c>
      <c r="R112" s="45" t="s">
        <v>268</v>
      </c>
      <c r="S112" s="45" t="s">
        <v>268</v>
      </c>
      <c r="T112" s="45">
        <v>0</v>
      </c>
      <c r="U112" s="45">
        <v>17.0868</v>
      </c>
      <c r="V112" s="45">
        <v>0</v>
      </c>
      <c r="W112" s="45">
        <v>17.0868</v>
      </c>
      <c r="X112" s="45">
        <v>0</v>
      </c>
      <c r="Y112" s="45">
        <v>0</v>
      </c>
      <c r="Z112" s="45">
        <v>17.0868</v>
      </c>
      <c r="AA112" s="45">
        <v>19.430700000000002</v>
      </c>
      <c r="AB112" s="45">
        <v>0</v>
      </c>
      <c r="AC112" s="45">
        <v>19.430700000000002</v>
      </c>
      <c r="AD112" s="45">
        <v>0</v>
      </c>
      <c r="AE112" s="45">
        <v>0</v>
      </c>
      <c r="AF112" s="45">
        <v>19.430700000000002</v>
      </c>
      <c r="AG112" s="45">
        <v>5.0228000000000002</v>
      </c>
      <c r="AH112" s="45">
        <v>0</v>
      </c>
      <c r="AI112" s="45">
        <v>5.0228000000000002</v>
      </c>
      <c r="AJ112" s="45" t="s">
        <v>268</v>
      </c>
      <c r="AK112" s="45" t="s">
        <v>268</v>
      </c>
      <c r="AL112" s="45">
        <v>5.0228000000000002</v>
      </c>
      <c r="AM112" s="45">
        <v>28.448699999999999</v>
      </c>
    </row>
    <row r="113" spans="1:39" hidden="1" outlineLevel="1">
      <c r="A113" s="8">
        <v>43647</v>
      </c>
      <c r="B113" s="45">
        <v>35.053199999999997</v>
      </c>
      <c r="C113" s="45">
        <v>35.700299999999999</v>
      </c>
      <c r="D113" s="45">
        <v>41.759399999999999</v>
      </c>
      <c r="E113" s="45">
        <v>34.731299999999997</v>
      </c>
      <c r="F113" s="45">
        <v>38.143900000000002</v>
      </c>
      <c r="G113" s="45">
        <v>29.414100000000001</v>
      </c>
      <c r="H113" s="45">
        <v>22.169799999999999</v>
      </c>
      <c r="I113" s="45">
        <v>35.698</v>
      </c>
      <c r="J113" s="45">
        <v>41.756900000000002</v>
      </c>
      <c r="K113" s="45">
        <v>34.731299999999997</v>
      </c>
      <c r="L113" s="45">
        <v>38.143900000000002</v>
      </c>
      <c r="M113" s="45">
        <v>29.414100000000001</v>
      </c>
      <c r="N113" s="45">
        <v>22.169799999999999</v>
      </c>
      <c r="O113" s="45">
        <v>42.818199999999997</v>
      </c>
      <c r="P113" s="45">
        <v>42.818199999999997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20.963699999999999</v>
      </c>
      <c r="V113" s="45">
        <v>0</v>
      </c>
      <c r="W113" s="45">
        <v>20.963699999999999</v>
      </c>
      <c r="X113" s="45">
        <v>0</v>
      </c>
      <c r="Y113" s="45">
        <v>23.7074</v>
      </c>
      <c r="Z113" s="45">
        <v>20.906199999999998</v>
      </c>
      <c r="AA113" s="45">
        <v>20.963699999999999</v>
      </c>
      <c r="AB113" s="45">
        <v>0</v>
      </c>
      <c r="AC113" s="45">
        <v>20.963699999999999</v>
      </c>
      <c r="AD113" s="45">
        <v>0</v>
      </c>
      <c r="AE113" s="45">
        <v>23.7074</v>
      </c>
      <c r="AF113" s="45">
        <v>20.906199999999998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28.182500000000001</v>
      </c>
    </row>
    <row r="114" spans="1:39" hidden="1" outlineLevel="1">
      <c r="A114" s="8">
        <v>43678</v>
      </c>
      <c r="B114" s="45">
        <v>36.595500000000001</v>
      </c>
      <c r="C114" s="45">
        <v>37.259900000000002</v>
      </c>
      <c r="D114" s="45">
        <v>42.287300000000002</v>
      </c>
      <c r="E114" s="45">
        <v>36.792999999999999</v>
      </c>
      <c r="F114" s="45">
        <v>39.334600000000002</v>
      </c>
      <c r="G114" s="45">
        <v>27.9971</v>
      </c>
      <c r="H114" s="45">
        <v>22.103300000000001</v>
      </c>
      <c r="I114" s="45">
        <v>37.259799999999998</v>
      </c>
      <c r="J114" s="45">
        <v>42.293399999999998</v>
      </c>
      <c r="K114" s="45">
        <v>36.792999999999999</v>
      </c>
      <c r="L114" s="45">
        <v>39.334600000000002</v>
      </c>
      <c r="M114" s="45">
        <v>27.9971</v>
      </c>
      <c r="N114" s="45">
        <v>22.103300000000001</v>
      </c>
      <c r="O114" s="45">
        <v>38.204300000000003</v>
      </c>
      <c r="P114" s="45">
        <v>38.204300000000003</v>
      </c>
      <c r="Q114" s="45">
        <v>0</v>
      </c>
      <c r="R114" s="45" t="s">
        <v>268</v>
      </c>
      <c r="S114" s="45" t="s">
        <v>268</v>
      </c>
      <c r="T114" s="45">
        <v>0</v>
      </c>
      <c r="U114" s="45">
        <v>16.458100000000002</v>
      </c>
      <c r="V114" s="45">
        <v>0</v>
      </c>
      <c r="W114" s="45">
        <v>16.458100000000002</v>
      </c>
      <c r="X114" s="45">
        <v>0</v>
      </c>
      <c r="Y114" s="45">
        <v>17.837700000000002</v>
      </c>
      <c r="Z114" s="45">
        <v>19.139800000000001</v>
      </c>
      <c r="AA114" s="45">
        <v>16.869700000000002</v>
      </c>
      <c r="AB114" s="45">
        <v>0</v>
      </c>
      <c r="AC114" s="45">
        <v>16.869700000000002</v>
      </c>
      <c r="AD114" s="45">
        <v>0</v>
      </c>
      <c r="AE114" s="45">
        <v>17.837700000000002</v>
      </c>
      <c r="AF114" s="45">
        <v>19.925000000000001</v>
      </c>
      <c r="AG114" s="45">
        <v>10.6006</v>
      </c>
      <c r="AH114" s="45">
        <v>0</v>
      </c>
      <c r="AI114" s="45">
        <v>10.6006</v>
      </c>
      <c r="AJ114" s="45" t="s">
        <v>268</v>
      </c>
      <c r="AK114" s="45" t="s">
        <v>268</v>
      </c>
      <c r="AL114" s="45">
        <v>10.6006</v>
      </c>
      <c r="AM114" s="45">
        <v>27.3489</v>
      </c>
    </row>
    <row r="115" spans="1:39" hidden="1" outlineLevel="1">
      <c r="A115" s="8">
        <v>43709</v>
      </c>
      <c r="B115" s="45">
        <v>36.676099999999998</v>
      </c>
      <c r="C115" s="45">
        <v>37.253300000000003</v>
      </c>
      <c r="D115" s="45">
        <v>40.472799999999999</v>
      </c>
      <c r="E115" s="45">
        <v>36.9298</v>
      </c>
      <c r="F115" s="45">
        <v>39.436900000000001</v>
      </c>
      <c r="G115" s="45">
        <v>28.155899999999999</v>
      </c>
      <c r="H115" s="45">
        <v>19.398299999999999</v>
      </c>
      <c r="I115" s="45">
        <v>37.2545</v>
      </c>
      <c r="J115" s="45">
        <v>40.491799999999998</v>
      </c>
      <c r="K115" s="45">
        <v>36.9298</v>
      </c>
      <c r="L115" s="45">
        <v>39.436900000000001</v>
      </c>
      <c r="M115" s="45">
        <v>28.155899999999999</v>
      </c>
      <c r="N115" s="45">
        <v>19.398299999999999</v>
      </c>
      <c r="O115" s="45">
        <v>30.7563</v>
      </c>
      <c r="P115" s="45">
        <v>30.7563</v>
      </c>
      <c r="Q115" s="45">
        <v>0</v>
      </c>
      <c r="R115" s="45" t="s">
        <v>268</v>
      </c>
      <c r="S115" s="45" t="s">
        <v>268</v>
      </c>
      <c r="T115" s="45">
        <v>0</v>
      </c>
      <c r="U115" s="45">
        <v>17.537400000000002</v>
      </c>
      <c r="V115" s="45">
        <v>0</v>
      </c>
      <c r="W115" s="45">
        <v>17.537400000000002</v>
      </c>
      <c r="X115" s="45">
        <v>4.1146000000000003</v>
      </c>
      <c r="Y115" s="45">
        <v>21.350899999999999</v>
      </c>
      <c r="Z115" s="45">
        <v>19.078800000000001</v>
      </c>
      <c r="AA115" s="45">
        <v>18.2209</v>
      </c>
      <c r="AB115" s="45">
        <v>0</v>
      </c>
      <c r="AC115" s="45">
        <v>18.2209</v>
      </c>
      <c r="AD115" s="45">
        <v>4.1146000000000003</v>
      </c>
      <c r="AE115" s="45">
        <v>21.350899999999999</v>
      </c>
      <c r="AF115" s="45">
        <v>19.974299999999999</v>
      </c>
      <c r="AG115" s="45">
        <v>5.4683999999999999</v>
      </c>
      <c r="AH115" s="45">
        <v>0</v>
      </c>
      <c r="AI115" s="45">
        <v>5.4683999999999999</v>
      </c>
      <c r="AJ115" s="45" t="s">
        <v>268</v>
      </c>
      <c r="AK115" s="45" t="s">
        <v>268</v>
      </c>
      <c r="AL115" s="45">
        <v>5.4683999999999999</v>
      </c>
      <c r="AM115" s="45">
        <v>28.2974</v>
      </c>
    </row>
    <row r="116" spans="1:39" hidden="1" outlineLevel="1">
      <c r="A116" s="8">
        <v>43739</v>
      </c>
      <c r="B116" s="45">
        <v>37.269399999999997</v>
      </c>
      <c r="C116" s="45">
        <v>37.950200000000002</v>
      </c>
      <c r="D116" s="45">
        <v>41.5867</v>
      </c>
      <c r="E116" s="45">
        <v>37.589399999999998</v>
      </c>
      <c r="F116" s="45">
        <v>39.7136</v>
      </c>
      <c r="G116" s="45">
        <v>30.382100000000001</v>
      </c>
      <c r="H116" s="45">
        <v>21.4148</v>
      </c>
      <c r="I116" s="45">
        <v>37.9529</v>
      </c>
      <c r="J116" s="45">
        <v>41.624299999999998</v>
      </c>
      <c r="K116" s="45">
        <v>37.589399999999998</v>
      </c>
      <c r="L116" s="45">
        <v>39.7136</v>
      </c>
      <c r="M116" s="45">
        <v>30.382100000000001</v>
      </c>
      <c r="N116" s="45">
        <v>21.4148</v>
      </c>
      <c r="O116" s="45">
        <v>25.0457</v>
      </c>
      <c r="P116" s="45">
        <v>25.0457</v>
      </c>
      <c r="Q116" s="45">
        <v>0</v>
      </c>
      <c r="R116" s="45" t="s">
        <v>268</v>
      </c>
      <c r="S116" s="45" t="s">
        <v>268</v>
      </c>
      <c r="T116" s="45">
        <v>0</v>
      </c>
      <c r="U116" s="45">
        <v>17.8704</v>
      </c>
      <c r="V116" s="45">
        <v>0</v>
      </c>
      <c r="W116" s="45">
        <v>17.8704</v>
      </c>
      <c r="X116" s="45">
        <v>1.9545999999999999</v>
      </c>
      <c r="Y116" s="45">
        <v>22.241399999999999</v>
      </c>
      <c r="Z116" s="45">
        <v>19.290600000000001</v>
      </c>
      <c r="AA116" s="45">
        <v>17.986799999999999</v>
      </c>
      <c r="AB116" s="45">
        <v>0</v>
      </c>
      <c r="AC116" s="45">
        <v>17.986799999999999</v>
      </c>
      <c r="AD116" s="45">
        <v>1.9545999999999999</v>
      </c>
      <c r="AE116" s="45">
        <v>22.241399999999999</v>
      </c>
      <c r="AF116" s="45">
        <v>19.482800000000001</v>
      </c>
      <c r="AG116" s="45">
        <v>11.4376</v>
      </c>
      <c r="AH116" s="45">
        <v>0</v>
      </c>
      <c r="AI116" s="45">
        <v>11.4376</v>
      </c>
      <c r="AJ116" s="45" t="s">
        <v>268</v>
      </c>
      <c r="AK116" s="45" t="s">
        <v>268</v>
      </c>
      <c r="AL116" s="45">
        <v>11.4376</v>
      </c>
      <c r="AM116" s="45">
        <v>28.0639</v>
      </c>
    </row>
    <row r="117" spans="1:39" hidden="1" outlineLevel="1">
      <c r="A117" s="8">
        <v>43770</v>
      </c>
      <c r="B117" s="45">
        <v>36.7121</v>
      </c>
      <c r="C117" s="45">
        <v>37.535299999999999</v>
      </c>
      <c r="D117" s="45">
        <v>41.144199999999998</v>
      </c>
      <c r="E117" s="45">
        <v>37.180100000000003</v>
      </c>
      <c r="F117" s="45">
        <v>39.873199999999997</v>
      </c>
      <c r="G117" s="45">
        <v>28.6844</v>
      </c>
      <c r="H117" s="45">
        <v>19.700700000000001</v>
      </c>
      <c r="I117" s="45">
        <v>37.538499999999999</v>
      </c>
      <c r="J117" s="45">
        <v>41.186</v>
      </c>
      <c r="K117" s="45">
        <v>37.180100000000003</v>
      </c>
      <c r="L117" s="45">
        <v>39.873199999999997</v>
      </c>
      <c r="M117" s="45">
        <v>28.6844</v>
      </c>
      <c r="N117" s="45">
        <v>19.700700000000001</v>
      </c>
      <c r="O117" s="45">
        <v>15.446899999999999</v>
      </c>
      <c r="P117" s="45">
        <v>15.446899999999999</v>
      </c>
      <c r="Q117" s="45">
        <v>0</v>
      </c>
      <c r="R117" s="45" t="s">
        <v>268</v>
      </c>
      <c r="S117" s="45" t="s">
        <v>268</v>
      </c>
      <c r="T117" s="45">
        <v>0</v>
      </c>
      <c r="U117" s="45">
        <v>18.508700000000001</v>
      </c>
      <c r="V117" s="45">
        <v>0</v>
      </c>
      <c r="W117" s="45">
        <v>18.508700000000001</v>
      </c>
      <c r="X117" s="45">
        <v>0</v>
      </c>
      <c r="Y117" s="45">
        <v>0</v>
      </c>
      <c r="Z117" s="45">
        <v>18.508700000000001</v>
      </c>
      <c r="AA117" s="45">
        <v>20.1355</v>
      </c>
      <c r="AB117" s="45">
        <v>0</v>
      </c>
      <c r="AC117" s="45">
        <v>20.1355</v>
      </c>
      <c r="AD117" s="45">
        <v>0</v>
      </c>
      <c r="AE117" s="45">
        <v>0</v>
      </c>
      <c r="AF117" s="45">
        <v>20.1355</v>
      </c>
      <c r="AG117" s="45">
        <v>6.9088000000000003</v>
      </c>
      <c r="AH117" s="45">
        <v>0</v>
      </c>
      <c r="AI117" s="45">
        <v>6.9088000000000003</v>
      </c>
      <c r="AJ117" s="45" t="s">
        <v>268</v>
      </c>
      <c r="AK117" s="45" t="s">
        <v>268</v>
      </c>
      <c r="AL117" s="45">
        <v>6.9088000000000003</v>
      </c>
      <c r="AM117" s="45">
        <v>26.785900000000002</v>
      </c>
    </row>
    <row r="118" spans="1:39" hidden="1" outlineLevel="1">
      <c r="A118" s="8">
        <v>43800</v>
      </c>
      <c r="B118" s="45">
        <v>36.436</v>
      </c>
      <c r="C118" s="45">
        <v>37.299700000000001</v>
      </c>
      <c r="D118" s="45">
        <v>41.725200000000001</v>
      </c>
      <c r="E118" s="45">
        <v>36.873600000000003</v>
      </c>
      <c r="F118" s="45">
        <v>39.541200000000003</v>
      </c>
      <c r="G118" s="45">
        <v>27.5961</v>
      </c>
      <c r="H118" s="45">
        <v>21.068000000000001</v>
      </c>
      <c r="I118" s="45">
        <v>37.300600000000003</v>
      </c>
      <c r="J118" s="45">
        <v>41.740699999999997</v>
      </c>
      <c r="K118" s="45">
        <v>36.873600000000003</v>
      </c>
      <c r="L118" s="45">
        <v>39.541200000000003</v>
      </c>
      <c r="M118" s="45">
        <v>27.5961</v>
      </c>
      <c r="N118" s="45">
        <v>21.068000000000001</v>
      </c>
      <c r="O118" s="45">
        <v>28.529199999999999</v>
      </c>
      <c r="P118" s="45">
        <v>28.529199999999999</v>
      </c>
      <c r="Q118" s="45">
        <v>0</v>
      </c>
      <c r="R118" s="45" t="s">
        <v>268</v>
      </c>
      <c r="S118" s="45" t="s">
        <v>268</v>
      </c>
      <c r="T118" s="45">
        <v>0</v>
      </c>
      <c r="U118" s="45">
        <v>19.071000000000002</v>
      </c>
      <c r="V118" s="45">
        <v>0</v>
      </c>
      <c r="W118" s="45">
        <v>19.071000000000002</v>
      </c>
      <c r="X118" s="45">
        <v>0</v>
      </c>
      <c r="Y118" s="45">
        <v>20.813500000000001</v>
      </c>
      <c r="Z118" s="45">
        <v>18.819700000000001</v>
      </c>
      <c r="AA118" s="45">
        <v>20.019300000000001</v>
      </c>
      <c r="AB118" s="45">
        <v>0</v>
      </c>
      <c r="AC118" s="45">
        <v>20.019300000000001</v>
      </c>
      <c r="AD118" s="45">
        <v>0</v>
      </c>
      <c r="AE118" s="45">
        <v>20.813500000000001</v>
      </c>
      <c r="AF118" s="45">
        <v>19.8934</v>
      </c>
      <c r="AG118" s="45">
        <v>8.0275999999999996</v>
      </c>
      <c r="AH118" s="45">
        <v>0</v>
      </c>
      <c r="AI118" s="45">
        <v>8.0275999999999996</v>
      </c>
      <c r="AJ118" s="45" t="s">
        <v>268</v>
      </c>
      <c r="AK118" s="45" t="s">
        <v>268</v>
      </c>
      <c r="AL118" s="45">
        <v>8.0275999999999996</v>
      </c>
      <c r="AM118" s="45">
        <v>26.867599999999999</v>
      </c>
    </row>
    <row r="119" spans="1:39" hidden="1" outlineLevel="1">
      <c r="A119" s="8">
        <v>43831</v>
      </c>
      <c r="B119" s="45">
        <v>38.0244</v>
      </c>
      <c r="C119" s="45">
        <v>38.5687</v>
      </c>
      <c r="D119" s="45">
        <v>41.958500000000001</v>
      </c>
      <c r="E119" s="45">
        <v>38.184399999999997</v>
      </c>
      <c r="F119" s="45">
        <v>40.3917</v>
      </c>
      <c r="G119" s="45">
        <v>30.1008</v>
      </c>
      <c r="H119" s="45">
        <v>21.988099999999999</v>
      </c>
      <c r="I119" s="45">
        <v>38.571100000000001</v>
      </c>
      <c r="J119" s="45">
        <v>41.985599999999998</v>
      </c>
      <c r="K119" s="45">
        <v>38.184399999999997</v>
      </c>
      <c r="L119" s="45">
        <v>40.3917</v>
      </c>
      <c r="M119" s="45">
        <v>30.1008</v>
      </c>
      <c r="N119" s="45">
        <v>21.988099999999999</v>
      </c>
      <c r="O119" s="45">
        <v>16.2135</v>
      </c>
      <c r="P119" s="45">
        <v>16.2135</v>
      </c>
      <c r="Q119" s="45" t="s">
        <v>268</v>
      </c>
      <c r="R119" s="45" t="s">
        <v>268</v>
      </c>
      <c r="S119" s="45" t="s">
        <v>268</v>
      </c>
      <c r="T119" s="45" t="s">
        <v>268</v>
      </c>
      <c r="U119" s="45">
        <v>18.772400000000001</v>
      </c>
      <c r="V119" s="45">
        <v>0</v>
      </c>
      <c r="W119" s="45">
        <v>18.772400000000001</v>
      </c>
      <c r="X119" s="45">
        <v>0</v>
      </c>
      <c r="Y119" s="45">
        <v>21.070399999999999</v>
      </c>
      <c r="Z119" s="45">
        <v>18.6861</v>
      </c>
      <c r="AA119" s="45">
        <v>18.772400000000001</v>
      </c>
      <c r="AB119" s="45">
        <v>0</v>
      </c>
      <c r="AC119" s="45">
        <v>18.772400000000001</v>
      </c>
      <c r="AD119" s="45">
        <v>0</v>
      </c>
      <c r="AE119" s="45">
        <v>21.070399999999999</v>
      </c>
      <c r="AF119" s="45">
        <v>18.6861</v>
      </c>
      <c r="AG119" s="45">
        <v>0</v>
      </c>
      <c r="AH119" s="45">
        <v>0</v>
      </c>
      <c r="AI119" s="45" t="s">
        <v>268</v>
      </c>
      <c r="AJ119" s="45" t="s">
        <v>268</v>
      </c>
      <c r="AK119" s="45" t="s">
        <v>268</v>
      </c>
      <c r="AL119" s="45" t="s">
        <v>268</v>
      </c>
      <c r="AM119" s="45">
        <v>27.974399999999999</v>
      </c>
    </row>
    <row r="120" spans="1:39" hidden="1" outlineLevel="1">
      <c r="A120" s="8">
        <v>43862</v>
      </c>
      <c r="B120" s="45">
        <v>37.595300000000002</v>
      </c>
      <c r="C120" s="45">
        <v>38.388100000000001</v>
      </c>
      <c r="D120" s="45">
        <v>42.069600000000001</v>
      </c>
      <c r="E120" s="45">
        <v>37.976900000000001</v>
      </c>
      <c r="F120" s="45">
        <v>40.219700000000003</v>
      </c>
      <c r="G120" s="45">
        <v>30.4956</v>
      </c>
      <c r="H120" s="45">
        <v>19.171299999999999</v>
      </c>
      <c r="I120" s="45">
        <v>38.494900000000001</v>
      </c>
      <c r="J120" s="45">
        <v>42.070599999999999</v>
      </c>
      <c r="K120" s="45">
        <v>38.094000000000001</v>
      </c>
      <c r="L120" s="45">
        <v>40.219700000000003</v>
      </c>
      <c r="M120" s="45">
        <v>30.9544</v>
      </c>
      <c r="N120" s="45">
        <v>19.171299999999999</v>
      </c>
      <c r="O120" s="45">
        <v>12.9382</v>
      </c>
      <c r="P120" s="45">
        <v>40.595700000000001</v>
      </c>
      <c r="Q120" s="45">
        <v>12.5</v>
      </c>
      <c r="R120" s="45" t="s">
        <v>268</v>
      </c>
      <c r="S120" s="45">
        <v>12.5</v>
      </c>
      <c r="T120" s="45">
        <v>0</v>
      </c>
      <c r="U120" s="45">
        <v>15.5085</v>
      </c>
      <c r="V120" s="45">
        <v>0</v>
      </c>
      <c r="W120" s="45">
        <v>15.5085</v>
      </c>
      <c r="X120" s="45">
        <v>0</v>
      </c>
      <c r="Y120" s="45">
        <v>18.3292</v>
      </c>
      <c r="Z120" s="45">
        <v>14.907</v>
      </c>
      <c r="AA120" s="45">
        <v>16.512499999999999</v>
      </c>
      <c r="AB120" s="45">
        <v>0</v>
      </c>
      <c r="AC120" s="45">
        <v>16.512499999999999</v>
      </c>
      <c r="AD120" s="45">
        <v>0</v>
      </c>
      <c r="AE120" s="45">
        <v>18.3292</v>
      </c>
      <c r="AF120" s="45">
        <v>16.014700000000001</v>
      </c>
      <c r="AG120" s="45">
        <v>11.019500000000001</v>
      </c>
      <c r="AH120" s="45">
        <v>0</v>
      </c>
      <c r="AI120" s="45">
        <v>11.019500000000001</v>
      </c>
      <c r="AJ120" s="45" t="s">
        <v>268</v>
      </c>
      <c r="AK120" s="45">
        <v>0</v>
      </c>
      <c r="AL120" s="45">
        <v>11.019500000000001</v>
      </c>
      <c r="AM120" s="45">
        <v>26.817699999999999</v>
      </c>
    </row>
    <row r="121" spans="1:39" hidden="1" outlineLevel="1">
      <c r="A121" s="8">
        <v>43891</v>
      </c>
      <c r="B121" s="45">
        <v>38.261200000000002</v>
      </c>
      <c r="C121" s="45">
        <v>39.336300000000001</v>
      </c>
      <c r="D121" s="45">
        <v>41.827599999999997</v>
      </c>
      <c r="E121" s="45">
        <v>39.0364</v>
      </c>
      <c r="F121" s="45">
        <v>40.826599999999999</v>
      </c>
      <c r="G121" s="45">
        <v>32.130699999999997</v>
      </c>
      <c r="H121" s="45">
        <v>18.836200000000002</v>
      </c>
      <c r="I121" s="45">
        <v>39.336799999999997</v>
      </c>
      <c r="J121" s="45">
        <v>41.835099999999997</v>
      </c>
      <c r="K121" s="45">
        <v>39.0364</v>
      </c>
      <c r="L121" s="45">
        <v>40.826700000000002</v>
      </c>
      <c r="M121" s="45">
        <v>32.130699999999997</v>
      </c>
      <c r="N121" s="45">
        <v>18.836200000000002</v>
      </c>
      <c r="O121" s="45">
        <v>35.144500000000001</v>
      </c>
      <c r="P121" s="45">
        <v>35.488500000000002</v>
      </c>
      <c r="Q121" s="45">
        <v>11</v>
      </c>
      <c r="R121" s="45">
        <v>11</v>
      </c>
      <c r="S121" s="45" t="s">
        <v>268</v>
      </c>
      <c r="T121" s="45" t="s">
        <v>268</v>
      </c>
      <c r="U121" s="45">
        <v>15.898899999999999</v>
      </c>
      <c r="V121" s="45">
        <v>0</v>
      </c>
      <c r="W121" s="45">
        <v>15.898899999999999</v>
      </c>
      <c r="X121" s="45">
        <v>0</v>
      </c>
      <c r="Y121" s="45">
        <v>14.0648</v>
      </c>
      <c r="Z121" s="45">
        <v>16.1906</v>
      </c>
      <c r="AA121" s="45">
        <v>15.898899999999999</v>
      </c>
      <c r="AB121" s="45">
        <v>0</v>
      </c>
      <c r="AC121" s="45">
        <v>15.898899999999999</v>
      </c>
      <c r="AD121" s="45">
        <v>0</v>
      </c>
      <c r="AE121" s="45">
        <v>14.0648</v>
      </c>
      <c r="AF121" s="45">
        <v>16.1906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268</v>
      </c>
      <c r="AL121" s="45" t="s">
        <v>268</v>
      </c>
      <c r="AM121" s="45">
        <v>24.804400000000001</v>
      </c>
    </row>
    <row r="122" spans="1:39" hidden="1" outlineLevel="1">
      <c r="A122" s="8">
        <v>43922</v>
      </c>
      <c r="B122" s="45">
        <v>38.7866</v>
      </c>
      <c r="C122" s="45">
        <v>39.642099999999999</v>
      </c>
      <c r="D122" s="45">
        <v>40.028199999999998</v>
      </c>
      <c r="E122" s="45">
        <v>39.590299999999999</v>
      </c>
      <c r="F122" s="45">
        <v>40.917000000000002</v>
      </c>
      <c r="G122" s="45">
        <v>32.325800000000001</v>
      </c>
      <c r="H122" s="45">
        <v>16.6877</v>
      </c>
      <c r="I122" s="45">
        <v>39.641399999999997</v>
      </c>
      <c r="J122" s="45">
        <v>40.022599999999997</v>
      </c>
      <c r="K122" s="45">
        <v>39.590400000000002</v>
      </c>
      <c r="L122" s="45">
        <v>40.917099999999998</v>
      </c>
      <c r="M122" s="45">
        <v>32.325800000000001</v>
      </c>
      <c r="N122" s="45">
        <v>16.6877</v>
      </c>
      <c r="O122" s="45">
        <v>42.4801</v>
      </c>
      <c r="P122" s="45">
        <v>42.862499999999997</v>
      </c>
      <c r="Q122" s="45">
        <v>9.8491</v>
      </c>
      <c r="R122" s="45">
        <v>9.8491</v>
      </c>
      <c r="S122" s="45" t="s">
        <v>268</v>
      </c>
      <c r="T122" s="45">
        <v>0</v>
      </c>
      <c r="U122" s="45">
        <v>14.1906</v>
      </c>
      <c r="V122" s="45">
        <v>0</v>
      </c>
      <c r="W122" s="45">
        <v>14.1906</v>
      </c>
      <c r="X122" s="45">
        <v>0</v>
      </c>
      <c r="Y122" s="45">
        <v>19.899999999999999</v>
      </c>
      <c r="Z122" s="45">
        <v>14.1876</v>
      </c>
      <c r="AA122" s="45">
        <v>14.3355</v>
      </c>
      <c r="AB122" s="45">
        <v>0</v>
      </c>
      <c r="AC122" s="45">
        <v>14.3355</v>
      </c>
      <c r="AD122" s="45">
        <v>0</v>
      </c>
      <c r="AE122" s="45">
        <v>19.899999999999999</v>
      </c>
      <c r="AF122" s="45">
        <v>14.3323</v>
      </c>
      <c r="AG122" s="45">
        <v>12.769500000000001</v>
      </c>
      <c r="AH122" s="45">
        <v>0</v>
      </c>
      <c r="AI122" s="45">
        <v>12.769500000000001</v>
      </c>
      <c r="AJ122" s="45">
        <v>0</v>
      </c>
      <c r="AK122" s="45" t="s">
        <v>268</v>
      </c>
      <c r="AL122" s="45">
        <v>12.769500000000001</v>
      </c>
      <c r="AM122" s="45">
        <v>27.1267</v>
      </c>
    </row>
    <row r="123" spans="1:39" hidden="1" outlineLevel="1">
      <c r="A123" s="8">
        <v>43952</v>
      </c>
      <c r="B123" s="45">
        <v>38.174500000000002</v>
      </c>
      <c r="C123" s="45">
        <v>38.807200000000002</v>
      </c>
      <c r="D123" s="45">
        <v>40.288699999999999</v>
      </c>
      <c r="E123" s="45">
        <v>38.6233</v>
      </c>
      <c r="F123" s="45">
        <v>40.9024</v>
      </c>
      <c r="G123" s="45">
        <v>28.650300000000001</v>
      </c>
      <c r="H123" s="45">
        <v>14.7135</v>
      </c>
      <c r="I123" s="45">
        <v>38.805399999999999</v>
      </c>
      <c r="J123" s="45">
        <v>40.276200000000003</v>
      </c>
      <c r="K123" s="45">
        <v>38.6233</v>
      </c>
      <c r="L123" s="45">
        <v>40.9024</v>
      </c>
      <c r="M123" s="45">
        <v>28.650300000000001</v>
      </c>
      <c r="N123" s="45">
        <v>14.7135</v>
      </c>
      <c r="O123" s="45">
        <v>45.9024</v>
      </c>
      <c r="P123" s="45">
        <v>45.910800000000002</v>
      </c>
      <c r="Q123" s="45">
        <v>8</v>
      </c>
      <c r="R123" s="45">
        <v>8</v>
      </c>
      <c r="S123" s="45" t="s">
        <v>268</v>
      </c>
      <c r="T123" s="45">
        <v>0</v>
      </c>
      <c r="U123" s="45">
        <v>12.141999999999999</v>
      </c>
      <c r="V123" s="45">
        <v>0</v>
      </c>
      <c r="W123" s="45">
        <v>12.141999999999999</v>
      </c>
      <c r="X123" s="45">
        <v>0</v>
      </c>
      <c r="Y123" s="45">
        <v>0</v>
      </c>
      <c r="Z123" s="45">
        <v>12.141999999999999</v>
      </c>
      <c r="AA123" s="45">
        <v>14.58</v>
      </c>
      <c r="AB123" s="45">
        <v>0</v>
      </c>
      <c r="AC123" s="45">
        <v>14.58</v>
      </c>
      <c r="AD123" s="45">
        <v>0</v>
      </c>
      <c r="AE123" s="45">
        <v>0</v>
      </c>
      <c r="AF123" s="45">
        <v>14.58</v>
      </c>
      <c r="AG123" s="45">
        <v>7.359</v>
      </c>
      <c r="AH123" s="45">
        <v>0</v>
      </c>
      <c r="AI123" s="45">
        <v>7.359</v>
      </c>
      <c r="AJ123" s="45">
        <v>0</v>
      </c>
      <c r="AK123" s="45" t="s">
        <v>268</v>
      </c>
      <c r="AL123" s="45">
        <v>7.359</v>
      </c>
      <c r="AM123" s="45">
        <v>27.238099999999999</v>
      </c>
    </row>
    <row r="124" spans="1:39" hidden="1" outlineLevel="1">
      <c r="A124" s="8">
        <v>43983</v>
      </c>
      <c r="B124" s="45">
        <v>38.206600000000002</v>
      </c>
      <c r="C124" s="45">
        <v>38.8536</v>
      </c>
      <c r="D124" s="45">
        <v>41.244</v>
      </c>
      <c r="E124" s="45">
        <v>38.558100000000003</v>
      </c>
      <c r="F124" s="45">
        <v>40.695599999999999</v>
      </c>
      <c r="G124" s="45">
        <v>30.113399999999999</v>
      </c>
      <c r="H124" s="45">
        <v>16.287800000000001</v>
      </c>
      <c r="I124" s="45">
        <v>38.853200000000001</v>
      </c>
      <c r="J124" s="45">
        <v>41.246000000000002</v>
      </c>
      <c r="K124" s="45">
        <v>38.558100000000003</v>
      </c>
      <c r="L124" s="45">
        <v>40.695599999999999</v>
      </c>
      <c r="M124" s="45">
        <v>30.113399999999999</v>
      </c>
      <c r="N124" s="45">
        <v>16.287800000000001</v>
      </c>
      <c r="O124" s="45">
        <v>40.438499999999998</v>
      </c>
      <c r="P124" s="45">
        <v>40.437800000000003</v>
      </c>
      <c r="Q124" s="45">
        <v>50</v>
      </c>
      <c r="R124" s="45">
        <v>50</v>
      </c>
      <c r="S124" s="45" t="s">
        <v>268</v>
      </c>
      <c r="T124" s="45">
        <v>0</v>
      </c>
      <c r="U124" s="45">
        <v>14.586399999999999</v>
      </c>
      <c r="V124" s="45">
        <v>0</v>
      </c>
      <c r="W124" s="45">
        <v>14.586399999999999</v>
      </c>
      <c r="X124" s="45">
        <v>0</v>
      </c>
      <c r="Y124" s="45">
        <v>0</v>
      </c>
      <c r="Z124" s="45">
        <v>14.586399999999999</v>
      </c>
      <c r="AA124" s="45">
        <v>14.707700000000001</v>
      </c>
      <c r="AB124" s="45">
        <v>0</v>
      </c>
      <c r="AC124" s="45">
        <v>14.707700000000001</v>
      </c>
      <c r="AD124" s="45">
        <v>0</v>
      </c>
      <c r="AE124" s="45">
        <v>0</v>
      </c>
      <c r="AF124" s="45">
        <v>14.707700000000001</v>
      </c>
      <c r="AG124" s="45">
        <v>10.303000000000001</v>
      </c>
      <c r="AH124" s="45">
        <v>0</v>
      </c>
      <c r="AI124" s="45">
        <v>10.303000000000001</v>
      </c>
      <c r="AJ124" s="45">
        <v>0</v>
      </c>
      <c r="AK124" s="45" t="s">
        <v>268</v>
      </c>
      <c r="AL124" s="45">
        <v>10.303000000000001</v>
      </c>
      <c r="AM124" s="45">
        <v>25.416499999999999</v>
      </c>
    </row>
    <row r="125" spans="1:39" hidden="1" outlineLevel="1">
      <c r="A125" s="8">
        <v>44013</v>
      </c>
      <c r="B125" s="45">
        <v>37.026600000000002</v>
      </c>
      <c r="C125" s="45">
        <v>37.894300000000001</v>
      </c>
      <c r="D125" s="45">
        <v>41.282800000000002</v>
      </c>
      <c r="E125" s="45">
        <v>37.457099999999997</v>
      </c>
      <c r="F125" s="45">
        <v>40.541499999999999</v>
      </c>
      <c r="G125" s="45">
        <v>28.771100000000001</v>
      </c>
      <c r="H125" s="45">
        <v>13.017300000000001</v>
      </c>
      <c r="I125" s="45">
        <v>37.908200000000001</v>
      </c>
      <c r="J125" s="45">
        <v>41.284799999999997</v>
      </c>
      <c r="K125" s="45">
        <v>37.473700000000001</v>
      </c>
      <c r="L125" s="45">
        <v>40.541499999999999</v>
      </c>
      <c r="M125" s="45">
        <v>28.771100000000001</v>
      </c>
      <c r="N125" s="45">
        <v>13.1462</v>
      </c>
      <c r="O125" s="45">
        <v>19.954699999999999</v>
      </c>
      <c r="P125" s="45">
        <v>40.603299999999997</v>
      </c>
      <c r="Q125" s="45">
        <v>4.6600999999999999</v>
      </c>
      <c r="R125" s="45">
        <v>50</v>
      </c>
      <c r="S125" s="45" t="s">
        <v>268</v>
      </c>
      <c r="T125" s="45">
        <v>4.6500000000000004</v>
      </c>
      <c r="U125" s="45">
        <v>15.7422</v>
      </c>
      <c r="V125" s="45">
        <v>0</v>
      </c>
      <c r="W125" s="45">
        <v>15.7422</v>
      </c>
      <c r="X125" s="45">
        <v>0</v>
      </c>
      <c r="Y125" s="45">
        <v>17.522300000000001</v>
      </c>
      <c r="Z125" s="45">
        <v>15.4232</v>
      </c>
      <c r="AA125" s="45">
        <v>15.8368</v>
      </c>
      <c r="AB125" s="45">
        <v>0</v>
      </c>
      <c r="AC125" s="45">
        <v>15.8368</v>
      </c>
      <c r="AD125" s="45">
        <v>0</v>
      </c>
      <c r="AE125" s="45">
        <v>17.522300000000001</v>
      </c>
      <c r="AF125" s="45">
        <v>15.525700000000001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268</v>
      </c>
      <c r="AL125" s="45">
        <v>12</v>
      </c>
      <c r="AM125" s="45">
        <v>24.732800000000001</v>
      </c>
    </row>
    <row r="126" spans="1:39" hidden="1" outlineLevel="1">
      <c r="A126" s="8">
        <v>44044</v>
      </c>
      <c r="B126" s="45">
        <v>36.841900000000003</v>
      </c>
      <c r="C126" s="45">
        <v>37.845300000000002</v>
      </c>
      <c r="D126" s="45">
        <v>40.508200000000002</v>
      </c>
      <c r="E126" s="45">
        <v>37.512900000000002</v>
      </c>
      <c r="F126" s="45">
        <v>39.392000000000003</v>
      </c>
      <c r="G126" s="45">
        <v>31.444199999999999</v>
      </c>
      <c r="H126" s="45">
        <v>21.107500000000002</v>
      </c>
      <c r="I126" s="45">
        <v>37.843800000000002</v>
      </c>
      <c r="J126" s="45">
        <v>40.505299999999998</v>
      </c>
      <c r="K126" s="45">
        <v>37.512900000000002</v>
      </c>
      <c r="L126" s="45">
        <v>39.392000000000003</v>
      </c>
      <c r="M126" s="45">
        <v>31.444199999999999</v>
      </c>
      <c r="N126" s="45">
        <v>21.107500000000002</v>
      </c>
      <c r="O126" s="45">
        <v>41.229199999999999</v>
      </c>
      <c r="P126" s="45">
        <v>41.228099999999998</v>
      </c>
      <c r="Q126" s="45">
        <v>50</v>
      </c>
      <c r="R126" s="45">
        <v>50</v>
      </c>
      <c r="S126" s="45" t="s">
        <v>268</v>
      </c>
      <c r="T126" s="45">
        <v>0</v>
      </c>
      <c r="U126" s="45">
        <v>13.4185</v>
      </c>
      <c r="V126" s="45">
        <v>0</v>
      </c>
      <c r="W126" s="45">
        <v>13.4185</v>
      </c>
      <c r="X126" s="45">
        <v>0</v>
      </c>
      <c r="Y126" s="45">
        <v>11.43</v>
      </c>
      <c r="Z126" s="45">
        <v>14.1</v>
      </c>
      <c r="AA126" s="45">
        <v>13.526999999999999</v>
      </c>
      <c r="AB126" s="45">
        <v>0</v>
      </c>
      <c r="AC126" s="45">
        <v>13.526999999999999</v>
      </c>
      <c r="AD126" s="45">
        <v>0</v>
      </c>
      <c r="AE126" s="45">
        <v>11.43</v>
      </c>
      <c r="AF126" s="45">
        <v>14.2661</v>
      </c>
      <c r="AG126" s="45">
        <v>11.376799999999999</v>
      </c>
      <c r="AH126" s="45">
        <v>0</v>
      </c>
      <c r="AI126" s="45">
        <v>11.376799999999999</v>
      </c>
      <c r="AJ126" s="45">
        <v>0</v>
      </c>
      <c r="AK126" s="45" t="s">
        <v>268</v>
      </c>
      <c r="AL126" s="45">
        <v>11.376799999999999</v>
      </c>
      <c r="AM126" s="45">
        <v>22.253299999999999</v>
      </c>
    </row>
    <row r="127" spans="1:39" hidden="1" outlineLevel="1">
      <c r="A127" s="8">
        <v>44075</v>
      </c>
      <c r="B127" s="45">
        <v>36.306899999999999</v>
      </c>
      <c r="C127" s="45">
        <v>37.3566</v>
      </c>
      <c r="D127" s="45">
        <v>40.164200000000001</v>
      </c>
      <c r="E127" s="45">
        <v>36.982399999999998</v>
      </c>
      <c r="F127" s="45">
        <v>39.395299999999999</v>
      </c>
      <c r="G127" s="45">
        <v>29.367000000000001</v>
      </c>
      <c r="H127" s="45">
        <v>20.327400000000001</v>
      </c>
      <c r="I127" s="45">
        <v>37.341200000000001</v>
      </c>
      <c r="J127" s="45">
        <v>40.067500000000003</v>
      </c>
      <c r="K127" s="45">
        <v>36.982399999999998</v>
      </c>
      <c r="L127" s="45">
        <v>39.395299999999999</v>
      </c>
      <c r="M127" s="45">
        <v>29.367000000000001</v>
      </c>
      <c r="N127" s="45">
        <v>20.327400000000001</v>
      </c>
      <c r="O127" s="45">
        <v>47.7819</v>
      </c>
      <c r="P127" s="45">
        <v>47.796199999999999</v>
      </c>
      <c r="Q127" s="45">
        <v>20.738299999999999</v>
      </c>
      <c r="R127" s="45">
        <v>20.738299999999999</v>
      </c>
      <c r="S127" s="45" t="s">
        <v>268</v>
      </c>
      <c r="T127" s="45">
        <v>0</v>
      </c>
      <c r="U127" s="45">
        <v>11.3309</v>
      </c>
      <c r="V127" s="45">
        <v>0</v>
      </c>
      <c r="W127" s="45">
        <v>11.3309</v>
      </c>
      <c r="X127" s="45">
        <v>0</v>
      </c>
      <c r="Y127" s="45">
        <v>10.559799999999999</v>
      </c>
      <c r="Z127" s="45">
        <v>11.345499999999999</v>
      </c>
      <c r="AA127" s="45">
        <v>12.1462</v>
      </c>
      <c r="AB127" s="45">
        <v>0</v>
      </c>
      <c r="AC127" s="45">
        <v>12.1462</v>
      </c>
      <c r="AD127" s="45">
        <v>0</v>
      </c>
      <c r="AE127" s="45">
        <v>10.559799999999999</v>
      </c>
      <c r="AF127" s="45">
        <v>12.180300000000001</v>
      </c>
      <c r="AG127" s="45">
        <v>5.0358999999999998</v>
      </c>
      <c r="AH127" s="45">
        <v>0</v>
      </c>
      <c r="AI127" s="45">
        <v>5.0358999999999998</v>
      </c>
      <c r="AJ127" s="45">
        <v>0</v>
      </c>
      <c r="AK127" s="45" t="s">
        <v>268</v>
      </c>
      <c r="AL127" s="45">
        <v>5.0358999999999998</v>
      </c>
      <c r="AM127" s="45">
        <v>23.254899999999999</v>
      </c>
    </row>
    <row r="128" spans="1:39" hidden="1" outlineLevel="1">
      <c r="A128" s="8">
        <v>44105</v>
      </c>
      <c r="B128" s="45">
        <v>35.970500000000001</v>
      </c>
      <c r="C128" s="45">
        <v>37.4998</v>
      </c>
      <c r="D128" s="45">
        <v>39.938899999999997</v>
      </c>
      <c r="E128" s="45">
        <v>37.167299999999997</v>
      </c>
      <c r="F128" s="45">
        <v>39.576000000000001</v>
      </c>
      <c r="G128" s="45">
        <v>29.127300000000002</v>
      </c>
      <c r="H128" s="45">
        <v>21.0063</v>
      </c>
      <c r="I128" s="45">
        <v>37.51</v>
      </c>
      <c r="J128" s="45">
        <v>40.036000000000001</v>
      </c>
      <c r="K128" s="45">
        <v>37.167700000000004</v>
      </c>
      <c r="L128" s="45">
        <v>39.576599999999999</v>
      </c>
      <c r="M128" s="45">
        <v>29.127300000000002</v>
      </c>
      <c r="N128" s="45">
        <v>21.0063</v>
      </c>
      <c r="O128" s="45">
        <v>23.447199999999999</v>
      </c>
      <c r="P128" s="45">
        <v>23.722899999999999</v>
      </c>
      <c r="Q128" s="45">
        <v>6.1726000000000001</v>
      </c>
      <c r="R128" s="45">
        <v>6.1726000000000001</v>
      </c>
      <c r="S128" s="45">
        <v>0</v>
      </c>
      <c r="T128" s="45" t="s">
        <v>268</v>
      </c>
      <c r="U128" s="45">
        <v>11.5236</v>
      </c>
      <c r="V128" s="45">
        <v>0</v>
      </c>
      <c r="W128" s="45">
        <v>11.5236</v>
      </c>
      <c r="X128" s="45">
        <v>0</v>
      </c>
      <c r="Y128" s="45">
        <v>8.0532000000000004</v>
      </c>
      <c r="Z128" s="45">
        <v>12.859400000000001</v>
      </c>
      <c r="AA128" s="45">
        <v>12.863</v>
      </c>
      <c r="AB128" s="45">
        <v>0</v>
      </c>
      <c r="AC128" s="45">
        <v>12.863</v>
      </c>
      <c r="AD128" s="45">
        <v>0</v>
      </c>
      <c r="AE128" s="45">
        <v>22.9</v>
      </c>
      <c r="AF128" s="45">
        <v>12.859400000000001</v>
      </c>
      <c r="AG128" s="45">
        <v>8.0389999999999997</v>
      </c>
      <c r="AH128" s="45">
        <v>0</v>
      </c>
      <c r="AI128" s="45">
        <v>8.0389999999999997</v>
      </c>
      <c r="AJ128" s="45">
        <v>0</v>
      </c>
      <c r="AK128" s="45">
        <v>8.0389999999999997</v>
      </c>
      <c r="AL128" s="45" t="s">
        <v>268</v>
      </c>
      <c r="AM128" s="45">
        <v>21.259399999999999</v>
      </c>
    </row>
    <row r="129" spans="1:39" hidden="1" outlineLevel="1">
      <c r="A129" s="8">
        <v>44136</v>
      </c>
      <c r="B129" s="45">
        <v>36.347999999999999</v>
      </c>
      <c r="C129" s="45">
        <v>37.381</v>
      </c>
      <c r="D129" s="45">
        <v>39.533999999999999</v>
      </c>
      <c r="E129" s="45">
        <v>37.076300000000003</v>
      </c>
      <c r="F129" s="45">
        <v>39.561999999999998</v>
      </c>
      <c r="G129" s="45">
        <v>28.3445</v>
      </c>
      <c r="H129" s="45">
        <v>24.857099999999999</v>
      </c>
      <c r="I129" s="45">
        <v>37.380099999999999</v>
      </c>
      <c r="J129" s="45">
        <v>39.5441</v>
      </c>
      <c r="K129" s="45">
        <v>37.076300000000003</v>
      </c>
      <c r="L129" s="45">
        <v>39.561999999999998</v>
      </c>
      <c r="M129" s="45">
        <v>28.3445</v>
      </c>
      <c r="N129" s="45">
        <v>24.857099999999999</v>
      </c>
      <c r="O129" s="45">
        <v>38.295999999999999</v>
      </c>
      <c r="P129" s="45">
        <v>38.295999999999999</v>
      </c>
      <c r="Q129" s="45" t="s">
        <v>268</v>
      </c>
      <c r="R129" s="45" t="s">
        <v>268</v>
      </c>
      <c r="S129" s="45" t="s">
        <v>268</v>
      </c>
      <c r="T129" s="45" t="s">
        <v>268</v>
      </c>
      <c r="U129" s="45">
        <v>13.396800000000001</v>
      </c>
      <c r="V129" s="45">
        <v>0</v>
      </c>
      <c r="W129" s="45">
        <v>13.396800000000001</v>
      </c>
      <c r="X129" s="45">
        <v>10.992699999999999</v>
      </c>
      <c r="Y129" s="45">
        <v>14.542400000000001</v>
      </c>
      <c r="Z129" s="45">
        <v>13.119199999999999</v>
      </c>
      <c r="AA129" s="45">
        <v>13.396800000000001</v>
      </c>
      <c r="AB129" s="45">
        <v>0</v>
      </c>
      <c r="AC129" s="45">
        <v>13.396800000000001</v>
      </c>
      <c r="AD129" s="45">
        <v>10.992699999999999</v>
      </c>
      <c r="AE129" s="45">
        <v>14.542400000000001</v>
      </c>
      <c r="AF129" s="45">
        <v>13.119199999999999</v>
      </c>
      <c r="AG129" s="45">
        <v>0</v>
      </c>
      <c r="AH129" s="45">
        <v>0</v>
      </c>
      <c r="AI129" s="45" t="s">
        <v>268</v>
      </c>
      <c r="AJ129" s="45" t="s">
        <v>268</v>
      </c>
      <c r="AK129" s="45" t="s">
        <v>268</v>
      </c>
      <c r="AL129" s="45" t="s">
        <v>268</v>
      </c>
      <c r="AM129" s="45">
        <v>22.938500000000001</v>
      </c>
    </row>
    <row r="130" spans="1:39" hidden="1" outlineLevel="1">
      <c r="A130" s="8">
        <v>44166</v>
      </c>
      <c r="B130" s="45">
        <v>35.091700000000003</v>
      </c>
      <c r="C130" s="45">
        <v>35.903199999999998</v>
      </c>
      <c r="D130" s="45">
        <v>39.775100000000002</v>
      </c>
      <c r="E130" s="45">
        <v>35.382399999999997</v>
      </c>
      <c r="F130" s="45">
        <v>37.904899999999998</v>
      </c>
      <c r="G130" s="45">
        <v>26.68</v>
      </c>
      <c r="H130" s="45">
        <v>20.141300000000001</v>
      </c>
      <c r="I130" s="45">
        <v>35.8992</v>
      </c>
      <c r="J130" s="45">
        <v>39.756900000000002</v>
      </c>
      <c r="K130" s="45">
        <v>35.382399999999997</v>
      </c>
      <c r="L130" s="45">
        <v>37.904899999999998</v>
      </c>
      <c r="M130" s="45">
        <v>26.68</v>
      </c>
      <c r="N130" s="45">
        <v>20.141300000000001</v>
      </c>
      <c r="O130" s="45">
        <v>44.165399999999998</v>
      </c>
      <c r="P130" s="45">
        <v>44.165399999999998</v>
      </c>
      <c r="Q130" s="45">
        <v>0</v>
      </c>
      <c r="R130" s="45" t="s">
        <v>268</v>
      </c>
      <c r="S130" s="45" t="s">
        <v>268</v>
      </c>
      <c r="T130" s="45">
        <v>0</v>
      </c>
      <c r="U130" s="45">
        <v>11.013500000000001</v>
      </c>
      <c r="V130" s="45">
        <v>0</v>
      </c>
      <c r="W130" s="45">
        <v>11.013500000000001</v>
      </c>
      <c r="X130" s="45">
        <v>0</v>
      </c>
      <c r="Y130" s="45">
        <v>13.7004</v>
      </c>
      <c r="Z130" s="45">
        <v>10.923299999999999</v>
      </c>
      <c r="AA130" s="45">
        <v>11.168799999999999</v>
      </c>
      <c r="AB130" s="45">
        <v>0</v>
      </c>
      <c r="AC130" s="45">
        <v>11.168799999999999</v>
      </c>
      <c r="AD130" s="45">
        <v>0</v>
      </c>
      <c r="AE130" s="45">
        <v>13.7004</v>
      </c>
      <c r="AF130" s="45">
        <v>11.0825</v>
      </c>
      <c r="AG130" s="45">
        <v>1.4396</v>
      </c>
      <c r="AH130" s="45">
        <v>0</v>
      </c>
      <c r="AI130" s="45">
        <v>1.4396</v>
      </c>
      <c r="AJ130" s="45" t="s">
        <v>268</v>
      </c>
      <c r="AK130" s="45" t="s">
        <v>268</v>
      </c>
      <c r="AL130" s="45">
        <v>1.4396</v>
      </c>
      <c r="AM130" s="45">
        <v>23.600300000000001</v>
      </c>
    </row>
    <row r="131" spans="1:39" hidden="1" outlineLevel="1">
      <c r="A131" s="8">
        <v>44197</v>
      </c>
      <c r="B131" s="45">
        <v>36.108600000000003</v>
      </c>
      <c r="C131" s="45">
        <v>36.924900000000001</v>
      </c>
      <c r="D131" s="45">
        <v>39.720599999999997</v>
      </c>
      <c r="E131" s="45">
        <v>36.517400000000002</v>
      </c>
      <c r="F131" s="45">
        <v>38.462299999999999</v>
      </c>
      <c r="G131" s="45">
        <v>28.933700000000002</v>
      </c>
      <c r="H131" s="45">
        <v>23.285900000000002</v>
      </c>
      <c r="I131" s="45">
        <v>36.892899999999997</v>
      </c>
      <c r="J131" s="45">
        <v>39.5197</v>
      </c>
      <c r="K131" s="45">
        <v>36.5182</v>
      </c>
      <c r="L131" s="45">
        <v>38.463299999999997</v>
      </c>
      <c r="M131" s="45">
        <v>28.933700000000002</v>
      </c>
      <c r="N131" s="45">
        <v>23.285900000000002</v>
      </c>
      <c r="O131" s="45">
        <v>48.595599999999997</v>
      </c>
      <c r="P131" s="45">
        <v>48.937600000000003</v>
      </c>
      <c r="Q131" s="45">
        <v>6</v>
      </c>
      <c r="R131" s="45">
        <v>6</v>
      </c>
      <c r="S131" s="45" t="s">
        <v>268</v>
      </c>
      <c r="T131" s="45" t="s">
        <v>268</v>
      </c>
      <c r="U131" s="45">
        <v>12.232200000000001</v>
      </c>
      <c r="V131" s="45">
        <v>0</v>
      </c>
      <c r="W131" s="45">
        <v>12.232200000000001</v>
      </c>
      <c r="X131" s="45">
        <v>0</v>
      </c>
      <c r="Y131" s="45">
        <v>12.039</v>
      </c>
      <c r="Z131" s="45">
        <v>12.2468</v>
      </c>
      <c r="AA131" s="45">
        <v>12.232200000000001</v>
      </c>
      <c r="AB131" s="45">
        <v>0</v>
      </c>
      <c r="AC131" s="45">
        <v>12.232200000000001</v>
      </c>
      <c r="AD131" s="45">
        <v>0</v>
      </c>
      <c r="AE131" s="45">
        <v>12.039</v>
      </c>
      <c r="AF131" s="45">
        <v>12.2468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268</v>
      </c>
      <c r="AL131" s="45" t="s">
        <v>268</v>
      </c>
      <c r="AM131" s="45">
        <v>23.2849</v>
      </c>
    </row>
    <row r="132" spans="1:39" hidden="1" outlineLevel="1">
      <c r="A132" s="8">
        <v>44228</v>
      </c>
      <c r="B132" s="45">
        <v>35.800600000000003</v>
      </c>
      <c r="C132" s="45">
        <v>36.642800000000001</v>
      </c>
      <c r="D132" s="45">
        <v>39.576599999999999</v>
      </c>
      <c r="E132" s="45">
        <v>36.207099999999997</v>
      </c>
      <c r="F132" s="45">
        <v>38.444099999999999</v>
      </c>
      <c r="G132" s="45">
        <v>27.5472</v>
      </c>
      <c r="H132" s="45">
        <v>19.762799999999999</v>
      </c>
      <c r="I132" s="45">
        <v>36.611899999999999</v>
      </c>
      <c r="J132" s="45">
        <v>39.390999999999998</v>
      </c>
      <c r="K132" s="45">
        <v>36.207099999999997</v>
      </c>
      <c r="L132" s="45">
        <v>38.444099999999999</v>
      </c>
      <c r="M132" s="45">
        <v>27.5472</v>
      </c>
      <c r="N132" s="45">
        <v>19.762799999999999</v>
      </c>
      <c r="O132" s="45">
        <v>48.914700000000003</v>
      </c>
      <c r="P132" s="45">
        <v>48.925800000000002</v>
      </c>
      <c r="Q132" s="45">
        <v>6</v>
      </c>
      <c r="R132" s="45">
        <v>6</v>
      </c>
      <c r="S132" s="45" t="s">
        <v>268</v>
      </c>
      <c r="T132" s="45" t="s">
        <v>268</v>
      </c>
      <c r="U132" s="45">
        <v>14.069100000000001</v>
      </c>
      <c r="V132" s="45">
        <v>0</v>
      </c>
      <c r="W132" s="45">
        <v>14.069100000000001</v>
      </c>
      <c r="X132" s="45">
        <v>0</v>
      </c>
      <c r="Y132" s="45">
        <v>13.1181</v>
      </c>
      <c r="Z132" s="45">
        <v>14.339499999999999</v>
      </c>
      <c r="AA132" s="45">
        <v>14.069100000000001</v>
      </c>
      <c r="AB132" s="45">
        <v>0</v>
      </c>
      <c r="AC132" s="45">
        <v>14.069100000000001</v>
      </c>
      <c r="AD132" s="45">
        <v>0</v>
      </c>
      <c r="AE132" s="45">
        <v>13.1181</v>
      </c>
      <c r="AF132" s="45">
        <v>14.339499999999999</v>
      </c>
      <c r="AG132" s="45">
        <v>0</v>
      </c>
      <c r="AH132" s="45">
        <v>0</v>
      </c>
      <c r="AI132" s="45">
        <v>0</v>
      </c>
      <c r="AJ132" s="45">
        <v>0</v>
      </c>
      <c r="AK132" s="45" t="s">
        <v>268</v>
      </c>
      <c r="AL132" s="45" t="s">
        <v>268</v>
      </c>
      <c r="AM132" s="45">
        <v>23.587700000000002</v>
      </c>
    </row>
    <row r="133" spans="1:39" hidden="1" outlineLevel="1">
      <c r="A133" s="8">
        <v>44256</v>
      </c>
      <c r="B133" s="45">
        <v>35.3401</v>
      </c>
      <c r="C133" s="45">
        <v>36.752299999999998</v>
      </c>
      <c r="D133" s="45">
        <v>39.835000000000001</v>
      </c>
      <c r="E133" s="45">
        <v>36.288400000000003</v>
      </c>
      <c r="F133" s="45">
        <v>38.363500000000002</v>
      </c>
      <c r="G133" s="45">
        <v>29.337900000000001</v>
      </c>
      <c r="H133" s="45">
        <v>15.3492</v>
      </c>
      <c r="I133" s="45">
        <v>36.752099999999999</v>
      </c>
      <c r="J133" s="45">
        <v>39.840000000000003</v>
      </c>
      <c r="K133" s="45">
        <v>36.288600000000002</v>
      </c>
      <c r="L133" s="45">
        <v>38.363599999999998</v>
      </c>
      <c r="M133" s="45">
        <v>29.337900000000001</v>
      </c>
      <c r="N133" s="45">
        <v>15.3492</v>
      </c>
      <c r="O133" s="45">
        <v>37.333199999999998</v>
      </c>
      <c r="P133" s="45">
        <v>37.718299999999999</v>
      </c>
      <c r="Q133" s="45">
        <v>6.5</v>
      </c>
      <c r="R133" s="45">
        <v>6.5</v>
      </c>
      <c r="S133" s="45" t="s">
        <v>268</v>
      </c>
      <c r="T133" s="45" t="s">
        <v>268</v>
      </c>
      <c r="U133" s="45">
        <v>11.579000000000001</v>
      </c>
      <c r="V133" s="45">
        <v>0</v>
      </c>
      <c r="W133" s="45">
        <v>11.579000000000001</v>
      </c>
      <c r="X133" s="45">
        <v>0</v>
      </c>
      <c r="Y133" s="45">
        <v>13.671900000000001</v>
      </c>
      <c r="Z133" s="45">
        <v>11.517799999999999</v>
      </c>
      <c r="AA133" s="45">
        <v>11.579000000000001</v>
      </c>
      <c r="AB133" s="45">
        <v>0</v>
      </c>
      <c r="AC133" s="45">
        <v>11.579000000000001</v>
      </c>
      <c r="AD133" s="45">
        <v>0</v>
      </c>
      <c r="AE133" s="45">
        <v>13.671900000000001</v>
      </c>
      <c r="AF133" s="45">
        <v>11.517799999999999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268</v>
      </c>
      <c r="AL133" s="45" t="s">
        <v>268</v>
      </c>
      <c r="AM133" s="45">
        <v>21.1389</v>
      </c>
    </row>
    <row r="134" spans="1:39" hidden="1" outlineLevel="1">
      <c r="A134" s="8">
        <v>44287</v>
      </c>
      <c r="B134" s="45">
        <v>35.001199999999997</v>
      </c>
      <c r="C134" s="45">
        <v>36.457599999999999</v>
      </c>
      <c r="D134" s="45">
        <v>41.168599999999998</v>
      </c>
      <c r="E134" s="45">
        <v>35.760100000000001</v>
      </c>
      <c r="F134" s="45">
        <v>38.4056</v>
      </c>
      <c r="G134" s="45">
        <v>27.305099999999999</v>
      </c>
      <c r="H134" s="45">
        <v>17.619800000000001</v>
      </c>
      <c r="I134" s="45">
        <v>36.444800000000001</v>
      </c>
      <c r="J134" s="45">
        <v>41.107300000000002</v>
      </c>
      <c r="K134" s="45">
        <v>35.760100000000001</v>
      </c>
      <c r="L134" s="45">
        <v>38.4056</v>
      </c>
      <c r="M134" s="45">
        <v>27.305099999999999</v>
      </c>
      <c r="N134" s="45">
        <v>17.619800000000001</v>
      </c>
      <c r="O134" s="45">
        <v>48.5867</v>
      </c>
      <c r="P134" s="45">
        <v>48.5867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12.7461</v>
      </c>
      <c r="V134" s="45">
        <v>0</v>
      </c>
      <c r="W134" s="45">
        <v>12.7461</v>
      </c>
      <c r="X134" s="45">
        <v>0</v>
      </c>
      <c r="Y134" s="45">
        <v>11.6197</v>
      </c>
      <c r="Z134" s="45">
        <v>12.8246</v>
      </c>
      <c r="AA134" s="45">
        <v>12.7461</v>
      </c>
      <c r="AB134" s="45">
        <v>0</v>
      </c>
      <c r="AC134" s="45">
        <v>12.7461</v>
      </c>
      <c r="AD134" s="45">
        <v>0</v>
      </c>
      <c r="AE134" s="45">
        <v>11.6197</v>
      </c>
      <c r="AF134" s="45">
        <v>12.8246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20.993300000000001</v>
      </c>
    </row>
    <row r="135" spans="1:39" hidden="1" outlineLevel="1">
      <c r="A135" s="8">
        <v>44317</v>
      </c>
      <c r="B135" s="45">
        <v>35.680999999999997</v>
      </c>
      <c r="C135" s="45">
        <v>36.702500000000001</v>
      </c>
      <c r="D135" s="45">
        <v>41.390099999999997</v>
      </c>
      <c r="E135" s="45">
        <v>36.025300000000001</v>
      </c>
      <c r="F135" s="45">
        <v>38.177999999999997</v>
      </c>
      <c r="G135" s="45">
        <v>28.883199999999999</v>
      </c>
      <c r="H135" s="45">
        <v>13.406000000000001</v>
      </c>
      <c r="I135" s="45">
        <v>36.696100000000001</v>
      </c>
      <c r="J135" s="45">
        <v>41.366300000000003</v>
      </c>
      <c r="K135" s="45">
        <v>36.025300000000001</v>
      </c>
      <c r="L135" s="45">
        <v>38.177999999999997</v>
      </c>
      <c r="M135" s="45">
        <v>28.883199999999999</v>
      </c>
      <c r="N135" s="45">
        <v>13.406000000000001</v>
      </c>
      <c r="O135" s="45">
        <v>45.466900000000003</v>
      </c>
      <c r="P135" s="45">
        <v>45.466900000000003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11.494300000000001</v>
      </c>
      <c r="V135" s="45">
        <v>0</v>
      </c>
      <c r="W135" s="45">
        <v>11.494300000000001</v>
      </c>
      <c r="X135" s="45">
        <v>0</v>
      </c>
      <c r="Y135" s="45">
        <v>11.229100000000001</v>
      </c>
      <c r="Z135" s="45">
        <v>11.5182</v>
      </c>
      <c r="AA135" s="45">
        <v>11.494300000000001</v>
      </c>
      <c r="AB135" s="45">
        <v>0</v>
      </c>
      <c r="AC135" s="45">
        <v>11.494300000000001</v>
      </c>
      <c r="AD135" s="45">
        <v>0</v>
      </c>
      <c r="AE135" s="45">
        <v>11.229100000000001</v>
      </c>
      <c r="AF135" s="45">
        <v>11.5182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22.670999999999999</v>
      </c>
    </row>
    <row r="136" spans="1:39" hidden="1" outlineLevel="1">
      <c r="A136" s="8">
        <v>44348</v>
      </c>
      <c r="B136" s="45">
        <v>36.293599999999998</v>
      </c>
      <c r="C136" s="45">
        <v>37.656199999999998</v>
      </c>
      <c r="D136" s="45">
        <v>40.161000000000001</v>
      </c>
      <c r="E136" s="45">
        <v>37.269199999999998</v>
      </c>
      <c r="F136" s="45">
        <v>38.125900000000001</v>
      </c>
      <c r="G136" s="45">
        <v>36.581200000000003</v>
      </c>
      <c r="H136" s="45">
        <v>13.329800000000001</v>
      </c>
      <c r="I136" s="45">
        <v>37.651000000000003</v>
      </c>
      <c r="J136" s="45">
        <v>40.1342</v>
      </c>
      <c r="K136" s="45">
        <v>37.269199999999998</v>
      </c>
      <c r="L136" s="45">
        <v>38.125900000000001</v>
      </c>
      <c r="M136" s="45">
        <v>36.581200000000003</v>
      </c>
      <c r="N136" s="45">
        <v>13.329800000000001</v>
      </c>
      <c r="O136" s="45">
        <v>45.882899999999999</v>
      </c>
      <c r="P136" s="45">
        <v>45.882899999999999</v>
      </c>
      <c r="Q136" s="45">
        <v>0</v>
      </c>
      <c r="R136" s="45" t="s">
        <v>268</v>
      </c>
      <c r="S136" s="45" t="s">
        <v>268</v>
      </c>
      <c r="T136" s="45">
        <v>0</v>
      </c>
      <c r="U136" s="45">
        <v>10.8729</v>
      </c>
      <c r="V136" s="45">
        <v>0</v>
      </c>
      <c r="W136" s="45">
        <v>10.8729</v>
      </c>
      <c r="X136" s="45">
        <v>0</v>
      </c>
      <c r="Y136" s="45">
        <v>12.206300000000001</v>
      </c>
      <c r="Z136" s="45">
        <v>11.0283</v>
      </c>
      <c r="AA136" s="45">
        <v>10.9495</v>
      </c>
      <c r="AB136" s="45">
        <v>0</v>
      </c>
      <c r="AC136" s="45">
        <v>10.9495</v>
      </c>
      <c r="AD136" s="45">
        <v>0</v>
      </c>
      <c r="AE136" s="45">
        <v>12.206300000000001</v>
      </c>
      <c r="AF136" s="45">
        <v>11.114100000000001</v>
      </c>
      <c r="AG136" s="45">
        <v>7.7919999999999998</v>
      </c>
      <c r="AH136" s="45">
        <v>0</v>
      </c>
      <c r="AI136" s="45">
        <v>7.7919999999999998</v>
      </c>
      <c r="AJ136" s="45" t="s">
        <v>268</v>
      </c>
      <c r="AK136" s="45" t="s">
        <v>268</v>
      </c>
      <c r="AL136" s="45">
        <v>7.7919999999999998</v>
      </c>
      <c r="AM136" s="45">
        <v>22.8917</v>
      </c>
    </row>
    <row r="137" spans="1:39" hidden="1" outlineLevel="1">
      <c r="A137" s="8">
        <v>44378</v>
      </c>
      <c r="B137" s="45">
        <v>34.749699999999997</v>
      </c>
      <c r="C137" s="45">
        <v>36.484699999999997</v>
      </c>
      <c r="D137" s="45">
        <v>40.482500000000002</v>
      </c>
      <c r="E137" s="45">
        <v>35.839599999999997</v>
      </c>
      <c r="F137" s="45">
        <v>37.984900000000003</v>
      </c>
      <c r="G137" s="45">
        <v>30.159300000000002</v>
      </c>
      <c r="H137" s="45">
        <v>14.9314</v>
      </c>
      <c r="I137" s="45">
        <v>36.470399999999998</v>
      </c>
      <c r="J137" s="45">
        <v>40.4131</v>
      </c>
      <c r="K137" s="45">
        <v>35.839599999999997</v>
      </c>
      <c r="L137" s="45">
        <v>37.984900000000003</v>
      </c>
      <c r="M137" s="45">
        <v>30.159300000000002</v>
      </c>
      <c r="N137" s="45">
        <v>14.9314</v>
      </c>
      <c r="O137" s="45">
        <v>48.514699999999998</v>
      </c>
      <c r="P137" s="45">
        <v>48.514699999999998</v>
      </c>
      <c r="Q137" s="45">
        <v>0</v>
      </c>
      <c r="R137" s="45" t="s">
        <v>268</v>
      </c>
      <c r="S137" s="45" t="s">
        <v>268</v>
      </c>
      <c r="T137" s="45">
        <v>0</v>
      </c>
      <c r="U137" s="45">
        <v>12.215199999999999</v>
      </c>
      <c r="V137" s="45">
        <v>0</v>
      </c>
      <c r="W137" s="45">
        <v>12.215199999999999</v>
      </c>
      <c r="X137" s="45">
        <v>0</v>
      </c>
      <c r="Y137" s="45">
        <v>12.928699999999999</v>
      </c>
      <c r="Z137" s="45">
        <v>12.1585</v>
      </c>
      <c r="AA137" s="45">
        <v>12.324999999999999</v>
      </c>
      <c r="AB137" s="45">
        <v>0</v>
      </c>
      <c r="AC137" s="45">
        <v>12.324999999999999</v>
      </c>
      <c r="AD137" s="45">
        <v>0</v>
      </c>
      <c r="AE137" s="45">
        <v>12.928699999999999</v>
      </c>
      <c r="AF137" s="45">
        <v>12.2761</v>
      </c>
      <c r="AG137" s="45">
        <v>5.4946000000000002</v>
      </c>
      <c r="AH137" s="45">
        <v>0</v>
      </c>
      <c r="AI137" s="45">
        <v>5.4946000000000002</v>
      </c>
      <c r="AJ137" s="45" t="s">
        <v>268</v>
      </c>
      <c r="AK137" s="45" t="s">
        <v>268</v>
      </c>
      <c r="AL137" s="45">
        <v>5.4946000000000002</v>
      </c>
      <c r="AM137" s="45">
        <v>19.566199999999998</v>
      </c>
    </row>
    <row r="138" spans="1:39" hidden="1" outlineLevel="1">
      <c r="A138" s="8">
        <v>44409</v>
      </c>
      <c r="B138" s="45">
        <v>35.115699999999997</v>
      </c>
      <c r="C138" s="45">
        <v>36.1449</v>
      </c>
      <c r="D138" s="45">
        <v>40.218600000000002</v>
      </c>
      <c r="E138" s="45">
        <v>35.494199999999999</v>
      </c>
      <c r="F138" s="45">
        <v>37.944200000000002</v>
      </c>
      <c r="G138" s="45">
        <v>29.283200000000001</v>
      </c>
      <c r="H138" s="45">
        <v>15.9122</v>
      </c>
      <c r="I138" s="45">
        <v>36.140300000000003</v>
      </c>
      <c r="J138" s="45">
        <v>40.203299999999999</v>
      </c>
      <c r="K138" s="45">
        <v>35.494199999999999</v>
      </c>
      <c r="L138" s="45">
        <v>37.944200000000002</v>
      </c>
      <c r="M138" s="45">
        <v>29.283200000000001</v>
      </c>
      <c r="N138" s="45">
        <v>15.9122</v>
      </c>
      <c r="O138" s="45">
        <v>43.7346</v>
      </c>
      <c r="P138" s="45">
        <v>43.7346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>
        <v>11.929399999999999</v>
      </c>
      <c r="V138" s="45">
        <v>0</v>
      </c>
      <c r="W138" s="45">
        <v>11.929399999999999</v>
      </c>
      <c r="X138" s="45">
        <v>0</v>
      </c>
      <c r="Y138" s="45">
        <v>13.0807</v>
      </c>
      <c r="Z138" s="45">
        <v>11.732200000000001</v>
      </c>
      <c r="AA138" s="45">
        <v>11.929399999999999</v>
      </c>
      <c r="AB138" s="45">
        <v>0</v>
      </c>
      <c r="AC138" s="45">
        <v>11.929399999999999</v>
      </c>
      <c r="AD138" s="45">
        <v>0</v>
      </c>
      <c r="AE138" s="45">
        <v>13.0807</v>
      </c>
      <c r="AF138" s="45">
        <v>11.732200000000001</v>
      </c>
      <c r="AG138" s="45">
        <v>0</v>
      </c>
      <c r="AH138" s="45">
        <v>0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>
        <v>23.048100000000002</v>
      </c>
    </row>
    <row r="139" spans="1:39" hidden="1" outlineLevel="1">
      <c r="A139" s="8">
        <v>44440</v>
      </c>
      <c r="B139" s="45">
        <v>35.086799999999997</v>
      </c>
      <c r="C139" s="45">
        <v>36.3506</v>
      </c>
      <c r="D139" s="45">
        <v>41.165500000000002</v>
      </c>
      <c r="E139" s="45">
        <v>35.597499999999997</v>
      </c>
      <c r="F139" s="45">
        <v>37.9099</v>
      </c>
      <c r="G139" s="45">
        <v>29.447500000000002</v>
      </c>
      <c r="H139" s="45">
        <v>14.832800000000001</v>
      </c>
      <c r="I139" s="45">
        <v>36.349200000000003</v>
      </c>
      <c r="J139" s="45">
        <v>41.170200000000001</v>
      </c>
      <c r="K139" s="45">
        <v>35.597499999999997</v>
      </c>
      <c r="L139" s="45">
        <v>37.9099</v>
      </c>
      <c r="M139" s="45">
        <v>29.447500000000002</v>
      </c>
      <c r="N139" s="45">
        <v>14.832800000000001</v>
      </c>
      <c r="O139" s="45">
        <v>39.686700000000002</v>
      </c>
      <c r="P139" s="45">
        <v>39.686700000000002</v>
      </c>
      <c r="Q139" s="45">
        <v>0</v>
      </c>
      <c r="R139" s="45" t="s">
        <v>268</v>
      </c>
      <c r="S139" s="45" t="s">
        <v>268</v>
      </c>
      <c r="T139" s="45">
        <v>0</v>
      </c>
      <c r="U139" s="45">
        <v>11.877599999999999</v>
      </c>
      <c r="V139" s="45">
        <v>0</v>
      </c>
      <c r="W139" s="45">
        <v>11.877599999999999</v>
      </c>
      <c r="X139" s="45">
        <v>0</v>
      </c>
      <c r="Y139" s="45">
        <v>12.4184</v>
      </c>
      <c r="Z139" s="45">
        <v>11.8308</v>
      </c>
      <c r="AA139" s="45">
        <v>11.984999999999999</v>
      </c>
      <c r="AB139" s="45">
        <v>0</v>
      </c>
      <c r="AC139" s="45">
        <v>11.984999999999999</v>
      </c>
      <c r="AD139" s="45">
        <v>0</v>
      </c>
      <c r="AE139" s="45">
        <v>12.4184</v>
      </c>
      <c r="AF139" s="45">
        <v>11.946999999999999</v>
      </c>
      <c r="AG139" s="45">
        <v>0.65659999999999996</v>
      </c>
      <c r="AH139" s="45">
        <v>0</v>
      </c>
      <c r="AI139" s="45">
        <v>0.65659999999999996</v>
      </c>
      <c r="AJ139" s="45" t="s">
        <v>268</v>
      </c>
      <c r="AK139" s="45" t="s">
        <v>268</v>
      </c>
      <c r="AL139" s="45">
        <v>0.65659999999999996</v>
      </c>
      <c r="AM139" s="45">
        <v>22.938099999999999</v>
      </c>
    </row>
    <row r="140" spans="1:39" hidden="1" outlineLevel="1">
      <c r="A140" s="8">
        <v>44470</v>
      </c>
      <c r="B140" s="45">
        <v>35.286200000000001</v>
      </c>
      <c r="C140" s="45">
        <v>36.697800000000001</v>
      </c>
      <c r="D140" s="45">
        <v>41.551200000000001</v>
      </c>
      <c r="E140" s="45">
        <v>35.924799999999998</v>
      </c>
      <c r="F140" s="45">
        <v>38.000599999999999</v>
      </c>
      <c r="G140" s="45">
        <v>29.803100000000001</v>
      </c>
      <c r="H140" s="45">
        <v>18.7913</v>
      </c>
      <c r="I140" s="45">
        <v>36.6935</v>
      </c>
      <c r="J140" s="45">
        <v>41.543300000000002</v>
      </c>
      <c r="K140" s="45">
        <v>35.924799999999998</v>
      </c>
      <c r="L140" s="45">
        <v>38.000599999999999</v>
      </c>
      <c r="M140" s="45">
        <v>29.803100000000001</v>
      </c>
      <c r="N140" s="45">
        <v>18.7913</v>
      </c>
      <c r="O140" s="45">
        <v>43.178699999999999</v>
      </c>
      <c r="P140" s="45">
        <v>43.178699999999999</v>
      </c>
      <c r="Q140" s="45">
        <v>0</v>
      </c>
      <c r="R140" s="45" t="s">
        <v>268</v>
      </c>
      <c r="S140" s="45" t="s">
        <v>268</v>
      </c>
      <c r="T140" s="45">
        <v>0</v>
      </c>
      <c r="U140" s="45">
        <v>12.084300000000001</v>
      </c>
      <c r="V140" s="45">
        <v>0</v>
      </c>
      <c r="W140" s="45">
        <v>12.084300000000001</v>
      </c>
      <c r="X140" s="45">
        <v>0</v>
      </c>
      <c r="Y140" s="45">
        <v>13.053000000000001</v>
      </c>
      <c r="Z140" s="45">
        <v>12.008800000000001</v>
      </c>
      <c r="AA140" s="45">
        <v>12.2698</v>
      </c>
      <c r="AB140" s="45">
        <v>0</v>
      </c>
      <c r="AC140" s="45">
        <v>12.2698</v>
      </c>
      <c r="AD140" s="45">
        <v>0</v>
      </c>
      <c r="AE140" s="45">
        <v>13.053000000000001</v>
      </c>
      <c r="AF140" s="45">
        <v>12.2067</v>
      </c>
      <c r="AG140" s="45">
        <v>6.2530999999999999</v>
      </c>
      <c r="AH140" s="45">
        <v>0</v>
      </c>
      <c r="AI140" s="45">
        <v>6.2530999999999999</v>
      </c>
      <c r="AJ140" s="45" t="s">
        <v>268</v>
      </c>
      <c r="AK140" s="45" t="s">
        <v>268</v>
      </c>
      <c r="AL140" s="45">
        <v>6.2530999999999999</v>
      </c>
      <c r="AM140" s="45">
        <v>21.773</v>
      </c>
    </row>
    <row r="141" spans="1:39" hidden="1" outlineLevel="1">
      <c r="A141" s="8">
        <v>44501</v>
      </c>
      <c r="B141" s="45">
        <v>33.6648</v>
      </c>
      <c r="C141" s="45">
        <v>34.781500000000001</v>
      </c>
      <c r="D141" s="45">
        <v>41.463999999999999</v>
      </c>
      <c r="E141" s="45">
        <v>33.807600000000001</v>
      </c>
      <c r="F141" s="45">
        <v>35.4131</v>
      </c>
      <c r="G141" s="45">
        <v>29.9483</v>
      </c>
      <c r="H141" s="45">
        <v>18.5319</v>
      </c>
      <c r="I141" s="45">
        <v>34.777700000000003</v>
      </c>
      <c r="J141" s="45">
        <v>41.464300000000001</v>
      </c>
      <c r="K141" s="45">
        <v>33.807600000000001</v>
      </c>
      <c r="L141" s="45">
        <v>35.4131</v>
      </c>
      <c r="M141" s="45">
        <v>29.9483</v>
      </c>
      <c r="N141" s="45">
        <v>18.5319</v>
      </c>
      <c r="O141" s="45">
        <v>41.3996</v>
      </c>
      <c r="P141" s="45">
        <v>41.3996</v>
      </c>
      <c r="Q141" s="45">
        <v>0</v>
      </c>
      <c r="R141" s="45" t="s">
        <v>268</v>
      </c>
      <c r="S141" s="45" t="s">
        <v>268</v>
      </c>
      <c r="T141" s="45">
        <v>0</v>
      </c>
      <c r="U141" s="45">
        <v>11.8803</v>
      </c>
      <c r="V141" s="45">
        <v>0</v>
      </c>
      <c r="W141" s="45">
        <v>11.8803</v>
      </c>
      <c r="X141" s="45">
        <v>0</v>
      </c>
      <c r="Y141" s="45">
        <v>12.2501</v>
      </c>
      <c r="Z141" s="45">
        <v>11.8613</v>
      </c>
      <c r="AA141" s="45">
        <v>12.015599999999999</v>
      </c>
      <c r="AB141" s="45">
        <v>0</v>
      </c>
      <c r="AC141" s="45">
        <v>12.015599999999999</v>
      </c>
      <c r="AD141" s="45">
        <v>0</v>
      </c>
      <c r="AE141" s="45">
        <v>12.2501</v>
      </c>
      <c r="AF141" s="45">
        <v>12.003299999999999</v>
      </c>
      <c r="AG141" s="45">
        <v>5.4010999999999996</v>
      </c>
      <c r="AH141" s="45">
        <v>0</v>
      </c>
      <c r="AI141" s="45">
        <v>5.4010999999999996</v>
      </c>
      <c r="AJ141" s="45" t="s">
        <v>268</v>
      </c>
      <c r="AK141" s="45" t="s">
        <v>268</v>
      </c>
      <c r="AL141" s="45">
        <v>5.4010999999999996</v>
      </c>
      <c r="AM141" s="45">
        <v>21.686399999999999</v>
      </c>
    </row>
    <row r="142" spans="1:39" hidden="1" outlineLevel="1">
      <c r="A142" s="8">
        <v>44531</v>
      </c>
      <c r="B142" s="45">
        <v>33.189500000000002</v>
      </c>
      <c r="C142" s="45">
        <v>34.659700000000001</v>
      </c>
      <c r="D142" s="45">
        <v>41.054099999999998</v>
      </c>
      <c r="E142" s="45">
        <v>33.727400000000003</v>
      </c>
      <c r="F142" s="45">
        <v>33.510300000000001</v>
      </c>
      <c r="G142" s="45">
        <v>36.826500000000003</v>
      </c>
      <c r="H142" s="45">
        <v>18.1601</v>
      </c>
      <c r="I142" s="45">
        <v>34.656599999999997</v>
      </c>
      <c r="J142" s="45">
        <v>41.0717</v>
      </c>
      <c r="K142" s="45">
        <v>33.727400000000003</v>
      </c>
      <c r="L142" s="45">
        <v>33.510300000000001</v>
      </c>
      <c r="M142" s="45">
        <v>36.826500000000003</v>
      </c>
      <c r="N142" s="45">
        <v>18.1601</v>
      </c>
      <c r="O142" s="45">
        <v>38.352800000000002</v>
      </c>
      <c r="P142" s="45">
        <v>38.352800000000002</v>
      </c>
      <c r="Q142" s="45">
        <v>0</v>
      </c>
      <c r="R142" s="45" t="s">
        <v>268</v>
      </c>
      <c r="S142" s="45" t="s">
        <v>268</v>
      </c>
      <c r="T142" s="45">
        <v>0</v>
      </c>
      <c r="U142" s="45">
        <v>12.1531</v>
      </c>
      <c r="V142" s="45">
        <v>0</v>
      </c>
      <c r="W142" s="45">
        <v>12.1531</v>
      </c>
      <c r="X142" s="45">
        <v>0</v>
      </c>
      <c r="Y142" s="45">
        <v>12.2159</v>
      </c>
      <c r="Z142" s="45">
        <v>12.1479</v>
      </c>
      <c r="AA142" s="45">
        <v>12.346</v>
      </c>
      <c r="AB142" s="45">
        <v>0</v>
      </c>
      <c r="AC142" s="45">
        <v>12.346</v>
      </c>
      <c r="AD142" s="45">
        <v>0</v>
      </c>
      <c r="AE142" s="45">
        <v>12.2159</v>
      </c>
      <c r="AF142" s="45">
        <v>12.357100000000001</v>
      </c>
      <c r="AG142" s="45">
        <v>3.6848999999999998</v>
      </c>
      <c r="AH142" s="45">
        <v>0</v>
      </c>
      <c r="AI142" s="45">
        <v>3.6848999999999998</v>
      </c>
      <c r="AJ142" s="45" t="s">
        <v>268</v>
      </c>
      <c r="AK142" s="45" t="s">
        <v>268</v>
      </c>
      <c r="AL142" s="45">
        <v>3.6848999999999998</v>
      </c>
      <c r="AM142" s="45">
        <v>20.037299999999998</v>
      </c>
    </row>
    <row r="143" spans="1:39" hidden="1" outlineLevel="1">
      <c r="A143" s="8">
        <v>44562</v>
      </c>
      <c r="B143" s="45">
        <v>33.631900000000002</v>
      </c>
      <c r="C143" s="45">
        <v>34.8446</v>
      </c>
      <c r="D143" s="45">
        <v>41.682699999999997</v>
      </c>
      <c r="E143" s="45">
        <v>33.862200000000001</v>
      </c>
      <c r="F143" s="45">
        <v>34.480200000000004</v>
      </c>
      <c r="G143" s="45">
        <v>33.002600000000001</v>
      </c>
      <c r="H143" s="45">
        <v>18.898299999999999</v>
      </c>
      <c r="I143" s="45">
        <v>34.842599999999997</v>
      </c>
      <c r="J143" s="45">
        <v>41.694499999999998</v>
      </c>
      <c r="K143" s="45">
        <v>33.862200000000001</v>
      </c>
      <c r="L143" s="45">
        <v>34.480200000000004</v>
      </c>
      <c r="M143" s="45">
        <v>33.002600000000001</v>
      </c>
      <c r="N143" s="45">
        <v>18.898299999999999</v>
      </c>
      <c r="O143" s="45">
        <v>38.762799999999999</v>
      </c>
      <c r="P143" s="45">
        <v>38.762999999999998</v>
      </c>
      <c r="Q143" s="45">
        <v>9</v>
      </c>
      <c r="R143" s="45">
        <v>9</v>
      </c>
      <c r="S143" s="45" t="s">
        <v>268</v>
      </c>
      <c r="T143" s="45" t="s">
        <v>268</v>
      </c>
      <c r="U143" s="45">
        <v>12.460599999999999</v>
      </c>
      <c r="V143" s="45">
        <v>0</v>
      </c>
      <c r="W143" s="45">
        <v>12.460599999999999</v>
      </c>
      <c r="X143" s="45">
        <v>0</v>
      </c>
      <c r="Y143" s="45">
        <v>12.228300000000001</v>
      </c>
      <c r="Z143" s="45">
        <v>12.4687</v>
      </c>
      <c r="AA143" s="45">
        <v>12.460599999999999</v>
      </c>
      <c r="AB143" s="45">
        <v>0</v>
      </c>
      <c r="AC143" s="45">
        <v>12.460599999999999</v>
      </c>
      <c r="AD143" s="45">
        <v>0</v>
      </c>
      <c r="AE143" s="45">
        <v>12.228300000000001</v>
      </c>
      <c r="AF143" s="45">
        <v>12.4687</v>
      </c>
      <c r="AG143" s="45">
        <v>0</v>
      </c>
      <c r="AH143" s="45">
        <v>0</v>
      </c>
      <c r="AI143" s="45">
        <v>0</v>
      </c>
      <c r="AJ143" s="45">
        <v>0</v>
      </c>
      <c r="AK143" s="45" t="s">
        <v>268</v>
      </c>
      <c r="AL143" s="45" t="s">
        <v>268</v>
      </c>
      <c r="AM143" s="45">
        <v>19.926500000000001</v>
      </c>
    </row>
    <row r="144" spans="1:39" hidden="1" outlineLevel="1">
      <c r="A144" s="8">
        <v>44593</v>
      </c>
      <c r="B144" s="45">
        <v>34.363700000000001</v>
      </c>
      <c r="C144" s="45">
        <v>35.323300000000003</v>
      </c>
      <c r="D144" s="45">
        <v>41.219499999999996</v>
      </c>
      <c r="E144" s="45">
        <v>34.416400000000003</v>
      </c>
      <c r="F144" s="45">
        <v>34.861800000000002</v>
      </c>
      <c r="G144" s="45">
        <v>33.813699999999997</v>
      </c>
      <c r="H144" s="45">
        <v>19.958200000000001</v>
      </c>
      <c r="I144" s="45">
        <v>35.319899999999997</v>
      </c>
      <c r="J144" s="45">
        <v>41.213099999999997</v>
      </c>
      <c r="K144" s="45">
        <v>34.416400000000003</v>
      </c>
      <c r="L144" s="45">
        <v>34.861800000000002</v>
      </c>
      <c r="M144" s="45">
        <v>33.813699999999997</v>
      </c>
      <c r="N144" s="45">
        <v>19.958200000000001</v>
      </c>
      <c r="O144" s="45">
        <v>43.176400000000001</v>
      </c>
      <c r="P144" s="45">
        <v>43.176400000000001</v>
      </c>
      <c r="Q144" s="45">
        <v>0</v>
      </c>
      <c r="R144" s="45" t="s">
        <v>268</v>
      </c>
      <c r="S144" s="45" t="s">
        <v>268</v>
      </c>
      <c r="T144" s="45">
        <v>0</v>
      </c>
      <c r="U144" s="45">
        <v>12.414899999999999</v>
      </c>
      <c r="V144" s="45">
        <v>0</v>
      </c>
      <c r="W144" s="45">
        <v>12.414899999999999</v>
      </c>
      <c r="X144" s="45">
        <v>12</v>
      </c>
      <c r="Y144" s="45">
        <v>12.317399999999999</v>
      </c>
      <c r="Z144" s="45">
        <v>12.419499999999999</v>
      </c>
      <c r="AA144" s="45">
        <v>12.4383</v>
      </c>
      <c r="AB144" s="45">
        <v>0</v>
      </c>
      <c r="AC144" s="45">
        <v>12.4383</v>
      </c>
      <c r="AD144" s="45">
        <v>12</v>
      </c>
      <c r="AE144" s="45">
        <v>12.317399999999999</v>
      </c>
      <c r="AF144" s="45">
        <v>12.444100000000001</v>
      </c>
      <c r="AG144" s="45">
        <v>7.6852</v>
      </c>
      <c r="AH144" s="45">
        <v>0</v>
      </c>
      <c r="AI144" s="45">
        <v>7.6852</v>
      </c>
      <c r="AJ144" s="45" t="s">
        <v>268</v>
      </c>
      <c r="AK144" s="45" t="s">
        <v>268</v>
      </c>
      <c r="AL144" s="45">
        <v>7.6852</v>
      </c>
      <c r="AM144" s="45">
        <v>22.485399999999998</v>
      </c>
    </row>
    <row r="145" spans="1:39" hidden="1" outlineLevel="1">
      <c r="A145" s="8">
        <v>44621</v>
      </c>
      <c r="B145" s="45">
        <v>16.781300000000002</v>
      </c>
      <c r="C145" s="45">
        <v>17.907</v>
      </c>
      <c r="D145" s="45">
        <v>29.8081</v>
      </c>
      <c r="E145" s="45">
        <v>16.839099999999998</v>
      </c>
      <c r="F145" s="45">
        <v>18.802399999999999</v>
      </c>
      <c r="G145" s="45">
        <v>9.5158000000000005</v>
      </c>
      <c r="H145" s="45">
        <v>7.9899999999999999E-2</v>
      </c>
      <c r="I145" s="45">
        <v>17.917899999999999</v>
      </c>
      <c r="J145" s="45">
        <v>29.794599999999999</v>
      </c>
      <c r="K145" s="45">
        <v>16.856999999999999</v>
      </c>
      <c r="L145" s="45">
        <v>18.802399999999999</v>
      </c>
      <c r="M145" s="45">
        <v>9.5158000000000005</v>
      </c>
      <c r="N145" s="45">
        <v>8.2199999999999995E-2</v>
      </c>
      <c r="O145" s="45">
        <v>10.441599999999999</v>
      </c>
      <c r="P145" s="45">
        <v>32.173400000000001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6.3399999999999998E-2</v>
      </c>
      <c r="V145" s="45">
        <v>0</v>
      </c>
      <c r="W145" s="45">
        <v>6.3399999999999998E-2</v>
      </c>
      <c r="X145" s="45">
        <v>0</v>
      </c>
      <c r="Y145" s="45">
        <v>1.47E-2</v>
      </c>
      <c r="Z145" s="45">
        <v>6.5699999999999995E-2</v>
      </c>
      <c r="AA145" s="45">
        <v>6.4600000000000005E-2</v>
      </c>
      <c r="AB145" s="45">
        <v>0</v>
      </c>
      <c r="AC145" s="45">
        <v>6.4600000000000005E-2</v>
      </c>
      <c r="AD145" s="45">
        <v>0</v>
      </c>
      <c r="AE145" s="45">
        <v>1.47E-2</v>
      </c>
      <c r="AF145" s="45">
        <v>6.7000000000000004E-2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22.448499999999999</v>
      </c>
    </row>
    <row r="146" spans="1:39" hidden="1" outlineLevel="1">
      <c r="A146" s="8">
        <v>44652</v>
      </c>
      <c r="B146" s="45">
        <v>22.066500000000001</v>
      </c>
      <c r="C146" s="45">
        <v>22.319800000000001</v>
      </c>
      <c r="D146" s="45">
        <v>32.898099999999999</v>
      </c>
      <c r="E146" s="45">
        <v>20.9634</v>
      </c>
      <c r="F146" s="45">
        <v>20.227399999999999</v>
      </c>
      <c r="G146" s="45">
        <v>34.796999999999997</v>
      </c>
      <c r="H146" s="45">
        <v>8.8592999999999993</v>
      </c>
      <c r="I146" s="45">
        <v>22.294499999999999</v>
      </c>
      <c r="J146" s="45">
        <v>32.820999999999998</v>
      </c>
      <c r="K146" s="45">
        <v>20.9634</v>
      </c>
      <c r="L146" s="45">
        <v>20.227399999999999</v>
      </c>
      <c r="M146" s="45">
        <v>34.796999999999997</v>
      </c>
      <c r="N146" s="45">
        <v>8.8592999999999993</v>
      </c>
      <c r="O146" s="45">
        <v>38.419199999999996</v>
      </c>
      <c r="P146" s="45">
        <v>38.419199999999996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11.297599999999999</v>
      </c>
      <c r="V146" s="45">
        <v>0</v>
      </c>
      <c r="W146" s="45">
        <v>11.297599999999999</v>
      </c>
      <c r="X146" s="45">
        <v>0</v>
      </c>
      <c r="Y146" s="45">
        <v>0</v>
      </c>
      <c r="Z146" s="45">
        <v>11.297599999999999</v>
      </c>
      <c r="AA146" s="45">
        <v>11.297599999999999</v>
      </c>
      <c r="AB146" s="45">
        <v>0</v>
      </c>
      <c r="AC146" s="45">
        <v>11.297599999999999</v>
      </c>
      <c r="AD146" s="45">
        <v>0</v>
      </c>
      <c r="AE146" s="45">
        <v>0</v>
      </c>
      <c r="AF146" s="45">
        <v>11.297599999999999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17.9284</v>
      </c>
    </row>
    <row r="147" spans="1:39" hidden="1" outlineLevel="1">
      <c r="A147" s="8">
        <v>44682</v>
      </c>
      <c r="B147" s="45">
        <v>20.128399999999999</v>
      </c>
      <c r="C147" s="45">
        <v>20.745799999999999</v>
      </c>
      <c r="D147" s="45">
        <v>33.8705</v>
      </c>
      <c r="E147" s="45">
        <v>19.096</v>
      </c>
      <c r="F147" s="45">
        <v>19.794799999999999</v>
      </c>
      <c r="G147" s="45">
        <v>17.724599999999999</v>
      </c>
      <c r="H147" s="45">
        <v>8.6972000000000005</v>
      </c>
      <c r="I147" s="45">
        <v>20.7437</v>
      </c>
      <c r="J147" s="45">
        <v>33.831800000000001</v>
      </c>
      <c r="K147" s="45">
        <v>19.102499999999999</v>
      </c>
      <c r="L147" s="45">
        <v>19.794799999999999</v>
      </c>
      <c r="M147" s="45">
        <v>17.724599999999999</v>
      </c>
      <c r="N147" s="45">
        <v>8.5581999999999994</v>
      </c>
      <c r="O147" s="45">
        <v>22.2315</v>
      </c>
      <c r="P147" s="45">
        <v>44.498199999999997</v>
      </c>
      <c r="Q147" s="45">
        <v>13.663399999999999</v>
      </c>
      <c r="R147" s="45" t="s">
        <v>268</v>
      </c>
      <c r="S147" s="45" t="s">
        <v>268</v>
      </c>
      <c r="T147" s="45">
        <v>13.663399999999999</v>
      </c>
      <c r="U147" s="45">
        <v>12.891400000000001</v>
      </c>
      <c r="V147" s="45">
        <v>0</v>
      </c>
      <c r="W147" s="45">
        <v>12.891400000000001</v>
      </c>
      <c r="X147" s="45">
        <v>0</v>
      </c>
      <c r="Y147" s="45">
        <v>16.885899999999999</v>
      </c>
      <c r="Z147" s="45">
        <v>12.675599999999999</v>
      </c>
      <c r="AA147" s="45">
        <v>12.998100000000001</v>
      </c>
      <c r="AB147" s="45">
        <v>0</v>
      </c>
      <c r="AC147" s="45">
        <v>12.998100000000001</v>
      </c>
      <c r="AD147" s="45">
        <v>0</v>
      </c>
      <c r="AE147" s="45">
        <v>16.885899999999999</v>
      </c>
      <c r="AF147" s="45">
        <v>12.779299999999999</v>
      </c>
      <c r="AG147" s="45">
        <v>10.170500000000001</v>
      </c>
      <c r="AH147" s="45">
        <v>0</v>
      </c>
      <c r="AI147" s="45">
        <v>10.170500000000001</v>
      </c>
      <c r="AJ147" s="45" t="s">
        <v>268</v>
      </c>
      <c r="AK147" s="45" t="s">
        <v>268</v>
      </c>
      <c r="AL147" s="45">
        <v>10.170500000000001</v>
      </c>
      <c r="AM147" s="45">
        <v>19.528600000000001</v>
      </c>
    </row>
    <row r="148" spans="1:39" hidden="1" outlineLevel="1">
      <c r="A148" s="8">
        <v>44713</v>
      </c>
      <c r="B148" s="45">
        <v>22.073699999999999</v>
      </c>
      <c r="C148" s="45">
        <v>22.307500000000001</v>
      </c>
      <c r="D148" s="45">
        <v>38.645299999999999</v>
      </c>
      <c r="E148" s="45">
        <v>20.410499999999999</v>
      </c>
      <c r="F148" s="45">
        <v>19.7713</v>
      </c>
      <c r="G148" s="45">
        <v>29.063099999999999</v>
      </c>
      <c r="H148" s="45">
        <v>9.9674999999999994</v>
      </c>
      <c r="I148" s="45">
        <v>22.2987</v>
      </c>
      <c r="J148" s="45">
        <v>38.625900000000001</v>
      </c>
      <c r="K148" s="45">
        <v>20.410499999999999</v>
      </c>
      <c r="L148" s="45">
        <v>19.7713</v>
      </c>
      <c r="M148" s="45">
        <v>29.063099999999999</v>
      </c>
      <c r="N148" s="45">
        <v>9.9674999999999994</v>
      </c>
      <c r="O148" s="45">
        <v>43.479599999999998</v>
      </c>
      <c r="P148" s="45">
        <v>43.479599999999998</v>
      </c>
      <c r="Q148" s="45">
        <v>0</v>
      </c>
      <c r="R148" s="45" t="s">
        <v>268</v>
      </c>
      <c r="S148" s="45" t="s">
        <v>268</v>
      </c>
      <c r="T148" s="45">
        <v>0</v>
      </c>
      <c r="U148" s="45">
        <v>8.1142000000000003</v>
      </c>
      <c r="V148" s="45">
        <v>0</v>
      </c>
      <c r="W148" s="45">
        <v>8.1142000000000003</v>
      </c>
      <c r="X148" s="45">
        <v>0</v>
      </c>
      <c r="Y148" s="45">
        <v>12.333</v>
      </c>
      <c r="Z148" s="45">
        <v>8.1128999999999998</v>
      </c>
      <c r="AA148" s="45">
        <v>9.9551999999999996</v>
      </c>
      <c r="AB148" s="45">
        <v>0</v>
      </c>
      <c r="AC148" s="45">
        <v>9.9551999999999996</v>
      </c>
      <c r="AD148" s="45">
        <v>0</v>
      </c>
      <c r="AE148" s="45">
        <v>12.333</v>
      </c>
      <c r="AF148" s="45">
        <v>9.9540000000000006</v>
      </c>
      <c r="AG148" s="45">
        <v>5.1303999999999998</v>
      </c>
      <c r="AH148" s="45">
        <v>0</v>
      </c>
      <c r="AI148" s="45">
        <v>5.1303999999999998</v>
      </c>
      <c r="AJ148" s="45" t="s">
        <v>268</v>
      </c>
      <c r="AK148" s="45" t="s">
        <v>268</v>
      </c>
      <c r="AL148" s="45">
        <v>5.1303999999999998</v>
      </c>
      <c r="AM148" s="45">
        <v>17.676300000000001</v>
      </c>
    </row>
    <row r="149" spans="1:39" hidden="1" outlineLevel="1">
      <c r="A149" s="8">
        <v>44743</v>
      </c>
      <c r="B149" s="45">
        <v>22.651499999999999</v>
      </c>
      <c r="C149" s="45">
        <v>22.974499999999999</v>
      </c>
      <c r="D149" s="45">
        <v>38.072699999999998</v>
      </c>
      <c r="E149" s="45">
        <v>20.862500000000001</v>
      </c>
      <c r="F149" s="45">
        <v>19.863099999999999</v>
      </c>
      <c r="G149" s="45">
        <v>37.8095</v>
      </c>
      <c r="H149" s="45">
        <v>15.3065</v>
      </c>
      <c r="I149" s="45">
        <v>22.966699999999999</v>
      </c>
      <c r="J149" s="45">
        <v>38.073599999999999</v>
      </c>
      <c r="K149" s="45">
        <v>20.862500000000001</v>
      </c>
      <c r="L149" s="45">
        <v>19.863099999999999</v>
      </c>
      <c r="M149" s="45">
        <v>37.8095</v>
      </c>
      <c r="N149" s="45">
        <v>15.3065</v>
      </c>
      <c r="O149" s="45">
        <v>37.881399999999999</v>
      </c>
      <c r="P149" s="45">
        <v>37.881399999999999</v>
      </c>
      <c r="Q149" s="45">
        <v>0</v>
      </c>
      <c r="R149" s="45" t="s">
        <v>268</v>
      </c>
      <c r="S149" s="45" t="s">
        <v>268</v>
      </c>
      <c r="T149" s="45">
        <v>0</v>
      </c>
      <c r="U149" s="45">
        <v>12.1417</v>
      </c>
      <c r="V149" s="45">
        <v>0</v>
      </c>
      <c r="W149" s="45">
        <v>12.1417</v>
      </c>
      <c r="X149" s="45">
        <v>0</v>
      </c>
      <c r="Y149" s="45">
        <v>14.32</v>
      </c>
      <c r="Z149" s="45">
        <v>12.138</v>
      </c>
      <c r="AA149" s="45">
        <v>12.8109</v>
      </c>
      <c r="AB149" s="45">
        <v>0</v>
      </c>
      <c r="AC149" s="45">
        <v>12.8109</v>
      </c>
      <c r="AD149" s="45">
        <v>0</v>
      </c>
      <c r="AE149" s="45">
        <v>14.32</v>
      </c>
      <c r="AF149" s="45">
        <v>12.808199999999999</v>
      </c>
      <c r="AG149" s="45">
        <v>5.4755000000000003</v>
      </c>
      <c r="AH149" s="45">
        <v>0</v>
      </c>
      <c r="AI149" s="45">
        <v>5.4755000000000003</v>
      </c>
      <c r="AJ149" s="45" t="s">
        <v>268</v>
      </c>
      <c r="AK149" s="45" t="s">
        <v>268</v>
      </c>
      <c r="AL149" s="45">
        <v>5.4755000000000003</v>
      </c>
      <c r="AM149" s="45">
        <v>14.392200000000001</v>
      </c>
    </row>
    <row r="150" spans="1:39" hidden="1" outlineLevel="1">
      <c r="A150" s="8">
        <v>44774</v>
      </c>
      <c r="B150" s="45">
        <v>22.8064</v>
      </c>
      <c r="C150" s="45">
        <v>22.834700000000002</v>
      </c>
      <c r="D150" s="45">
        <v>38.181800000000003</v>
      </c>
      <c r="E150" s="45">
        <v>20.8111</v>
      </c>
      <c r="F150" s="45">
        <v>19.6723</v>
      </c>
      <c r="G150" s="45">
        <v>39.1492</v>
      </c>
      <c r="H150" s="45">
        <v>15.624700000000001</v>
      </c>
      <c r="I150" s="45">
        <v>22.816500000000001</v>
      </c>
      <c r="J150" s="45">
        <v>38.182699999999997</v>
      </c>
      <c r="K150" s="45">
        <v>20.8111</v>
      </c>
      <c r="L150" s="45">
        <v>19.6723</v>
      </c>
      <c r="M150" s="45">
        <v>39.1492</v>
      </c>
      <c r="N150" s="45">
        <v>15.624700000000001</v>
      </c>
      <c r="O150" s="45">
        <v>38.089700000000001</v>
      </c>
      <c r="P150" s="45">
        <v>38.089700000000001</v>
      </c>
      <c r="Q150" s="45">
        <v>0</v>
      </c>
      <c r="R150" s="45" t="s">
        <v>268</v>
      </c>
      <c r="S150" s="45" t="s">
        <v>268</v>
      </c>
      <c r="T150" s="45">
        <v>0</v>
      </c>
      <c r="U150" s="45">
        <v>10.422499999999999</v>
      </c>
      <c r="V150" s="45">
        <v>0</v>
      </c>
      <c r="W150" s="45">
        <v>10.422499999999999</v>
      </c>
      <c r="X150" s="45">
        <v>0</v>
      </c>
      <c r="Y150" s="45">
        <v>21.0898</v>
      </c>
      <c r="Z150" s="45">
        <v>10.414</v>
      </c>
      <c r="AA150" s="45">
        <v>12.8224</v>
      </c>
      <c r="AB150" s="45">
        <v>0</v>
      </c>
      <c r="AC150" s="45">
        <v>12.8224</v>
      </c>
      <c r="AD150" s="45">
        <v>0</v>
      </c>
      <c r="AE150" s="45">
        <v>21.0898</v>
      </c>
      <c r="AF150" s="45">
        <v>12.812900000000001</v>
      </c>
      <c r="AG150" s="45">
        <v>5.0082000000000004</v>
      </c>
      <c r="AH150" s="45">
        <v>0</v>
      </c>
      <c r="AI150" s="45">
        <v>5.0082000000000004</v>
      </c>
      <c r="AJ150" s="45" t="s">
        <v>268</v>
      </c>
      <c r="AK150" s="45" t="s">
        <v>268</v>
      </c>
      <c r="AL150" s="45">
        <v>5.0082000000000004</v>
      </c>
      <c r="AM150" s="45">
        <v>22.7117</v>
      </c>
    </row>
    <row r="151" spans="1:39" hidden="1" outlineLevel="1">
      <c r="A151" s="8">
        <v>44805</v>
      </c>
      <c r="B151" s="45">
        <v>35.457000000000001</v>
      </c>
      <c r="C151" s="45">
        <v>35.817999999999998</v>
      </c>
      <c r="D151" s="45">
        <v>38.105499999999999</v>
      </c>
      <c r="E151" s="45">
        <v>35.450200000000002</v>
      </c>
      <c r="F151" s="45">
        <v>35.514899999999997</v>
      </c>
      <c r="G151" s="45">
        <v>36.557299999999998</v>
      </c>
      <c r="H151" s="45">
        <v>17.8886</v>
      </c>
      <c r="I151" s="45">
        <v>35.753900000000002</v>
      </c>
      <c r="J151" s="45">
        <v>37.935600000000001</v>
      </c>
      <c r="K151" s="45">
        <v>35.450200000000002</v>
      </c>
      <c r="L151" s="45">
        <v>35.514899999999997</v>
      </c>
      <c r="M151" s="45">
        <v>36.557299999999998</v>
      </c>
      <c r="N151" s="45">
        <v>17.8886</v>
      </c>
      <c r="O151" s="45">
        <v>39.200000000000003</v>
      </c>
      <c r="P151" s="45">
        <v>39.200000000000003</v>
      </c>
      <c r="Q151" s="45">
        <v>0</v>
      </c>
      <c r="R151" s="45" t="s">
        <v>268</v>
      </c>
      <c r="S151" s="45" t="s">
        <v>268</v>
      </c>
      <c r="T151" s="45">
        <v>0</v>
      </c>
      <c r="U151" s="45">
        <v>8.9060000000000006</v>
      </c>
      <c r="V151" s="45">
        <v>0</v>
      </c>
      <c r="W151" s="45">
        <v>8.9060000000000006</v>
      </c>
      <c r="X151" s="45">
        <v>0</v>
      </c>
      <c r="Y151" s="45">
        <v>13.857900000000001</v>
      </c>
      <c r="Z151" s="45">
        <v>8.9013000000000009</v>
      </c>
      <c r="AA151" s="45">
        <v>13.9018</v>
      </c>
      <c r="AB151" s="45">
        <v>0</v>
      </c>
      <c r="AC151" s="45">
        <v>13.9018</v>
      </c>
      <c r="AD151" s="45">
        <v>0</v>
      </c>
      <c r="AE151" s="45">
        <v>13.857900000000001</v>
      </c>
      <c r="AF151" s="45">
        <v>13.901999999999999</v>
      </c>
      <c r="AG151" s="45">
        <v>6.2481</v>
      </c>
      <c r="AH151" s="45">
        <v>0</v>
      </c>
      <c r="AI151" s="45">
        <v>6.2481</v>
      </c>
      <c r="AJ151" s="45" t="s">
        <v>268</v>
      </c>
      <c r="AK151" s="45" t="s">
        <v>268</v>
      </c>
      <c r="AL151" s="45">
        <v>6.2481</v>
      </c>
      <c r="AM151" s="45">
        <v>21.031099999999999</v>
      </c>
    </row>
    <row r="152" spans="1:39" hidden="1" outlineLevel="1">
      <c r="A152" s="8">
        <v>44835</v>
      </c>
      <c r="B152" s="45">
        <v>37.635800000000003</v>
      </c>
      <c r="C152" s="45">
        <v>38.342599999999997</v>
      </c>
      <c r="D152" s="45">
        <v>40.543900000000001</v>
      </c>
      <c r="E152" s="45">
        <v>38.024900000000002</v>
      </c>
      <c r="F152" s="45">
        <v>38.250900000000001</v>
      </c>
      <c r="G152" s="45">
        <v>35.999200000000002</v>
      </c>
      <c r="H152" s="45">
        <v>26.1371</v>
      </c>
      <c r="I152" s="45">
        <v>38.3917</v>
      </c>
      <c r="J152" s="45">
        <v>41.314100000000003</v>
      </c>
      <c r="K152" s="45">
        <v>38.024900000000002</v>
      </c>
      <c r="L152" s="45">
        <v>38.250900000000001</v>
      </c>
      <c r="M152" s="45">
        <v>35.999200000000002</v>
      </c>
      <c r="N152" s="45">
        <v>26.1371</v>
      </c>
      <c r="O152" s="45">
        <v>35.408900000000003</v>
      </c>
      <c r="P152" s="45">
        <v>35.408799999999999</v>
      </c>
      <c r="Q152" s="45">
        <v>52</v>
      </c>
      <c r="R152" s="45">
        <v>52</v>
      </c>
      <c r="S152" s="45" t="s">
        <v>268</v>
      </c>
      <c r="T152" s="45">
        <v>0</v>
      </c>
      <c r="U152" s="45">
        <v>8.0234000000000005</v>
      </c>
      <c r="V152" s="45">
        <v>0</v>
      </c>
      <c r="W152" s="45">
        <v>8.0234000000000005</v>
      </c>
      <c r="X152" s="45">
        <v>0</v>
      </c>
      <c r="Y152" s="45">
        <v>20.2041</v>
      </c>
      <c r="Z152" s="45">
        <v>8.0010999999999992</v>
      </c>
      <c r="AA152" s="45">
        <v>11.469900000000001</v>
      </c>
      <c r="AB152" s="45">
        <v>0</v>
      </c>
      <c r="AC152" s="45">
        <v>11.469900000000001</v>
      </c>
      <c r="AD152" s="45">
        <v>0</v>
      </c>
      <c r="AE152" s="45">
        <v>20.2041</v>
      </c>
      <c r="AF152" s="45">
        <v>11.444100000000001</v>
      </c>
      <c r="AG152" s="45">
        <v>2.3426</v>
      </c>
      <c r="AH152" s="45">
        <v>0</v>
      </c>
      <c r="AI152" s="45">
        <v>2.3426</v>
      </c>
      <c r="AJ152" s="45">
        <v>0</v>
      </c>
      <c r="AK152" s="45" t="s">
        <v>268</v>
      </c>
      <c r="AL152" s="45">
        <v>2.3426</v>
      </c>
      <c r="AM152" s="45">
        <v>19.103999999999999</v>
      </c>
    </row>
    <row r="153" spans="1:39" hidden="1" outlineLevel="1">
      <c r="A153" s="8">
        <v>44866</v>
      </c>
      <c r="B153" s="45">
        <v>34.198099999999997</v>
      </c>
      <c r="C153" s="45">
        <v>34.614100000000001</v>
      </c>
      <c r="D153" s="45">
        <v>41.42</v>
      </c>
      <c r="E153" s="45">
        <v>33.730699999999999</v>
      </c>
      <c r="F153" s="45">
        <v>33.687800000000003</v>
      </c>
      <c r="G153" s="45">
        <v>35.336500000000001</v>
      </c>
      <c r="H153" s="45">
        <v>18.774799999999999</v>
      </c>
      <c r="I153" s="45">
        <v>34.613100000000003</v>
      </c>
      <c r="J153" s="45">
        <v>41.449399999999997</v>
      </c>
      <c r="K153" s="45">
        <v>33.730699999999999</v>
      </c>
      <c r="L153" s="45">
        <v>33.687800000000003</v>
      </c>
      <c r="M153" s="45">
        <v>35.336500000000001</v>
      </c>
      <c r="N153" s="45">
        <v>18.774799999999999</v>
      </c>
      <c r="O153" s="45">
        <v>36.236400000000003</v>
      </c>
      <c r="P153" s="45">
        <v>36.236400000000003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10.6296</v>
      </c>
      <c r="V153" s="45">
        <v>0</v>
      </c>
      <c r="W153" s="45">
        <v>10.6296</v>
      </c>
      <c r="X153" s="45">
        <v>0</v>
      </c>
      <c r="Y153" s="45">
        <v>12.866199999999999</v>
      </c>
      <c r="Z153" s="45">
        <v>10.622</v>
      </c>
      <c r="AA153" s="45">
        <v>10.6296</v>
      </c>
      <c r="AB153" s="45">
        <v>0</v>
      </c>
      <c r="AC153" s="45">
        <v>10.6296</v>
      </c>
      <c r="AD153" s="45">
        <v>0</v>
      </c>
      <c r="AE153" s="45">
        <v>12.866199999999999</v>
      </c>
      <c r="AF153" s="45">
        <v>10.622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21.1646</v>
      </c>
    </row>
    <row r="154" spans="1:39" hidden="1" outlineLevel="1">
      <c r="A154" s="8">
        <v>44896</v>
      </c>
      <c r="B154" s="45">
        <v>36.994500000000002</v>
      </c>
      <c r="C154" s="45">
        <v>37.854399999999998</v>
      </c>
      <c r="D154" s="45">
        <v>41.094999999999999</v>
      </c>
      <c r="E154" s="45">
        <v>37.395800000000001</v>
      </c>
      <c r="F154" s="45">
        <v>37.779299999999999</v>
      </c>
      <c r="G154" s="45">
        <v>33.546300000000002</v>
      </c>
      <c r="H154" s="45">
        <v>18.069199999999999</v>
      </c>
      <c r="I154" s="45">
        <v>37.853299999999997</v>
      </c>
      <c r="J154" s="45">
        <v>41.1036</v>
      </c>
      <c r="K154" s="45">
        <v>37.395800000000001</v>
      </c>
      <c r="L154" s="45">
        <v>37.779299999999999</v>
      </c>
      <c r="M154" s="45">
        <v>33.546300000000002</v>
      </c>
      <c r="N154" s="45">
        <v>18.069199999999999</v>
      </c>
      <c r="O154" s="45">
        <v>39.488399999999999</v>
      </c>
      <c r="P154" s="45">
        <v>39.488500000000002</v>
      </c>
      <c r="Q154" s="45">
        <v>30</v>
      </c>
      <c r="R154" s="45">
        <v>30</v>
      </c>
      <c r="S154" s="45" t="s">
        <v>268</v>
      </c>
      <c r="T154" s="45">
        <v>0</v>
      </c>
      <c r="U154" s="45">
        <v>8.4932999999999996</v>
      </c>
      <c r="V154" s="45">
        <v>0</v>
      </c>
      <c r="W154" s="45">
        <v>8.4932999999999996</v>
      </c>
      <c r="X154" s="45">
        <v>0</v>
      </c>
      <c r="Y154" s="45">
        <v>0</v>
      </c>
      <c r="Z154" s="45">
        <v>8.4932999999999996</v>
      </c>
      <c r="AA154" s="45">
        <v>8.7965999999999998</v>
      </c>
      <c r="AB154" s="45">
        <v>0</v>
      </c>
      <c r="AC154" s="45">
        <v>8.7965999999999998</v>
      </c>
      <c r="AD154" s="45">
        <v>0</v>
      </c>
      <c r="AE154" s="45">
        <v>0</v>
      </c>
      <c r="AF154" s="45">
        <v>8.7965999999999998</v>
      </c>
      <c r="AG154" s="45">
        <v>0.3095</v>
      </c>
      <c r="AH154" s="45">
        <v>0</v>
      </c>
      <c r="AI154" s="45">
        <v>0.3095</v>
      </c>
      <c r="AJ154" s="45">
        <v>0</v>
      </c>
      <c r="AK154" s="45" t="s">
        <v>268</v>
      </c>
      <c r="AL154" s="45">
        <v>0.3095</v>
      </c>
      <c r="AM154" s="45">
        <v>21.882899999999999</v>
      </c>
    </row>
    <row r="155" spans="1:39" hidden="1" outlineLevel="1">
      <c r="A155" s="8">
        <v>44927</v>
      </c>
      <c r="B155" s="45">
        <v>37.268000000000001</v>
      </c>
      <c r="C155" s="45">
        <v>38.5535</v>
      </c>
      <c r="D155" s="45">
        <v>41.220599999999997</v>
      </c>
      <c r="E155" s="45">
        <v>38.159100000000002</v>
      </c>
      <c r="F155" s="45">
        <v>38.395499999999998</v>
      </c>
      <c r="G155" s="45">
        <v>35.274999999999999</v>
      </c>
      <c r="H155" s="45">
        <v>25.7271</v>
      </c>
      <c r="I155" s="45">
        <v>38.545699999999997</v>
      </c>
      <c r="J155" s="45">
        <v>41.207099999999997</v>
      </c>
      <c r="K155" s="45">
        <v>38.155500000000004</v>
      </c>
      <c r="L155" s="45">
        <v>38.3917</v>
      </c>
      <c r="M155" s="45">
        <v>35.274999999999999</v>
      </c>
      <c r="N155" s="45">
        <v>25.7271</v>
      </c>
      <c r="O155" s="45">
        <v>44.4544</v>
      </c>
      <c r="P155" s="45">
        <v>42.732999999999997</v>
      </c>
      <c r="Q155" s="45">
        <v>54.861600000000003</v>
      </c>
      <c r="R155" s="45">
        <v>54.861600000000003</v>
      </c>
      <c r="S155" s="45" t="s">
        <v>268</v>
      </c>
      <c r="T155" s="45">
        <v>0</v>
      </c>
      <c r="U155" s="45">
        <v>7.6672000000000002</v>
      </c>
      <c r="V155" s="45">
        <v>0</v>
      </c>
      <c r="W155" s="45">
        <v>7.6672000000000002</v>
      </c>
      <c r="X155" s="45">
        <v>0</v>
      </c>
      <c r="Y155" s="45">
        <v>21.085799999999999</v>
      </c>
      <c r="Z155" s="45">
        <v>7.6649000000000003</v>
      </c>
      <c r="AA155" s="45">
        <v>8.0711999999999993</v>
      </c>
      <c r="AB155" s="45">
        <v>0</v>
      </c>
      <c r="AC155" s="45">
        <v>8.0711999999999993</v>
      </c>
      <c r="AD155" s="45">
        <v>0</v>
      </c>
      <c r="AE155" s="45">
        <v>21.085799999999999</v>
      </c>
      <c r="AF155" s="45">
        <v>8.0684000000000005</v>
      </c>
      <c r="AG155" s="45">
        <v>6.0316999999999998</v>
      </c>
      <c r="AH155" s="45">
        <v>0</v>
      </c>
      <c r="AI155" s="45">
        <v>6.0316999999999998</v>
      </c>
      <c r="AJ155" s="45">
        <v>0</v>
      </c>
      <c r="AK155" s="45" t="s">
        <v>268</v>
      </c>
      <c r="AL155" s="45">
        <v>6.0316999999999998</v>
      </c>
      <c r="AM155" s="45">
        <v>21.0212</v>
      </c>
    </row>
    <row r="156" spans="1:39" hidden="1" outlineLevel="1">
      <c r="A156" s="8">
        <v>44958</v>
      </c>
      <c r="B156" s="45">
        <v>37.918199999999999</v>
      </c>
      <c r="C156" s="45">
        <v>38.493000000000002</v>
      </c>
      <c r="D156" s="45">
        <v>41.217300000000002</v>
      </c>
      <c r="E156" s="45">
        <v>38.0989</v>
      </c>
      <c r="F156" s="45">
        <v>38.3279</v>
      </c>
      <c r="G156" s="45">
        <v>36.420400000000001</v>
      </c>
      <c r="H156" s="45">
        <v>15.635199999999999</v>
      </c>
      <c r="I156" s="45">
        <v>38.493099999999998</v>
      </c>
      <c r="J156" s="45">
        <v>41.238100000000003</v>
      </c>
      <c r="K156" s="45">
        <v>38.0989</v>
      </c>
      <c r="L156" s="45">
        <v>38.3279</v>
      </c>
      <c r="M156" s="45">
        <v>36.420400000000001</v>
      </c>
      <c r="N156" s="45">
        <v>15.635199999999999</v>
      </c>
      <c r="O156" s="45">
        <v>38.381300000000003</v>
      </c>
      <c r="P156" s="45">
        <v>38.381300000000003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10.4588</v>
      </c>
      <c r="V156" s="45">
        <v>0</v>
      </c>
      <c r="W156" s="45">
        <v>10.4588</v>
      </c>
      <c r="X156" s="45">
        <v>0</v>
      </c>
      <c r="Y156" s="45">
        <v>15.8558</v>
      </c>
      <c r="Z156" s="45">
        <v>10.451700000000001</v>
      </c>
      <c r="AA156" s="45">
        <v>10.4588</v>
      </c>
      <c r="AB156" s="45">
        <v>0</v>
      </c>
      <c r="AC156" s="45">
        <v>10.4588</v>
      </c>
      <c r="AD156" s="45">
        <v>0</v>
      </c>
      <c r="AE156" s="45">
        <v>15.8558</v>
      </c>
      <c r="AF156" s="45">
        <v>10.451700000000001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22.762899999999998</v>
      </c>
    </row>
    <row r="157" spans="1:39" hidden="1" outlineLevel="1">
      <c r="A157" s="8">
        <v>44986</v>
      </c>
      <c r="B157" s="45">
        <v>38.1982</v>
      </c>
      <c r="C157" s="45">
        <v>38.707799999999999</v>
      </c>
      <c r="D157" s="45">
        <v>40.767800000000001</v>
      </c>
      <c r="E157" s="45">
        <v>38.411499999999997</v>
      </c>
      <c r="F157" s="45">
        <v>38.564300000000003</v>
      </c>
      <c r="G157" s="45">
        <v>37.435099999999998</v>
      </c>
      <c r="H157" s="45">
        <v>21.654800000000002</v>
      </c>
      <c r="I157" s="45">
        <v>38.7087</v>
      </c>
      <c r="J157" s="45">
        <v>40.805</v>
      </c>
      <c r="K157" s="45">
        <v>38.411499999999997</v>
      </c>
      <c r="L157" s="45">
        <v>38.564300000000003</v>
      </c>
      <c r="M157" s="45">
        <v>37.435099999999998</v>
      </c>
      <c r="N157" s="45">
        <v>21.654800000000002</v>
      </c>
      <c r="O157" s="45">
        <v>38.173900000000003</v>
      </c>
      <c r="P157" s="45">
        <v>38.173900000000003</v>
      </c>
      <c r="Q157" s="45">
        <v>0</v>
      </c>
      <c r="R157" s="45" t="s">
        <v>268</v>
      </c>
      <c r="S157" s="45" t="s">
        <v>268</v>
      </c>
      <c r="T157" s="45">
        <v>0</v>
      </c>
      <c r="U157" s="45">
        <v>12.9909</v>
      </c>
      <c r="V157" s="45">
        <v>0</v>
      </c>
      <c r="W157" s="45">
        <v>12.9909</v>
      </c>
      <c r="X157" s="45">
        <v>0</v>
      </c>
      <c r="Y157" s="45">
        <v>14.32</v>
      </c>
      <c r="Z157" s="45">
        <v>12.9902</v>
      </c>
      <c r="AA157" s="45">
        <v>13.2796</v>
      </c>
      <c r="AB157" s="45">
        <v>0</v>
      </c>
      <c r="AC157" s="45">
        <v>13.2796</v>
      </c>
      <c r="AD157" s="45">
        <v>0</v>
      </c>
      <c r="AE157" s="45">
        <v>14.32</v>
      </c>
      <c r="AF157" s="45">
        <v>13.279</v>
      </c>
      <c r="AG157" s="45">
        <v>7.9751000000000003</v>
      </c>
      <c r="AH157" s="45">
        <v>0</v>
      </c>
      <c r="AI157" s="45">
        <v>7.9751000000000003</v>
      </c>
      <c r="AJ157" s="45" t="s">
        <v>268</v>
      </c>
      <c r="AK157" s="45" t="s">
        <v>268</v>
      </c>
      <c r="AL157" s="45">
        <v>7.9751000000000003</v>
      </c>
      <c r="AM157" s="45">
        <v>22.8917</v>
      </c>
    </row>
    <row r="158" spans="1:39" hidden="1" outlineLevel="1">
      <c r="A158" s="8">
        <v>45017</v>
      </c>
      <c r="B158" s="45">
        <v>37.806899999999999</v>
      </c>
      <c r="C158" s="45">
        <v>38.519100000000002</v>
      </c>
      <c r="D158" s="45">
        <v>41.965800000000002</v>
      </c>
      <c r="E158" s="45">
        <v>38.025199999999998</v>
      </c>
      <c r="F158" s="45">
        <v>38.530799999999999</v>
      </c>
      <c r="G158" s="45">
        <v>32.957599999999999</v>
      </c>
      <c r="H158" s="45">
        <v>22.0669</v>
      </c>
      <c r="I158" s="45">
        <v>38.532400000000003</v>
      </c>
      <c r="J158" s="45">
        <v>42.1723</v>
      </c>
      <c r="K158" s="45">
        <v>38.025199999999998</v>
      </c>
      <c r="L158" s="45">
        <v>38.530799999999999</v>
      </c>
      <c r="M158" s="45">
        <v>32.957599999999999</v>
      </c>
      <c r="N158" s="45">
        <v>22.0669</v>
      </c>
      <c r="O158" s="45">
        <v>34.691099999999999</v>
      </c>
      <c r="P158" s="45">
        <v>34.691099999999999</v>
      </c>
      <c r="Q158" s="45">
        <v>0</v>
      </c>
      <c r="R158" s="45" t="s">
        <v>268</v>
      </c>
      <c r="S158" s="45" t="s">
        <v>268</v>
      </c>
      <c r="T158" s="45">
        <v>0</v>
      </c>
      <c r="U158" s="45">
        <v>9.4911999999999992</v>
      </c>
      <c r="V158" s="45">
        <v>0</v>
      </c>
      <c r="W158" s="45">
        <v>9.4911999999999992</v>
      </c>
      <c r="X158" s="45">
        <v>0</v>
      </c>
      <c r="Y158" s="45">
        <v>0</v>
      </c>
      <c r="Z158" s="45">
        <v>9.4911999999999992</v>
      </c>
      <c r="AA158" s="45">
        <v>9.9642999999999997</v>
      </c>
      <c r="AB158" s="45">
        <v>0</v>
      </c>
      <c r="AC158" s="45">
        <v>9.9642999999999997</v>
      </c>
      <c r="AD158" s="45">
        <v>0</v>
      </c>
      <c r="AE158" s="45">
        <v>0</v>
      </c>
      <c r="AF158" s="45">
        <v>9.9642999999999997</v>
      </c>
      <c r="AG158" s="45">
        <v>6.1307</v>
      </c>
      <c r="AH158" s="45">
        <v>0</v>
      </c>
      <c r="AI158" s="45">
        <v>6.1307</v>
      </c>
      <c r="AJ158" s="45" t="s">
        <v>268</v>
      </c>
      <c r="AK158" s="45" t="s">
        <v>268</v>
      </c>
      <c r="AL158" s="45">
        <v>6.1307</v>
      </c>
      <c r="AM158" s="45">
        <v>22.106400000000001</v>
      </c>
    </row>
    <row r="159" spans="1:39" hidden="1" outlineLevel="1">
      <c r="A159" s="8">
        <v>45047</v>
      </c>
      <c r="B159" s="45">
        <v>37.999200000000002</v>
      </c>
      <c r="C159" s="45">
        <v>38.528300000000002</v>
      </c>
      <c r="D159" s="45">
        <v>42.128700000000002</v>
      </c>
      <c r="E159" s="45">
        <v>38.031500000000001</v>
      </c>
      <c r="F159" s="45">
        <v>38.328899999999997</v>
      </c>
      <c r="G159" s="45">
        <v>34.887599999999999</v>
      </c>
      <c r="H159" s="45">
        <v>26.1113</v>
      </c>
      <c r="I159" s="45">
        <v>38.5411</v>
      </c>
      <c r="J159" s="45">
        <v>42.387599999999999</v>
      </c>
      <c r="K159" s="45">
        <v>38.031500000000001</v>
      </c>
      <c r="L159" s="45">
        <v>38.328899999999997</v>
      </c>
      <c r="M159" s="45">
        <v>34.887599999999999</v>
      </c>
      <c r="N159" s="45">
        <v>26.1113</v>
      </c>
      <c r="O159" s="45">
        <v>35.8812</v>
      </c>
      <c r="P159" s="45">
        <v>35.8812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11.6675</v>
      </c>
      <c r="V159" s="45">
        <v>0</v>
      </c>
      <c r="W159" s="45">
        <v>11.6675</v>
      </c>
      <c r="X159" s="45">
        <v>0</v>
      </c>
      <c r="Y159" s="45">
        <v>0</v>
      </c>
      <c r="Z159" s="45">
        <v>11.6675</v>
      </c>
      <c r="AA159" s="45">
        <v>11.6675</v>
      </c>
      <c r="AB159" s="45">
        <v>0</v>
      </c>
      <c r="AC159" s="45">
        <v>11.6675</v>
      </c>
      <c r="AD159" s="45">
        <v>0</v>
      </c>
      <c r="AE159" s="45">
        <v>0</v>
      </c>
      <c r="AF159" s="45">
        <v>11.6675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23.557600000000001</v>
      </c>
    </row>
    <row r="160" spans="1:39" hidden="1" outlineLevel="1">
      <c r="A160" s="8">
        <v>45078</v>
      </c>
      <c r="B160" s="45">
        <v>37.054699999999997</v>
      </c>
      <c r="C160" s="45">
        <v>38.200000000000003</v>
      </c>
      <c r="D160" s="45">
        <v>42.247799999999998</v>
      </c>
      <c r="E160" s="45">
        <v>37.732399999999998</v>
      </c>
      <c r="F160" s="45">
        <v>37.9634</v>
      </c>
      <c r="G160" s="45">
        <v>35.5259</v>
      </c>
      <c r="H160" s="45">
        <v>27.8886</v>
      </c>
      <c r="I160" s="45">
        <v>38.201700000000002</v>
      </c>
      <c r="J160" s="45">
        <v>42.336500000000001</v>
      </c>
      <c r="K160" s="45">
        <v>37.732399999999998</v>
      </c>
      <c r="L160" s="45">
        <v>37.9634</v>
      </c>
      <c r="M160" s="45">
        <v>35.5259</v>
      </c>
      <c r="N160" s="45">
        <v>27.8886</v>
      </c>
      <c r="O160" s="45">
        <v>37.254899999999999</v>
      </c>
      <c r="P160" s="45">
        <v>37.254899999999999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8.4628999999999994</v>
      </c>
      <c r="V160" s="45">
        <v>0</v>
      </c>
      <c r="W160" s="45">
        <v>8.4628999999999994</v>
      </c>
      <c r="X160" s="45">
        <v>0</v>
      </c>
      <c r="Y160" s="45">
        <v>0</v>
      </c>
      <c r="Z160" s="45">
        <v>8.4628999999999994</v>
      </c>
      <c r="AA160" s="45">
        <v>8.4628999999999994</v>
      </c>
      <c r="AB160" s="45">
        <v>0</v>
      </c>
      <c r="AC160" s="45">
        <v>8.4628999999999994</v>
      </c>
      <c r="AD160" s="45">
        <v>0</v>
      </c>
      <c r="AE160" s="45">
        <v>0</v>
      </c>
      <c r="AF160" s="45">
        <v>8.4628999999999994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24.279299999999999</v>
      </c>
    </row>
    <row r="161" spans="1:39" hidden="1" outlineLevel="1">
      <c r="A161" s="8">
        <v>45108</v>
      </c>
      <c r="B161" s="45">
        <v>36.890099999999997</v>
      </c>
      <c r="C161" s="45">
        <v>38.116799999999998</v>
      </c>
      <c r="D161" s="45">
        <v>42.536999999999999</v>
      </c>
      <c r="E161" s="45">
        <v>37.643700000000003</v>
      </c>
      <c r="F161" s="45">
        <v>38.416400000000003</v>
      </c>
      <c r="G161" s="45">
        <v>33.205599999999997</v>
      </c>
      <c r="H161" s="45">
        <v>26.928000000000001</v>
      </c>
      <c r="I161" s="45">
        <v>38.116700000000002</v>
      </c>
      <c r="J161" s="45">
        <v>42.564700000000002</v>
      </c>
      <c r="K161" s="45">
        <v>37.643700000000003</v>
      </c>
      <c r="L161" s="45">
        <v>38.416400000000003</v>
      </c>
      <c r="M161" s="45">
        <v>33.205599999999997</v>
      </c>
      <c r="N161" s="45">
        <v>26.928000000000001</v>
      </c>
      <c r="O161" s="45">
        <v>38.260100000000001</v>
      </c>
      <c r="P161" s="45">
        <v>38.260100000000001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7.9123000000000001</v>
      </c>
      <c r="V161" s="45">
        <v>0</v>
      </c>
      <c r="W161" s="45">
        <v>7.9123000000000001</v>
      </c>
      <c r="X161" s="45">
        <v>0</v>
      </c>
      <c r="Y161" s="45">
        <v>0</v>
      </c>
      <c r="Z161" s="45">
        <v>7.9123000000000001</v>
      </c>
      <c r="AA161" s="45">
        <v>7.9123000000000001</v>
      </c>
      <c r="AB161" s="45">
        <v>0</v>
      </c>
      <c r="AC161" s="45">
        <v>7.9123000000000001</v>
      </c>
      <c r="AD161" s="45">
        <v>0</v>
      </c>
      <c r="AE161" s="45">
        <v>0</v>
      </c>
      <c r="AF161" s="45">
        <v>7.9123000000000001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24.102499999999999</v>
      </c>
    </row>
    <row r="162" spans="1:39" hidden="1" outlineLevel="1">
      <c r="A162" s="8">
        <v>45139</v>
      </c>
      <c r="B162" s="45">
        <v>36.777999999999999</v>
      </c>
      <c r="C162" s="45">
        <v>37.7729</v>
      </c>
      <c r="D162" s="45">
        <v>42.3748</v>
      </c>
      <c r="E162" s="45">
        <v>37.255099999999999</v>
      </c>
      <c r="F162" s="45">
        <v>38.472000000000001</v>
      </c>
      <c r="G162" s="45">
        <v>29.7681</v>
      </c>
      <c r="H162" s="45">
        <v>24.8475</v>
      </c>
      <c r="I162" s="45">
        <v>37.770099999999999</v>
      </c>
      <c r="J162" s="45">
        <v>42.375300000000003</v>
      </c>
      <c r="K162" s="45">
        <v>37.255099999999999</v>
      </c>
      <c r="L162" s="45">
        <v>38.472000000000001</v>
      </c>
      <c r="M162" s="45">
        <v>29.7681</v>
      </c>
      <c r="N162" s="45">
        <v>24.8475</v>
      </c>
      <c r="O162" s="45">
        <v>42.306800000000003</v>
      </c>
      <c r="P162" s="45">
        <v>42.306800000000003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10.2683</v>
      </c>
      <c r="V162" s="45">
        <v>0</v>
      </c>
      <c r="W162" s="45">
        <v>10.2683</v>
      </c>
      <c r="X162" s="45">
        <v>0</v>
      </c>
      <c r="Y162" s="45">
        <v>24.941800000000001</v>
      </c>
      <c r="Z162" s="45">
        <v>8.1652000000000005</v>
      </c>
      <c r="AA162" s="45">
        <v>10.2683</v>
      </c>
      <c r="AB162" s="45">
        <v>0</v>
      </c>
      <c r="AC162" s="45">
        <v>10.2683</v>
      </c>
      <c r="AD162" s="45">
        <v>0</v>
      </c>
      <c r="AE162" s="45">
        <v>24.941800000000001</v>
      </c>
      <c r="AF162" s="45">
        <v>8.1652000000000005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24.360199999999999</v>
      </c>
    </row>
    <row r="163" spans="1:39" hidden="1" outlineLevel="1">
      <c r="A163" s="8">
        <v>45170</v>
      </c>
      <c r="B163" s="45">
        <v>36.661499999999997</v>
      </c>
      <c r="C163" s="45">
        <v>37.901400000000002</v>
      </c>
      <c r="D163" s="45">
        <v>41.9527</v>
      </c>
      <c r="E163" s="45">
        <v>37.459600000000002</v>
      </c>
      <c r="F163" s="45">
        <v>38.795999999999999</v>
      </c>
      <c r="G163" s="45">
        <v>29.234100000000002</v>
      </c>
      <c r="H163" s="45">
        <v>26.2803</v>
      </c>
      <c r="I163" s="45">
        <v>37.897599999999997</v>
      </c>
      <c r="J163" s="45">
        <v>41.940300000000001</v>
      </c>
      <c r="K163" s="45">
        <v>37.459600000000002</v>
      </c>
      <c r="L163" s="45">
        <v>38.795999999999999</v>
      </c>
      <c r="M163" s="45">
        <v>29.234100000000002</v>
      </c>
      <c r="N163" s="45">
        <v>26.2803</v>
      </c>
      <c r="O163" s="45">
        <v>43.818199999999997</v>
      </c>
      <c r="P163" s="45">
        <v>43.823300000000003</v>
      </c>
      <c r="Q163" s="45">
        <v>36.5</v>
      </c>
      <c r="R163" s="45">
        <v>36.5</v>
      </c>
      <c r="S163" s="45" t="s">
        <v>268</v>
      </c>
      <c r="T163" s="45" t="s">
        <v>268</v>
      </c>
      <c r="U163" s="45">
        <v>7.7584999999999997</v>
      </c>
      <c r="V163" s="45">
        <v>0</v>
      </c>
      <c r="W163" s="45">
        <v>7.7584999999999997</v>
      </c>
      <c r="X163" s="45">
        <v>0</v>
      </c>
      <c r="Y163" s="45">
        <v>13.1577</v>
      </c>
      <c r="Z163" s="45">
        <v>7.7419000000000002</v>
      </c>
      <c r="AA163" s="45">
        <v>7.7584999999999997</v>
      </c>
      <c r="AB163" s="45">
        <v>0</v>
      </c>
      <c r="AC163" s="45">
        <v>7.7584999999999997</v>
      </c>
      <c r="AD163" s="45">
        <v>0</v>
      </c>
      <c r="AE163" s="45">
        <v>13.1577</v>
      </c>
      <c r="AF163" s="45">
        <v>7.7419000000000002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268</v>
      </c>
      <c r="AL163" s="45" t="s">
        <v>268</v>
      </c>
      <c r="AM163" s="45">
        <v>24.016100000000002</v>
      </c>
    </row>
    <row r="164" spans="1:39" hidden="1" outlineLevel="1">
      <c r="A164" s="8">
        <v>45200</v>
      </c>
      <c r="B164" s="45">
        <v>37.009300000000003</v>
      </c>
      <c r="C164" s="45">
        <v>38.1633</v>
      </c>
      <c r="D164" s="45">
        <v>41.914400000000001</v>
      </c>
      <c r="E164" s="45">
        <v>37.738799999999998</v>
      </c>
      <c r="F164" s="45">
        <v>38.677999999999997</v>
      </c>
      <c r="G164" s="45">
        <v>26.174800000000001</v>
      </c>
      <c r="H164" s="45">
        <v>40.827599999999997</v>
      </c>
      <c r="I164" s="45">
        <v>38.161200000000001</v>
      </c>
      <c r="J164" s="45">
        <v>41.922499999999999</v>
      </c>
      <c r="K164" s="45">
        <v>37.738799999999998</v>
      </c>
      <c r="L164" s="45">
        <v>38.677999999999997</v>
      </c>
      <c r="M164" s="45">
        <v>26.174800000000001</v>
      </c>
      <c r="N164" s="45">
        <v>40.827599999999997</v>
      </c>
      <c r="O164" s="45">
        <v>40.847000000000001</v>
      </c>
      <c r="P164" s="45">
        <v>40.8673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8.07</v>
      </c>
      <c r="V164" s="45">
        <v>0</v>
      </c>
      <c r="W164" s="45">
        <v>8.07</v>
      </c>
      <c r="X164" s="45">
        <v>0</v>
      </c>
      <c r="Y164" s="45">
        <v>19.48</v>
      </c>
      <c r="Z164" s="45">
        <v>8.0696999999999992</v>
      </c>
      <c r="AA164" s="45">
        <v>8.07</v>
      </c>
      <c r="AB164" s="45">
        <v>0</v>
      </c>
      <c r="AC164" s="45">
        <v>8.07</v>
      </c>
      <c r="AD164" s="45">
        <v>0</v>
      </c>
      <c r="AE164" s="45">
        <v>19.48</v>
      </c>
      <c r="AF164" s="45">
        <v>8.0696999999999992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23.043900000000001</v>
      </c>
    </row>
    <row r="165" spans="1:39" hidden="1" outlineLevel="1">
      <c r="A165" s="8">
        <v>45231</v>
      </c>
      <c r="B165" s="45">
        <v>36.405900000000003</v>
      </c>
      <c r="C165" s="45">
        <v>37.577300000000001</v>
      </c>
      <c r="D165" s="45">
        <v>41.201799999999999</v>
      </c>
      <c r="E165" s="45">
        <v>37.186399999999999</v>
      </c>
      <c r="F165" s="45">
        <v>38.147599999999997</v>
      </c>
      <c r="G165" s="45">
        <v>25.892499999999998</v>
      </c>
      <c r="H165" s="45">
        <v>39.909799999999997</v>
      </c>
      <c r="I165" s="45">
        <v>37.5749</v>
      </c>
      <c r="J165" s="45">
        <v>41.208799999999997</v>
      </c>
      <c r="K165" s="45">
        <v>37.186399999999999</v>
      </c>
      <c r="L165" s="45">
        <v>38.147599999999997</v>
      </c>
      <c r="M165" s="45">
        <v>25.892499999999998</v>
      </c>
      <c r="N165" s="45">
        <v>39.909799999999997</v>
      </c>
      <c r="O165" s="45">
        <v>40.403500000000001</v>
      </c>
      <c r="P165" s="45">
        <v>40.406700000000001</v>
      </c>
      <c r="Q165" s="45">
        <v>36.5</v>
      </c>
      <c r="R165" s="45">
        <v>36.5</v>
      </c>
      <c r="S165" s="45" t="s">
        <v>268</v>
      </c>
      <c r="T165" s="45">
        <v>0</v>
      </c>
      <c r="U165" s="45">
        <v>7.8452999999999999</v>
      </c>
      <c r="V165" s="45">
        <v>0</v>
      </c>
      <c r="W165" s="45">
        <v>7.8452999999999999</v>
      </c>
      <c r="X165" s="45">
        <v>0</v>
      </c>
      <c r="Y165" s="45">
        <v>19.48</v>
      </c>
      <c r="Z165" s="45">
        <v>7.8449999999999998</v>
      </c>
      <c r="AA165" s="45">
        <v>7.8616000000000001</v>
      </c>
      <c r="AB165" s="45">
        <v>0</v>
      </c>
      <c r="AC165" s="45">
        <v>7.8616000000000001</v>
      </c>
      <c r="AD165" s="45">
        <v>0</v>
      </c>
      <c r="AE165" s="45">
        <v>19.48</v>
      </c>
      <c r="AF165" s="45">
        <v>7.8613999999999997</v>
      </c>
      <c r="AG165" s="45">
        <v>6.3929999999999998</v>
      </c>
      <c r="AH165" s="45">
        <v>0</v>
      </c>
      <c r="AI165" s="45">
        <v>6.3929999999999998</v>
      </c>
      <c r="AJ165" s="45">
        <v>0</v>
      </c>
      <c r="AK165" s="45" t="s">
        <v>268</v>
      </c>
      <c r="AL165" s="45">
        <v>6.3929999999999998</v>
      </c>
      <c r="AM165" s="45">
        <v>22.415500000000002</v>
      </c>
    </row>
    <row r="166" spans="1:39" hidden="1" outlineLevel="1">
      <c r="A166" s="8">
        <v>45261</v>
      </c>
      <c r="B166" s="45">
        <v>36.161999999999999</v>
      </c>
      <c r="C166" s="45">
        <v>37.612699999999997</v>
      </c>
      <c r="D166" s="45">
        <v>41.553100000000001</v>
      </c>
      <c r="E166" s="45">
        <v>37.180100000000003</v>
      </c>
      <c r="F166" s="45">
        <v>38.330399999999997</v>
      </c>
      <c r="G166" s="45">
        <v>23.994499999999999</v>
      </c>
      <c r="H166" s="45">
        <v>40.720399999999998</v>
      </c>
      <c r="I166" s="45">
        <v>37.610999999999997</v>
      </c>
      <c r="J166" s="45">
        <v>41.568899999999999</v>
      </c>
      <c r="K166" s="45">
        <v>37.180100000000003</v>
      </c>
      <c r="L166" s="45">
        <v>38.330399999999997</v>
      </c>
      <c r="M166" s="45">
        <v>23.994499999999999</v>
      </c>
      <c r="N166" s="45">
        <v>40.720399999999998</v>
      </c>
      <c r="O166" s="45">
        <v>39.652299999999997</v>
      </c>
      <c r="P166" s="45">
        <v>39.653100000000002</v>
      </c>
      <c r="Q166" s="45">
        <v>24.645800000000001</v>
      </c>
      <c r="R166" s="45">
        <v>24.645800000000001</v>
      </c>
      <c r="S166" s="45" t="s">
        <v>268</v>
      </c>
      <c r="T166" s="45" t="s">
        <v>268</v>
      </c>
      <c r="U166" s="45">
        <v>8.0284999999999993</v>
      </c>
      <c r="V166" s="45">
        <v>0</v>
      </c>
      <c r="W166" s="45">
        <v>8.0284999999999993</v>
      </c>
      <c r="X166" s="45">
        <v>0</v>
      </c>
      <c r="Y166" s="45">
        <v>0</v>
      </c>
      <c r="Z166" s="45">
        <v>8.0284999999999993</v>
      </c>
      <c r="AA166" s="45">
        <v>8.0284999999999993</v>
      </c>
      <c r="AB166" s="45">
        <v>0</v>
      </c>
      <c r="AC166" s="45">
        <v>8.0284999999999993</v>
      </c>
      <c r="AD166" s="45">
        <v>0</v>
      </c>
      <c r="AE166" s="45">
        <v>0</v>
      </c>
      <c r="AF166" s="45">
        <v>8.0284999999999993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268</v>
      </c>
      <c r="AL166" s="45" t="s">
        <v>268</v>
      </c>
      <c r="AM166" s="45">
        <v>21.3873</v>
      </c>
    </row>
    <row r="167" spans="1:39" hidden="1" outlineLevel="1">
      <c r="A167" s="8">
        <v>45292</v>
      </c>
      <c r="B167" s="45">
        <v>36.633299999999998</v>
      </c>
      <c r="C167" s="45">
        <v>38.217599999999997</v>
      </c>
      <c r="D167" s="45">
        <v>41.317599999999999</v>
      </c>
      <c r="E167" s="45">
        <v>37.847999999999999</v>
      </c>
      <c r="F167" s="45">
        <v>38.6678</v>
      </c>
      <c r="G167" s="45">
        <v>27.020700000000001</v>
      </c>
      <c r="H167" s="45">
        <v>39.845300000000002</v>
      </c>
      <c r="I167" s="45">
        <v>38.215200000000003</v>
      </c>
      <c r="J167" s="45">
        <v>41.309199999999997</v>
      </c>
      <c r="K167" s="45">
        <v>37.847999999999999</v>
      </c>
      <c r="L167" s="45">
        <v>38.6678</v>
      </c>
      <c r="M167" s="45">
        <v>27.020700000000001</v>
      </c>
      <c r="N167" s="45">
        <v>39.845300000000002</v>
      </c>
      <c r="O167" s="45">
        <v>43.160200000000003</v>
      </c>
      <c r="P167" s="45">
        <v>43.160200000000003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8.7577999999999996</v>
      </c>
      <c r="V167" s="45">
        <v>0</v>
      </c>
      <c r="W167" s="45">
        <v>8.7577999999999996</v>
      </c>
      <c r="X167" s="45">
        <v>0</v>
      </c>
      <c r="Y167" s="45">
        <v>0</v>
      </c>
      <c r="Z167" s="45">
        <v>8.7577999999999996</v>
      </c>
      <c r="AA167" s="45">
        <v>8.7577999999999996</v>
      </c>
      <c r="AB167" s="45">
        <v>0</v>
      </c>
      <c r="AC167" s="45">
        <v>8.7577999999999996</v>
      </c>
      <c r="AD167" s="45">
        <v>0</v>
      </c>
      <c r="AE167" s="45">
        <v>0</v>
      </c>
      <c r="AF167" s="45">
        <v>8.7577999999999996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22.417200000000001</v>
      </c>
    </row>
    <row r="168" spans="1:39" hidden="1" outlineLevel="1">
      <c r="A168" s="8">
        <v>45323</v>
      </c>
      <c r="B168" s="45">
        <v>36.346299999999999</v>
      </c>
      <c r="C168" s="45">
        <v>38.0747</v>
      </c>
      <c r="D168" s="45">
        <v>41.7181</v>
      </c>
      <c r="E168" s="45">
        <v>37.662199999999999</v>
      </c>
      <c r="F168" s="45">
        <v>38.852400000000003</v>
      </c>
      <c r="G168" s="45">
        <v>23.645800000000001</v>
      </c>
      <c r="H168" s="45">
        <v>41.999200000000002</v>
      </c>
      <c r="I168" s="45">
        <v>38.070500000000003</v>
      </c>
      <c r="J168" s="45">
        <v>41.703600000000002</v>
      </c>
      <c r="K168" s="45">
        <v>37.662199999999999</v>
      </c>
      <c r="L168" s="45">
        <v>38.852400000000003</v>
      </c>
      <c r="M168" s="45">
        <v>23.645800000000001</v>
      </c>
      <c r="N168" s="45">
        <v>41.999200000000002</v>
      </c>
      <c r="O168" s="45">
        <v>43.6843</v>
      </c>
      <c r="P168" s="45">
        <v>43.6843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7.2786</v>
      </c>
      <c r="V168" s="45">
        <v>0</v>
      </c>
      <c r="W168" s="45">
        <v>7.2786</v>
      </c>
      <c r="X168" s="45">
        <v>0</v>
      </c>
      <c r="Y168" s="45">
        <v>0</v>
      </c>
      <c r="Z168" s="45">
        <v>7.2786</v>
      </c>
      <c r="AA168" s="45">
        <v>7.2786</v>
      </c>
      <c r="AB168" s="45">
        <v>0</v>
      </c>
      <c r="AC168" s="45">
        <v>7.2786</v>
      </c>
      <c r="AD168" s="45">
        <v>0</v>
      </c>
      <c r="AE168" s="45">
        <v>0</v>
      </c>
      <c r="AF168" s="45">
        <v>7.2786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20.687200000000001</v>
      </c>
    </row>
    <row r="169" spans="1:39" hidden="1" outlineLevel="1">
      <c r="A169" s="8">
        <v>45352</v>
      </c>
      <c r="B169" s="45">
        <v>36.276400000000002</v>
      </c>
      <c r="C169" s="45">
        <v>37.709800000000001</v>
      </c>
      <c r="D169" s="45">
        <v>38.419699999999999</v>
      </c>
      <c r="E169" s="45">
        <v>37.629800000000003</v>
      </c>
      <c r="F169" s="45">
        <v>38.824399999999997</v>
      </c>
      <c r="G169" s="45">
        <v>24.762899999999998</v>
      </c>
      <c r="H169" s="45">
        <v>37.5749</v>
      </c>
      <c r="I169" s="45">
        <v>37.711199999999998</v>
      </c>
      <c r="J169" s="45">
        <v>38.440100000000001</v>
      </c>
      <c r="K169" s="45">
        <v>37.629800000000003</v>
      </c>
      <c r="L169" s="45">
        <v>38.824399999999997</v>
      </c>
      <c r="M169" s="45">
        <v>24.762899999999998</v>
      </c>
      <c r="N169" s="45">
        <v>37.5749</v>
      </c>
      <c r="O169" s="45">
        <v>36.017000000000003</v>
      </c>
      <c r="P169" s="45">
        <v>36.017000000000003</v>
      </c>
      <c r="Q169" s="45" t="s">
        <v>268</v>
      </c>
      <c r="R169" s="45" t="s">
        <v>268</v>
      </c>
      <c r="S169" s="45" t="s">
        <v>268</v>
      </c>
      <c r="T169" s="45" t="s">
        <v>268</v>
      </c>
      <c r="U169" s="45">
        <v>7.5689000000000002</v>
      </c>
      <c r="V169" s="45">
        <v>0</v>
      </c>
      <c r="W169" s="45">
        <v>7.5689000000000002</v>
      </c>
      <c r="X169" s="45">
        <v>0</v>
      </c>
      <c r="Y169" s="45">
        <v>0</v>
      </c>
      <c r="Z169" s="45">
        <v>7.5689000000000002</v>
      </c>
      <c r="AA169" s="45">
        <v>7.5689000000000002</v>
      </c>
      <c r="AB169" s="45">
        <v>0</v>
      </c>
      <c r="AC169" s="45">
        <v>7.5689000000000002</v>
      </c>
      <c r="AD169" s="45">
        <v>0</v>
      </c>
      <c r="AE169" s="45">
        <v>0</v>
      </c>
      <c r="AF169" s="45">
        <v>7.5689000000000002</v>
      </c>
      <c r="AG169" s="45">
        <v>0</v>
      </c>
      <c r="AH169" s="45">
        <v>0</v>
      </c>
      <c r="AI169" s="45" t="s">
        <v>268</v>
      </c>
      <c r="AJ169" s="45" t="s">
        <v>268</v>
      </c>
      <c r="AK169" s="45" t="s">
        <v>268</v>
      </c>
      <c r="AL169" s="45" t="s">
        <v>268</v>
      </c>
      <c r="AM169" s="45">
        <v>22.139399999999998</v>
      </c>
    </row>
    <row r="170" spans="1:39">
      <c r="A170" s="8">
        <v>45383</v>
      </c>
      <c r="B170" s="45">
        <v>36.3598</v>
      </c>
      <c r="C170" s="45">
        <v>37.911700000000003</v>
      </c>
      <c r="D170" s="45">
        <v>39.836399999999998</v>
      </c>
      <c r="E170" s="45">
        <v>37.680399999999999</v>
      </c>
      <c r="F170" s="45">
        <v>38.676000000000002</v>
      </c>
      <c r="G170" s="45">
        <v>26.58</v>
      </c>
      <c r="H170" s="45">
        <v>41.255800000000001</v>
      </c>
      <c r="I170" s="45">
        <v>37.908700000000003</v>
      </c>
      <c r="J170" s="45">
        <v>39.823799999999999</v>
      </c>
      <c r="K170" s="45">
        <v>37.680399999999999</v>
      </c>
      <c r="L170" s="45">
        <v>38.676000000000002</v>
      </c>
      <c r="M170" s="45">
        <v>26.58</v>
      </c>
      <c r="N170" s="45">
        <v>41.255800000000001</v>
      </c>
      <c r="O170" s="45">
        <v>41.485599999999998</v>
      </c>
      <c r="P170" s="45">
        <v>41.485500000000002</v>
      </c>
      <c r="Q170" s="45">
        <v>52</v>
      </c>
      <c r="R170" s="45">
        <v>52</v>
      </c>
      <c r="S170" s="45" t="s">
        <v>268</v>
      </c>
      <c r="T170" s="45" t="s">
        <v>268</v>
      </c>
      <c r="U170" s="45">
        <v>7.7066999999999997</v>
      </c>
      <c r="V170" s="45">
        <v>0</v>
      </c>
      <c r="W170" s="45">
        <v>7.7066999999999997</v>
      </c>
      <c r="X170" s="45">
        <v>0</v>
      </c>
      <c r="Y170" s="45">
        <v>7.2504999999999997</v>
      </c>
      <c r="Z170" s="45">
        <v>7.7140000000000004</v>
      </c>
      <c r="AA170" s="45">
        <v>7.7066999999999997</v>
      </c>
      <c r="AB170" s="45">
        <v>0</v>
      </c>
      <c r="AC170" s="45">
        <v>7.7066999999999997</v>
      </c>
      <c r="AD170" s="45">
        <v>0</v>
      </c>
      <c r="AE170" s="45">
        <v>7.2504999999999997</v>
      </c>
      <c r="AF170" s="45">
        <v>7.7140000000000004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268</v>
      </c>
      <c r="AL170" s="45" t="s">
        <v>268</v>
      </c>
      <c r="AM170" s="45">
        <v>23.1325</v>
      </c>
    </row>
    <row r="171" spans="1:39">
      <c r="A171" s="8">
        <v>45413</v>
      </c>
      <c r="B171" s="45">
        <v>36.329599999999999</v>
      </c>
      <c r="C171" s="45">
        <v>37.765700000000002</v>
      </c>
      <c r="D171" s="45">
        <v>40.04</v>
      </c>
      <c r="E171" s="45">
        <v>37.498100000000001</v>
      </c>
      <c r="F171" s="45">
        <v>38.693300000000001</v>
      </c>
      <c r="G171" s="45">
        <v>26.430599999999998</v>
      </c>
      <c r="H171" s="45">
        <v>37.734400000000001</v>
      </c>
      <c r="I171" s="45">
        <v>37.764499999999998</v>
      </c>
      <c r="J171" s="45">
        <v>40.060299999999998</v>
      </c>
      <c r="K171" s="45">
        <v>37.498100000000001</v>
      </c>
      <c r="L171" s="45">
        <v>38.693300000000001</v>
      </c>
      <c r="M171" s="45">
        <v>26.430599999999998</v>
      </c>
      <c r="N171" s="45">
        <v>37.734400000000001</v>
      </c>
      <c r="O171" s="45">
        <v>38.560600000000001</v>
      </c>
      <c r="P171" s="45">
        <v>38.560600000000001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7.9402999999999997</v>
      </c>
      <c r="V171" s="45">
        <v>0</v>
      </c>
      <c r="W171" s="45">
        <v>7.9402999999999997</v>
      </c>
      <c r="X171" s="45">
        <v>0</v>
      </c>
      <c r="Y171" s="45">
        <v>0</v>
      </c>
      <c r="Z171" s="45">
        <v>7.9402999999999997</v>
      </c>
      <c r="AA171" s="45">
        <v>7.9402999999999997</v>
      </c>
      <c r="AB171" s="45">
        <v>0</v>
      </c>
      <c r="AC171" s="45">
        <v>7.9402999999999997</v>
      </c>
      <c r="AD171" s="45">
        <v>0</v>
      </c>
      <c r="AE171" s="45">
        <v>0</v>
      </c>
      <c r="AF171" s="45">
        <v>7.9402999999999997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21.2453</v>
      </c>
    </row>
    <row r="172" spans="1:39">
      <c r="A172" s="8">
        <v>45444</v>
      </c>
      <c r="B172" s="45">
        <v>35.9011</v>
      </c>
      <c r="C172" s="45">
        <v>37.363</v>
      </c>
      <c r="D172" s="45">
        <v>39.866100000000003</v>
      </c>
      <c r="E172" s="45">
        <v>37.091900000000003</v>
      </c>
      <c r="F172" s="45">
        <v>38.229900000000001</v>
      </c>
      <c r="G172" s="45">
        <v>25.0489</v>
      </c>
      <c r="H172" s="45">
        <v>39.433500000000002</v>
      </c>
      <c r="I172" s="45">
        <v>37.365299999999998</v>
      </c>
      <c r="J172" s="45">
        <v>39.921999999999997</v>
      </c>
      <c r="K172" s="45">
        <v>37.091900000000003</v>
      </c>
      <c r="L172" s="45">
        <v>38.229900000000001</v>
      </c>
      <c r="M172" s="45">
        <v>25.0489</v>
      </c>
      <c r="N172" s="45">
        <v>39.433500000000002</v>
      </c>
      <c r="O172" s="45">
        <v>35.5702</v>
      </c>
      <c r="P172" s="45">
        <v>35.5702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7.9747000000000003</v>
      </c>
      <c r="V172" s="45">
        <v>0</v>
      </c>
      <c r="W172" s="45">
        <v>7.9747000000000003</v>
      </c>
      <c r="X172" s="45">
        <v>0</v>
      </c>
      <c r="Y172" s="45">
        <v>7.2004000000000001</v>
      </c>
      <c r="Z172" s="45">
        <v>7.9939</v>
      </c>
      <c r="AA172" s="45">
        <v>7.9747000000000003</v>
      </c>
      <c r="AB172" s="45">
        <v>0</v>
      </c>
      <c r="AC172" s="45">
        <v>7.9747000000000003</v>
      </c>
      <c r="AD172" s="45">
        <v>0</v>
      </c>
      <c r="AE172" s="45">
        <v>7.2004000000000001</v>
      </c>
      <c r="AF172" s="45">
        <v>7.9939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15.617699999999999</v>
      </c>
    </row>
    <row r="173" spans="1:39">
      <c r="A173" s="8">
        <v>45474</v>
      </c>
      <c r="B173" s="45">
        <v>36.310299999999998</v>
      </c>
      <c r="C173" s="45">
        <v>37.486800000000002</v>
      </c>
      <c r="D173" s="45">
        <v>40.347299999999997</v>
      </c>
      <c r="E173" s="45">
        <v>37.157899999999998</v>
      </c>
      <c r="F173" s="45">
        <v>37.927500000000002</v>
      </c>
      <c r="G173" s="45">
        <v>27.870999999999999</v>
      </c>
      <c r="H173" s="45">
        <v>38.755299999999998</v>
      </c>
      <c r="I173" s="45">
        <v>37.484400000000001</v>
      </c>
      <c r="J173" s="45">
        <v>40.364199999999997</v>
      </c>
      <c r="K173" s="45">
        <v>37.157899999999998</v>
      </c>
      <c r="L173" s="45">
        <v>37.927500000000002</v>
      </c>
      <c r="M173" s="45">
        <v>27.870999999999999</v>
      </c>
      <c r="N173" s="45">
        <v>38.755299999999998</v>
      </c>
      <c r="O173" s="45">
        <v>39.17</v>
      </c>
      <c r="P173" s="45">
        <v>39.17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8.4372000000000007</v>
      </c>
      <c r="V173" s="45">
        <v>0</v>
      </c>
      <c r="W173" s="45">
        <v>8.4372000000000007</v>
      </c>
      <c r="X173" s="45">
        <v>0</v>
      </c>
      <c r="Y173" s="45">
        <v>0</v>
      </c>
      <c r="Z173" s="45">
        <v>8.4372000000000007</v>
      </c>
      <c r="AA173" s="45">
        <v>8.4372000000000007</v>
      </c>
      <c r="AB173" s="45">
        <v>0</v>
      </c>
      <c r="AC173" s="45">
        <v>8.4372000000000007</v>
      </c>
      <c r="AD173" s="45">
        <v>0</v>
      </c>
      <c r="AE173" s="45">
        <v>0</v>
      </c>
      <c r="AF173" s="45">
        <v>8.4372000000000007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22.606100000000001</v>
      </c>
    </row>
    <row r="174" spans="1:39">
      <c r="A174" s="8">
        <v>45505</v>
      </c>
      <c r="B174" s="45">
        <v>36.280099999999997</v>
      </c>
      <c r="C174" s="45">
        <v>37.345399999999998</v>
      </c>
      <c r="D174" s="45">
        <v>40.372100000000003</v>
      </c>
      <c r="E174" s="45">
        <v>37.015999999999998</v>
      </c>
      <c r="F174" s="45">
        <v>38.019100000000002</v>
      </c>
      <c r="G174" s="45">
        <v>25.4694</v>
      </c>
      <c r="H174" s="45">
        <v>39.645899999999997</v>
      </c>
      <c r="I174" s="45">
        <v>37.345199999999998</v>
      </c>
      <c r="J174" s="45">
        <v>40.421599999999998</v>
      </c>
      <c r="K174" s="45">
        <v>37.015999999999998</v>
      </c>
      <c r="L174" s="45">
        <v>38.019100000000002</v>
      </c>
      <c r="M174" s="45">
        <v>25.4694</v>
      </c>
      <c r="N174" s="45">
        <v>39.645899999999997</v>
      </c>
      <c r="O174" s="45">
        <v>37.481900000000003</v>
      </c>
      <c r="P174" s="45">
        <v>37.481900000000003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8.2571999999999992</v>
      </c>
      <c r="V174" s="45">
        <v>0</v>
      </c>
      <c r="W174" s="45">
        <v>8.2571999999999992</v>
      </c>
      <c r="X174" s="45">
        <v>0</v>
      </c>
      <c r="Y174" s="45">
        <v>0</v>
      </c>
      <c r="Z174" s="45">
        <v>8.2571999999999992</v>
      </c>
      <c r="AA174" s="45">
        <v>8.2571999999999992</v>
      </c>
      <c r="AB174" s="45">
        <v>0</v>
      </c>
      <c r="AC174" s="45">
        <v>8.2571999999999992</v>
      </c>
      <c r="AD174" s="45">
        <v>0</v>
      </c>
      <c r="AE174" s="45">
        <v>0</v>
      </c>
      <c r="AF174" s="45">
        <v>8.2571999999999992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22.619499999999999</v>
      </c>
    </row>
    <row r="175" spans="1:39">
      <c r="A175" s="8">
        <v>45536</v>
      </c>
      <c r="B175" s="45">
        <v>36.143300000000004</v>
      </c>
      <c r="C175" s="45">
        <v>37.267899999999997</v>
      </c>
      <c r="D175" s="45">
        <v>40.448700000000002</v>
      </c>
      <c r="E175" s="45">
        <v>36.921500000000002</v>
      </c>
      <c r="F175" s="45">
        <v>37.908200000000001</v>
      </c>
      <c r="G175" s="45">
        <v>26.565999999999999</v>
      </c>
      <c r="H175" s="45">
        <v>39.160400000000003</v>
      </c>
      <c r="I175" s="45">
        <v>37.2746</v>
      </c>
      <c r="J175" s="45">
        <v>40.597299999999997</v>
      </c>
      <c r="K175" s="45">
        <v>36.921500000000002</v>
      </c>
      <c r="L175" s="45">
        <v>37.908200000000001</v>
      </c>
      <c r="M175" s="45">
        <v>26.565999999999999</v>
      </c>
      <c r="N175" s="45">
        <v>39.160400000000003</v>
      </c>
      <c r="O175" s="45">
        <v>34.475000000000001</v>
      </c>
      <c r="P175" s="45">
        <v>34.475000000000001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9.3262</v>
      </c>
      <c r="V175" s="45">
        <v>0</v>
      </c>
      <c r="W175" s="45">
        <v>9.3262</v>
      </c>
      <c r="X175" s="45">
        <v>0</v>
      </c>
      <c r="Y175" s="45">
        <v>0</v>
      </c>
      <c r="Z175" s="45">
        <v>9.3262</v>
      </c>
      <c r="AA175" s="45">
        <v>9.3262</v>
      </c>
      <c r="AB175" s="45">
        <v>0</v>
      </c>
      <c r="AC175" s="45">
        <v>9.3262</v>
      </c>
      <c r="AD175" s="45">
        <v>0</v>
      </c>
      <c r="AE175" s="45">
        <v>0</v>
      </c>
      <c r="AF175" s="45">
        <v>9.3262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22.153400000000001</v>
      </c>
    </row>
    <row r="176" spans="1:39">
      <c r="A176" s="8">
        <v>45566</v>
      </c>
      <c r="B176" s="45">
        <v>37.003799999999998</v>
      </c>
      <c r="C176" s="45">
        <v>37.813200000000002</v>
      </c>
      <c r="D176" s="45">
        <v>39.988</v>
      </c>
      <c r="E176" s="45">
        <v>37.684899999999999</v>
      </c>
      <c r="F176" s="45">
        <v>38.108699999999999</v>
      </c>
      <c r="G176" s="45">
        <v>28.055700000000002</v>
      </c>
      <c r="H176" s="45">
        <v>39.271000000000001</v>
      </c>
      <c r="I176" s="45">
        <v>37.8127</v>
      </c>
      <c r="J176" s="45">
        <v>40.009500000000003</v>
      </c>
      <c r="K176" s="45">
        <v>37.684899999999999</v>
      </c>
      <c r="L176" s="45">
        <v>38.108699999999999</v>
      </c>
      <c r="M176" s="45">
        <v>28.055700000000002</v>
      </c>
      <c r="N176" s="45">
        <v>39.271000000000001</v>
      </c>
      <c r="O176" s="45">
        <v>38.486199999999997</v>
      </c>
      <c r="P176" s="45">
        <v>38.486199999999997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9.2604000000000006</v>
      </c>
      <c r="V176" s="45">
        <v>0</v>
      </c>
      <c r="W176" s="45">
        <v>9.2604000000000006</v>
      </c>
      <c r="X176" s="45">
        <v>0</v>
      </c>
      <c r="Y176" s="45">
        <v>19.3902</v>
      </c>
      <c r="Z176" s="45">
        <v>9.2597000000000005</v>
      </c>
      <c r="AA176" s="45">
        <v>9.2604000000000006</v>
      </c>
      <c r="AB176" s="45">
        <v>0</v>
      </c>
      <c r="AC176" s="45">
        <v>9.2604000000000006</v>
      </c>
      <c r="AD176" s="45">
        <v>0</v>
      </c>
      <c r="AE176" s="45">
        <v>19.3902</v>
      </c>
      <c r="AF176" s="45">
        <v>9.2597000000000005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23.068999999999999</v>
      </c>
    </row>
    <row r="177" spans="1:39">
      <c r="A177" s="8">
        <v>45597</v>
      </c>
      <c r="B177" s="45">
        <v>36.490900000000003</v>
      </c>
      <c r="C177" s="45">
        <v>37.083100000000002</v>
      </c>
      <c r="D177" s="45">
        <v>40.023600000000002</v>
      </c>
      <c r="E177" s="45">
        <v>36.922499999999999</v>
      </c>
      <c r="F177" s="45">
        <v>37.557699999999997</v>
      </c>
      <c r="G177" s="45">
        <v>25.5306</v>
      </c>
      <c r="H177" s="45">
        <v>35.452199999999998</v>
      </c>
      <c r="I177" s="45">
        <v>37.084699999999998</v>
      </c>
      <c r="J177" s="45">
        <v>40.091099999999997</v>
      </c>
      <c r="K177" s="45">
        <v>36.922499999999999</v>
      </c>
      <c r="L177" s="45">
        <v>37.557699999999997</v>
      </c>
      <c r="M177" s="45">
        <v>25.5306</v>
      </c>
      <c r="N177" s="45">
        <v>35.452199999999998</v>
      </c>
      <c r="O177" s="45">
        <v>34.593200000000003</v>
      </c>
      <c r="P177" s="45">
        <v>34.593200000000003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8.0252999999999997</v>
      </c>
      <c r="V177" s="45">
        <v>0</v>
      </c>
      <c r="W177" s="45">
        <v>8.0252999999999997</v>
      </c>
      <c r="X177" s="45">
        <v>0</v>
      </c>
      <c r="Y177" s="45">
        <v>18.02</v>
      </c>
      <c r="Z177" s="45">
        <v>8.0249000000000006</v>
      </c>
      <c r="AA177" s="45">
        <v>8.0252999999999997</v>
      </c>
      <c r="AB177" s="45">
        <v>0</v>
      </c>
      <c r="AC177" s="45">
        <v>8.0252999999999997</v>
      </c>
      <c r="AD177" s="45">
        <v>0</v>
      </c>
      <c r="AE177" s="45">
        <v>18.02</v>
      </c>
      <c r="AF177" s="45">
        <v>8.0249000000000006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22.5869</v>
      </c>
    </row>
    <row r="178" spans="1:39">
      <c r="A178" s="8">
        <v>45627</v>
      </c>
      <c r="B178" s="45">
        <v>36.678400000000003</v>
      </c>
      <c r="C178" s="45">
        <v>37.195300000000003</v>
      </c>
      <c r="D178" s="45">
        <v>39.872300000000003</v>
      </c>
      <c r="E178" s="45">
        <v>37.038200000000003</v>
      </c>
      <c r="F178" s="45">
        <v>37.505600000000001</v>
      </c>
      <c r="G178" s="45">
        <v>27.8855</v>
      </c>
      <c r="H178" s="45">
        <v>37.4758</v>
      </c>
      <c r="I178" s="45">
        <v>37.195700000000002</v>
      </c>
      <c r="J178" s="45">
        <v>39.916400000000003</v>
      </c>
      <c r="K178" s="45">
        <v>37.038200000000003</v>
      </c>
      <c r="L178" s="45">
        <v>37.505600000000001</v>
      </c>
      <c r="M178" s="45">
        <v>27.8855</v>
      </c>
      <c r="N178" s="45">
        <v>37.4758</v>
      </c>
      <c r="O178" s="45">
        <v>36.686100000000003</v>
      </c>
      <c r="P178" s="45">
        <v>36.685899999999997</v>
      </c>
      <c r="Q178" s="45">
        <v>52</v>
      </c>
      <c r="R178" s="45">
        <v>52</v>
      </c>
      <c r="S178" s="45" t="s">
        <v>268</v>
      </c>
      <c r="T178" s="45" t="s">
        <v>268</v>
      </c>
      <c r="U178" s="45">
        <v>11.7121</v>
      </c>
      <c r="V178" s="45">
        <v>0</v>
      </c>
      <c r="W178" s="45">
        <v>11.7121</v>
      </c>
      <c r="X178" s="45">
        <v>0</v>
      </c>
      <c r="Y178" s="45">
        <v>0</v>
      </c>
      <c r="Z178" s="45">
        <v>11.7121</v>
      </c>
      <c r="AA178" s="45">
        <v>11.7121</v>
      </c>
      <c r="AB178" s="45">
        <v>0</v>
      </c>
      <c r="AC178" s="45">
        <v>11.7121</v>
      </c>
      <c r="AD178" s="45">
        <v>0</v>
      </c>
      <c r="AE178" s="45">
        <v>0</v>
      </c>
      <c r="AF178" s="45">
        <v>11.7121</v>
      </c>
      <c r="AG178" s="45">
        <v>0</v>
      </c>
      <c r="AH178" s="45">
        <v>0</v>
      </c>
      <c r="AI178" s="45">
        <v>0</v>
      </c>
      <c r="AJ178" s="45">
        <v>0</v>
      </c>
      <c r="AK178" s="45" t="s">
        <v>268</v>
      </c>
      <c r="AL178" s="45" t="s">
        <v>268</v>
      </c>
      <c r="AM178" s="45">
        <v>21.896899999999999</v>
      </c>
    </row>
    <row r="179" spans="1:39">
      <c r="A179" s="8">
        <v>45658</v>
      </c>
      <c r="B179" s="45">
        <v>36.797499999999999</v>
      </c>
      <c r="C179" s="45">
        <v>37.5867</v>
      </c>
      <c r="D179" s="45">
        <v>38.6858</v>
      </c>
      <c r="E179" s="45">
        <v>37.5197</v>
      </c>
      <c r="F179" s="45">
        <v>37.967799999999997</v>
      </c>
      <c r="G179" s="45">
        <v>28.345400000000001</v>
      </c>
      <c r="H179" s="45">
        <v>39.296100000000003</v>
      </c>
      <c r="I179" s="45">
        <v>37.594499999999996</v>
      </c>
      <c r="J179" s="45">
        <v>38.8431</v>
      </c>
      <c r="K179" s="45">
        <v>37.5197</v>
      </c>
      <c r="L179" s="45">
        <v>37.967799999999997</v>
      </c>
      <c r="M179" s="45">
        <v>28.345400000000001</v>
      </c>
      <c r="N179" s="45">
        <v>39.296100000000003</v>
      </c>
      <c r="O179" s="45">
        <v>29.563199999999998</v>
      </c>
      <c r="P179" s="45">
        <v>29.563199999999998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10.463800000000001</v>
      </c>
      <c r="V179" s="45">
        <v>0</v>
      </c>
      <c r="W179" s="45">
        <v>10.463800000000001</v>
      </c>
      <c r="X179" s="45">
        <v>0</v>
      </c>
      <c r="Y179" s="45">
        <v>0</v>
      </c>
      <c r="Z179" s="45">
        <v>10.463800000000001</v>
      </c>
      <c r="AA179" s="45">
        <v>10.463800000000001</v>
      </c>
      <c r="AB179" s="45">
        <v>0</v>
      </c>
      <c r="AC179" s="45">
        <v>10.463800000000001</v>
      </c>
      <c r="AD179" s="45">
        <v>0</v>
      </c>
      <c r="AE179" s="45">
        <v>0</v>
      </c>
      <c r="AF179" s="45">
        <v>10.463800000000001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22.762</v>
      </c>
    </row>
    <row r="180" spans="1:39">
      <c r="A180" s="8">
        <v>45689</v>
      </c>
      <c r="B180" s="45">
        <v>37.074199999999998</v>
      </c>
      <c r="C180" s="45">
        <v>37.728499999999997</v>
      </c>
      <c r="D180" s="45">
        <v>38.901299999999999</v>
      </c>
      <c r="E180" s="45">
        <v>37.656700000000001</v>
      </c>
      <c r="F180" s="45">
        <v>38.011800000000001</v>
      </c>
      <c r="G180" s="45">
        <v>30.093900000000001</v>
      </c>
      <c r="H180" s="45">
        <v>39.377099999999999</v>
      </c>
      <c r="I180" s="45">
        <v>37.7333</v>
      </c>
      <c r="J180" s="45">
        <v>39.001199999999997</v>
      </c>
      <c r="K180" s="45">
        <v>37.656700000000001</v>
      </c>
      <c r="L180" s="45">
        <v>38.011800000000001</v>
      </c>
      <c r="M180" s="45">
        <v>30.093900000000001</v>
      </c>
      <c r="N180" s="45">
        <v>39.377099999999999</v>
      </c>
      <c r="O180" s="45">
        <v>31.9191</v>
      </c>
      <c r="P180" s="45">
        <v>31.9191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8.9284999999999997</v>
      </c>
      <c r="V180" s="45">
        <v>0</v>
      </c>
      <c r="W180" s="45">
        <v>8.9284999999999997</v>
      </c>
      <c r="X180" s="45">
        <v>0</v>
      </c>
      <c r="Y180" s="45">
        <v>19.899999999999999</v>
      </c>
      <c r="Z180" s="45">
        <v>8.9231999999999996</v>
      </c>
      <c r="AA180" s="45">
        <v>8.9284999999999997</v>
      </c>
      <c r="AB180" s="45">
        <v>0</v>
      </c>
      <c r="AC180" s="45">
        <v>8.9284999999999997</v>
      </c>
      <c r="AD180" s="45">
        <v>0</v>
      </c>
      <c r="AE180" s="45">
        <v>19.899999999999999</v>
      </c>
      <c r="AF180" s="45">
        <v>8.9231999999999996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22.16</v>
      </c>
    </row>
    <row r="181" spans="1:39">
      <c r="A181" s="8">
        <v>45717</v>
      </c>
      <c r="B181" s="45">
        <v>37.2986</v>
      </c>
      <c r="C181" s="45">
        <v>37.9178</v>
      </c>
      <c r="D181" s="45">
        <v>39.4664</v>
      </c>
      <c r="E181" s="45">
        <v>37.824300000000001</v>
      </c>
      <c r="F181" s="45">
        <v>38.276699999999998</v>
      </c>
      <c r="G181" s="45">
        <v>28.969100000000001</v>
      </c>
      <c r="H181" s="45">
        <v>38.7256</v>
      </c>
      <c r="I181" s="45">
        <v>37.919899999999998</v>
      </c>
      <c r="J181" s="45">
        <v>39.525199999999998</v>
      </c>
      <c r="K181" s="45">
        <v>37.824300000000001</v>
      </c>
      <c r="L181" s="45">
        <v>38.276699999999998</v>
      </c>
      <c r="M181" s="45">
        <v>28.969100000000001</v>
      </c>
      <c r="N181" s="45">
        <v>38.7256</v>
      </c>
      <c r="O181" s="45">
        <v>35.146500000000003</v>
      </c>
      <c r="P181" s="45">
        <v>35.146500000000003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7.6877000000000004</v>
      </c>
      <c r="V181" s="45">
        <v>0</v>
      </c>
      <c r="W181" s="45">
        <v>7.6877000000000004</v>
      </c>
      <c r="X181" s="45">
        <v>0</v>
      </c>
      <c r="Y181" s="45">
        <v>0</v>
      </c>
      <c r="Z181" s="45">
        <v>7.6877000000000004</v>
      </c>
      <c r="AA181" s="45">
        <v>7.6877000000000004</v>
      </c>
      <c r="AB181" s="45">
        <v>0</v>
      </c>
      <c r="AC181" s="45">
        <v>7.6877000000000004</v>
      </c>
      <c r="AD181" s="45">
        <v>0</v>
      </c>
      <c r="AE181" s="45">
        <v>0</v>
      </c>
      <c r="AF181" s="45">
        <v>7.6877000000000004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22.2197</v>
      </c>
    </row>
    <row r="182" spans="1:39">
      <c r="A182" s="8">
        <v>45748</v>
      </c>
      <c r="B182" s="45">
        <v>36.722999999999999</v>
      </c>
      <c r="C182" s="45">
        <v>37.637999999999998</v>
      </c>
      <c r="D182" s="45">
        <v>39.555300000000003</v>
      </c>
      <c r="E182" s="45">
        <v>37.508899999999997</v>
      </c>
      <c r="F182" s="45">
        <v>38.061199999999999</v>
      </c>
      <c r="G182" s="45">
        <v>27.775099999999998</v>
      </c>
      <c r="H182" s="45">
        <v>38.878999999999998</v>
      </c>
      <c r="I182" s="45">
        <v>37.645699999999998</v>
      </c>
      <c r="J182" s="45">
        <v>39.713900000000002</v>
      </c>
      <c r="K182" s="45">
        <v>37.508899999999997</v>
      </c>
      <c r="L182" s="45">
        <v>38.061199999999999</v>
      </c>
      <c r="M182" s="45">
        <v>27.775099999999998</v>
      </c>
      <c r="N182" s="45">
        <v>38.878999999999998</v>
      </c>
      <c r="O182" s="45">
        <v>30.744399999999999</v>
      </c>
      <c r="P182" s="45">
        <v>30.744399999999999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>
        <v>9.0891000000000002</v>
      </c>
      <c r="V182" s="45">
        <v>0</v>
      </c>
      <c r="W182" s="45">
        <v>9.0891000000000002</v>
      </c>
      <c r="X182" s="45">
        <v>0</v>
      </c>
      <c r="Y182" s="45">
        <v>0</v>
      </c>
      <c r="Z182" s="45">
        <v>9.0891000000000002</v>
      </c>
      <c r="AA182" s="45">
        <v>9.0891000000000002</v>
      </c>
      <c r="AB182" s="45">
        <v>0</v>
      </c>
      <c r="AC182" s="45">
        <v>9.0891000000000002</v>
      </c>
      <c r="AD182" s="45">
        <v>0</v>
      </c>
      <c r="AE182" s="45">
        <v>0</v>
      </c>
      <c r="AF182" s="45">
        <v>9.0891000000000002</v>
      </c>
      <c r="AG182" s="45">
        <v>0</v>
      </c>
      <c r="AH182" s="45">
        <v>0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>
        <v>21.748000000000001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13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18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12">
        <v>2</v>
      </c>
      <c r="C10" s="18">
        <v>3</v>
      </c>
      <c r="D10" s="112">
        <v>4</v>
      </c>
      <c r="E10" s="18">
        <v>5</v>
      </c>
      <c r="F10" s="112">
        <v>6</v>
      </c>
      <c r="G10" s="18">
        <v>7</v>
      </c>
      <c r="H10" s="112">
        <v>8</v>
      </c>
      <c r="I10" s="18">
        <v>9</v>
      </c>
      <c r="J10" s="112">
        <v>10</v>
      </c>
      <c r="K10" s="18">
        <v>11</v>
      </c>
      <c r="L10" s="112">
        <v>12</v>
      </c>
      <c r="M10" s="18">
        <v>13</v>
      </c>
      <c r="N10" s="112">
        <v>14</v>
      </c>
      <c r="O10" s="18">
        <v>15</v>
      </c>
      <c r="P10" s="112">
        <v>16</v>
      </c>
    </row>
    <row r="11" spans="1:16" hidden="1" outlineLevel="1">
      <c r="A11" s="8">
        <v>40544</v>
      </c>
      <c r="B11" s="45">
        <v>8.2974999999999994</v>
      </c>
      <c r="C11" s="45">
        <v>6.9892000000000003</v>
      </c>
      <c r="D11" s="45">
        <v>9.3041</v>
      </c>
      <c r="E11" s="45">
        <v>9.4956999999999994</v>
      </c>
      <c r="F11" s="45">
        <v>7.0038</v>
      </c>
      <c r="G11" s="45">
        <v>9.0477000000000007</v>
      </c>
      <c r="H11" s="45">
        <v>6.516</v>
      </c>
      <c r="I11" s="45">
        <v>10.482100000000001</v>
      </c>
      <c r="J11" s="45">
        <v>10.196999999999999</v>
      </c>
      <c r="K11" s="45">
        <v>14.21</v>
      </c>
      <c r="L11" s="45">
        <v>6.6463999999999999</v>
      </c>
      <c r="M11" s="45">
        <v>9.0399999999999991</v>
      </c>
      <c r="N11" s="45">
        <v>4.3108000000000004</v>
      </c>
      <c r="O11" s="45">
        <v>4.5682</v>
      </c>
      <c r="P11" s="45">
        <v>6.9659000000000004</v>
      </c>
    </row>
    <row r="12" spans="1:16" hidden="1" outlineLevel="1">
      <c r="A12" s="8">
        <v>40575</v>
      </c>
      <c r="B12" s="45">
        <v>8.1428999999999991</v>
      </c>
      <c r="C12" s="45">
        <v>8.5067000000000004</v>
      </c>
      <c r="D12" s="45">
        <v>7.3981000000000003</v>
      </c>
      <c r="E12" s="45">
        <v>5.7230999999999996</v>
      </c>
      <c r="F12" s="45">
        <v>9.5129000000000001</v>
      </c>
      <c r="G12" s="45">
        <v>8.6426999999999996</v>
      </c>
      <c r="H12" s="45">
        <v>8.4077000000000002</v>
      </c>
      <c r="I12" s="45">
        <v>8.6951000000000001</v>
      </c>
      <c r="J12" s="45">
        <v>6.4649999999999999</v>
      </c>
      <c r="K12" s="45">
        <v>10.051500000000001</v>
      </c>
      <c r="L12" s="45">
        <v>6.5518999999999998</v>
      </c>
      <c r="M12" s="45">
        <v>9.0189000000000004</v>
      </c>
      <c r="N12" s="45">
        <v>5.1275000000000004</v>
      </c>
      <c r="O12" s="45">
        <v>4.1374000000000004</v>
      </c>
      <c r="P12" s="45">
        <v>7.6520000000000001</v>
      </c>
    </row>
    <row r="13" spans="1:16" hidden="1" outlineLevel="1">
      <c r="A13" s="8">
        <v>40603</v>
      </c>
      <c r="B13" s="45">
        <v>6.1364999999999998</v>
      </c>
      <c r="C13" s="45">
        <v>5.3228999999999997</v>
      </c>
      <c r="D13" s="45">
        <v>6.1695000000000002</v>
      </c>
      <c r="E13" s="45">
        <v>6.5209999999999999</v>
      </c>
      <c r="F13" s="45">
        <v>8.2746999999999993</v>
      </c>
      <c r="G13" s="45">
        <v>6.9138999999999999</v>
      </c>
      <c r="H13" s="45">
        <v>4.9421999999999997</v>
      </c>
      <c r="I13" s="45">
        <v>7.1753999999999998</v>
      </c>
      <c r="J13" s="45">
        <v>9.3109000000000002</v>
      </c>
      <c r="K13" s="45">
        <v>15.8269</v>
      </c>
      <c r="L13" s="45">
        <v>5.0624000000000002</v>
      </c>
      <c r="M13" s="45">
        <v>6.0602</v>
      </c>
      <c r="N13" s="45">
        <v>3.3050999999999999</v>
      </c>
      <c r="O13" s="45">
        <v>3.9213</v>
      </c>
      <c r="P13" s="45">
        <v>8.0197000000000003</v>
      </c>
    </row>
    <row r="14" spans="1:16" hidden="1" outlineLevel="1">
      <c r="A14" s="8">
        <v>40634</v>
      </c>
      <c r="B14" s="45">
        <v>7.2491000000000003</v>
      </c>
      <c r="C14" s="45">
        <v>7.4569000000000001</v>
      </c>
      <c r="D14" s="45">
        <v>6.4019000000000004</v>
      </c>
      <c r="E14" s="45">
        <v>6.9896000000000003</v>
      </c>
      <c r="F14" s="45">
        <v>9.5937999999999999</v>
      </c>
      <c r="G14" s="45">
        <v>7.92</v>
      </c>
      <c r="H14" s="45">
        <v>8.1295999999999999</v>
      </c>
      <c r="I14" s="45">
        <v>6.9252000000000002</v>
      </c>
      <c r="J14" s="45">
        <v>8.6995000000000005</v>
      </c>
      <c r="K14" s="45">
        <v>14.782999999999999</v>
      </c>
      <c r="L14" s="45">
        <v>5.6275000000000004</v>
      </c>
      <c r="M14" s="45">
        <v>4.4303999999999997</v>
      </c>
      <c r="N14" s="45">
        <v>3.5977999999999999</v>
      </c>
      <c r="O14" s="45">
        <v>4.6871999999999998</v>
      </c>
      <c r="P14" s="45">
        <v>9.4764999999999997</v>
      </c>
    </row>
    <row r="15" spans="1:16" hidden="1" outlineLevel="1">
      <c r="A15" s="8">
        <v>40664</v>
      </c>
      <c r="B15" s="45">
        <v>7.3804999999999996</v>
      </c>
      <c r="C15" s="45">
        <v>7.3993000000000002</v>
      </c>
      <c r="D15" s="45">
        <v>6.9484000000000004</v>
      </c>
      <c r="E15" s="45">
        <v>7.6740000000000004</v>
      </c>
      <c r="F15" s="45">
        <v>7.5922999999999998</v>
      </c>
      <c r="G15" s="45">
        <v>7.8616000000000001</v>
      </c>
      <c r="H15" s="45">
        <v>7.8125999999999998</v>
      </c>
      <c r="I15" s="45">
        <v>7.6753999999999998</v>
      </c>
      <c r="J15" s="45">
        <v>8.2185000000000006</v>
      </c>
      <c r="K15" s="45">
        <v>6.7564000000000002</v>
      </c>
      <c r="L15" s="45">
        <v>6.3852000000000002</v>
      </c>
      <c r="M15" s="45">
        <v>4.2287999999999997</v>
      </c>
      <c r="N15" s="45">
        <v>4.5679999999999996</v>
      </c>
      <c r="O15" s="45">
        <v>6.8781999999999996</v>
      </c>
      <c r="P15" s="45">
        <v>7.5928000000000004</v>
      </c>
    </row>
    <row r="16" spans="1:16" hidden="1" outlineLevel="1">
      <c r="A16" s="8">
        <v>40695</v>
      </c>
      <c r="B16" s="45">
        <v>6.8914</v>
      </c>
      <c r="C16" s="45">
        <v>4.3213999999999997</v>
      </c>
      <c r="D16" s="45">
        <v>6.3045</v>
      </c>
      <c r="E16" s="45">
        <v>7.8270999999999997</v>
      </c>
      <c r="F16" s="45">
        <v>10.005000000000001</v>
      </c>
      <c r="G16" s="45">
        <v>6.8140000000000001</v>
      </c>
      <c r="H16" s="45">
        <v>4.0354000000000001</v>
      </c>
      <c r="I16" s="45">
        <v>6.3048999999999999</v>
      </c>
      <c r="J16" s="45">
        <v>8.3993000000000002</v>
      </c>
      <c r="K16" s="45">
        <v>15.9665</v>
      </c>
      <c r="L16" s="45">
        <v>7.0345000000000004</v>
      </c>
      <c r="M16" s="45">
        <v>5.7770999999999999</v>
      </c>
      <c r="N16" s="45">
        <v>6.3019999999999996</v>
      </c>
      <c r="O16" s="45">
        <v>7.1059000000000001</v>
      </c>
      <c r="P16" s="45">
        <v>7.6109</v>
      </c>
    </row>
    <row r="17" spans="1:16" hidden="1" outlineLevel="1">
      <c r="A17" s="8">
        <v>40725</v>
      </c>
      <c r="B17" s="45">
        <v>7.1776</v>
      </c>
      <c r="C17" s="45">
        <v>5.4882</v>
      </c>
      <c r="D17" s="45">
        <v>7.8830999999999998</v>
      </c>
      <c r="E17" s="45">
        <v>5.8513999999999999</v>
      </c>
      <c r="F17" s="45">
        <v>10.1517</v>
      </c>
      <c r="G17" s="45">
        <v>7.3771000000000004</v>
      </c>
      <c r="H17" s="45">
        <v>5.3404999999999996</v>
      </c>
      <c r="I17" s="45">
        <v>8.1460000000000008</v>
      </c>
      <c r="J17" s="45">
        <v>6.5986000000000002</v>
      </c>
      <c r="K17" s="45">
        <v>15.5276</v>
      </c>
      <c r="L17" s="45">
        <v>6.7211999999999996</v>
      </c>
      <c r="M17" s="45">
        <v>6.1786000000000003</v>
      </c>
      <c r="N17" s="45">
        <v>5.2637999999999998</v>
      </c>
      <c r="O17" s="45">
        <v>4.3710000000000004</v>
      </c>
      <c r="P17" s="45">
        <v>8.5591000000000008</v>
      </c>
    </row>
    <row r="18" spans="1:16" hidden="1" outlineLevel="1">
      <c r="A18" s="8">
        <v>40756</v>
      </c>
      <c r="B18" s="45">
        <v>7.7911000000000001</v>
      </c>
      <c r="C18" s="45">
        <v>5.9538000000000002</v>
      </c>
      <c r="D18" s="45">
        <v>7.8992000000000004</v>
      </c>
      <c r="E18" s="45">
        <v>6.4435000000000002</v>
      </c>
      <c r="F18" s="45">
        <v>9.5497999999999994</v>
      </c>
      <c r="G18" s="45">
        <v>8.1190999999999995</v>
      </c>
      <c r="H18" s="45">
        <v>6.0041000000000002</v>
      </c>
      <c r="I18" s="45">
        <v>8.0093999999999994</v>
      </c>
      <c r="J18" s="45">
        <v>6.8406000000000002</v>
      </c>
      <c r="K18" s="45">
        <v>10.1317</v>
      </c>
      <c r="L18" s="45">
        <v>6.7784000000000004</v>
      </c>
      <c r="M18" s="45">
        <v>5.4805999999999999</v>
      </c>
      <c r="N18" s="45">
        <v>5.2236000000000002</v>
      </c>
      <c r="O18" s="45">
        <v>6.1271000000000004</v>
      </c>
      <c r="P18" s="45">
        <v>7.9320000000000004</v>
      </c>
    </row>
    <row r="19" spans="1:16" hidden="1" outlineLevel="1">
      <c r="A19" s="8">
        <v>40787</v>
      </c>
      <c r="B19" s="45">
        <v>6.6268000000000002</v>
      </c>
      <c r="C19" s="45">
        <v>6.1867000000000001</v>
      </c>
      <c r="D19" s="45">
        <v>7.9259000000000004</v>
      </c>
      <c r="E19" s="45">
        <v>5.6452999999999998</v>
      </c>
      <c r="F19" s="45">
        <v>7.3741000000000003</v>
      </c>
      <c r="G19" s="45">
        <v>7.3289</v>
      </c>
      <c r="H19" s="45">
        <v>5.7013999999999996</v>
      </c>
      <c r="I19" s="45">
        <v>9.9535999999999998</v>
      </c>
      <c r="J19" s="45">
        <v>5.8851000000000004</v>
      </c>
      <c r="K19" s="45">
        <v>10.6121</v>
      </c>
      <c r="L19" s="45">
        <v>6.0290999999999997</v>
      </c>
      <c r="M19" s="45">
        <v>7.0187999999999997</v>
      </c>
      <c r="N19" s="45">
        <v>4.3863000000000003</v>
      </c>
      <c r="O19" s="45">
        <v>5.5423</v>
      </c>
      <c r="P19" s="45">
        <v>7.3003999999999998</v>
      </c>
    </row>
    <row r="20" spans="1:16" hidden="1" outlineLevel="1">
      <c r="A20" s="8">
        <v>40817</v>
      </c>
      <c r="B20" s="45">
        <v>9.8925999999999998</v>
      </c>
      <c r="C20" s="45">
        <v>5.8597000000000001</v>
      </c>
      <c r="D20" s="45">
        <v>13.9785</v>
      </c>
      <c r="E20" s="45">
        <v>8.2850999999999999</v>
      </c>
      <c r="F20" s="45">
        <v>7.3147000000000002</v>
      </c>
      <c r="G20" s="45">
        <v>11.694000000000001</v>
      </c>
      <c r="H20" s="45">
        <v>6.1429</v>
      </c>
      <c r="I20" s="45">
        <v>14.155099999999999</v>
      </c>
      <c r="J20" s="45">
        <v>11.1198</v>
      </c>
      <c r="K20" s="45">
        <v>13.7661</v>
      </c>
      <c r="L20" s="45">
        <v>5.9626999999999999</v>
      </c>
      <c r="M20" s="45">
        <v>4.9158999999999997</v>
      </c>
      <c r="N20" s="45">
        <v>5.2912999999999997</v>
      </c>
      <c r="O20" s="45">
        <v>5.0073999999999996</v>
      </c>
      <c r="P20" s="45">
        <v>7.2984999999999998</v>
      </c>
    </row>
    <row r="21" spans="1:16" hidden="1" outlineLevel="1">
      <c r="A21" s="8">
        <v>40848</v>
      </c>
      <c r="B21" s="45">
        <v>9.3638999999999992</v>
      </c>
      <c r="C21" s="45">
        <v>4.9443999999999999</v>
      </c>
      <c r="D21" s="45">
        <v>15.900600000000001</v>
      </c>
      <c r="E21" s="45">
        <v>5.8228999999999997</v>
      </c>
      <c r="F21" s="45">
        <v>7.2636000000000003</v>
      </c>
      <c r="G21" s="45">
        <v>11.2126</v>
      </c>
      <c r="H21" s="45">
        <v>5.1340000000000003</v>
      </c>
      <c r="I21" s="45">
        <v>16.9253</v>
      </c>
      <c r="J21" s="45">
        <v>6.0061</v>
      </c>
      <c r="K21" s="45">
        <v>10.1972</v>
      </c>
      <c r="L21" s="45">
        <v>6.0766999999999998</v>
      </c>
      <c r="M21" s="45">
        <v>4.2790999999999997</v>
      </c>
      <c r="N21" s="45">
        <v>4.5560999999999998</v>
      </c>
      <c r="O21" s="45">
        <v>5.5461999999999998</v>
      </c>
      <c r="P21" s="45">
        <v>7.2404999999999999</v>
      </c>
    </row>
    <row r="22" spans="1:16" hidden="1" outlineLevel="1">
      <c r="A22" s="8">
        <v>40878</v>
      </c>
      <c r="B22" s="45">
        <v>9.4939999999999998</v>
      </c>
      <c r="C22" s="45">
        <v>8.1951999999999998</v>
      </c>
      <c r="D22" s="45">
        <v>14.6256</v>
      </c>
      <c r="E22" s="45">
        <v>7.1073000000000004</v>
      </c>
      <c r="F22" s="45">
        <v>7.4038000000000004</v>
      </c>
      <c r="G22" s="45">
        <v>11.640700000000001</v>
      </c>
      <c r="H22" s="45">
        <v>8.4207999999999998</v>
      </c>
      <c r="I22" s="45">
        <v>16.204799999999999</v>
      </c>
      <c r="J22" s="45">
        <v>9.8152000000000008</v>
      </c>
      <c r="K22" s="45">
        <v>9.4133999999999993</v>
      </c>
      <c r="L22" s="45">
        <v>4.4481999999999999</v>
      </c>
      <c r="M22" s="45">
        <v>5.5995999999999997</v>
      </c>
      <c r="N22" s="45">
        <v>5.7451999999999996</v>
      </c>
      <c r="O22" s="45">
        <v>1.8608</v>
      </c>
      <c r="P22" s="45">
        <v>7.4031000000000002</v>
      </c>
    </row>
    <row r="23" spans="1:16" hidden="1" outlineLevel="1">
      <c r="A23" s="8">
        <v>40909</v>
      </c>
      <c r="B23" s="45">
        <v>8.8559000000000001</v>
      </c>
      <c r="C23" s="45">
        <v>9.1798999999999999</v>
      </c>
      <c r="D23" s="45">
        <v>11.277699999999999</v>
      </c>
      <c r="E23" s="45">
        <v>6.0740999999999996</v>
      </c>
      <c r="F23" s="45">
        <v>11.6868</v>
      </c>
      <c r="G23" s="45">
        <v>10.023199999999999</v>
      </c>
      <c r="H23" s="45">
        <v>9.3056999999999999</v>
      </c>
      <c r="I23" s="45">
        <v>12.5334</v>
      </c>
      <c r="J23" s="45">
        <v>7.7403000000000004</v>
      </c>
      <c r="K23" s="45">
        <v>15.105399999999999</v>
      </c>
      <c r="L23" s="45">
        <v>4.4825999999999997</v>
      </c>
      <c r="M23" s="45">
        <v>4.9880000000000004</v>
      </c>
      <c r="N23" s="45">
        <v>3.6004</v>
      </c>
      <c r="O23" s="45">
        <v>4.3722000000000003</v>
      </c>
      <c r="P23" s="45">
        <v>11.0517</v>
      </c>
    </row>
    <row r="24" spans="1:16" hidden="1" outlineLevel="1">
      <c r="A24" s="8">
        <v>40940</v>
      </c>
      <c r="B24" s="45">
        <v>9.5284999999999993</v>
      </c>
      <c r="C24" s="45">
        <v>7.8070000000000004</v>
      </c>
      <c r="D24" s="45">
        <v>13.0219</v>
      </c>
      <c r="E24" s="45">
        <v>6.2873999999999999</v>
      </c>
      <c r="F24" s="45">
        <v>11.016400000000001</v>
      </c>
      <c r="G24" s="45">
        <v>10.5046</v>
      </c>
      <c r="H24" s="45">
        <v>8.3483999999999998</v>
      </c>
      <c r="I24" s="45">
        <v>13.827199999999999</v>
      </c>
      <c r="J24" s="45">
        <v>6.8932000000000002</v>
      </c>
      <c r="K24" s="45">
        <v>4.8102</v>
      </c>
      <c r="L24" s="45">
        <v>4.7342000000000004</v>
      </c>
      <c r="M24" s="45">
        <v>4.4061000000000003</v>
      </c>
      <c r="N24" s="45">
        <v>3.3132000000000001</v>
      </c>
      <c r="O24" s="45">
        <v>4.9474999999999998</v>
      </c>
      <c r="P24" s="45">
        <v>11.037100000000001</v>
      </c>
    </row>
    <row r="25" spans="1:16" hidden="1" outlineLevel="1">
      <c r="A25" s="8">
        <v>40969</v>
      </c>
      <c r="B25" s="45">
        <v>9.2561999999999998</v>
      </c>
      <c r="C25" s="45">
        <v>9.1211000000000002</v>
      </c>
      <c r="D25" s="45">
        <v>11.4964</v>
      </c>
      <c r="E25" s="45">
        <v>7.1007999999999996</v>
      </c>
      <c r="F25" s="45">
        <v>10.7653</v>
      </c>
      <c r="G25" s="45">
        <v>9.9253999999999998</v>
      </c>
      <c r="H25" s="45">
        <v>9.3154000000000003</v>
      </c>
      <c r="I25" s="45">
        <v>12.9825</v>
      </c>
      <c r="J25" s="45">
        <v>8.0853999999999999</v>
      </c>
      <c r="K25" s="45">
        <v>1.1373</v>
      </c>
      <c r="L25" s="45">
        <v>5.3429000000000002</v>
      </c>
      <c r="M25" s="45">
        <v>6.0004999999999997</v>
      </c>
      <c r="N25" s="45">
        <v>3.6573000000000002</v>
      </c>
      <c r="O25" s="45">
        <v>5.4976000000000003</v>
      </c>
      <c r="P25" s="45">
        <v>10.869300000000001</v>
      </c>
    </row>
    <row r="26" spans="1:16" hidden="1" outlineLevel="1">
      <c r="A26" s="8">
        <v>41000</v>
      </c>
      <c r="B26" s="45">
        <v>9.4685000000000006</v>
      </c>
      <c r="C26" s="45">
        <v>8.6887000000000008</v>
      </c>
      <c r="D26" s="45">
        <v>12.310600000000001</v>
      </c>
      <c r="E26" s="45">
        <v>7.3811</v>
      </c>
      <c r="F26" s="45">
        <v>10.5945</v>
      </c>
      <c r="G26" s="45">
        <v>10.702999999999999</v>
      </c>
      <c r="H26" s="45">
        <v>8.9972999999999992</v>
      </c>
      <c r="I26" s="45">
        <v>14.2386</v>
      </c>
      <c r="J26" s="45">
        <v>8.8283000000000005</v>
      </c>
      <c r="K26" s="45">
        <v>2.7888999999999999</v>
      </c>
      <c r="L26" s="45">
        <v>4.6752000000000002</v>
      </c>
      <c r="M26" s="45">
        <v>5.2454000000000001</v>
      </c>
      <c r="N26" s="45">
        <v>3.7648999999999999</v>
      </c>
      <c r="O26" s="45">
        <v>4.9142000000000001</v>
      </c>
      <c r="P26" s="45">
        <v>11.225899999999999</v>
      </c>
    </row>
    <row r="27" spans="1:16" hidden="1" outlineLevel="1">
      <c r="A27" s="8">
        <v>41030</v>
      </c>
      <c r="B27" s="45">
        <v>7.5368000000000004</v>
      </c>
      <c r="C27" s="45">
        <v>7.5110999999999999</v>
      </c>
      <c r="D27" s="45">
        <v>8.7509999999999994</v>
      </c>
      <c r="E27" s="45">
        <v>7.2454999999999998</v>
      </c>
      <c r="F27" s="45">
        <v>11.0555</v>
      </c>
      <c r="G27" s="45">
        <v>9.0841999999999992</v>
      </c>
      <c r="H27" s="45">
        <v>7.8327</v>
      </c>
      <c r="I27" s="45">
        <v>11.365600000000001</v>
      </c>
      <c r="J27" s="45">
        <v>8.9822000000000006</v>
      </c>
      <c r="K27" s="45">
        <v>10.6851</v>
      </c>
      <c r="L27" s="45">
        <v>3.6884999999999999</v>
      </c>
      <c r="M27" s="45">
        <v>5.0366</v>
      </c>
      <c r="N27" s="45">
        <v>3.5527000000000002</v>
      </c>
      <c r="O27" s="45">
        <v>3.4567999999999999</v>
      </c>
      <c r="P27" s="45">
        <v>11.059799999999999</v>
      </c>
    </row>
    <row r="28" spans="1:16" hidden="1" outlineLevel="1">
      <c r="A28" s="8">
        <v>41061</v>
      </c>
      <c r="B28" s="45">
        <v>9.7232000000000003</v>
      </c>
      <c r="C28" s="45">
        <v>8.2919</v>
      </c>
      <c r="D28" s="45">
        <v>13.6294</v>
      </c>
      <c r="E28" s="45">
        <v>5.6919000000000004</v>
      </c>
      <c r="F28" s="45">
        <v>11.0387</v>
      </c>
      <c r="G28" s="45">
        <v>12.639799999999999</v>
      </c>
      <c r="H28" s="45">
        <v>8.9826999999999995</v>
      </c>
      <c r="I28" s="45">
        <v>15.725199999999999</v>
      </c>
      <c r="J28" s="45">
        <v>8.0792000000000002</v>
      </c>
      <c r="K28" s="45">
        <v>14.9505</v>
      </c>
      <c r="L28" s="45">
        <v>5.9366000000000003</v>
      </c>
      <c r="M28" s="45">
        <v>7.7214</v>
      </c>
      <c r="N28" s="45">
        <v>3.6953</v>
      </c>
      <c r="O28" s="45">
        <v>4.4370000000000003</v>
      </c>
      <c r="P28" s="45">
        <v>11.035600000000001</v>
      </c>
    </row>
    <row r="29" spans="1:16" hidden="1" outlineLevel="1">
      <c r="A29" s="8">
        <v>41091</v>
      </c>
      <c r="B29" s="45">
        <v>11.527200000000001</v>
      </c>
      <c r="C29" s="45">
        <v>8.0076000000000001</v>
      </c>
      <c r="D29" s="45">
        <v>14.480399999999999</v>
      </c>
      <c r="E29" s="45">
        <v>7.4146999999999998</v>
      </c>
      <c r="F29" s="45">
        <v>10.346399999999999</v>
      </c>
      <c r="G29" s="45">
        <v>12.2136</v>
      </c>
      <c r="H29" s="45">
        <v>8.3656000000000006</v>
      </c>
      <c r="I29" s="45">
        <v>14.842000000000001</v>
      </c>
      <c r="J29" s="45">
        <v>8.1074999999999999</v>
      </c>
      <c r="K29" s="45">
        <v>6.7674000000000003</v>
      </c>
      <c r="L29" s="45">
        <v>5.5388000000000002</v>
      </c>
      <c r="M29" s="45">
        <v>5.5244</v>
      </c>
      <c r="N29" s="45">
        <v>5.2942</v>
      </c>
      <c r="O29" s="45">
        <v>4.8845000000000001</v>
      </c>
      <c r="P29" s="45">
        <v>10.5588</v>
      </c>
    </row>
    <row r="30" spans="1:16" hidden="1" outlineLevel="1">
      <c r="A30" s="8">
        <v>41122</v>
      </c>
      <c r="B30" s="45">
        <v>12.786099999999999</v>
      </c>
      <c r="C30" s="45">
        <v>9.0410000000000004</v>
      </c>
      <c r="D30" s="45">
        <v>15.822699999999999</v>
      </c>
      <c r="E30" s="45">
        <v>9.2582000000000004</v>
      </c>
      <c r="F30" s="45">
        <v>11.992100000000001</v>
      </c>
      <c r="G30" s="45">
        <v>14.036300000000001</v>
      </c>
      <c r="H30" s="45">
        <v>9.3544</v>
      </c>
      <c r="I30" s="45">
        <v>17.011299999999999</v>
      </c>
      <c r="J30" s="45">
        <v>10.9657</v>
      </c>
      <c r="K30" s="45">
        <v>17.542000000000002</v>
      </c>
      <c r="L30" s="45">
        <v>4.9737999999999998</v>
      </c>
      <c r="M30" s="45">
        <v>6.2629000000000001</v>
      </c>
      <c r="N30" s="45">
        <v>4.5401999999999996</v>
      </c>
      <c r="O30" s="45">
        <v>4.1406000000000001</v>
      </c>
      <c r="P30" s="45">
        <v>8.4779</v>
      </c>
    </row>
    <row r="31" spans="1:16" hidden="1" outlineLevel="1">
      <c r="A31" s="8">
        <v>41153</v>
      </c>
      <c r="B31" s="45">
        <v>13.142099999999999</v>
      </c>
      <c r="C31" s="45">
        <v>8.4240999999999993</v>
      </c>
      <c r="D31" s="45">
        <v>19.066400000000002</v>
      </c>
      <c r="E31" s="45">
        <v>6.5772000000000004</v>
      </c>
      <c r="F31" s="45">
        <v>11.014900000000001</v>
      </c>
      <c r="G31" s="45">
        <v>13.757099999999999</v>
      </c>
      <c r="H31" s="45">
        <v>9.0198999999999998</v>
      </c>
      <c r="I31" s="45">
        <v>19.511700000000001</v>
      </c>
      <c r="J31" s="45">
        <v>6.8258000000000001</v>
      </c>
      <c r="K31" s="45">
        <v>15</v>
      </c>
      <c r="L31" s="45">
        <v>4.6828000000000003</v>
      </c>
      <c r="M31" s="45">
        <v>4.1966000000000001</v>
      </c>
      <c r="N31" s="45">
        <v>5.8282999999999996</v>
      </c>
      <c r="O31" s="45">
        <v>4.0213000000000001</v>
      </c>
      <c r="P31" s="45">
        <v>11</v>
      </c>
    </row>
    <row r="32" spans="1:16" hidden="1" outlineLevel="1">
      <c r="A32" s="8">
        <v>41183</v>
      </c>
      <c r="B32" s="45">
        <v>16.8048</v>
      </c>
      <c r="C32" s="45">
        <v>8.7460000000000004</v>
      </c>
      <c r="D32" s="45">
        <v>21.4177</v>
      </c>
      <c r="E32" s="45">
        <v>8.1587999999999994</v>
      </c>
      <c r="F32" s="45">
        <v>8.6611999999999991</v>
      </c>
      <c r="G32" s="45">
        <v>18.165800000000001</v>
      </c>
      <c r="H32" s="45">
        <v>9.1690000000000005</v>
      </c>
      <c r="I32" s="45">
        <v>22.265999999999998</v>
      </c>
      <c r="J32" s="45">
        <v>10.923</v>
      </c>
      <c r="K32" s="45">
        <v>8.5825999999999993</v>
      </c>
      <c r="L32" s="45">
        <v>4.3593999999999999</v>
      </c>
      <c r="M32" s="45">
        <v>6.1167999999999996</v>
      </c>
      <c r="N32" s="45">
        <v>4.5095999999999998</v>
      </c>
      <c r="O32" s="45">
        <v>2.8348</v>
      </c>
      <c r="P32" s="45">
        <v>11</v>
      </c>
    </row>
    <row r="33" spans="1:16" hidden="1" outlineLevel="1">
      <c r="A33" s="8">
        <v>41214</v>
      </c>
      <c r="B33" s="45">
        <v>20.8307</v>
      </c>
      <c r="C33" s="45">
        <v>9.1470000000000002</v>
      </c>
      <c r="D33" s="45">
        <v>24.459499999999998</v>
      </c>
      <c r="E33" s="45">
        <v>10.108499999999999</v>
      </c>
      <c r="F33" s="45">
        <v>11.020300000000001</v>
      </c>
      <c r="G33" s="45">
        <v>22.5017</v>
      </c>
      <c r="H33" s="45">
        <v>9.6057000000000006</v>
      </c>
      <c r="I33" s="45">
        <v>25.7546</v>
      </c>
      <c r="J33" s="45">
        <v>11.988899999999999</v>
      </c>
      <c r="K33" s="45">
        <v>16.889299999999999</v>
      </c>
      <c r="L33" s="45">
        <v>5.6626000000000003</v>
      </c>
      <c r="M33" s="45">
        <v>5.5418000000000003</v>
      </c>
      <c r="N33" s="45">
        <v>4.7736999999999998</v>
      </c>
      <c r="O33" s="45">
        <v>6.2533000000000003</v>
      </c>
      <c r="P33" s="45">
        <v>11</v>
      </c>
    </row>
    <row r="34" spans="1:16" hidden="1" outlineLevel="1">
      <c r="A34" s="8">
        <v>41244</v>
      </c>
      <c r="B34" s="45">
        <v>15.229200000000001</v>
      </c>
      <c r="C34" s="45">
        <v>10.507099999999999</v>
      </c>
      <c r="D34" s="45">
        <v>16.812999999999999</v>
      </c>
      <c r="E34" s="45">
        <v>10.9437</v>
      </c>
      <c r="F34" s="45">
        <v>9.3321000000000005</v>
      </c>
      <c r="G34" s="45">
        <v>17.421299999999999</v>
      </c>
      <c r="H34" s="45">
        <v>10.7021</v>
      </c>
      <c r="I34" s="45">
        <v>19.327999999999999</v>
      </c>
      <c r="J34" s="45">
        <v>12.8225</v>
      </c>
      <c r="K34" s="45">
        <v>1.2490000000000001</v>
      </c>
      <c r="L34" s="45">
        <v>7.3308999999999997</v>
      </c>
      <c r="M34" s="45">
        <v>2.6587999999999998</v>
      </c>
      <c r="N34" s="45">
        <v>6.3967999999999998</v>
      </c>
      <c r="O34" s="45">
        <v>9.4421999999999997</v>
      </c>
      <c r="P34" s="45">
        <v>11</v>
      </c>
    </row>
    <row r="35" spans="1:16" hidden="1" outlineLevel="1">
      <c r="A35" s="8">
        <v>41275</v>
      </c>
      <c r="B35" s="45">
        <v>12.911899999999999</v>
      </c>
      <c r="C35" s="45">
        <v>9.8839000000000006</v>
      </c>
      <c r="D35" s="45">
        <v>13.7677</v>
      </c>
      <c r="E35" s="45">
        <v>9.5229999999999997</v>
      </c>
      <c r="F35" s="45">
        <v>10.9999</v>
      </c>
      <c r="G35" s="45">
        <v>13.2492</v>
      </c>
      <c r="H35" s="45">
        <v>10.1242</v>
      </c>
      <c r="I35" s="45">
        <v>13.976900000000001</v>
      </c>
      <c r="J35" s="45">
        <v>11.029</v>
      </c>
      <c r="K35" s="45">
        <v>10</v>
      </c>
      <c r="L35" s="45">
        <v>4.1418999999999997</v>
      </c>
      <c r="M35" s="45">
        <v>3.0754000000000001</v>
      </c>
      <c r="N35" s="45">
        <v>4.6500000000000004</v>
      </c>
      <c r="O35" s="45">
        <v>1.3364</v>
      </c>
      <c r="P35" s="45">
        <v>11</v>
      </c>
    </row>
    <row r="36" spans="1:16" hidden="1" outlineLevel="1">
      <c r="A36" s="8">
        <v>41306</v>
      </c>
      <c r="B36" s="45">
        <v>12.281000000000001</v>
      </c>
      <c r="C36" s="45">
        <v>9.7779000000000007</v>
      </c>
      <c r="D36" s="45">
        <v>14.1899</v>
      </c>
      <c r="E36" s="45">
        <v>6.2492000000000001</v>
      </c>
      <c r="F36" s="45">
        <v>10.952299999999999</v>
      </c>
      <c r="G36" s="45">
        <v>12.9801</v>
      </c>
      <c r="H36" s="45">
        <v>9.9405000000000001</v>
      </c>
      <c r="I36" s="45">
        <v>14.686</v>
      </c>
      <c r="J36" s="45">
        <v>7.2714999999999996</v>
      </c>
      <c r="K36" s="45">
        <v>13.768599999999999</v>
      </c>
      <c r="L36" s="45">
        <v>4.2652999999999999</v>
      </c>
      <c r="M36" s="45">
        <v>3.5081000000000002</v>
      </c>
      <c r="N36" s="45">
        <v>3.9361000000000002</v>
      </c>
      <c r="O36" s="45">
        <v>4.3085000000000004</v>
      </c>
      <c r="P36" s="45">
        <v>10.9283</v>
      </c>
    </row>
    <row r="37" spans="1:16" hidden="1" outlineLevel="1">
      <c r="A37" s="8">
        <v>41334</v>
      </c>
      <c r="B37" s="45">
        <v>11.9313</v>
      </c>
      <c r="C37" s="45">
        <v>9.8887</v>
      </c>
      <c r="D37" s="45">
        <v>15.1523</v>
      </c>
      <c r="E37" s="45">
        <v>4.1332000000000004</v>
      </c>
      <c r="F37" s="45">
        <v>17.713200000000001</v>
      </c>
      <c r="G37" s="45">
        <v>13.1266</v>
      </c>
      <c r="H37" s="45">
        <v>10.012</v>
      </c>
      <c r="I37" s="45">
        <v>15.749700000000001</v>
      </c>
      <c r="J37" s="45">
        <v>6.3384</v>
      </c>
      <c r="K37" s="45">
        <v>25</v>
      </c>
      <c r="L37" s="45">
        <v>3.0644</v>
      </c>
      <c r="M37" s="45">
        <v>3.3422999999999998</v>
      </c>
      <c r="N37" s="45">
        <v>3.6859000000000002</v>
      </c>
      <c r="O37" s="45">
        <v>2.5423</v>
      </c>
      <c r="P37" s="45">
        <v>10.7096</v>
      </c>
    </row>
    <row r="38" spans="1:16" hidden="1" outlineLevel="1">
      <c r="A38" s="8">
        <v>41365</v>
      </c>
      <c r="B38" s="45">
        <v>10.885199999999999</v>
      </c>
      <c r="C38" s="45">
        <v>9.0690000000000008</v>
      </c>
      <c r="D38" s="45">
        <v>11.541499999999999</v>
      </c>
      <c r="E38" s="45">
        <v>13.0496</v>
      </c>
      <c r="F38" s="45">
        <v>5.6330999999999998</v>
      </c>
      <c r="G38" s="45">
        <v>11.597799999999999</v>
      </c>
      <c r="H38" s="45">
        <v>9.1785999999999994</v>
      </c>
      <c r="I38" s="45">
        <v>12.1669</v>
      </c>
      <c r="J38" s="45">
        <v>13.4979</v>
      </c>
      <c r="K38" s="45">
        <v>1.02</v>
      </c>
      <c r="L38" s="45">
        <v>5.3846999999999996</v>
      </c>
      <c r="M38" s="45">
        <v>2.9687999999999999</v>
      </c>
      <c r="N38" s="45">
        <v>4.4820000000000002</v>
      </c>
      <c r="O38" s="45">
        <v>2.524</v>
      </c>
      <c r="P38" s="45">
        <v>6.5</v>
      </c>
    </row>
    <row r="39" spans="1:16" hidden="1" outlineLevel="1">
      <c r="A39" s="8">
        <v>41395</v>
      </c>
      <c r="B39" s="45">
        <v>9.0566999999999993</v>
      </c>
      <c r="C39" s="45">
        <v>8.8307000000000002</v>
      </c>
      <c r="D39" s="45">
        <v>9.4327000000000005</v>
      </c>
      <c r="E39" s="45">
        <v>8.5497999999999994</v>
      </c>
      <c r="F39" s="45">
        <v>6.3383000000000003</v>
      </c>
      <c r="G39" s="45">
        <v>9.5507000000000009</v>
      </c>
      <c r="H39" s="45">
        <v>8.9370999999999992</v>
      </c>
      <c r="I39" s="45">
        <v>9.8164999999999996</v>
      </c>
      <c r="J39" s="45">
        <v>10.4055</v>
      </c>
      <c r="K39" s="45">
        <v>4</v>
      </c>
      <c r="L39" s="45">
        <v>6.5715000000000003</v>
      </c>
      <c r="M39" s="45">
        <v>2.8449</v>
      </c>
      <c r="N39" s="45">
        <v>3.8357000000000001</v>
      </c>
      <c r="O39" s="45">
        <v>7.4965999999999999</v>
      </c>
      <c r="P39" s="45">
        <v>6.7060000000000004</v>
      </c>
    </row>
    <row r="40" spans="1:16" hidden="1" outlineLevel="1">
      <c r="A40" s="8">
        <v>41426</v>
      </c>
      <c r="B40" s="45">
        <v>8.2192000000000007</v>
      </c>
      <c r="C40" s="45">
        <v>8.1264000000000003</v>
      </c>
      <c r="D40" s="45">
        <v>9.0295000000000005</v>
      </c>
      <c r="E40" s="45">
        <v>4.4930000000000003</v>
      </c>
      <c r="F40" s="45">
        <v>5.9964000000000004</v>
      </c>
      <c r="G40" s="45">
        <v>9.0465</v>
      </c>
      <c r="H40" s="45">
        <v>8.2286000000000001</v>
      </c>
      <c r="I40" s="45">
        <v>9.7858999999999998</v>
      </c>
      <c r="J40" s="45">
        <v>6.1379999999999999</v>
      </c>
      <c r="K40" s="45">
        <v>1.6084000000000001</v>
      </c>
      <c r="L40" s="45">
        <v>4.4325999999999999</v>
      </c>
      <c r="M40" s="45">
        <v>2.7216999999999998</v>
      </c>
      <c r="N40" s="45">
        <v>4.7862999999999998</v>
      </c>
      <c r="O40" s="45">
        <v>3.4777</v>
      </c>
      <c r="P40" s="45">
        <v>8.3010000000000002</v>
      </c>
    </row>
    <row r="41" spans="1:16" hidden="1" outlineLevel="1">
      <c r="A41" s="8">
        <v>41456</v>
      </c>
      <c r="B41" s="45">
        <v>7.7637999999999998</v>
      </c>
      <c r="C41" s="45">
        <v>7.3368000000000002</v>
      </c>
      <c r="D41" s="45">
        <v>10.065099999999999</v>
      </c>
      <c r="E41" s="45">
        <v>4.0457999999999998</v>
      </c>
      <c r="F41" s="45">
        <v>8.5181000000000004</v>
      </c>
      <c r="G41" s="45">
        <v>8.5713000000000008</v>
      </c>
      <c r="H41" s="45">
        <v>7.3766999999999996</v>
      </c>
      <c r="I41" s="45">
        <v>11.4963</v>
      </c>
      <c r="J41" s="45">
        <v>5.3055000000000003</v>
      </c>
      <c r="K41" s="45">
        <v>3.766</v>
      </c>
      <c r="L41" s="45">
        <v>3.1958000000000002</v>
      </c>
      <c r="M41" s="45">
        <v>2.5815000000000001</v>
      </c>
      <c r="N41" s="45">
        <v>3.5301999999999998</v>
      </c>
      <c r="O41" s="45">
        <v>1.8771</v>
      </c>
      <c r="P41" s="45">
        <v>8.7065999999999999</v>
      </c>
    </row>
    <row r="42" spans="1:16" hidden="1" outlineLevel="1">
      <c r="A42" s="8">
        <v>41487</v>
      </c>
      <c r="B42" s="45">
        <v>8.7347000000000001</v>
      </c>
      <c r="C42" s="45">
        <v>7.1433</v>
      </c>
      <c r="D42" s="45">
        <v>7.9543999999999997</v>
      </c>
      <c r="E42" s="45">
        <v>10.569699999999999</v>
      </c>
      <c r="F42" s="45">
        <v>20.061499999999999</v>
      </c>
      <c r="G42" s="45">
        <v>9.1956000000000007</v>
      </c>
      <c r="H42" s="45">
        <v>7.2465000000000002</v>
      </c>
      <c r="I42" s="45">
        <v>8.1791999999999998</v>
      </c>
      <c r="J42" s="45">
        <v>12.1149</v>
      </c>
      <c r="K42" s="45">
        <v>26.398399999999999</v>
      </c>
      <c r="L42" s="45">
        <v>3.5419</v>
      </c>
      <c r="M42" s="45">
        <v>2.4944999999999999</v>
      </c>
      <c r="N42" s="45">
        <v>4.0071000000000003</v>
      </c>
      <c r="O42" s="45">
        <v>2.7968999999999999</v>
      </c>
      <c r="P42" s="45">
        <v>7</v>
      </c>
    </row>
    <row r="43" spans="1:16" hidden="1" outlineLevel="1">
      <c r="A43" s="8">
        <v>41518</v>
      </c>
      <c r="B43" s="45">
        <v>9.6091999999999995</v>
      </c>
      <c r="C43" s="45">
        <v>9.0701999999999998</v>
      </c>
      <c r="D43" s="45">
        <v>10.913600000000001</v>
      </c>
      <c r="E43" s="45">
        <v>8.7117000000000004</v>
      </c>
      <c r="F43" s="45">
        <v>7.0766999999999998</v>
      </c>
      <c r="G43" s="45">
        <v>10.031700000000001</v>
      </c>
      <c r="H43" s="45">
        <v>9.2251999999999992</v>
      </c>
      <c r="I43" s="45">
        <v>11.2485</v>
      </c>
      <c r="J43" s="45">
        <v>9.4824999999999999</v>
      </c>
      <c r="K43" s="45">
        <v>12.082100000000001</v>
      </c>
      <c r="L43" s="45">
        <v>3.5215000000000001</v>
      </c>
      <c r="M43" s="45">
        <v>2.5754000000000001</v>
      </c>
      <c r="N43" s="45">
        <v>4.3099999999999996</v>
      </c>
      <c r="O43" s="45">
        <v>1.9970000000000001</v>
      </c>
      <c r="P43" s="45">
        <v>7</v>
      </c>
    </row>
    <row r="44" spans="1:16" hidden="1" outlineLevel="1">
      <c r="A44" s="8">
        <v>41548</v>
      </c>
      <c r="B44" s="45">
        <v>8.4234000000000009</v>
      </c>
      <c r="C44" s="45">
        <v>7.4850000000000003</v>
      </c>
      <c r="D44" s="45">
        <v>9.9662000000000006</v>
      </c>
      <c r="E44" s="45">
        <v>7.1302000000000003</v>
      </c>
      <c r="F44" s="45">
        <v>9.3615999999999993</v>
      </c>
      <c r="G44" s="45">
        <v>8.6972000000000005</v>
      </c>
      <c r="H44" s="45">
        <v>7.5571999999999999</v>
      </c>
      <c r="I44" s="45">
        <v>10.635</v>
      </c>
      <c r="J44" s="45">
        <v>7.4935999999999998</v>
      </c>
      <c r="K44" s="45">
        <v>13.605399999999999</v>
      </c>
      <c r="L44" s="45">
        <v>4.5906000000000002</v>
      </c>
      <c r="M44" s="45">
        <v>2.5246</v>
      </c>
      <c r="N44" s="45">
        <v>4.7145999999999999</v>
      </c>
      <c r="O44" s="45">
        <v>1.7975000000000001</v>
      </c>
      <c r="P44" s="45">
        <v>7</v>
      </c>
    </row>
    <row r="45" spans="1:16" hidden="1" outlineLevel="1">
      <c r="A45" s="8">
        <v>41579</v>
      </c>
      <c r="B45" s="45">
        <v>8.4743999999999993</v>
      </c>
      <c r="C45" s="45">
        <v>8.2727000000000004</v>
      </c>
      <c r="D45" s="45">
        <v>9.4079999999999995</v>
      </c>
      <c r="E45" s="45">
        <v>4.3163999999999998</v>
      </c>
      <c r="F45" s="45">
        <v>5.6757999999999997</v>
      </c>
      <c r="G45" s="45">
        <v>9.6135999999999999</v>
      </c>
      <c r="H45" s="45">
        <v>8.5545000000000009</v>
      </c>
      <c r="I45" s="45">
        <v>11.3405</v>
      </c>
      <c r="J45" s="45">
        <v>5.0292000000000003</v>
      </c>
      <c r="K45" s="45">
        <v>1</v>
      </c>
      <c r="L45" s="45">
        <v>2.9802</v>
      </c>
      <c r="M45" s="45">
        <v>2.7435</v>
      </c>
      <c r="N45" s="45">
        <v>2.6842000000000001</v>
      </c>
      <c r="O45" s="45">
        <v>3.1074999999999999</v>
      </c>
      <c r="P45" s="45">
        <v>7</v>
      </c>
    </row>
    <row r="46" spans="1:16" hidden="1" outlineLevel="1">
      <c r="A46" s="8">
        <v>41609</v>
      </c>
      <c r="B46" s="45">
        <v>11.4696</v>
      </c>
      <c r="C46" s="45">
        <v>7.7465000000000002</v>
      </c>
      <c r="D46" s="45">
        <v>12.656499999999999</v>
      </c>
      <c r="E46" s="45">
        <v>11.731999999999999</v>
      </c>
      <c r="F46" s="45">
        <v>6.9695</v>
      </c>
      <c r="G46" s="45">
        <v>12.9596</v>
      </c>
      <c r="H46" s="45">
        <v>8.1562999999999999</v>
      </c>
      <c r="I46" s="45">
        <v>14.7408</v>
      </c>
      <c r="J46" s="45">
        <v>13.3706</v>
      </c>
      <c r="K46" s="45">
        <v>6.9695</v>
      </c>
      <c r="L46" s="45">
        <v>4.4497</v>
      </c>
      <c r="M46" s="45">
        <v>2.6549999999999998</v>
      </c>
      <c r="N46" s="45">
        <v>3.1583000000000001</v>
      </c>
      <c r="O46" s="45">
        <v>7.6102999999999996</v>
      </c>
      <c r="P46" s="45">
        <v>0</v>
      </c>
    </row>
    <row r="47" spans="1:16" hidden="1" outlineLevel="1">
      <c r="A47" s="8">
        <v>41640</v>
      </c>
      <c r="B47" s="45">
        <v>10.638500000000001</v>
      </c>
      <c r="C47" s="45">
        <v>7.8010000000000002</v>
      </c>
      <c r="D47" s="45">
        <v>11.812900000000001</v>
      </c>
      <c r="E47" s="45">
        <v>10.245799999999999</v>
      </c>
      <c r="F47" s="45">
        <v>1.0018</v>
      </c>
      <c r="G47" s="45">
        <v>11.5032</v>
      </c>
      <c r="H47" s="45">
        <v>8.3758999999999997</v>
      </c>
      <c r="I47" s="45">
        <v>12.438499999999999</v>
      </c>
      <c r="J47" s="45">
        <v>12.1205</v>
      </c>
      <c r="K47" s="45">
        <v>1.0018</v>
      </c>
      <c r="L47" s="45">
        <v>4.0881999999999996</v>
      </c>
      <c r="M47" s="45">
        <v>2.5577000000000001</v>
      </c>
      <c r="N47" s="45">
        <v>5.3582999999999998</v>
      </c>
      <c r="O47" s="45">
        <v>3.3380999999999998</v>
      </c>
      <c r="P47" s="45">
        <v>0</v>
      </c>
    </row>
    <row r="48" spans="1:16" hidden="1" outlineLevel="1">
      <c r="A48" s="8">
        <v>41671</v>
      </c>
      <c r="B48" s="45">
        <v>15.445399999999999</v>
      </c>
      <c r="C48" s="45">
        <v>8.0474999999999994</v>
      </c>
      <c r="D48" s="45">
        <v>16.641500000000001</v>
      </c>
      <c r="E48" s="45">
        <v>8.5655000000000001</v>
      </c>
      <c r="F48" s="45">
        <v>11</v>
      </c>
      <c r="G48" s="45">
        <v>16.037500000000001</v>
      </c>
      <c r="H48" s="45">
        <v>8.2500999999999998</v>
      </c>
      <c r="I48" s="45">
        <v>17.203499999999998</v>
      </c>
      <c r="J48" s="45">
        <v>9.4757999999999996</v>
      </c>
      <c r="K48" s="45">
        <v>0</v>
      </c>
      <c r="L48" s="45">
        <v>5.4678000000000004</v>
      </c>
      <c r="M48" s="45">
        <v>2.7282999999999999</v>
      </c>
      <c r="N48" s="45">
        <v>5.7241</v>
      </c>
      <c r="O48" s="45">
        <v>5.3445</v>
      </c>
      <c r="P48" s="45">
        <v>11</v>
      </c>
    </row>
    <row r="49" spans="1:16" hidden="1" outlineLevel="1">
      <c r="A49" s="8">
        <v>41699</v>
      </c>
      <c r="B49" s="45">
        <v>12.8317</v>
      </c>
      <c r="C49" s="45">
        <v>7.5622999999999996</v>
      </c>
      <c r="D49" s="45">
        <v>14.1913</v>
      </c>
      <c r="E49" s="45">
        <v>12.111700000000001</v>
      </c>
      <c r="F49" s="45">
        <v>7.4001000000000001</v>
      </c>
      <c r="G49" s="45">
        <v>13.1798</v>
      </c>
      <c r="H49" s="45">
        <v>7.9194000000000004</v>
      </c>
      <c r="I49" s="45">
        <v>14.4543</v>
      </c>
      <c r="J49" s="45">
        <v>12.6211</v>
      </c>
      <c r="K49" s="45">
        <v>0</v>
      </c>
      <c r="L49" s="45">
        <v>4.8975999999999997</v>
      </c>
      <c r="M49" s="45">
        <v>2.0779999999999998</v>
      </c>
      <c r="N49" s="45">
        <v>5.6981000000000002</v>
      </c>
      <c r="O49" s="45">
        <v>5.7214</v>
      </c>
      <c r="P49" s="45">
        <v>7.4001000000000001</v>
      </c>
    </row>
    <row r="50" spans="1:16" hidden="1" outlineLevel="1">
      <c r="A50" s="8">
        <v>41730</v>
      </c>
      <c r="B50" s="45">
        <v>11.741899999999999</v>
      </c>
      <c r="C50" s="45">
        <v>8.0749999999999993</v>
      </c>
      <c r="D50" s="45">
        <v>13.376099999999999</v>
      </c>
      <c r="E50" s="45">
        <v>10.670500000000001</v>
      </c>
      <c r="F50" s="45">
        <v>9.1999999999999993</v>
      </c>
      <c r="G50" s="45">
        <v>12.4579</v>
      </c>
      <c r="H50" s="45">
        <v>8.3097999999999992</v>
      </c>
      <c r="I50" s="45">
        <v>13.9466</v>
      </c>
      <c r="J50" s="45">
        <v>12.4557</v>
      </c>
      <c r="K50" s="45">
        <v>0</v>
      </c>
      <c r="L50" s="45">
        <v>4.7977999999999996</v>
      </c>
      <c r="M50" s="45">
        <v>2.1183999999999998</v>
      </c>
      <c r="N50" s="45">
        <v>6.4974999999999996</v>
      </c>
      <c r="O50" s="45">
        <v>2.2627000000000002</v>
      </c>
      <c r="P50" s="45">
        <v>9.1999999999999993</v>
      </c>
    </row>
    <row r="51" spans="1:16" hidden="1" outlineLevel="1">
      <c r="A51" s="8">
        <v>41760</v>
      </c>
      <c r="B51" s="45">
        <v>11.1546</v>
      </c>
      <c r="C51" s="45">
        <v>8.1180000000000003</v>
      </c>
      <c r="D51" s="45">
        <v>14.4161</v>
      </c>
      <c r="E51" s="45">
        <v>6.9233000000000002</v>
      </c>
      <c r="F51" s="45">
        <v>6.5189000000000004</v>
      </c>
      <c r="G51" s="45">
        <v>11.849600000000001</v>
      </c>
      <c r="H51" s="45">
        <v>8.4704999999999995</v>
      </c>
      <c r="I51" s="45">
        <v>15.9338</v>
      </c>
      <c r="J51" s="45">
        <v>7.0705</v>
      </c>
      <c r="K51" s="45">
        <v>6.5189000000000004</v>
      </c>
      <c r="L51" s="45">
        <v>4.9992000000000001</v>
      </c>
      <c r="M51" s="45">
        <v>2.4674999999999998</v>
      </c>
      <c r="N51" s="45">
        <v>5.6115000000000004</v>
      </c>
      <c r="O51" s="45">
        <v>3.6255000000000002</v>
      </c>
      <c r="P51" s="45">
        <v>0</v>
      </c>
    </row>
    <row r="52" spans="1:16" hidden="1" outlineLevel="1">
      <c r="A52" s="8">
        <v>41791</v>
      </c>
      <c r="B52" s="45">
        <v>10.8895</v>
      </c>
      <c r="C52" s="45">
        <v>8.0493000000000006</v>
      </c>
      <c r="D52" s="45">
        <v>12.5815</v>
      </c>
      <c r="E52" s="45">
        <v>8.6649999999999991</v>
      </c>
      <c r="F52" s="45">
        <v>16.985900000000001</v>
      </c>
      <c r="G52" s="45">
        <v>11.898999999999999</v>
      </c>
      <c r="H52" s="45">
        <v>8.3849999999999998</v>
      </c>
      <c r="I52" s="45">
        <v>14.200200000000001</v>
      </c>
      <c r="J52" s="45">
        <v>9.1624999999999996</v>
      </c>
      <c r="K52" s="45">
        <v>16.985900000000001</v>
      </c>
      <c r="L52" s="45">
        <v>6.1738999999999997</v>
      </c>
      <c r="M52" s="45">
        <v>2.7734999999999999</v>
      </c>
      <c r="N52" s="45">
        <v>6.3269000000000002</v>
      </c>
      <c r="O52" s="45">
        <v>6.5974000000000004</v>
      </c>
      <c r="P52" s="45">
        <v>0</v>
      </c>
    </row>
    <row r="53" spans="1:16" hidden="1" outlineLevel="1">
      <c r="A53" s="8">
        <v>41821</v>
      </c>
      <c r="B53" s="45">
        <v>11.0852</v>
      </c>
      <c r="C53" s="45">
        <v>8.2990999999999993</v>
      </c>
      <c r="D53" s="45">
        <v>14.1275</v>
      </c>
      <c r="E53" s="45">
        <v>6.7019000000000002</v>
      </c>
      <c r="F53" s="45">
        <v>17.486899999999999</v>
      </c>
      <c r="G53" s="45">
        <v>11.8536</v>
      </c>
      <c r="H53" s="45">
        <v>8.5721000000000007</v>
      </c>
      <c r="I53" s="45">
        <v>15.7669</v>
      </c>
      <c r="J53" s="45">
        <v>7.0801999999999996</v>
      </c>
      <c r="K53" s="45">
        <v>17.486899999999999</v>
      </c>
      <c r="L53" s="45">
        <v>5.7798999999999996</v>
      </c>
      <c r="M53" s="45">
        <v>2.8816000000000002</v>
      </c>
      <c r="N53" s="45">
        <v>6.6905000000000001</v>
      </c>
      <c r="O53" s="45">
        <v>3.1303000000000001</v>
      </c>
      <c r="P53" s="45">
        <v>0</v>
      </c>
    </row>
    <row r="54" spans="1:16" hidden="1" outlineLevel="1" collapsed="1">
      <c r="A54" s="8">
        <v>41852</v>
      </c>
      <c r="B54" s="45">
        <v>10.639799999999999</v>
      </c>
      <c r="C54" s="45">
        <v>7.9672999999999998</v>
      </c>
      <c r="D54" s="45">
        <v>11.953099999999999</v>
      </c>
      <c r="E54" s="45">
        <v>8.2059999999999995</v>
      </c>
      <c r="F54" s="45">
        <v>9</v>
      </c>
      <c r="G54" s="45">
        <v>11.1701</v>
      </c>
      <c r="H54" s="45">
        <v>8.4421999999999997</v>
      </c>
      <c r="I54" s="45">
        <v>12.789</v>
      </c>
      <c r="J54" s="45">
        <v>8.0607000000000006</v>
      </c>
      <c r="K54" s="45">
        <v>9</v>
      </c>
      <c r="L54" s="45">
        <v>7.1496000000000004</v>
      </c>
      <c r="M54" s="45">
        <v>2.9674</v>
      </c>
      <c r="N54" s="45">
        <v>7.6454000000000004</v>
      </c>
      <c r="O54" s="45">
        <v>11.170400000000001</v>
      </c>
      <c r="P54" s="45">
        <v>0</v>
      </c>
    </row>
    <row r="55" spans="1:16" hidden="1" outlineLevel="1" collapsed="1">
      <c r="A55" s="8">
        <v>41883</v>
      </c>
      <c r="B55" s="45">
        <v>13.14</v>
      </c>
      <c r="C55" s="45">
        <v>8.2591999999999999</v>
      </c>
      <c r="D55" s="45">
        <v>14.9087</v>
      </c>
      <c r="E55" s="45">
        <v>12.1408</v>
      </c>
      <c r="F55" s="45">
        <v>7.6501999999999999</v>
      </c>
      <c r="G55" s="45">
        <v>13.5053</v>
      </c>
      <c r="H55" s="45">
        <v>8.3384999999999998</v>
      </c>
      <c r="I55" s="45">
        <v>15.5723</v>
      </c>
      <c r="J55" s="45">
        <v>12.2044</v>
      </c>
      <c r="K55" s="45">
        <v>7.6501999999999999</v>
      </c>
      <c r="L55" s="45">
        <v>6.9333999999999998</v>
      </c>
      <c r="M55" s="45">
        <v>2.7109999999999999</v>
      </c>
      <c r="N55" s="45">
        <v>7.2039999999999997</v>
      </c>
      <c r="O55" s="45">
        <v>5.6917</v>
      </c>
      <c r="P55" s="45">
        <v>0</v>
      </c>
    </row>
    <row r="56" spans="1:16" hidden="1" outlineLevel="1" collapsed="1">
      <c r="A56" s="8">
        <v>41913</v>
      </c>
      <c r="B56" s="45">
        <v>14.092000000000001</v>
      </c>
      <c r="C56" s="45">
        <v>7.9931000000000001</v>
      </c>
      <c r="D56" s="45">
        <v>17.063300000000002</v>
      </c>
      <c r="E56" s="45">
        <v>9.2210999999999999</v>
      </c>
      <c r="F56" s="45">
        <v>1</v>
      </c>
      <c r="G56" s="45">
        <v>14.751099999999999</v>
      </c>
      <c r="H56" s="45">
        <v>8.1326000000000001</v>
      </c>
      <c r="I56" s="45">
        <v>18.3248</v>
      </c>
      <c r="J56" s="45">
        <v>9.3470999999999993</v>
      </c>
      <c r="K56" s="45">
        <v>1</v>
      </c>
      <c r="L56" s="45">
        <v>6.5007999999999999</v>
      </c>
      <c r="M56" s="45">
        <v>2.4279000000000002</v>
      </c>
      <c r="N56" s="45">
        <v>6.915</v>
      </c>
      <c r="O56" s="45">
        <v>3.0682999999999998</v>
      </c>
      <c r="P56" s="45">
        <v>0</v>
      </c>
    </row>
    <row r="57" spans="1:16" hidden="1" outlineLevel="1" collapsed="1">
      <c r="A57" s="8">
        <v>41944</v>
      </c>
      <c r="B57" s="45">
        <v>13.4955</v>
      </c>
      <c r="C57" s="45">
        <v>8.5909999999999993</v>
      </c>
      <c r="D57" s="45">
        <v>16.010200000000001</v>
      </c>
      <c r="E57" s="45">
        <v>8.9804999999999993</v>
      </c>
      <c r="F57" s="45">
        <v>1.0111000000000001</v>
      </c>
      <c r="G57" s="45">
        <v>14.2712</v>
      </c>
      <c r="H57" s="45">
        <v>8.6605000000000008</v>
      </c>
      <c r="I57" s="45">
        <v>17.6463</v>
      </c>
      <c r="J57" s="45">
        <v>9.0838000000000001</v>
      </c>
      <c r="K57" s="45">
        <v>1.0111000000000001</v>
      </c>
      <c r="L57" s="45">
        <v>7.2206000000000001</v>
      </c>
      <c r="M57" s="45">
        <v>2.7522000000000002</v>
      </c>
      <c r="N57" s="45">
        <v>7.4097999999999997</v>
      </c>
      <c r="O57" s="45">
        <v>4.2104999999999997</v>
      </c>
      <c r="P57" s="45">
        <v>0</v>
      </c>
    </row>
    <row r="58" spans="1:16" hidden="1" outlineLevel="1" collapsed="1">
      <c r="A58" s="8">
        <v>41974</v>
      </c>
      <c r="B58" s="45">
        <v>12.8248</v>
      </c>
      <c r="C58" s="45">
        <v>7.9976000000000003</v>
      </c>
      <c r="D58" s="45">
        <v>13.6374</v>
      </c>
      <c r="E58" s="45">
        <v>12.1226</v>
      </c>
      <c r="F58" s="45">
        <v>15.1707</v>
      </c>
      <c r="G58" s="45">
        <v>14.023300000000001</v>
      </c>
      <c r="H58" s="45">
        <v>9.0144000000000002</v>
      </c>
      <c r="I58" s="45">
        <v>15.5352</v>
      </c>
      <c r="J58" s="45">
        <v>12.2818</v>
      </c>
      <c r="K58" s="45">
        <v>15.1707</v>
      </c>
      <c r="L58" s="45">
        <v>6.5102000000000002</v>
      </c>
      <c r="M58" s="45">
        <v>2.9784999999999999</v>
      </c>
      <c r="N58" s="45">
        <v>6.9973000000000001</v>
      </c>
      <c r="O58" s="45">
        <v>9.7436000000000007</v>
      </c>
      <c r="P58" s="45">
        <v>0</v>
      </c>
    </row>
    <row r="59" spans="1:16" hidden="1" outlineLevel="1" collapsed="1">
      <c r="A59" s="8">
        <v>42005</v>
      </c>
      <c r="B59" s="45">
        <v>12.5624</v>
      </c>
      <c r="C59" s="45">
        <v>7.3775000000000004</v>
      </c>
      <c r="D59" s="45">
        <v>14.7775</v>
      </c>
      <c r="E59" s="45">
        <v>7.4645000000000001</v>
      </c>
      <c r="F59" s="45">
        <v>8.2604000000000006</v>
      </c>
      <c r="G59" s="45">
        <v>13.2409</v>
      </c>
      <c r="H59" s="45">
        <v>7.4671000000000003</v>
      </c>
      <c r="I59" s="45">
        <v>15.9855</v>
      </c>
      <c r="J59" s="45">
        <v>7.6672000000000002</v>
      </c>
      <c r="K59" s="45">
        <v>8.0359999999999996</v>
      </c>
      <c r="L59" s="45">
        <v>6.1542000000000003</v>
      </c>
      <c r="M59" s="45">
        <v>2.7852999999999999</v>
      </c>
      <c r="N59" s="45">
        <v>6.4330999999999996</v>
      </c>
      <c r="O59" s="45">
        <v>1</v>
      </c>
      <c r="P59" s="45">
        <v>9</v>
      </c>
    </row>
    <row r="60" spans="1:16" hidden="1" outlineLevel="1" collapsed="1">
      <c r="A60" s="8">
        <v>42036</v>
      </c>
      <c r="B60" s="45">
        <v>10.7765</v>
      </c>
      <c r="C60" s="45">
        <v>6.4714999999999998</v>
      </c>
      <c r="D60" s="45">
        <v>14.3674</v>
      </c>
      <c r="E60" s="45">
        <v>7.8550000000000004</v>
      </c>
      <c r="F60" s="45">
        <v>10.8927</v>
      </c>
      <c r="G60" s="45">
        <v>11.536199999999999</v>
      </c>
      <c r="H60" s="45">
        <v>6.6959999999999997</v>
      </c>
      <c r="I60" s="45">
        <v>16.0246</v>
      </c>
      <c r="J60" s="45">
        <v>7.8346</v>
      </c>
      <c r="K60" s="45">
        <v>15.0307</v>
      </c>
      <c r="L60" s="45">
        <v>6.9504000000000001</v>
      </c>
      <c r="M60" s="45">
        <v>1.97</v>
      </c>
      <c r="N60" s="45">
        <v>6.2552000000000003</v>
      </c>
      <c r="O60" s="45">
        <v>11</v>
      </c>
      <c r="P60" s="45">
        <v>8.9970999999999997</v>
      </c>
    </row>
    <row r="61" spans="1:16" hidden="1" outlineLevel="1" collapsed="1">
      <c r="A61" s="8">
        <v>42064</v>
      </c>
      <c r="B61" s="45">
        <v>12.7241</v>
      </c>
      <c r="C61" s="45">
        <v>6.6577000000000002</v>
      </c>
      <c r="D61" s="45">
        <v>16.733599999999999</v>
      </c>
      <c r="E61" s="45">
        <v>6.9886999999999997</v>
      </c>
      <c r="F61" s="45">
        <v>10.163399999999999</v>
      </c>
      <c r="G61" s="45">
        <v>13.6181</v>
      </c>
      <c r="H61" s="45">
        <v>6.7194000000000003</v>
      </c>
      <c r="I61" s="45">
        <v>18.3612</v>
      </c>
      <c r="J61" s="45">
        <v>7.3540999999999999</v>
      </c>
      <c r="K61" s="45">
        <v>17.342500000000001</v>
      </c>
      <c r="L61" s="45">
        <v>7.4664000000000001</v>
      </c>
      <c r="M61" s="45">
        <v>1.9607000000000001</v>
      </c>
      <c r="N61" s="45">
        <v>6.9763999999999999</v>
      </c>
      <c r="O61" s="45">
        <v>3.1818</v>
      </c>
      <c r="P61" s="45">
        <v>9.3736999999999995</v>
      </c>
    </row>
    <row r="62" spans="1:16" hidden="1" outlineLevel="1" collapsed="1">
      <c r="A62" s="8">
        <v>42095</v>
      </c>
      <c r="B62" s="45">
        <v>15.638400000000001</v>
      </c>
      <c r="C62" s="45">
        <v>7.3662000000000001</v>
      </c>
      <c r="D62" s="45">
        <v>18.1435</v>
      </c>
      <c r="E62" s="45">
        <v>7.5514999999999999</v>
      </c>
      <c r="F62" s="45">
        <v>9.7036999999999995</v>
      </c>
      <c r="G62" s="45">
        <v>16.523099999999999</v>
      </c>
      <c r="H62" s="45">
        <v>7.6295999999999999</v>
      </c>
      <c r="I62" s="45">
        <v>19.385200000000001</v>
      </c>
      <c r="J62" s="45">
        <v>7.5430000000000001</v>
      </c>
      <c r="K62" s="45">
        <v>10.9964</v>
      </c>
      <c r="L62" s="45">
        <v>6.7309000000000001</v>
      </c>
      <c r="M62" s="45">
        <v>2.6753999999999998</v>
      </c>
      <c r="N62" s="45">
        <v>7.2481</v>
      </c>
      <c r="O62" s="45">
        <v>9</v>
      </c>
      <c r="P62" s="45">
        <v>9</v>
      </c>
    </row>
    <row r="63" spans="1:16" hidden="1" outlineLevel="1" collapsed="1">
      <c r="A63" s="8">
        <v>42125</v>
      </c>
      <c r="B63" s="45">
        <v>13.539199999999999</v>
      </c>
      <c r="C63" s="45">
        <v>7.1224999999999996</v>
      </c>
      <c r="D63" s="45">
        <v>16.291399999999999</v>
      </c>
      <c r="E63" s="45">
        <v>8.4361999999999995</v>
      </c>
      <c r="F63" s="45">
        <v>0</v>
      </c>
      <c r="G63" s="45">
        <v>14.506</v>
      </c>
      <c r="H63" s="45">
        <v>7.7910000000000004</v>
      </c>
      <c r="I63" s="45">
        <v>17.585699999999999</v>
      </c>
      <c r="J63" s="45">
        <v>8.4377999999999993</v>
      </c>
      <c r="K63" s="45">
        <v>0</v>
      </c>
      <c r="L63" s="45">
        <v>6.2049000000000003</v>
      </c>
      <c r="M63" s="45">
        <v>1.7895000000000001</v>
      </c>
      <c r="N63" s="45">
        <v>7.5503</v>
      </c>
      <c r="O63" s="45">
        <v>7.9420000000000002</v>
      </c>
      <c r="P63" s="45">
        <v>0</v>
      </c>
    </row>
    <row r="64" spans="1:16" hidden="1" outlineLevel="1" collapsed="1">
      <c r="A64" s="8">
        <v>42156</v>
      </c>
      <c r="B64" s="45">
        <v>15.7037</v>
      </c>
      <c r="C64" s="45">
        <v>8.5619999999999994</v>
      </c>
      <c r="D64" s="45">
        <v>17.377800000000001</v>
      </c>
      <c r="E64" s="45">
        <v>10.1112</v>
      </c>
      <c r="F64" s="45">
        <v>17.2</v>
      </c>
      <c r="G64" s="45">
        <v>16.2547</v>
      </c>
      <c r="H64" s="45">
        <v>8.9518000000000004</v>
      </c>
      <c r="I64" s="45">
        <v>18.1311</v>
      </c>
      <c r="J64" s="45">
        <v>10.111800000000001</v>
      </c>
      <c r="K64" s="45">
        <v>17.2</v>
      </c>
      <c r="L64" s="45">
        <v>6.0937000000000001</v>
      </c>
      <c r="M64" s="45">
        <v>2.5569999999999999</v>
      </c>
      <c r="N64" s="45">
        <v>6.7912999999999997</v>
      </c>
      <c r="O64" s="45">
        <v>7</v>
      </c>
      <c r="P64" s="45">
        <v>0</v>
      </c>
    </row>
    <row r="65" spans="1:16" hidden="1" outlineLevel="1" collapsed="1">
      <c r="A65" s="8">
        <v>42186</v>
      </c>
      <c r="B65" s="45">
        <v>15.744899999999999</v>
      </c>
      <c r="C65" s="45">
        <v>7.9362000000000004</v>
      </c>
      <c r="D65" s="45">
        <v>17.908300000000001</v>
      </c>
      <c r="E65" s="45">
        <v>7.3794000000000004</v>
      </c>
      <c r="F65" s="45">
        <v>10.5</v>
      </c>
      <c r="G65" s="45">
        <v>16.394300000000001</v>
      </c>
      <c r="H65" s="45">
        <v>8.0737000000000005</v>
      </c>
      <c r="I65" s="45">
        <v>18.555599999999998</v>
      </c>
      <c r="J65" s="45">
        <v>7.4359000000000002</v>
      </c>
      <c r="K65" s="45">
        <v>0</v>
      </c>
      <c r="L65" s="45">
        <v>8.3683999999999994</v>
      </c>
      <c r="M65" s="45">
        <v>1.1418999999999999</v>
      </c>
      <c r="N65" s="45">
        <v>7.4988999999999999</v>
      </c>
      <c r="O65" s="45">
        <v>6.1810999999999998</v>
      </c>
      <c r="P65" s="45">
        <v>10.5</v>
      </c>
    </row>
    <row r="66" spans="1:16" hidden="1" outlineLevel="1" collapsed="1">
      <c r="A66" s="8">
        <v>42217</v>
      </c>
      <c r="B66" s="45">
        <v>12.668900000000001</v>
      </c>
      <c r="C66" s="45">
        <v>8.4636999999999993</v>
      </c>
      <c r="D66" s="45">
        <v>14.6729</v>
      </c>
      <c r="E66" s="45">
        <v>10.6972</v>
      </c>
      <c r="F66" s="45">
        <v>9.4705999999999992</v>
      </c>
      <c r="G66" s="45">
        <v>13.1699</v>
      </c>
      <c r="H66" s="45">
        <v>8.6449999999999996</v>
      </c>
      <c r="I66" s="45">
        <v>15.3392</v>
      </c>
      <c r="J66" s="45">
        <v>10.869199999999999</v>
      </c>
      <c r="K66" s="45">
        <v>0</v>
      </c>
      <c r="L66" s="45">
        <v>7.6075999999999997</v>
      </c>
      <c r="M66" s="45">
        <v>2.6133000000000002</v>
      </c>
      <c r="N66" s="45">
        <v>7.5669000000000004</v>
      </c>
      <c r="O66" s="45">
        <v>6.1369999999999996</v>
      </c>
      <c r="P66" s="45">
        <v>9.4705999999999992</v>
      </c>
    </row>
    <row r="67" spans="1:16" hidden="1" outlineLevel="1" collapsed="1">
      <c r="A67" s="8">
        <v>42248</v>
      </c>
      <c r="B67" s="45">
        <v>12.716799999999999</v>
      </c>
      <c r="C67" s="45">
        <v>8.6189999999999998</v>
      </c>
      <c r="D67" s="45">
        <v>13.988</v>
      </c>
      <c r="E67" s="45">
        <v>12.617800000000001</v>
      </c>
      <c r="F67" s="45">
        <v>16.5</v>
      </c>
      <c r="G67" s="45">
        <v>13.2018</v>
      </c>
      <c r="H67" s="45">
        <v>8.9197000000000006</v>
      </c>
      <c r="I67" s="45">
        <v>14.604699999999999</v>
      </c>
      <c r="J67" s="45">
        <v>12.805899999999999</v>
      </c>
      <c r="K67" s="45">
        <v>16.5</v>
      </c>
      <c r="L67" s="45">
        <v>6.9211</v>
      </c>
      <c r="M67" s="45">
        <v>3.0369000000000002</v>
      </c>
      <c r="N67" s="45">
        <v>7.5762999999999998</v>
      </c>
      <c r="O67" s="45">
        <v>8.2500999999999998</v>
      </c>
      <c r="P67" s="45">
        <v>0</v>
      </c>
    </row>
    <row r="68" spans="1:16" hidden="1" outlineLevel="1" collapsed="1">
      <c r="A68" s="8">
        <v>42278</v>
      </c>
      <c r="B68" s="45">
        <v>12.639099999999999</v>
      </c>
      <c r="C68" s="45">
        <v>7.5925000000000002</v>
      </c>
      <c r="D68" s="45">
        <v>14.448600000000001</v>
      </c>
      <c r="E68" s="45">
        <v>7.5724999999999998</v>
      </c>
      <c r="F68" s="45">
        <v>0</v>
      </c>
      <c r="G68" s="45">
        <v>13.150700000000001</v>
      </c>
      <c r="H68" s="45">
        <v>7.8388</v>
      </c>
      <c r="I68" s="45">
        <v>15.176600000000001</v>
      </c>
      <c r="J68" s="45">
        <v>7.5039999999999996</v>
      </c>
      <c r="K68" s="45">
        <v>0</v>
      </c>
      <c r="L68" s="45">
        <v>6.9553000000000003</v>
      </c>
      <c r="M68" s="45">
        <v>2.2320000000000002</v>
      </c>
      <c r="N68" s="45">
        <v>7.5983999999999998</v>
      </c>
      <c r="O68" s="45">
        <v>8.8000000000000007</v>
      </c>
      <c r="P68" s="45">
        <v>0</v>
      </c>
    </row>
    <row r="69" spans="1:16" hidden="1" outlineLevel="1" collapsed="1">
      <c r="A69" s="8">
        <v>42309</v>
      </c>
      <c r="B69" s="45">
        <v>12.0687</v>
      </c>
      <c r="C69" s="45">
        <v>6.9138999999999999</v>
      </c>
      <c r="D69" s="45">
        <v>14.2158</v>
      </c>
      <c r="E69" s="45">
        <v>7.3373999999999997</v>
      </c>
      <c r="F69" s="45">
        <v>8.8000000000000007</v>
      </c>
      <c r="G69" s="45">
        <v>12.920299999999999</v>
      </c>
      <c r="H69" s="45">
        <v>7.1646999999999998</v>
      </c>
      <c r="I69" s="45">
        <v>15.3146</v>
      </c>
      <c r="J69" s="45">
        <v>7.3373999999999997</v>
      </c>
      <c r="K69" s="45">
        <v>0</v>
      </c>
      <c r="L69" s="45">
        <v>6.3536000000000001</v>
      </c>
      <c r="M69" s="45">
        <v>0.95230000000000004</v>
      </c>
      <c r="N69" s="45">
        <v>5.7847</v>
      </c>
      <c r="O69" s="45">
        <v>0</v>
      </c>
      <c r="P69" s="45">
        <v>8.8000000000000007</v>
      </c>
    </row>
    <row r="70" spans="1:16" hidden="1" outlineLevel="1" collapsed="1">
      <c r="A70" s="8">
        <v>42339</v>
      </c>
      <c r="B70" s="45">
        <v>12.2532</v>
      </c>
      <c r="C70" s="45">
        <v>7.9273999999999996</v>
      </c>
      <c r="D70" s="45">
        <v>13.2094</v>
      </c>
      <c r="E70" s="45">
        <v>7.3358999999999996</v>
      </c>
      <c r="F70" s="45">
        <v>4</v>
      </c>
      <c r="G70" s="45">
        <v>14.163500000000001</v>
      </c>
      <c r="H70" s="45">
        <v>8.0859000000000005</v>
      </c>
      <c r="I70" s="45">
        <v>16.022500000000001</v>
      </c>
      <c r="J70" s="45">
        <v>7.3411999999999997</v>
      </c>
      <c r="K70" s="45">
        <v>4</v>
      </c>
      <c r="L70" s="45">
        <v>6.3445</v>
      </c>
      <c r="M70" s="45">
        <v>0.91210000000000002</v>
      </c>
      <c r="N70" s="45">
        <v>6.4280999999999997</v>
      </c>
      <c r="O70" s="45">
        <v>6.0566000000000004</v>
      </c>
      <c r="P70" s="45">
        <v>0</v>
      </c>
    </row>
    <row r="71" spans="1:16" hidden="1" outlineLevel="1" collapsed="1">
      <c r="A71" s="8">
        <v>42370</v>
      </c>
      <c r="B71" s="45">
        <v>12.1114</v>
      </c>
      <c r="C71" s="45">
        <v>7.7504</v>
      </c>
      <c r="D71" s="45">
        <v>13.9559</v>
      </c>
      <c r="E71" s="45">
        <v>7.6612999999999998</v>
      </c>
      <c r="F71" s="45">
        <v>3.4079999999999999</v>
      </c>
      <c r="G71" s="45">
        <v>13.2105</v>
      </c>
      <c r="H71" s="45">
        <v>7.8422000000000001</v>
      </c>
      <c r="I71" s="45">
        <v>15.999000000000001</v>
      </c>
      <c r="J71" s="45">
        <v>7.6612999999999998</v>
      </c>
      <c r="K71" s="45">
        <v>3.4079999999999999</v>
      </c>
      <c r="L71" s="45">
        <v>5.4474</v>
      </c>
      <c r="M71" s="45">
        <v>1.5295000000000001</v>
      </c>
      <c r="N71" s="45">
        <v>5.5456000000000003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12.620799999999999</v>
      </c>
      <c r="C72" s="45">
        <v>7.1094999999999997</v>
      </c>
      <c r="D72" s="45">
        <v>15.3246</v>
      </c>
      <c r="E72" s="45">
        <v>5.6580000000000004</v>
      </c>
      <c r="F72" s="45">
        <v>4</v>
      </c>
      <c r="G72" s="45">
        <v>13.356299999999999</v>
      </c>
      <c r="H72" s="45">
        <v>7.1978</v>
      </c>
      <c r="I72" s="45">
        <v>16.771599999999999</v>
      </c>
      <c r="J72" s="45">
        <v>5.6580000000000004</v>
      </c>
      <c r="K72" s="45">
        <v>4</v>
      </c>
      <c r="L72" s="45">
        <v>5.5330000000000004</v>
      </c>
      <c r="M72" s="45">
        <v>2.3536999999999999</v>
      </c>
      <c r="N72" s="45">
        <v>5.7354000000000003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13.5351</v>
      </c>
      <c r="C73" s="45">
        <v>7.8635000000000002</v>
      </c>
      <c r="D73" s="45">
        <v>14.5076</v>
      </c>
      <c r="E73" s="45">
        <v>6.1627999999999998</v>
      </c>
      <c r="F73" s="45">
        <v>4.0045000000000002</v>
      </c>
      <c r="G73" s="45">
        <v>16.22</v>
      </c>
      <c r="H73" s="45">
        <v>8.0068000000000001</v>
      </c>
      <c r="I73" s="45">
        <v>18.262899999999998</v>
      </c>
      <c r="J73" s="45">
        <v>6.1609999999999996</v>
      </c>
      <c r="K73" s="45">
        <v>4.0045000000000002</v>
      </c>
      <c r="L73" s="45">
        <v>6.8708</v>
      </c>
      <c r="M73" s="45">
        <v>2.2238000000000002</v>
      </c>
      <c r="N73" s="45">
        <v>6.923</v>
      </c>
      <c r="O73" s="45">
        <v>7</v>
      </c>
      <c r="P73" s="45">
        <v>0</v>
      </c>
    </row>
    <row r="74" spans="1:16" hidden="1" outlineLevel="1" collapsed="1">
      <c r="A74" s="8">
        <v>42461</v>
      </c>
      <c r="B74" s="45">
        <v>13.774800000000001</v>
      </c>
      <c r="C74" s="45">
        <v>7.9908000000000001</v>
      </c>
      <c r="D74" s="45">
        <v>15.340999999999999</v>
      </c>
      <c r="E74" s="45">
        <v>7.3263999999999996</v>
      </c>
      <c r="F74" s="45">
        <v>18</v>
      </c>
      <c r="G74" s="45">
        <v>14.8491</v>
      </c>
      <c r="H74" s="45">
        <v>8.4288000000000007</v>
      </c>
      <c r="I74" s="45">
        <v>16.705400000000001</v>
      </c>
      <c r="J74" s="45">
        <v>7.3263999999999996</v>
      </c>
      <c r="K74" s="45">
        <v>18</v>
      </c>
      <c r="L74" s="45">
        <v>5.2422000000000004</v>
      </c>
      <c r="M74" s="45">
        <v>2.8161999999999998</v>
      </c>
      <c r="N74" s="45">
        <v>5.6125999999999996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12.18</v>
      </c>
      <c r="C75" s="45">
        <v>7.8513999999999999</v>
      </c>
      <c r="D75" s="45">
        <v>13.7105</v>
      </c>
      <c r="E75" s="45">
        <v>8.4210999999999991</v>
      </c>
      <c r="F75" s="45">
        <v>4</v>
      </c>
      <c r="G75" s="45">
        <v>13.3024</v>
      </c>
      <c r="H75" s="45">
        <v>8.4077999999999999</v>
      </c>
      <c r="I75" s="45">
        <v>15.223800000000001</v>
      </c>
      <c r="J75" s="45">
        <v>8.4210999999999991</v>
      </c>
      <c r="K75" s="45">
        <v>4</v>
      </c>
      <c r="L75" s="45">
        <v>5.1734999999999998</v>
      </c>
      <c r="M75" s="45">
        <v>1.5048999999999999</v>
      </c>
      <c r="N75" s="45">
        <v>5.7889999999999997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11.7317</v>
      </c>
      <c r="C76" s="45">
        <v>8.7616999999999994</v>
      </c>
      <c r="D76" s="45">
        <v>12.3713</v>
      </c>
      <c r="E76" s="45">
        <v>5.3455000000000004</v>
      </c>
      <c r="F76" s="45">
        <v>4</v>
      </c>
      <c r="G76" s="45">
        <v>13.710699999999999</v>
      </c>
      <c r="H76" s="45">
        <v>8.8337000000000003</v>
      </c>
      <c r="I76" s="45">
        <v>15.144500000000001</v>
      </c>
      <c r="J76" s="45">
        <v>5.3446999999999996</v>
      </c>
      <c r="K76" s="45">
        <v>4</v>
      </c>
      <c r="L76" s="45">
        <v>5.4962999999999997</v>
      </c>
      <c r="M76" s="45">
        <v>2.8784999999999998</v>
      </c>
      <c r="N76" s="45">
        <v>5.5180999999999996</v>
      </c>
      <c r="O76" s="45">
        <v>5.5</v>
      </c>
      <c r="P76" s="45">
        <v>0</v>
      </c>
    </row>
    <row r="77" spans="1:16" hidden="1" outlineLevel="1" collapsed="1">
      <c r="A77" s="8">
        <v>42552</v>
      </c>
      <c r="B77" s="45">
        <v>11.956799999999999</v>
      </c>
      <c r="C77" s="45">
        <v>9.3881999999999994</v>
      </c>
      <c r="D77" s="45">
        <v>12.693199999999999</v>
      </c>
      <c r="E77" s="45">
        <v>7.0450999999999997</v>
      </c>
      <c r="F77" s="45">
        <v>4</v>
      </c>
      <c r="G77" s="45">
        <v>13.1051</v>
      </c>
      <c r="H77" s="45">
        <v>9.4456000000000007</v>
      </c>
      <c r="I77" s="45">
        <v>14.3482</v>
      </c>
      <c r="J77" s="45">
        <v>7.0454999999999997</v>
      </c>
      <c r="K77" s="45">
        <v>4</v>
      </c>
      <c r="L77" s="45">
        <v>5.3105000000000002</v>
      </c>
      <c r="M77" s="45">
        <v>1.7768999999999999</v>
      </c>
      <c r="N77" s="45">
        <v>5.3437999999999999</v>
      </c>
      <c r="O77" s="45">
        <v>5.5</v>
      </c>
      <c r="P77" s="45">
        <v>0</v>
      </c>
    </row>
    <row r="78" spans="1:16" hidden="1" outlineLevel="1" collapsed="1">
      <c r="A78" s="8">
        <v>42583</v>
      </c>
      <c r="B78" s="45">
        <v>10.479200000000001</v>
      </c>
      <c r="C78" s="45">
        <v>8.8519000000000005</v>
      </c>
      <c r="D78" s="45">
        <v>11.371700000000001</v>
      </c>
      <c r="E78" s="45">
        <v>7.7847999999999997</v>
      </c>
      <c r="F78" s="45">
        <v>4</v>
      </c>
      <c r="G78" s="45">
        <v>11.0261</v>
      </c>
      <c r="H78" s="45">
        <v>8.9084000000000003</v>
      </c>
      <c r="I78" s="45">
        <v>12.327299999999999</v>
      </c>
      <c r="J78" s="45">
        <v>7.7849000000000004</v>
      </c>
      <c r="K78" s="45">
        <v>4</v>
      </c>
      <c r="L78" s="45">
        <v>4.3517999999999999</v>
      </c>
      <c r="M78" s="45">
        <v>2.0539999999999998</v>
      </c>
      <c r="N78" s="45">
        <v>4.4295999999999998</v>
      </c>
      <c r="O78" s="45">
        <v>6</v>
      </c>
      <c r="P78" s="45">
        <v>0</v>
      </c>
    </row>
    <row r="79" spans="1:16" hidden="1" outlineLevel="1" collapsed="1">
      <c r="A79" s="8">
        <v>42614</v>
      </c>
      <c r="B79" s="45">
        <v>10.699400000000001</v>
      </c>
      <c r="C79" s="45">
        <v>8.9992999999999999</v>
      </c>
      <c r="D79" s="45">
        <v>11.422800000000001</v>
      </c>
      <c r="E79" s="45">
        <v>10.5244</v>
      </c>
      <c r="F79" s="45">
        <v>13.894</v>
      </c>
      <c r="G79" s="45">
        <v>12.319000000000001</v>
      </c>
      <c r="H79" s="45">
        <v>9.0661000000000005</v>
      </c>
      <c r="I79" s="45">
        <v>14.3828</v>
      </c>
      <c r="J79" s="45">
        <v>10.8528</v>
      </c>
      <c r="K79" s="45">
        <v>13.894</v>
      </c>
      <c r="L79" s="45">
        <v>4.9717000000000002</v>
      </c>
      <c r="M79" s="45">
        <v>1.9097</v>
      </c>
      <c r="N79" s="45">
        <v>5.0091000000000001</v>
      </c>
      <c r="O79" s="45">
        <v>5.2861000000000002</v>
      </c>
      <c r="P79" s="45">
        <v>0</v>
      </c>
    </row>
    <row r="80" spans="1:16" hidden="1" outlineLevel="1" collapsed="1">
      <c r="A80" s="8">
        <v>42644</v>
      </c>
      <c r="B80" s="45">
        <v>10.7073</v>
      </c>
      <c r="C80" s="45">
        <v>8.7243999999999993</v>
      </c>
      <c r="D80" s="45">
        <v>11.6401</v>
      </c>
      <c r="E80" s="45">
        <v>6.2640000000000002</v>
      </c>
      <c r="F80" s="45">
        <v>4</v>
      </c>
      <c r="G80" s="45">
        <v>11.7744</v>
      </c>
      <c r="H80" s="45">
        <v>8.8003999999999998</v>
      </c>
      <c r="I80" s="45">
        <v>13.443899999999999</v>
      </c>
      <c r="J80" s="45">
        <v>6.4290000000000003</v>
      </c>
      <c r="K80" s="45">
        <v>4</v>
      </c>
      <c r="L80" s="45">
        <v>4.3258999999999999</v>
      </c>
      <c r="M80" s="45">
        <v>3.9232</v>
      </c>
      <c r="N80" s="45">
        <v>4.3318000000000003</v>
      </c>
      <c r="O80" s="45">
        <v>5</v>
      </c>
      <c r="P80" s="45">
        <v>0</v>
      </c>
    </row>
    <row r="81" spans="1:16" hidden="1" outlineLevel="1" collapsed="1">
      <c r="A81" s="8">
        <v>42675</v>
      </c>
      <c r="B81" s="45">
        <v>9.4685000000000006</v>
      </c>
      <c r="C81" s="45">
        <v>8.6579999999999995</v>
      </c>
      <c r="D81" s="45">
        <v>9.6951999999999998</v>
      </c>
      <c r="E81" s="45">
        <v>11.886699999999999</v>
      </c>
      <c r="F81" s="45">
        <v>8.1193000000000008</v>
      </c>
      <c r="G81" s="45">
        <v>12.1303</v>
      </c>
      <c r="H81" s="45">
        <v>8.7928999999999995</v>
      </c>
      <c r="I81" s="45">
        <v>14.086600000000001</v>
      </c>
      <c r="J81" s="45">
        <v>11.886699999999999</v>
      </c>
      <c r="K81" s="45">
        <v>8.1193000000000008</v>
      </c>
      <c r="L81" s="45">
        <v>4.3855000000000004</v>
      </c>
      <c r="M81" s="45">
        <v>2.7879999999999998</v>
      </c>
      <c r="N81" s="45">
        <v>4.4108999999999998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10.341799999999999</v>
      </c>
      <c r="C82" s="45">
        <v>7.3667999999999996</v>
      </c>
      <c r="D82" s="45">
        <v>11.300800000000001</v>
      </c>
      <c r="E82" s="45">
        <v>11.928599999999999</v>
      </c>
      <c r="F82" s="45">
        <v>4.5235000000000003</v>
      </c>
      <c r="G82" s="45">
        <v>11.7308</v>
      </c>
      <c r="H82" s="45">
        <v>7.3986999999999998</v>
      </c>
      <c r="I82" s="45">
        <v>13.697100000000001</v>
      </c>
      <c r="J82" s="45">
        <v>11.928599999999999</v>
      </c>
      <c r="K82" s="45">
        <v>4.5235000000000003</v>
      </c>
      <c r="L82" s="45">
        <v>3.6263999999999998</v>
      </c>
      <c r="M82" s="45">
        <v>1.9211</v>
      </c>
      <c r="N82" s="45">
        <v>3.6408999999999998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9.4514999999999993</v>
      </c>
      <c r="C83" s="45">
        <v>7.1656000000000004</v>
      </c>
      <c r="D83" s="45">
        <v>10.112299999999999</v>
      </c>
      <c r="E83" s="45">
        <v>6.6608999999999998</v>
      </c>
      <c r="F83" s="45">
        <v>4.4508999999999999</v>
      </c>
      <c r="G83" s="45">
        <v>10.9192</v>
      </c>
      <c r="H83" s="45">
        <v>7.2561999999999998</v>
      </c>
      <c r="I83" s="45">
        <v>12.3986</v>
      </c>
      <c r="J83" s="45">
        <v>6.6680000000000001</v>
      </c>
      <c r="K83" s="45">
        <v>4.4508999999999999</v>
      </c>
      <c r="L83" s="45">
        <v>4.7682000000000002</v>
      </c>
      <c r="M83" s="45">
        <v>1.2391000000000001</v>
      </c>
      <c r="N83" s="45">
        <v>4.8116000000000003</v>
      </c>
      <c r="O83" s="45">
        <v>4.7</v>
      </c>
      <c r="P83" s="45">
        <v>0</v>
      </c>
    </row>
    <row r="84" spans="1:16" hidden="1" outlineLevel="1" collapsed="1">
      <c r="A84" s="8">
        <v>42767</v>
      </c>
      <c r="B84" s="45">
        <v>8.4330999999999996</v>
      </c>
      <c r="C84" s="45">
        <v>6.9298000000000002</v>
      </c>
      <c r="D84" s="45">
        <v>9.0315999999999992</v>
      </c>
      <c r="E84" s="45">
        <v>8.2751000000000001</v>
      </c>
      <c r="F84" s="45">
        <v>2.2942</v>
      </c>
      <c r="G84" s="45">
        <v>9.7454999999999998</v>
      </c>
      <c r="H84" s="45">
        <v>7.0385</v>
      </c>
      <c r="I84" s="45">
        <v>11.3248</v>
      </c>
      <c r="J84" s="45">
        <v>8.2751000000000001</v>
      </c>
      <c r="K84" s="45">
        <v>2.2294</v>
      </c>
      <c r="L84" s="45">
        <v>4.6641000000000004</v>
      </c>
      <c r="M84" s="45">
        <v>0.67230000000000001</v>
      </c>
      <c r="N84" s="45">
        <v>4.7340999999999998</v>
      </c>
      <c r="O84" s="45">
        <v>0</v>
      </c>
      <c r="P84" s="45">
        <v>3</v>
      </c>
    </row>
    <row r="85" spans="1:16" hidden="1" outlineLevel="1" collapsed="1">
      <c r="A85" s="8">
        <v>42795</v>
      </c>
      <c r="B85" s="45">
        <v>8.1744000000000003</v>
      </c>
      <c r="C85" s="45">
        <v>6.6414</v>
      </c>
      <c r="D85" s="45">
        <v>8.6683000000000003</v>
      </c>
      <c r="E85" s="45">
        <v>7.9897</v>
      </c>
      <c r="F85" s="45">
        <v>15.029199999999999</v>
      </c>
      <c r="G85" s="45">
        <v>10.3649</v>
      </c>
      <c r="H85" s="45">
        <v>7.4183000000000003</v>
      </c>
      <c r="I85" s="45">
        <v>12.1408</v>
      </c>
      <c r="J85" s="45">
        <v>8.0005000000000006</v>
      </c>
      <c r="K85" s="45">
        <v>15.029199999999999</v>
      </c>
      <c r="L85" s="45">
        <v>3.7774999999999999</v>
      </c>
      <c r="M85" s="45">
        <v>0.26619999999999999</v>
      </c>
      <c r="N85" s="45">
        <v>4.1096000000000004</v>
      </c>
      <c r="O85" s="45">
        <v>4.5</v>
      </c>
      <c r="P85" s="45">
        <v>0</v>
      </c>
    </row>
    <row r="86" spans="1:16" hidden="1" outlineLevel="1" collapsed="1">
      <c r="A86" s="8">
        <v>42826</v>
      </c>
      <c r="B86" s="45">
        <v>9.2452000000000005</v>
      </c>
      <c r="C86" s="45">
        <v>6.8605</v>
      </c>
      <c r="D86" s="45">
        <v>10.521800000000001</v>
      </c>
      <c r="E86" s="45">
        <v>9.1195000000000004</v>
      </c>
      <c r="F86" s="45">
        <v>4.1840000000000002</v>
      </c>
      <c r="G86" s="45">
        <v>9.8745999999999992</v>
      </c>
      <c r="H86" s="45">
        <v>6.9161999999999999</v>
      </c>
      <c r="I86" s="45">
        <v>11.729799999999999</v>
      </c>
      <c r="J86" s="45">
        <v>9.1273999999999997</v>
      </c>
      <c r="K86" s="45">
        <v>4.1840000000000002</v>
      </c>
      <c r="L86" s="45">
        <v>2.7158000000000002</v>
      </c>
      <c r="M86" s="45">
        <v>1.7352000000000001</v>
      </c>
      <c r="N86" s="45">
        <v>2.7543000000000002</v>
      </c>
      <c r="O86" s="45">
        <v>3.5</v>
      </c>
      <c r="P86" s="45">
        <v>0</v>
      </c>
    </row>
    <row r="87" spans="1:16" hidden="1" outlineLevel="1" collapsed="1">
      <c r="A87" s="8">
        <v>42856</v>
      </c>
      <c r="B87" s="45">
        <v>8.3097999999999992</v>
      </c>
      <c r="C87" s="45">
        <v>6.4852999999999996</v>
      </c>
      <c r="D87" s="45">
        <v>9.0147999999999993</v>
      </c>
      <c r="E87" s="45">
        <v>8.2988</v>
      </c>
      <c r="F87" s="45">
        <v>4.0979000000000001</v>
      </c>
      <c r="G87" s="45">
        <v>9.9082000000000008</v>
      </c>
      <c r="H87" s="45">
        <v>6.5523999999999996</v>
      </c>
      <c r="I87" s="45">
        <v>11.7499</v>
      </c>
      <c r="J87" s="45">
        <v>8.2988</v>
      </c>
      <c r="K87" s="45">
        <v>4.0979000000000001</v>
      </c>
      <c r="L87" s="45">
        <v>1.9141999999999999</v>
      </c>
      <c r="M87" s="45">
        <v>1.1362000000000001</v>
      </c>
      <c r="N87" s="45">
        <v>1.9275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6.4928999999999997</v>
      </c>
      <c r="C88" s="45">
        <v>5.2068000000000003</v>
      </c>
      <c r="D88" s="45">
        <v>6.6977000000000002</v>
      </c>
      <c r="E88" s="45">
        <v>6.9318</v>
      </c>
      <c r="F88" s="45">
        <v>4.3517000000000001</v>
      </c>
      <c r="G88" s="45">
        <v>9.7736999999999998</v>
      </c>
      <c r="H88" s="45">
        <v>5.2567000000000004</v>
      </c>
      <c r="I88" s="45">
        <v>12.3384</v>
      </c>
      <c r="J88" s="45">
        <v>6.9367000000000001</v>
      </c>
      <c r="K88" s="45">
        <v>4.3517000000000001</v>
      </c>
      <c r="L88" s="45">
        <v>3.7410999999999999</v>
      </c>
      <c r="M88" s="45">
        <v>1.2625999999999999</v>
      </c>
      <c r="N88" s="45">
        <v>3.7492999999999999</v>
      </c>
      <c r="O88" s="45">
        <v>2.7</v>
      </c>
      <c r="P88" s="45">
        <v>0</v>
      </c>
    </row>
    <row r="89" spans="1:16" hidden="1" outlineLevel="1" collapsed="1">
      <c r="A89" s="8">
        <v>42917</v>
      </c>
      <c r="B89" s="45">
        <v>7.4806999999999997</v>
      </c>
      <c r="C89" s="45">
        <v>5.5875000000000004</v>
      </c>
      <c r="D89" s="45">
        <v>9.0185999999999993</v>
      </c>
      <c r="E89" s="45">
        <v>7.8467000000000002</v>
      </c>
      <c r="F89" s="45">
        <v>4.3384999999999998</v>
      </c>
      <c r="G89" s="45">
        <v>8.2867999999999995</v>
      </c>
      <c r="H89" s="45">
        <v>5.6097000000000001</v>
      </c>
      <c r="I89" s="45">
        <v>11.375299999999999</v>
      </c>
      <c r="J89" s="45">
        <v>7.9241000000000001</v>
      </c>
      <c r="K89" s="45">
        <v>4.3384999999999998</v>
      </c>
      <c r="L89" s="45">
        <v>2.2061000000000002</v>
      </c>
      <c r="M89" s="45">
        <v>1.4128000000000001</v>
      </c>
      <c r="N89" s="45">
        <v>2.2061000000000002</v>
      </c>
      <c r="O89" s="45">
        <v>3.5148999999999999</v>
      </c>
      <c r="P89" s="45">
        <v>0</v>
      </c>
    </row>
    <row r="90" spans="1:16" hidden="1" outlineLevel="1" collapsed="1">
      <c r="A90" s="8">
        <v>42948</v>
      </c>
      <c r="B90" s="45">
        <v>7.9047999999999998</v>
      </c>
      <c r="C90" s="45">
        <v>5.6322999999999999</v>
      </c>
      <c r="D90" s="45">
        <v>9.2950999999999997</v>
      </c>
      <c r="E90" s="45">
        <v>7.0034000000000001</v>
      </c>
      <c r="F90" s="45">
        <v>7.0162000000000004</v>
      </c>
      <c r="G90" s="45">
        <v>8.6283999999999992</v>
      </c>
      <c r="H90" s="45">
        <v>5.6874000000000002</v>
      </c>
      <c r="I90" s="45">
        <v>10.8462</v>
      </c>
      <c r="J90" s="45">
        <v>7.0034000000000001</v>
      </c>
      <c r="K90" s="45">
        <v>7.0162000000000004</v>
      </c>
      <c r="L90" s="45">
        <v>2.6211000000000002</v>
      </c>
      <c r="M90" s="45">
        <v>0.87570000000000003</v>
      </c>
      <c r="N90" s="45">
        <v>2.6839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7.2809999999999997</v>
      </c>
      <c r="C91" s="45">
        <v>5.0667999999999997</v>
      </c>
      <c r="D91" s="45">
        <v>8.6273</v>
      </c>
      <c r="E91" s="45">
        <v>7.2526000000000002</v>
      </c>
      <c r="F91" s="45">
        <v>4.3769999999999998</v>
      </c>
      <c r="G91" s="45">
        <v>8.0823999999999998</v>
      </c>
      <c r="H91" s="45">
        <v>5.1238999999999999</v>
      </c>
      <c r="I91" s="45">
        <v>10.5029</v>
      </c>
      <c r="J91" s="45">
        <v>6.9962</v>
      </c>
      <c r="K91" s="45">
        <v>4.3769999999999998</v>
      </c>
      <c r="L91" s="45">
        <v>3.1004999999999998</v>
      </c>
      <c r="M91" s="45">
        <v>0.93169999999999997</v>
      </c>
      <c r="N91" s="45">
        <v>2.9939</v>
      </c>
      <c r="O91" s="45">
        <v>8.5</v>
      </c>
      <c r="P91" s="45">
        <v>0</v>
      </c>
    </row>
    <row r="92" spans="1:16" hidden="1" outlineLevel="1" collapsed="1">
      <c r="A92" s="8">
        <v>43009</v>
      </c>
      <c r="B92" s="45">
        <v>6.4367999999999999</v>
      </c>
      <c r="C92" s="45">
        <v>3.2856000000000001</v>
      </c>
      <c r="D92" s="45">
        <v>7.4436</v>
      </c>
      <c r="E92" s="45">
        <v>7.0702999999999996</v>
      </c>
      <c r="F92" s="45">
        <v>4.0895999999999999</v>
      </c>
      <c r="G92" s="45">
        <v>9.1349</v>
      </c>
      <c r="H92" s="45">
        <v>4.6978</v>
      </c>
      <c r="I92" s="45">
        <v>11.560600000000001</v>
      </c>
      <c r="J92" s="45">
        <v>7.2161</v>
      </c>
      <c r="K92" s="45">
        <v>4.0895999999999999</v>
      </c>
      <c r="L92" s="45">
        <v>3.7477</v>
      </c>
      <c r="M92" s="45">
        <v>0.1202</v>
      </c>
      <c r="N92" s="45">
        <v>4.3780999999999999</v>
      </c>
      <c r="O92" s="45">
        <v>3.7</v>
      </c>
      <c r="P92" s="45">
        <v>0</v>
      </c>
    </row>
    <row r="93" spans="1:16" hidden="1" outlineLevel="1" collapsed="1">
      <c r="A93" s="8">
        <v>43040</v>
      </c>
      <c r="B93" s="45">
        <v>7.6487999999999996</v>
      </c>
      <c r="C93" s="45">
        <v>4.6497000000000002</v>
      </c>
      <c r="D93" s="45">
        <v>9.2274999999999991</v>
      </c>
      <c r="E93" s="45">
        <v>9.8686000000000007</v>
      </c>
      <c r="F93" s="45">
        <v>6.0213999999999999</v>
      </c>
      <c r="G93" s="45">
        <v>8.3665000000000003</v>
      </c>
      <c r="H93" s="45">
        <v>4.7214</v>
      </c>
      <c r="I93" s="45">
        <v>10.938700000000001</v>
      </c>
      <c r="J93" s="45">
        <v>10.113200000000001</v>
      </c>
      <c r="K93" s="45">
        <v>6.0213999999999999</v>
      </c>
      <c r="L93" s="45">
        <v>3.5270000000000001</v>
      </c>
      <c r="M93" s="45">
        <v>0.37069999999999997</v>
      </c>
      <c r="N93" s="45">
        <v>3.6278000000000001</v>
      </c>
      <c r="O93" s="45">
        <v>5.2</v>
      </c>
      <c r="P93" s="45">
        <v>0</v>
      </c>
    </row>
    <row r="94" spans="1:16" hidden="1" outlineLevel="1" collapsed="1">
      <c r="A94" s="8">
        <v>43070</v>
      </c>
      <c r="B94" s="45">
        <v>8.8170000000000002</v>
      </c>
      <c r="C94" s="45">
        <v>5.8380999999999998</v>
      </c>
      <c r="D94" s="45">
        <v>10.3096</v>
      </c>
      <c r="E94" s="45">
        <v>6.8003999999999998</v>
      </c>
      <c r="F94" s="45">
        <v>6.2111999999999998</v>
      </c>
      <c r="G94" s="45">
        <v>9.2212999999999994</v>
      </c>
      <c r="H94" s="45">
        <v>5.8868</v>
      </c>
      <c r="I94" s="45">
        <v>11.069599999999999</v>
      </c>
      <c r="J94" s="45">
        <v>6.8087999999999997</v>
      </c>
      <c r="K94" s="45">
        <v>7.3441999999999998</v>
      </c>
      <c r="L94" s="45">
        <v>3.8077000000000001</v>
      </c>
      <c r="M94" s="45">
        <v>0.77290000000000003</v>
      </c>
      <c r="N94" s="45">
        <v>3.9863</v>
      </c>
      <c r="O94" s="45">
        <v>3.55</v>
      </c>
      <c r="P94" s="45">
        <v>0.5</v>
      </c>
    </row>
    <row r="95" spans="1:16" hidden="1" outlineLevel="1" collapsed="1">
      <c r="A95" s="8">
        <v>43101</v>
      </c>
      <c r="B95" s="45">
        <v>8.7715999999999994</v>
      </c>
      <c r="C95" s="45">
        <v>5.742</v>
      </c>
      <c r="D95" s="45">
        <v>9.8873999999999995</v>
      </c>
      <c r="E95" s="45">
        <v>6.4904000000000002</v>
      </c>
      <c r="F95" s="45">
        <v>4.0968</v>
      </c>
      <c r="G95" s="45">
        <v>9.5298999999999996</v>
      </c>
      <c r="H95" s="45">
        <v>5.7561999999999998</v>
      </c>
      <c r="I95" s="45">
        <v>11.2065</v>
      </c>
      <c r="J95" s="45">
        <v>6.4949000000000003</v>
      </c>
      <c r="K95" s="45">
        <v>4.0968</v>
      </c>
      <c r="L95" s="45">
        <v>3.25</v>
      </c>
      <c r="M95" s="45">
        <v>8.7900000000000006E-2</v>
      </c>
      <c r="N95" s="45">
        <v>3.2631000000000001</v>
      </c>
      <c r="O95" s="45">
        <v>4</v>
      </c>
      <c r="P95" s="45">
        <v>0</v>
      </c>
    </row>
    <row r="96" spans="1:16" hidden="1" outlineLevel="1" collapsed="1">
      <c r="A96" s="8">
        <v>43132</v>
      </c>
      <c r="B96" s="45">
        <v>8.9052000000000007</v>
      </c>
      <c r="C96" s="45">
        <v>4.7721999999999998</v>
      </c>
      <c r="D96" s="45">
        <v>10.629799999999999</v>
      </c>
      <c r="E96" s="45">
        <v>5.8579999999999997</v>
      </c>
      <c r="F96" s="45">
        <v>4.2438000000000002</v>
      </c>
      <c r="G96" s="45">
        <v>9.4687999999999999</v>
      </c>
      <c r="H96" s="45">
        <v>4.7930000000000001</v>
      </c>
      <c r="I96" s="45">
        <v>11.687900000000001</v>
      </c>
      <c r="J96" s="45">
        <v>5.8579999999999997</v>
      </c>
      <c r="K96" s="45">
        <v>4.0242000000000004</v>
      </c>
      <c r="L96" s="45">
        <v>3.1873999999999998</v>
      </c>
      <c r="M96" s="45">
        <v>4.02E-2</v>
      </c>
      <c r="N96" s="45">
        <v>3.1629999999999998</v>
      </c>
      <c r="O96" s="45">
        <v>0</v>
      </c>
      <c r="P96" s="45">
        <v>5</v>
      </c>
    </row>
    <row r="97" spans="1:16" hidden="1" outlineLevel="1" collapsed="1">
      <c r="A97" s="8">
        <v>43160</v>
      </c>
      <c r="B97" s="45">
        <v>9.2867999999999995</v>
      </c>
      <c r="C97" s="45">
        <v>5.8277999999999999</v>
      </c>
      <c r="D97" s="45">
        <v>11.4057</v>
      </c>
      <c r="E97" s="45">
        <v>6.4366000000000003</v>
      </c>
      <c r="F97" s="45">
        <v>4</v>
      </c>
      <c r="G97" s="45">
        <v>9.5752000000000006</v>
      </c>
      <c r="H97" s="45">
        <v>5.8376999999999999</v>
      </c>
      <c r="I97" s="45">
        <v>12.018800000000001</v>
      </c>
      <c r="J97" s="45">
        <v>6.5419</v>
      </c>
      <c r="K97" s="45">
        <v>4</v>
      </c>
      <c r="L97" s="45">
        <v>3.2164000000000001</v>
      </c>
      <c r="M97" s="45">
        <v>2.5444</v>
      </c>
      <c r="N97" s="45">
        <v>3.2930000000000001</v>
      </c>
      <c r="O97" s="45">
        <v>0.49769999999999998</v>
      </c>
      <c r="P97" s="45">
        <v>0</v>
      </c>
    </row>
    <row r="98" spans="1:16" hidden="1" outlineLevel="1" collapsed="1">
      <c r="A98" s="8">
        <v>43191</v>
      </c>
      <c r="B98" s="45">
        <v>7.7525000000000004</v>
      </c>
      <c r="C98" s="45">
        <v>5.6707000000000001</v>
      </c>
      <c r="D98" s="45">
        <v>8.3854000000000006</v>
      </c>
      <c r="E98" s="45">
        <v>10.3279</v>
      </c>
      <c r="F98" s="45">
        <v>4</v>
      </c>
      <c r="G98" s="45">
        <v>10.4222</v>
      </c>
      <c r="H98" s="45">
        <v>5.6798000000000002</v>
      </c>
      <c r="I98" s="45">
        <v>13.076000000000001</v>
      </c>
      <c r="J98" s="45">
        <v>11.5671</v>
      </c>
      <c r="K98" s="45">
        <v>4</v>
      </c>
      <c r="L98" s="45">
        <v>2.5670999999999999</v>
      </c>
      <c r="M98" s="45">
        <v>0.80459999999999998</v>
      </c>
      <c r="N98" s="45">
        <v>2.5653999999999999</v>
      </c>
      <c r="O98" s="45">
        <v>3.9</v>
      </c>
      <c r="P98" s="45">
        <v>0</v>
      </c>
    </row>
    <row r="99" spans="1:16" hidden="1" outlineLevel="1" collapsed="1">
      <c r="A99" s="8">
        <v>43221</v>
      </c>
      <c r="B99" s="45">
        <v>8.4794</v>
      </c>
      <c r="C99" s="45">
        <v>5.8700999999999999</v>
      </c>
      <c r="D99" s="45">
        <v>10.1669</v>
      </c>
      <c r="E99" s="45">
        <v>11.7585</v>
      </c>
      <c r="F99" s="45">
        <v>2.2959000000000001</v>
      </c>
      <c r="G99" s="45">
        <v>9.8284000000000002</v>
      </c>
      <c r="H99" s="45">
        <v>6.3392999999999997</v>
      </c>
      <c r="I99" s="45">
        <v>12.4895</v>
      </c>
      <c r="J99" s="45">
        <v>11.7585</v>
      </c>
      <c r="K99" s="45">
        <v>4</v>
      </c>
      <c r="L99" s="45">
        <v>2.5749</v>
      </c>
      <c r="M99" s="45">
        <v>0.1066</v>
      </c>
      <c r="N99" s="45">
        <v>3.1459000000000001</v>
      </c>
      <c r="O99" s="45">
        <v>0</v>
      </c>
      <c r="P99" s="45">
        <v>0.1</v>
      </c>
    </row>
    <row r="100" spans="1:16" hidden="1" outlineLevel="1" collapsed="1">
      <c r="A100" s="8">
        <v>43252</v>
      </c>
      <c r="B100" s="45">
        <v>9.6007999999999996</v>
      </c>
      <c r="C100" s="45">
        <v>5.4884000000000004</v>
      </c>
      <c r="D100" s="45">
        <v>11.248200000000001</v>
      </c>
      <c r="E100" s="45">
        <v>10.0113</v>
      </c>
      <c r="F100" s="45">
        <v>0</v>
      </c>
      <c r="G100" s="45">
        <v>10.3567</v>
      </c>
      <c r="H100" s="45">
        <v>5.4950000000000001</v>
      </c>
      <c r="I100" s="45">
        <v>12.6835</v>
      </c>
      <c r="J100" s="45">
        <v>10.0113</v>
      </c>
      <c r="K100" s="45">
        <v>0</v>
      </c>
      <c r="L100" s="45">
        <v>3.4506000000000001</v>
      </c>
      <c r="M100" s="45">
        <v>0.97940000000000005</v>
      </c>
      <c r="N100" s="45">
        <v>3.4601000000000002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8.5561000000000007</v>
      </c>
      <c r="C101" s="45">
        <v>5.5567000000000002</v>
      </c>
      <c r="D101" s="45">
        <v>9.6914999999999996</v>
      </c>
      <c r="E101" s="45">
        <v>9.0977999999999994</v>
      </c>
      <c r="F101" s="45">
        <v>6</v>
      </c>
      <c r="G101" s="45">
        <v>10.549899999999999</v>
      </c>
      <c r="H101" s="45">
        <v>5.7930999999999999</v>
      </c>
      <c r="I101" s="45">
        <v>13.586499999999999</v>
      </c>
      <c r="J101" s="45">
        <v>9.0977999999999994</v>
      </c>
      <c r="K101" s="45">
        <v>6</v>
      </c>
      <c r="L101" s="45">
        <v>3.3645999999999998</v>
      </c>
      <c r="M101" s="45">
        <v>0.1174</v>
      </c>
      <c r="N101" s="45">
        <v>3.5007000000000001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9.1097999999999999</v>
      </c>
      <c r="C102" s="45">
        <v>5.3205</v>
      </c>
      <c r="D102" s="45">
        <v>10.728400000000001</v>
      </c>
      <c r="E102" s="45">
        <v>6.1932</v>
      </c>
      <c r="F102" s="45">
        <v>9.5287000000000006</v>
      </c>
      <c r="G102" s="45">
        <v>10.2995</v>
      </c>
      <c r="H102" s="45">
        <v>5.2874999999999996</v>
      </c>
      <c r="I102" s="45">
        <v>13.114000000000001</v>
      </c>
      <c r="J102" s="45">
        <v>6.1932</v>
      </c>
      <c r="K102" s="45">
        <v>9.5287000000000006</v>
      </c>
      <c r="L102" s="45">
        <v>3.5023</v>
      </c>
      <c r="M102" s="45">
        <v>7.8910999999999998</v>
      </c>
      <c r="N102" s="45">
        <v>3.41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11.339700000000001</v>
      </c>
      <c r="C103" s="45">
        <v>6.9008000000000003</v>
      </c>
      <c r="D103" s="45">
        <v>13.4497</v>
      </c>
      <c r="E103" s="45">
        <v>6.7689000000000004</v>
      </c>
      <c r="F103" s="45">
        <v>4.9076000000000004</v>
      </c>
      <c r="G103" s="45">
        <v>11.8429</v>
      </c>
      <c r="H103" s="45">
        <v>6.9016000000000002</v>
      </c>
      <c r="I103" s="45">
        <v>14.415800000000001</v>
      </c>
      <c r="J103" s="45">
        <v>6.8013000000000003</v>
      </c>
      <c r="K103" s="45">
        <v>4.9076000000000004</v>
      </c>
      <c r="L103" s="45">
        <v>3.5312999999999999</v>
      </c>
      <c r="M103" s="45">
        <v>2.5438000000000001</v>
      </c>
      <c r="N103" s="45">
        <v>3.5310999999999999</v>
      </c>
      <c r="O103" s="45">
        <v>3.8</v>
      </c>
      <c r="P103" s="45">
        <v>0</v>
      </c>
    </row>
    <row r="104" spans="1:16" hidden="1" outlineLevel="1" collapsed="1">
      <c r="A104" s="8">
        <v>43374</v>
      </c>
      <c r="B104" s="45">
        <v>10.469099999999999</v>
      </c>
      <c r="C104" s="45">
        <v>6.4065000000000003</v>
      </c>
      <c r="D104" s="45">
        <v>12.6548</v>
      </c>
      <c r="E104" s="45">
        <v>6.5345000000000004</v>
      </c>
      <c r="F104" s="45">
        <v>8.2750000000000004</v>
      </c>
      <c r="G104" s="45">
        <v>11.439399999999999</v>
      </c>
      <c r="H104" s="45">
        <v>6.4127999999999998</v>
      </c>
      <c r="I104" s="45">
        <v>14.640700000000001</v>
      </c>
      <c r="J104" s="45">
        <v>7.7896000000000001</v>
      </c>
      <c r="K104" s="45">
        <v>8.2750000000000004</v>
      </c>
      <c r="L104" s="45">
        <v>3.9327000000000001</v>
      </c>
      <c r="M104" s="45">
        <v>4.0202</v>
      </c>
      <c r="N104" s="45">
        <v>4.0076999999999998</v>
      </c>
      <c r="O104" s="45">
        <v>2.7484999999999999</v>
      </c>
      <c r="P104" s="45">
        <v>0</v>
      </c>
    </row>
    <row r="105" spans="1:16" hidden="1" outlineLevel="1" collapsed="1">
      <c r="A105" s="8">
        <v>43405</v>
      </c>
      <c r="B105" s="45">
        <v>9.4756999999999998</v>
      </c>
      <c r="C105" s="45">
        <v>7.3613999999999997</v>
      </c>
      <c r="D105" s="45">
        <v>10.1469</v>
      </c>
      <c r="E105" s="45">
        <v>9.1354000000000006</v>
      </c>
      <c r="F105" s="45">
        <v>10.574999999999999</v>
      </c>
      <c r="G105" s="45">
        <v>12.525700000000001</v>
      </c>
      <c r="H105" s="45">
        <v>7.4036999999999997</v>
      </c>
      <c r="I105" s="45">
        <v>15.7235</v>
      </c>
      <c r="J105" s="45">
        <v>10.5388</v>
      </c>
      <c r="K105" s="45">
        <v>10.574999999999999</v>
      </c>
      <c r="L105" s="45">
        <v>3.6425999999999998</v>
      </c>
      <c r="M105" s="45">
        <v>2.9554999999999998</v>
      </c>
      <c r="N105" s="45">
        <v>3.6452</v>
      </c>
      <c r="O105" s="45">
        <v>3.8098000000000001</v>
      </c>
      <c r="P105" s="45">
        <v>0</v>
      </c>
    </row>
    <row r="106" spans="1:16" hidden="1" outlineLevel="1" collapsed="1">
      <c r="A106" s="8">
        <v>43435</v>
      </c>
      <c r="B106" s="45">
        <v>11.5007</v>
      </c>
      <c r="C106" s="45">
        <v>8.6583000000000006</v>
      </c>
      <c r="D106" s="45">
        <v>12.645</v>
      </c>
      <c r="E106" s="45">
        <v>11.696</v>
      </c>
      <c r="F106" s="45">
        <v>10.964600000000001</v>
      </c>
      <c r="G106" s="45">
        <v>13.3475</v>
      </c>
      <c r="H106" s="45">
        <v>8.6626999999999992</v>
      </c>
      <c r="I106" s="45">
        <v>15.845599999999999</v>
      </c>
      <c r="J106" s="45">
        <v>11.696</v>
      </c>
      <c r="K106" s="45">
        <v>10.964600000000001</v>
      </c>
      <c r="L106" s="45">
        <v>2.0695999999999999</v>
      </c>
      <c r="M106" s="45">
        <v>6.0728999999999997</v>
      </c>
      <c r="N106" s="45">
        <v>2.0577000000000001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11.8117</v>
      </c>
      <c r="C107" s="45">
        <v>7.5324999999999998</v>
      </c>
      <c r="D107" s="45">
        <v>13.1553</v>
      </c>
      <c r="E107" s="45">
        <v>9.1641999999999992</v>
      </c>
      <c r="F107" s="45">
        <v>15.335900000000001</v>
      </c>
      <c r="G107" s="45">
        <v>12.989699999999999</v>
      </c>
      <c r="H107" s="45">
        <v>7.6132999999999997</v>
      </c>
      <c r="I107" s="45">
        <v>15.101800000000001</v>
      </c>
      <c r="J107" s="45">
        <v>10.084899999999999</v>
      </c>
      <c r="K107" s="45">
        <v>15.335900000000001</v>
      </c>
      <c r="L107" s="45">
        <v>3.0188000000000001</v>
      </c>
      <c r="M107" s="45">
        <v>1.9016999999999999</v>
      </c>
      <c r="N107" s="45">
        <v>3.0487000000000002</v>
      </c>
      <c r="O107" s="45">
        <v>3.3260999999999998</v>
      </c>
      <c r="P107" s="45">
        <v>0</v>
      </c>
    </row>
    <row r="108" spans="1:16" hidden="1" outlineLevel="1" collapsed="1">
      <c r="A108" s="8">
        <v>43497</v>
      </c>
      <c r="B108" s="45">
        <v>11.4862</v>
      </c>
      <c r="C108" s="45">
        <v>7.3175999999999997</v>
      </c>
      <c r="D108" s="45">
        <v>13.2927</v>
      </c>
      <c r="E108" s="45">
        <v>9.7821999999999996</v>
      </c>
      <c r="F108" s="45">
        <v>12.443</v>
      </c>
      <c r="G108" s="45">
        <v>12.6107</v>
      </c>
      <c r="H108" s="45">
        <v>7.3560999999999996</v>
      </c>
      <c r="I108" s="45">
        <v>15.3375</v>
      </c>
      <c r="J108" s="45">
        <v>10.979900000000001</v>
      </c>
      <c r="K108" s="45">
        <v>12.443</v>
      </c>
      <c r="L108" s="45">
        <v>3.2362000000000002</v>
      </c>
      <c r="M108" s="45">
        <v>2.8776999999999999</v>
      </c>
      <c r="N108" s="45">
        <v>3.1964999999999999</v>
      </c>
      <c r="O108" s="45">
        <v>5.2</v>
      </c>
      <c r="P108" s="45">
        <v>0</v>
      </c>
    </row>
    <row r="109" spans="1:16" hidden="1" outlineLevel="1" collapsed="1">
      <c r="A109" s="8">
        <v>43525</v>
      </c>
      <c r="B109" s="45">
        <v>10.6875</v>
      </c>
      <c r="C109" s="45">
        <v>7.6738999999999997</v>
      </c>
      <c r="D109" s="45">
        <v>12.2218</v>
      </c>
      <c r="E109" s="45">
        <v>9.1096000000000004</v>
      </c>
      <c r="F109" s="45">
        <v>10.529</v>
      </c>
      <c r="G109" s="45">
        <v>11.8813</v>
      </c>
      <c r="H109" s="45">
        <v>7.6993</v>
      </c>
      <c r="I109" s="45">
        <v>14.8371</v>
      </c>
      <c r="J109" s="45">
        <v>9.1096000000000004</v>
      </c>
      <c r="K109" s="45">
        <v>10.529</v>
      </c>
      <c r="L109" s="45">
        <v>3.7147999999999999</v>
      </c>
      <c r="M109" s="45">
        <v>3.6739000000000002</v>
      </c>
      <c r="N109" s="45">
        <v>3.7151999999999998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11.2996</v>
      </c>
      <c r="C110" s="45">
        <v>7.01</v>
      </c>
      <c r="D110" s="45">
        <v>13.0783</v>
      </c>
      <c r="E110" s="45">
        <v>8.3610000000000007</v>
      </c>
      <c r="F110" s="45">
        <v>8.3571000000000009</v>
      </c>
      <c r="G110" s="45">
        <v>12.2707</v>
      </c>
      <c r="H110" s="45">
        <v>7.0213999999999999</v>
      </c>
      <c r="I110" s="45">
        <v>14.812200000000001</v>
      </c>
      <c r="J110" s="45">
        <v>8.5</v>
      </c>
      <c r="K110" s="45">
        <v>9.3895999999999997</v>
      </c>
      <c r="L110" s="45">
        <v>3.3734999999999999</v>
      </c>
      <c r="M110" s="45">
        <v>5.1063000000000001</v>
      </c>
      <c r="N110" s="45">
        <v>3.3315000000000001</v>
      </c>
      <c r="O110" s="45">
        <v>4.4805000000000001</v>
      </c>
      <c r="P110" s="45">
        <v>2.8</v>
      </c>
    </row>
    <row r="111" spans="1:16" hidden="1" outlineLevel="1" collapsed="1">
      <c r="A111" s="8">
        <v>43586</v>
      </c>
      <c r="B111" s="45">
        <v>10.9726</v>
      </c>
      <c r="C111" s="45">
        <v>7.2843999999999998</v>
      </c>
      <c r="D111" s="45">
        <v>11.7204</v>
      </c>
      <c r="E111" s="45">
        <v>8.1747999999999994</v>
      </c>
      <c r="F111" s="45">
        <v>10.959</v>
      </c>
      <c r="G111" s="45">
        <v>13.194900000000001</v>
      </c>
      <c r="H111" s="45">
        <v>7.3175999999999997</v>
      </c>
      <c r="I111" s="45">
        <v>14.901400000000001</v>
      </c>
      <c r="J111" s="45">
        <v>8.2700999999999993</v>
      </c>
      <c r="K111" s="45">
        <v>10.959</v>
      </c>
      <c r="L111" s="45">
        <v>3.6621999999999999</v>
      </c>
      <c r="M111" s="45">
        <v>1.26E-2</v>
      </c>
      <c r="N111" s="45">
        <v>3.6793</v>
      </c>
      <c r="O111" s="45">
        <v>0.01</v>
      </c>
      <c r="P111" s="45">
        <v>0</v>
      </c>
    </row>
    <row r="112" spans="1:16" hidden="1" outlineLevel="1" collapsed="1">
      <c r="A112" s="8">
        <v>43617</v>
      </c>
      <c r="B112" s="45">
        <v>11.902100000000001</v>
      </c>
      <c r="C112" s="45">
        <v>6.7027999999999999</v>
      </c>
      <c r="D112" s="45">
        <v>12.9626</v>
      </c>
      <c r="E112" s="45">
        <v>9.8887999999999998</v>
      </c>
      <c r="F112" s="45">
        <v>6.7613000000000003</v>
      </c>
      <c r="G112" s="45">
        <v>13.759499999999999</v>
      </c>
      <c r="H112" s="45">
        <v>6.7034000000000002</v>
      </c>
      <c r="I112" s="45">
        <v>15.323700000000001</v>
      </c>
      <c r="J112" s="45">
        <v>9.8887999999999998</v>
      </c>
      <c r="K112" s="45">
        <v>11.2493</v>
      </c>
      <c r="L112" s="45">
        <v>3.2323</v>
      </c>
      <c r="M112" s="45">
        <v>4.3939000000000004</v>
      </c>
      <c r="N112" s="45">
        <v>3.2016</v>
      </c>
      <c r="O112" s="45">
        <v>0</v>
      </c>
      <c r="P112" s="45">
        <v>3.5</v>
      </c>
    </row>
    <row r="113" spans="1:16" hidden="1" outlineLevel="1" collapsed="1">
      <c r="A113" s="8">
        <v>43647</v>
      </c>
      <c r="B113" s="45">
        <v>10.2484</v>
      </c>
      <c r="C113" s="45">
        <v>5.8360000000000003</v>
      </c>
      <c r="D113" s="45">
        <v>11.9055</v>
      </c>
      <c r="E113" s="45">
        <v>8.3649000000000004</v>
      </c>
      <c r="F113" s="45">
        <v>9.9761000000000006</v>
      </c>
      <c r="G113" s="45">
        <v>11.624700000000001</v>
      </c>
      <c r="H113" s="45">
        <v>5.8293999999999997</v>
      </c>
      <c r="I113" s="45">
        <v>14.4809</v>
      </c>
      <c r="J113" s="45">
        <v>9.6104000000000003</v>
      </c>
      <c r="K113" s="45">
        <v>9.9761000000000006</v>
      </c>
      <c r="L113" s="45">
        <v>3.8428</v>
      </c>
      <c r="M113" s="45">
        <v>6.9077000000000002</v>
      </c>
      <c r="N113" s="45">
        <v>3.9317000000000002</v>
      </c>
      <c r="O113" s="45">
        <v>1.6377999999999999</v>
      </c>
      <c r="P113" s="45">
        <v>0</v>
      </c>
    </row>
    <row r="114" spans="1:16" hidden="1" outlineLevel="1" collapsed="1">
      <c r="A114" s="8">
        <v>43678</v>
      </c>
      <c r="B114" s="45">
        <v>12.0289</v>
      </c>
      <c r="C114" s="45">
        <v>6.1471999999999998</v>
      </c>
      <c r="D114" s="45">
        <v>13.616099999999999</v>
      </c>
      <c r="E114" s="45">
        <v>10.2721</v>
      </c>
      <c r="F114" s="45">
        <v>10.425700000000001</v>
      </c>
      <c r="G114" s="45">
        <v>13.209899999999999</v>
      </c>
      <c r="H114" s="45">
        <v>6.1493000000000002</v>
      </c>
      <c r="I114" s="45">
        <v>15.4527</v>
      </c>
      <c r="J114" s="45">
        <v>11.1372</v>
      </c>
      <c r="K114" s="45">
        <v>10.425700000000001</v>
      </c>
      <c r="L114" s="45">
        <v>2.7440000000000002</v>
      </c>
      <c r="M114" s="45">
        <v>4.3277000000000001</v>
      </c>
      <c r="N114" s="45">
        <v>2.7747000000000002</v>
      </c>
      <c r="O114" s="45">
        <v>1.9824999999999999</v>
      </c>
      <c r="P114" s="45">
        <v>0</v>
      </c>
    </row>
    <row r="115" spans="1:16" hidden="1" outlineLevel="1" collapsed="1">
      <c r="A115" s="8">
        <v>43709</v>
      </c>
      <c r="B115" s="45">
        <v>11.1267</v>
      </c>
      <c r="C115" s="45">
        <v>6.3967000000000001</v>
      </c>
      <c r="D115" s="45">
        <v>11.962300000000001</v>
      </c>
      <c r="E115" s="45">
        <v>9.7423000000000002</v>
      </c>
      <c r="F115" s="45">
        <v>10.6584</v>
      </c>
      <c r="G115" s="45">
        <v>13.509499999999999</v>
      </c>
      <c r="H115" s="45">
        <v>6.4438000000000004</v>
      </c>
      <c r="I115" s="45">
        <v>15.2767</v>
      </c>
      <c r="J115" s="45">
        <v>10.550800000000001</v>
      </c>
      <c r="K115" s="45">
        <v>10.6584</v>
      </c>
      <c r="L115" s="45">
        <v>3.3191000000000002</v>
      </c>
      <c r="M115" s="45">
        <v>0.97919999999999996</v>
      </c>
      <c r="N115" s="45">
        <v>3.3508</v>
      </c>
      <c r="O115" s="45">
        <v>1.2722</v>
      </c>
      <c r="P115" s="45">
        <v>0</v>
      </c>
    </row>
    <row r="116" spans="1:16" hidden="1" outlineLevel="1" collapsed="1">
      <c r="A116" s="8">
        <v>43739</v>
      </c>
      <c r="B116" s="45">
        <v>11.5464</v>
      </c>
      <c r="C116" s="45">
        <v>7.0312000000000001</v>
      </c>
      <c r="D116" s="45">
        <v>12.694800000000001</v>
      </c>
      <c r="E116" s="45">
        <v>8.6875999999999998</v>
      </c>
      <c r="F116" s="45">
        <v>8.1067</v>
      </c>
      <c r="G116" s="45">
        <v>13.3475</v>
      </c>
      <c r="H116" s="45">
        <v>7.1311</v>
      </c>
      <c r="I116" s="45">
        <v>14.9384</v>
      </c>
      <c r="J116" s="45">
        <v>9.5815999999999999</v>
      </c>
      <c r="K116" s="45">
        <v>11.972300000000001</v>
      </c>
      <c r="L116" s="45">
        <v>3.1139000000000001</v>
      </c>
      <c r="M116" s="45">
        <v>1.8002</v>
      </c>
      <c r="N116" s="45">
        <v>3.3994</v>
      </c>
      <c r="O116" s="45">
        <v>1.3</v>
      </c>
      <c r="P116" s="45">
        <v>1.3</v>
      </c>
    </row>
    <row r="117" spans="1:16" hidden="1" outlineLevel="1" collapsed="1">
      <c r="A117" s="8">
        <v>43770</v>
      </c>
      <c r="B117" s="45">
        <v>11.1678</v>
      </c>
      <c r="C117" s="45">
        <v>7.1494999999999997</v>
      </c>
      <c r="D117" s="45">
        <v>12.594099999999999</v>
      </c>
      <c r="E117" s="45">
        <v>8.0998999999999999</v>
      </c>
      <c r="F117" s="45">
        <v>3.2206000000000001</v>
      </c>
      <c r="G117" s="45">
        <v>12.497</v>
      </c>
      <c r="H117" s="45">
        <v>7.3384</v>
      </c>
      <c r="I117" s="45">
        <v>14.151</v>
      </c>
      <c r="J117" s="45">
        <v>9.1060999999999996</v>
      </c>
      <c r="K117" s="45">
        <v>9.2012</v>
      </c>
      <c r="L117" s="45">
        <v>2.3464999999999998</v>
      </c>
      <c r="M117" s="45">
        <v>1.4294</v>
      </c>
      <c r="N117" s="45">
        <v>2.6406999999999998</v>
      </c>
      <c r="O117" s="45">
        <v>1.2658</v>
      </c>
      <c r="P117" s="45">
        <v>1.3</v>
      </c>
    </row>
    <row r="118" spans="1:16" hidden="1" outlineLevel="1" collapsed="1">
      <c r="A118" s="8">
        <v>43800</v>
      </c>
      <c r="B118" s="45">
        <v>11.000999999999999</v>
      </c>
      <c r="C118" s="45">
        <v>7.9135999999999997</v>
      </c>
      <c r="D118" s="45">
        <v>11.923999999999999</v>
      </c>
      <c r="E118" s="45">
        <v>8.8401999999999994</v>
      </c>
      <c r="F118" s="45">
        <v>7.2895000000000003</v>
      </c>
      <c r="G118" s="45">
        <v>11.862500000000001</v>
      </c>
      <c r="H118" s="45">
        <v>8.1336999999999993</v>
      </c>
      <c r="I118" s="45">
        <v>13.071400000000001</v>
      </c>
      <c r="J118" s="45">
        <v>9.5076000000000001</v>
      </c>
      <c r="K118" s="45">
        <v>7.2895000000000003</v>
      </c>
      <c r="L118" s="45">
        <v>2.6865999999999999</v>
      </c>
      <c r="M118" s="45">
        <v>0.30790000000000001</v>
      </c>
      <c r="N118" s="45">
        <v>2.88</v>
      </c>
      <c r="O118" s="45">
        <v>1.2298</v>
      </c>
      <c r="P118" s="45">
        <v>0</v>
      </c>
    </row>
    <row r="119" spans="1:16" hidden="1" outlineLevel="1" collapsed="1">
      <c r="A119" s="8">
        <v>43831</v>
      </c>
      <c r="B119" s="45">
        <v>10.8079</v>
      </c>
      <c r="C119" s="45">
        <v>8.2167999999999992</v>
      </c>
      <c r="D119" s="45">
        <v>11.409700000000001</v>
      </c>
      <c r="E119" s="45">
        <v>10.853199999999999</v>
      </c>
      <c r="F119" s="45">
        <v>4.0237999999999996</v>
      </c>
      <c r="G119" s="45">
        <v>11.4755</v>
      </c>
      <c r="H119" s="45">
        <v>8.2894000000000005</v>
      </c>
      <c r="I119" s="45">
        <v>12.276</v>
      </c>
      <c r="J119" s="45">
        <v>11.5</v>
      </c>
      <c r="K119" s="45">
        <v>4.0237999999999996</v>
      </c>
      <c r="L119" s="45">
        <v>2.0792999999999999</v>
      </c>
      <c r="M119" s="45">
        <v>0.01</v>
      </c>
      <c r="N119" s="45">
        <v>2.1655000000000002</v>
      </c>
      <c r="O119" s="45">
        <v>0.95209999999999995</v>
      </c>
      <c r="P119" s="45">
        <v>0</v>
      </c>
    </row>
    <row r="120" spans="1:16" hidden="1" outlineLevel="1" collapsed="1">
      <c r="A120" s="8">
        <v>43862</v>
      </c>
      <c r="B120" s="45">
        <v>7.3864999999999998</v>
      </c>
      <c r="C120" s="45">
        <v>6.2805</v>
      </c>
      <c r="D120" s="45">
        <v>7.5533999999999999</v>
      </c>
      <c r="E120" s="45">
        <v>7.2205000000000004</v>
      </c>
      <c r="F120" s="45">
        <v>4.1576000000000004</v>
      </c>
      <c r="G120" s="45">
        <v>9.1856000000000009</v>
      </c>
      <c r="H120" s="45">
        <v>6.5004999999999997</v>
      </c>
      <c r="I120" s="45">
        <v>9.7765000000000004</v>
      </c>
      <c r="J120" s="45">
        <v>7.6054000000000004</v>
      </c>
      <c r="K120" s="45">
        <v>4.5076000000000001</v>
      </c>
      <c r="L120" s="45">
        <v>2.9113000000000002</v>
      </c>
      <c r="M120" s="45">
        <v>0.99019999999999997</v>
      </c>
      <c r="N120" s="45">
        <v>2.9565000000000001</v>
      </c>
      <c r="O120" s="45">
        <v>0.80330000000000001</v>
      </c>
      <c r="P120" s="45">
        <v>0.2</v>
      </c>
    </row>
    <row r="121" spans="1:16" hidden="1" outlineLevel="1" collapsed="1">
      <c r="A121" s="8">
        <v>43891</v>
      </c>
      <c r="B121" s="45">
        <v>8.4261999999999997</v>
      </c>
      <c r="C121" s="45">
        <v>5.5861999999999998</v>
      </c>
      <c r="D121" s="45">
        <v>9.2256999999999998</v>
      </c>
      <c r="E121" s="45">
        <v>4.7990000000000004</v>
      </c>
      <c r="F121" s="45">
        <v>4.3140000000000001</v>
      </c>
      <c r="G121" s="45">
        <v>9.1231000000000009</v>
      </c>
      <c r="H121" s="45">
        <v>5.6040000000000001</v>
      </c>
      <c r="I121" s="45">
        <v>9.9133999999999993</v>
      </c>
      <c r="J121" s="45">
        <v>7.9359000000000002</v>
      </c>
      <c r="K121" s="45">
        <v>4.3140000000000001</v>
      </c>
      <c r="L121" s="45">
        <v>2.1798999999999999</v>
      </c>
      <c r="M121" s="45">
        <v>0.96699999999999997</v>
      </c>
      <c r="N121" s="45">
        <v>2.8203999999999998</v>
      </c>
      <c r="O121" s="45">
        <v>4.7199999999999999E-2</v>
      </c>
      <c r="P121" s="45">
        <v>0</v>
      </c>
    </row>
    <row r="122" spans="1:16" hidden="1" outlineLevel="1" collapsed="1">
      <c r="A122" s="8">
        <v>43922</v>
      </c>
      <c r="B122" s="45">
        <v>9.0923999999999996</v>
      </c>
      <c r="C122" s="45">
        <v>5.9732000000000003</v>
      </c>
      <c r="D122" s="45">
        <v>9.5851000000000006</v>
      </c>
      <c r="E122" s="45">
        <v>6.6833</v>
      </c>
      <c r="F122" s="45">
        <v>4.1159999999999997</v>
      </c>
      <c r="G122" s="45">
        <v>9.5578000000000003</v>
      </c>
      <c r="H122" s="45">
        <v>6.0124000000000004</v>
      </c>
      <c r="I122" s="45">
        <v>10.097300000000001</v>
      </c>
      <c r="J122" s="45">
        <v>6.7778</v>
      </c>
      <c r="K122" s="45">
        <v>4.1159999999999997</v>
      </c>
      <c r="L122" s="45">
        <v>2.9769000000000001</v>
      </c>
      <c r="M122" s="45">
        <v>0.43769999999999998</v>
      </c>
      <c r="N122" s="45">
        <v>1.9287000000000001</v>
      </c>
      <c r="O122" s="45">
        <v>6.5312000000000001</v>
      </c>
      <c r="P122" s="45">
        <v>0</v>
      </c>
    </row>
    <row r="123" spans="1:16" hidden="1" outlineLevel="1" collapsed="1">
      <c r="A123" s="8">
        <v>43952</v>
      </c>
      <c r="B123" s="45">
        <v>7.5822000000000003</v>
      </c>
      <c r="C123" s="45">
        <v>5.4348999999999998</v>
      </c>
      <c r="D123" s="45">
        <v>8.0564</v>
      </c>
      <c r="E123" s="45">
        <v>6.2171000000000003</v>
      </c>
      <c r="F123" s="45">
        <v>1.3184</v>
      </c>
      <c r="G123" s="45">
        <v>8.2196999999999996</v>
      </c>
      <c r="H123" s="45">
        <v>5.4779</v>
      </c>
      <c r="I123" s="45">
        <v>8.8303999999999991</v>
      </c>
      <c r="J123" s="45">
        <v>6.3334000000000001</v>
      </c>
      <c r="K123" s="45">
        <v>4</v>
      </c>
      <c r="L123" s="45">
        <v>2.2292000000000001</v>
      </c>
      <c r="M123" s="45">
        <v>0.01</v>
      </c>
      <c r="N123" s="45">
        <v>2.3935</v>
      </c>
      <c r="O123" s="45">
        <v>0.58389999999999997</v>
      </c>
      <c r="P123" s="45">
        <v>0.01</v>
      </c>
    </row>
    <row r="124" spans="1:16" hidden="1" outlineLevel="1" collapsed="1">
      <c r="A124" s="8">
        <v>43983</v>
      </c>
      <c r="B124" s="45">
        <v>6.5598000000000001</v>
      </c>
      <c r="C124" s="45">
        <v>4.4391999999999996</v>
      </c>
      <c r="D124" s="45">
        <v>6.9957000000000003</v>
      </c>
      <c r="E124" s="45">
        <v>5.8239999999999998</v>
      </c>
      <c r="F124" s="45">
        <v>1.5834999999999999</v>
      </c>
      <c r="G124" s="45">
        <v>7.3280000000000003</v>
      </c>
      <c r="H124" s="45">
        <v>4.4391999999999996</v>
      </c>
      <c r="I124" s="45">
        <v>8.0259</v>
      </c>
      <c r="J124" s="45">
        <v>6.0237999999999996</v>
      </c>
      <c r="K124" s="45">
        <v>4</v>
      </c>
      <c r="L124" s="45">
        <v>2.3355999999999999</v>
      </c>
      <c r="M124" s="45">
        <v>0.01</v>
      </c>
      <c r="N124" s="45">
        <v>2.4077000000000002</v>
      </c>
      <c r="O124" s="45">
        <v>0.5</v>
      </c>
      <c r="P124" s="45">
        <v>0.01</v>
      </c>
    </row>
    <row r="125" spans="1:16" hidden="1" outlineLevel="1" collapsed="1">
      <c r="A125" s="8">
        <v>44013</v>
      </c>
      <c r="B125" s="45">
        <v>5.8989000000000003</v>
      </c>
      <c r="C125" s="45">
        <v>4.1021000000000001</v>
      </c>
      <c r="D125" s="45">
        <v>6.7213000000000003</v>
      </c>
      <c r="E125" s="45">
        <v>5.0321999999999996</v>
      </c>
      <c r="F125" s="45">
        <v>2.2902999999999998</v>
      </c>
      <c r="G125" s="45">
        <v>6.1665000000000001</v>
      </c>
      <c r="H125" s="45">
        <v>4.1028000000000002</v>
      </c>
      <c r="I125" s="45">
        <v>7.1311</v>
      </c>
      <c r="J125" s="45">
        <v>5.3292999999999999</v>
      </c>
      <c r="K125" s="45">
        <v>4</v>
      </c>
      <c r="L125" s="45">
        <v>0.97270000000000001</v>
      </c>
      <c r="M125" s="45">
        <v>0.01</v>
      </c>
      <c r="N125" s="45">
        <v>1.0647</v>
      </c>
      <c r="O125" s="45">
        <v>0.51929999999999998</v>
      </c>
      <c r="P125" s="45">
        <v>0.01</v>
      </c>
    </row>
    <row r="126" spans="1:16" hidden="1" outlineLevel="1" collapsed="1">
      <c r="A126" s="8">
        <v>44044</v>
      </c>
      <c r="B126" s="45">
        <v>5.9233000000000002</v>
      </c>
      <c r="C126" s="45">
        <v>3.6179000000000001</v>
      </c>
      <c r="D126" s="45">
        <v>6.3419999999999996</v>
      </c>
      <c r="E126" s="45">
        <v>5.1044999999999998</v>
      </c>
      <c r="F126" s="45">
        <v>3.9998</v>
      </c>
      <c r="G126" s="45">
        <v>6.4546999999999999</v>
      </c>
      <c r="H126" s="45">
        <v>3.6181999999999999</v>
      </c>
      <c r="I126" s="45">
        <v>7.0921000000000003</v>
      </c>
      <c r="J126" s="45">
        <v>5.1044999999999998</v>
      </c>
      <c r="K126" s="45">
        <v>3.9998</v>
      </c>
      <c r="L126" s="45">
        <v>2.5539000000000001</v>
      </c>
      <c r="M126" s="45">
        <v>0.01</v>
      </c>
      <c r="N126" s="45">
        <v>2.5539999999999998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5.0884999999999998</v>
      </c>
      <c r="C127" s="45">
        <v>2.9123999999999999</v>
      </c>
      <c r="D127" s="45">
        <v>5.3449999999999998</v>
      </c>
      <c r="E127" s="45">
        <v>4.8136999999999999</v>
      </c>
      <c r="F127" s="45">
        <v>3.3365</v>
      </c>
      <c r="G127" s="45">
        <v>6.3715999999999999</v>
      </c>
      <c r="H127" s="45">
        <v>3.0127999999999999</v>
      </c>
      <c r="I127" s="45">
        <v>6.9894999999999996</v>
      </c>
      <c r="J127" s="45">
        <v>4.8136999999999999</v>
      </c>
      <c r="K127" s="45">
        <v>3.3365</v>
      </c>
      <c r="L127" s="45">
        <v>1.4368000000000001</v>
      </c>
      <c r="M127" s="45">
        <v>0.01</v>
      </c>
      <c r="N127" s="45">
        <v>1.4544999999999999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5.1638000000000002</v>
      </c>
      <c r="C128" s="45">
        <v>2.3469000000000002</v>
      </c>
      <c r="D128" s="45">
        <v>5.5712999999999999</v>
      </c>
      <c r="E128" s="45">
        <v>4.6999000000000004</v>
      </c>
      <c r="F128" s="45">
        <v>3.3740999999999999</v>
      </c>
      <c r="G128" s="45">
        <v>5.7327000000000004</v>
      </c>
      <c r="H128" s="45">
        <v>2.3469000000000002</v>
      </c>
      <c r="I128" s="45">
        <v>6.3388</v>
      </c>
      <c r="J128" s="45">
        <v>4.6999000000000004</v>
      </c>
      <c r="K128" s="45">
        <v>3.9485999999999999</v>
      </c>
      <c r="L128" s="45">
        <v>1.4179999999999999</v>
      </c>
      <c r="M128" s="45">
        <v>0.01</v>
      </c>
      <c r="N128" s="45">
        <v>1.4231</v>
      </c>
      <c r="O128" s="45">
        <v>0</v>
      </c>
      <c r="P128" s="45">
        <v>0.05</v>
      </c>
    </row>
    <row r="129" spans="1:16" hidden="1" outlineLevel="1" collapsed="1">
      <c r="A129" s="8">
        <v>44136</v>
      </c>
      <c r="B129" s="45">
        <v>5.4004000000000003</v>
      </c>
      <c r="C129" s="45">
        <v>1.7988</v>
      </c>
      <c r="D129" s="45">
        <v>5.8371000000000004</v>
      </c>
      <c r="E129" s="45">
        <v>4.8384999999999998</v>
      </c>
      <c r="F129" s="45">
        <v>8.1666000000000007</v>
      </c>
      <c r="G129" s="45">
        <v>5.8776999999999999</v>
      </c>
      <c r="H129" s="45">
        <v>1.7992999999999999</v>
      </c>
      <c r="I129" s="45">
        <v>6.4976000000000003</v>
      </c>
      <c r="J129" s="45">
        <v>4.8941999999999997</v>
      </c>
      <c r="K129" s="45">
        <v>8.1666000000000007</v>
      </c>
      <c r="L129" s="45">
        <v>1.4052</v>
      </c>
      <c r="M129" s="45">
        <v>0.01</v>
      </c>
      <c r="N129" s="45">
        <v>1.403</v>
      </c>
      <c r="O129" s="45">
        <v>1.5999000000000001</v>
      </c>
      <c r="P129" s="45">
        <v>0</v>
      </c>
    </row>
    <row r="130" spans="1:16" hidden="1" outlineLevel="1" collapsed="1">
      <c r="A130" s="8">
        <v>44166</v>
      </c>
      <c r="B130" s="45">
        <v>5.5457000000000001</v>
      </c>
      <c r="C130" s="45">
        <v>1.615</v>
      </c>
      <c r="D130" s="45">
        <v>6.0282999999999998</v>
      </c>
      <c r="E130" s="45">
        <v>3.7282000000000002</v>
      </c>
      <c r="F130" s="45">
        <v>4</v>
      </c>
      <c r="G130" s="45">
        <v>5.9455999999999998</v>
      </c>
      <c r="H130" s="45">
        <v>1.6151</v>
      </c>
      <c r="I130" s="45">
        <v>6.4908000000000001</v>
      </c>
      <c r="J130" s="45">
        <v>4.3238000000000003</v>
      </c>
      <c r="K130" s="45">
        <v>4</v>
      </c>
      <c r="L130" s="45">
        <v>1.6733</v>
      </c>
      <c r="M130" s="45">
        <v>0.01</v>
      </c>
      <c r="N130" s="45">
        <v>1.8320000000000001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5.3243999999999998</v>
      </c>
      <c r="C131" s="45">
        <v>1.7808999999999999</v>
      </c>
      <c r="D131" s="45">
        <v>5.7686999999999999</v>
      </c>
      <c r="E131" s="45">
        <v>3.5611999999999999</v>
      </c>
      <c r="F131" s="45">
        <v>3.9998</v>
      </c>
      <c r="G131" s="45">
        <v>6.0023999999999997</v>
      </c>
      <c r="H131" s="45">
        <v>1.7810999999999999</v>
      </c>
      <c r="I131" s="45">
        <v>6.6346999999999996</v>
      </c>
      <c r="J131" s="45">
        <v>3.7233999999999998</v>
      </c>
      <c r="K131" s="45">
        <v>3.9998</v>
      </c>
      <c r="L131" s="45">
        <v>1.3151999999999999</v>
      </c>
      <c r="M131" s="45">
        <v>0.01</v>
      </c>
      <c r="N131" s="45">
        <v>1.3071999999999999</v>
      </c>
      <c r="O131" s="45">
        <v>1.7068000000000001</v>
      </c>
      <c r="P131" s="45">
        <v>0</v>
      </c>
    </row>
    <row r="132" spans="1:16" hidden="1" outlineLevel="1" collapsed="1">
      <c r="A132" s="8">
        <v>44228</v>
      </c>
      <c r="B132" s="45">
        <v>5.8636999999999997</v>
      </c>
      <c r="C132" s="45">
        <v>1.8686</v>
      </c>
      <c r="D132" s="45">
        <v>6.3998999999999997</v>
      </c>
      <c r="E132" s="45">
        <v>3.1797</v>
      </c>
      <c r="F132" s="45">
        <v>4.0206999999999997</v>
      </c>
      <c r="G132" s="45">
        <v>6.2130999999999998</v>
      </c>
      <c r="H132" s="45">
        <v>1.8686</v>
      </c>
      <c r="I132" s="45">
        <v>6.8564999999999996</v>
      </c>
      <c r="J132" s="45">
        <v>3.1816</v>
      </c>
      <c r="K132" s="45">
        <v>4.0206999999999997</v>
      </c>
      <c r="L132" s="45">
        <v>1.4783999999999999</v>
      </c>
      <c r="M132" s="45">
        <v>0.01</v>
      </c>
      <c r="N132" s="45">
        <v>1.4781</v>
      </c>
      <c r="O132" s="45">
        <v>1.8703000000000001</v>
      </c>
      <c r="P132" s="45">
        <v>0</v>
      </c>
    </row>
    <row r="133" spans="1:16" hidden="1" outlineLevel="1" collapsed="1">
      <c r="A133" s="8">
        <v>44256</v>
      </c>
      <c r="B133" s="45">
        <v>5.2560000000000002</v>
      </c>
      <c r="C133" s="45">
        <v>1.5246</v>
      </c>
      <c r="D133" s="45">
        <v>5.8714000000000004</v>
      </c>
      <c r="E133" s="45">
        <v>3.1082000000000001</v>
      </c>
      <c r="F133" s="45">
        <v>3.8717999999999999</v>
      </c>
      <c r="G133" s="45">
        <v>5.9108999999999998</v>
      </c>
      <c r="H133" s="45">
        <v>1.5246</v>
      </c>
      <c r="I133" s="45">
        <v>6.7869999999999999</v>
      </c>
      <c r="J133" s="45">
        <v>3.1577999999999999</v>
      </c>
      <c r="K133" s="45">
        <v>3.8717999999999999</v>
      </c>
      <c r="L133" s="45">
        <v>1.2607999999999999</v>
      </c>
      <c r="M133" s="45">
        <v>1.01E-2</v>
      </c>
      <c r="N133" s="45">
        <v>1.2405999999999999</v>
      </c>
      <c r="O133" s="45">
        <v>2.1360999999999999</v>
      </c>
      <c r="P133" s="45">
        <v>0</v>
      </c>
    </row>
    <row r="134" spans="1:16" hidden="1" outlineLevel="1" collapsed="1">
      <c r="A134" s="8">
        <v>44287</v>
      </c>
      <c r="B134" s="45">
        <v>6.2092999999999998</v>
      </c>
      <c r="C134" s="45">
        <v>5.9706000000000001</v>
      </c>
      <c r="D134" s="45">
        <v>6.3563000000000001</v>
      </c>
      <c r="E134" s="45">
        <v>2.9912000000000001</v>
      </c>
      <c r="F134" s="45">
        <v>3.4247999999999998</v>
      </c>
      <c r="G134" s="45">
        <v>6.5724999999999998</v>
      </c>
      <c r="H134" s="45">
        <v>5.9817999999999998</v>
      </c>
      <c r="I134" s="45">
        <v>6.7995000000000001</v>
      </c>
      <c r="J134" s="45">
        <v>2.9912000000000001</v>
      </c>
      <c r="K134" s="45">
        <v>3.4247999999999998</v>
      </c>
      <c r="L134" s="45">
        <v>1.2623</v>
      </c>
      <c r="M134" s="45">
        <v>0.01</v>
      </c>
      <c r="N134" s="45">
        <v>1.2664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5.2477999999999998</v>
      </c>
      <c r="C135" s="45">
        <v>5.8221999999999996</v>
      </c>
      <c r="D135" s="45">
        <v>5.3674999999999997</v>
      </c>
      <c r="E135" s="45">
        <v>2.794</v>
      </c>
      <c r="F135" s="45">
        <v>3.3997000000000002</v>
      </c>
      <c r="G135" s="45">
        <v>5.7977999999999996</v>
      </c>
      <c r="H135" s="45">
        <v>5.8734999999999999</v>
      </c>
      <c r="I135" s="45">
        <v>6.0113000000000003</v>
      </c>
      <c r="J135" s="45">
        <v>3.2578999999999998</v>
      </c>
      <c r="K135" s="45">
        <v>3.3997000000000002</v>
      </c>
      <c r="L135" s="45">
        <v>0.92359999999999998</v>
      </c>
      <c r="M135" s="45">
        <v>0.01</v>
      </c>
      <c r="N135" s="45">
        <v>0.9133</v>
      </c>
      <c r="O135" s="45">
        <v>1.0738000000000001</v>
      </c>
      <c r="P135" s="45">
        <v>0</v>
      </c>
    </row>
    <row r="136" spans="1:16" hidden="1" outlineLevel="1" collapsed="1">
      <c r="A136" s="8">
        <v>44348</v>
      </c>
      <c r="B136" s="45">
        <v>5.3064</v>
      </c>
      <c r="C136" s="45">
        <v>6.5449000000000002</v>
      </c>
      <c r="D136" s="45">
        <v>5.1280999999999999</v>
      </c>
      <c r="E136" s="45">
        <v>3.3557999999999999</v>
      </c>
      <c r="F136" s="45">
        <v>3.1322000000000001</v>
      </c>
      <c r="G136" s="45">
        <v>5.5959000000000003</v>
      </c>
      <c r="H136" s="45">
        <v>6.5801999999999996</v>
      </c>
      <c r="I136" s="45">
        <v>5.5370999999999997</v>
      </c>
      <c r="J136" s="45">
        <v>3.3557999999999999</v>
      </c>
      <c r="K136" s="45">
        <v>3.1322000000000001</v>
      </c>
      <c r="L136" s="45">
        <v>0.83409999999999995</v>
      </c>
      <c r="M136" s="45">
        <v>0.01</v>
      </c>
      <c r="N136" s="45">
        <v>0.85140000000000005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5.1317000000000004</v>
      </c>
      <c r="C137" s="45">
        <v>1.6323000000000001</v>
      </c>
      <c r="D137" s="45">
        <v>5.9896000000000003</v>
      </c>
      <c r="E137" s="45">
        <v>3.2113999999999998</v>
      </c>
      <c r="F137" s="45">
        <v>3.1101000000000001</v>
      </c>
      <c r="G137" s="45">
        <v>5.2706999999999997</v>
      </c>
      <c r="H137" s="45">
        <v>1.6323000000000001</v>
      </c>
      <c r="I137" s="45">
        <v>6.1780999999999997</v>
      </c>
      <c r="J137" s="45">
        <v>3.3203</v>
      </c>
      <c r="K137" s="45">
        <v>3.1101000000000001</v>
      </c>
      <c r="L137" s="45">
        <v>1.1307</v>
      </c>
      <c r="M137" s="45">
        <v>0.01</v>
      </c>
      <c r="N137" s="45">
        <v>0.99409999999999998</v>
      </c>
      <c r="O137" s="45">
        <v>1.825</v>
      </c>
      <c r="P137" s="45">
        <v>0</v>
      </c>
    </row>
    <row r="138" spans="1:16" hidden="1" outlineLevel="1" collapsed="1">
      <c r="A138" s="8">
        <v>44409</v>
      </c>
      <c r="B138" s="45">
        <v>4.0041000000000002</v>
      </c>
      <c r="C138" s="45">
        <v>2.3254000000000001</v>
      </c>
      <c r="D138" s="45">
        <v>4.4542999999999999</v>
      </c>
      <c r="E138" s="45">
        <v>2.6758999999999999</v>
      </c>
      <c r="F138" s="45">
        <v>3.0815000000000001</v>
      </c>
      <c r="G138" s="45">
        <v>4.9267000000000003</v>
      </c>
      <c r="H138" s="45">
        <v>2.3292999999999999</v>
      </c>
      <c r="I138" s="45">
        <v>5.9767000000000001</v>
      </c>
      <c r="J138" s="45">
        <v>2.6777000000000002</v>
      </c>
      <c r="K138" s="45">
        <v>3.0815000000000001</v>
      </c>
      <c r="L138" s="45">
        <v>1.1742999999999999</v>
      </c>
      <c r="M138" s="45">
        <v>0.01</v>
      </c>
      <c r="N138" s="45">
        <v>1.1755</v>
      </c>
      <c r="O138" s="45">
        <v>1.45</v>
      </c>
      <c r="P138" s="45">
        <v>0</v>
      </c>
    </row>
    <row r="139" spans="1:16" hidden="1" outlineLevel="1" collapsed="1">
      <c r="A139" s="8">
        <v>44440</v>
      </c>
      <c r="B139" s="45">
        <v>3.1713</v>
      </c>
      <c r="C139" s="45">
        <v>1.2988999999999999</v>
      </c>
      <c r="D139" s="45">
        <v>3.9201999999999999</v>
      </c>
      <c r="E139" s="45">
        <v>2.891</v>
      </c>
      <c r="F139" s="45">
        <v>3.08</v>
      </c>
      <c r="G139" s="45">
        <v>3.7858999999999998</v>
      </c>
      <c r="H139" s="45">
        <v>1.7649999999999999</v>
      </c>
      <c r="I139" s="45">
        <v>4.8019999999999996</v>
      </c>
      <c r="J139" s="45">
        <v>2.891</v>
      </c>
      <c r="K139" s="45">
        <v>3.08</v>
      </c>
      <c r="L139" s="45">
        <v>0.94340000000000002</v>
      </c>
      <c r="M139" s="45">
        <v>1E-3</v>
      </c>
      <c r="N139" s="45">
        <v>1.3057000000000001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3.5747</v>
      </c>
      <c r="C140" s="45">
        <v>1.7418</v>
      </c>
      <c r="D140" s="45">
        <v>4.1060999999999996</v>
      </c>
      <c r="E140" s="45">
        <v>3.0531000000000001</v>
      </c>
      <c r="F140" s="45">
        <v>5.1706000000000003</v>
      </c>
      <c r="G140" s="45">
        <v>3.8761999999999999</v>
      </c>
      <c r="H140" s="45">
        <v>1.7422</v>
      </c>
      <c r="I140" s="45">
        <v>4.7148000000000003</v>
      </c>
      <c r="J140" s="45">
        <v>3.0531000000000001</v>
      </c>
      <c r="K140" s="45">
        <v>5.1706000000000003</v>
      </c>
      <c r="L140" s="45">
        <v>1.2430000000000001</v>
      </c>
      <c r="M140" s="45">
        <v>0.01</v>
      </c>
      <c r="N140" s="45">
        <v>1.2435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3.3847999999999998</v>
      </c>
      <c r="C141" s="45">
        <v>2.9790999999999999</v>
      </c>
      <c r="D141" s="45">
        <v>3.4681999999999999</v>
      </c>
      <c r="E141" s="45">
        <v>3.3250000000000002</v>
      </c>
      <c r="F141" s="45">
        <v>3.8622000000000001</v>
      </c>
      <c r="G141" s="45">
        <v>4.0366999999999997</v>
      </c>
      <c r="H141" s="45">
        <v>2.9790999999999999</v>
      </c>
      <c r="I141" s="45">
        <v>4.6327999999999996</v>
      </c>
      <c r="J141" s="45">
        <v>3.3332000000000002</v>
      </c>
      <c r="K141" s="45">
        <v>3.8622000000000001</v>
      </c>
      <c r="L141" s="45">
        <v>1.9182999999999999</v>
      </c>
      <c r="M141" s="45">
        <v>1.01E-2</v>
      </c>
      <c r="N141" s="45">
        <v>1.9186000000000001</v>
      </c>
      <c r="O141" s="45">
        <v>1.8</v>
      </c>
      <c r="P141" s="45">
        <v>0</v>
      </c>
    </row>
    <row r="142" spans="1:16" hidden="1" outlineLevel="1" collapsed="1">
      <c r="A142" s="8">
        <v>44531</v>
      </c>
      <c r="B142" s="45">
        <v>6.0035999999999996</v>
      </c>
      <c r="C142" s="45">
        <v>1.8042</v>
      </c>
      <c r="D142" s="45">
        <v>6.6029999999999998</v>
      </c>
      <c r="E142" s="45">
        <v>4.0084999999999997</v>
      </c>
      <c r="F142" s="45">
        <v>7.6115000000000004</v>
      </c>
      <c r="G142" s="45">
        <v>6.4862000000000002</v>
      </c>
      <c r="H142" s="45">
        <v>1.845</v>
      </c>
      <c r="I142" s="45">
        <v>7.2717999999999998</v>
      </c>
      <c r="J142" s="45">
        <v>4.0084999999999997</v>
      </c>
      <c r="K142" s="45">
        <v>7.6115000000000004</v>
      </c>
      <c r="L142" s="45">
        <v>1.8048</v>
      </c>
      <c r="M142" s="45">
        <v>4.4999999999999997E-3</v>
      </c>
      <c r="N142" s="45">
        <v>1.8425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3.4626000000000001</v>
      </c>
      <c r="C143" s="45">
        <v>1.6944999999999999</v>
      </c>
      <c r="D143" s="45">
        <v>3.9451000000000001</v>
      </c>
      <c r="E143" s="45">
        <v>3.3130000000000002</v>
      </c>
      <c r="F143" s="45">
        <v>3.6631</v>
      </c>
      <c r="G143" s="45">
        <v>3.9083000000000001</v>
      </c>
      <c r="H143" s="45">
        <v>1.7010000000000001</v>
      </c>
      <c r="I143" s="45">
        <v>4.8465999999999996</v>
      </c>
      <c r="J143" s="45">
        <v>3.3144</v>
      </c>
      <c r="K143" s="45">
        <v>3.6631</v>
      </c>
      <c r="L143" s="45">
        <v>1.6627000000000001</v>
      </c>
      <c r="M143" s="45">
        <v>0.01</v>
      </c>
      <c r="N143" s="45">
        <v>1.6685000000000001</v>
      </c>
      <c r="O143" s="45">
        <v>1.75</v>
      </c>
      <c r="P143" s="45">
        <v>0</v>
      </c>
    </row>
    <row r="144" spans="1:16" hidden="1" outlineLevel="1" collapsed="1">
      <c r="A144" s="8">
        <v>44593</v>
      </c>
      <c r="B144" s="45">
        <v>4.7621000000000002</v>
      </c>
      <c r="C144" s="45">
        <v>2.4519000000000002</v>
      </c>
      <c r="D144" s="45">
        <v>5.8507999999999996</v>
      </c>
      <c r="E144" s="45">
        <v>2.9693999999999998</v>
      </c>
      <c r="F144" s="45">
        <v>3.4670000000000001</v>
      </c>
      <c r="G144" s="45">
        <v>4.9115000000000002</v>
      </c>
      <c r="H144" s="45">
        <v>2.4558</v>
      </c>
      <c r="I144" s="45">
        <v>6.1516999999999999</v>
      </c>
      <c r="J144" s="45">
        <v>2.9773000000000001</v>
      </c>
      <c r="K144" s="45">
        <v>3.4670000000000001</v>
      </c>
      <c r="L144" s="45">
        <v>1.6082000000000001</v>
      </c>
      <c r="M144" s="45">
        <v>0.01</v>
      </c>
      <c r="N144" s="45">
        <v>1.6241000000000001</v>
      </c>
      <c r="O144" s="45">
        <v>1.75</v>
      </c>
      <c r="P144" s="45">
        <v>0</v>
      </c>
    </row>
    <row r="145" spans="1:16" hidden="1" outlineLevel="1" collapsed="1">
      <c r="A145" s="8">
        <v>44621</v>
      </c>
      <c r="B145" s="45">
        <v>4.8085000000000004</v>
      </c>
      <c r="C145" s="45">
        <v>2.0272999999999999</v>
      </c>
      <c r="D145" s="45">
        <v>5.5407999999999999</v>
      </c>
      <c r="E145" s="45">
        <v>3.7683</v>
      </c>
      <c r="F145" s="45">
        <v>3.2635999999999998</v>
      </c>
      <c r="G145" s="45">
        <v>5.0115999999999996</v>
      </c>
      <c r="H145" s="45">
        <v>2.0278</v>
      </c>
      <c r="I145" s="45">
        <v>5.8608000000000002</v>
      </c>
      <c r="J145" s="45">
        <v>3.7778999999999998</v>
      </c>
      <c r="K145" s="45">
        <v>3.2635999999999998</v>
      </c>
      <c r="L145" s="45">
        <v>1.2274</v>
      </c>
      <c r="M145" s="45">
        <v>0.01</v>
      </c>
      <c r="N145" s="45">
        <v>1.2279</v>
      </c>
      <c r="O145" s="45">
        <v>1.45</v>
      </c>
      <c r="P145" s="45" t="s">
        <v>268</v>
      </c>
    </row>
    <row r="146" spans="1:16" hidden="1" outlineLevel="1" collapsed="1">
      <c r="A146" s="8">
        <v>44652</v>
      </c>
      <c r="B146" s="45">
        <v>3.7288999999999999</v>
      </c>
      <c r="C146" s="45">
        <v>1.7954000000000001</v>
      </c>
      <c r="D146" s="45">
        <v>4.2465000000000002</v>
      </c>
      <c r="E146" s="45">
        <v>2.3029999999999999</v>
      </c>
      <c r="F146" s="45">
        <v>2.4039999999999999</v>
      </c>
      <c r="G146" s="45">
        <v>4.2548000000000004</v>
      </c>
      <c r="H146" s="45">
        <v>1.8015000000000001</v>
      </c>
      <c r="I146" s="45">
        <v>5.2408000000000001</v>
      </c>
      <c r="J146" s="45">
        <v>2.3645</v>
      </c>
      <c r="K146" s="45">
        <v>2.4039999999999999</v>
      </c>
      <c r="L146" s="45">
        <v>2.2261000000000002</v>
      </c>
      <c r="M146" s="45">
        <v>0.01</v>
      </c>
      <c r="N146" s="45">
        <v>2.2322000000000002</v>
      </c>
      <c r="O146" s="45">
        <v>1.4</v>
      </c>
      <c r="P146" s="45">
        <v>0</v>
      </c>
    </row>
    <row r="147" spans="1:16" hidden="1" outlineLevel="1" collapsed="1">
      <c r="A147" s="8">
        <v>44682</v>
      </c>
      <c r="B147" s="45">
        <v>3.8612000000000002</v>
      </c>
      <c r="C147" s="45">
        <v>1.3115000000000001</v>
      </c>
      <c r="D147" s="45">
        <v>4.5839999999999996</v>
      </c>
      <c r="E147" s="45">
        <v>2.8715999999999999</v>
      </c>
      <c r="F147" s="45">
        <v>2.0756999999999999</v>
      </c>
      <c r="G147" s="45">
        <v>4.0643000000000002</v>
      </c>
      <c r="H147" s="45">
        <v>1.3129999999999999</v>
      </c>
      <c r="I147" s="45">
        <v>4.9222999999999999</v>
      </c>
      <c r="J147" s="45">
        <v>3.5556000000000001</v>
      </c>
      <c r="K147" s="45">
        <v>2.0756999999999999</v>
      </c>
      <c r="L147" s="45">
        <v>1.2041999999999999</v>
      </c>
      <c r="M147" s="45">
        <v>0.01</v>
      </c>
      <c r="N147" s="45">
        <v>1.2067000000000001</v>
      </c>
      <c r="O147" s="45">
        <v>1.4</v>
      </c>
      <c r="P147" s="45">
        <v>0</v>
      </c>
    </row>
    <row r="148" spans="1:16" hidden="1" outlineLevel="1" collapsed="1">
      <c r="A148" s="8">
        <v>44713</v>
      </c>
      <c r="B148" s="45">
        <v>6.9768999999999997</v>
      </c>
      <c r="C148" s="45">
        <v>3.9136000000000002</v>
      </c>
      <c r="D148" s="45">
        <v>8.2388999999999992</v>
      </c>
      <c r="E148" s="45">
        <v>4.3535000000000004</v>
      </c>
      <c r="F148" s="45">
        <v>2.7968000000000002</v>
      </c>
      <c r="G148" s="45">
        <v>7.4322999999999997</v>
      </c>
      <c r="H148" s="45">
        <v>3.9136000000000002</v>
      </c>
      <c r="I148" s="45">
        <v>9.0312000000000001</v>
      </c>
      <c r="J148" s="45">
        <v>4.8832000000000004</v>
      </c>
      <c r="K148" s="45">
        <v>2.7968000000000002</v>
      </c>
      <c r="L148" s="45">
        <v>1.1719999999999999</v>
      </c>
      <c r="M148" s="45">
        <v>0.01</v>
      </c>
      <c r="N148" s="45">
        <v>1.1711</v>
      </c>
      <c r="O148" s="45">
        <v>1.2384999999999999</v>
      </c>
      <c r="P148" s="45">
        <v>0</v>
      </c>
    </row>
    <row r="149" spans="1:16" hidden="1" outlineLevel="1" collapsed="1">
      <c r="A149" s="8">
        <v>44743</v>
      </c>
      <c r="B149" s="45">
        <v>8.1829000000000001</v>
      </c>
      <c r="C149" s="45">
        <v>1.9792000000000001</v>
      </c>
      <c r="D149" s="45">
        <v>8.9095999999999993</v>
      </c>
      <c r="E149" s="45">
        <v>5.1368999999999998</v>
      </c>
      <c r="F149" s="45">
        <v>5.0258000000000003</v>
      </c>
      <c r="G149" s="45">
        <v>9.2294</v>
      </c>
      <c r="H149" s="45">
        <v>2.0089000000000001</v>
      </c>
      <c r="I149" s="45">
        <v>10.210000000000001</v>
      </c>
      <c r="J149" s="45">
        <v>5.1368999999999998</v>
      </c>
      <c r="K149" s="45">
        <v>5.0258000000000003</v>
      </c>
      <c r="L149" s="45">
        <v>1.2417</v>
      </c>
      <c r="M149" s="45">
        <v>0.01</v>
      </c>
      <c r="N149" s="45">
        <v>1.2559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9.3930000000000007</v>
      </c>
      <c r="C150" s="45">
        <v>4.0334000000000003</v>
      </c>
      <c r="D150" s="45">
        <v>10.5878</v>
      </c>
      <c r="E150" s="45">
        <v>4.7335000000000003</v>
      </c>
      <c r="F150" s="45">
        <v>2.4291</v>
      </c>
      <c r="G150" s="45">
        <v>10.5252</v>
      </c>
      <c r="H150" s="45">
        <v>4.0965999999999996</v>
      </c>
      <c r="I150" s="45">
        <v>12.233499999999999</v>
      </c>
      <c r="J150" s="45">
        <v>4.8933999999999997</v>
      </c>
      <c r="K150" s="45">
        <v>2.4291</v>
      </c>
      <c r="L150" s="45">
        <v>2.8088000000000002</v>
      </c>
      <c r="M150" s="45">
        <v>4.58E-2</v>
      </c>
      <c r="N150" s="45">
        <v>2.8591000000000002</v>
      </c>
      <c r="O150" s="45">
        <v>1.75</v>
      </c>
      <c r="P150" s="45">
        <v>0</v>
      </c>
    </row>
    <row r="151" spans="1:16" hidden="1" outlineLevel="1" collapsed="1">
      <c r="A151" s="8">
        <v>44805</v>
      </c>
      <c r="B151" s="45">
        <v>9.0534999999999997</v>
      </c>
      <c r="C151" s="45">
        <v>7.1326000000000001</v>
      </c>
      <c r="D151" s="45">
        <v>9.7706999999999997</v>
      </c>
      <c r="E151" s="45">
        <v>2.2042999999999999</v>
      </c>
      <c r="F151" s="45">
        <v>1.6903999999999999</v>
      </c>
      <c r="G151" s="45">
        <v>10.9998</v>
      </c>
      <c r="H151" s="45">
        <v>7.2005999999999997</v>
      </c>
      <c r="I151" s="45">
        <v>12.1912</v>
      </c>
      <c r="J151" s="45">
        <v>3.7216</v>
      </c>
      <c r="K151" s="45">
        <v>2.552</v>
      </c>
      <c r="L151" s="45">
        <v>2.3218999999999999</v>
      </c>
      <c r="M151" s="45">
        <v>0.52890000000000004</v>
      </c>
      <c r="N151" s="45">
        <v>2.4691999999999998</v>
      </c>
      <c r="O151" s="45">
        <v>1</v>
      </c>
      <c r="P151" s="45">
        <v>1.3</v>
      </c>
    </row>
    <row r="152" spans="1:16" hidden="1" outlineLevel="1" collapsed="1">
      <c r="A152" s="8">
        <v>44835</v>
      </c>
      <c r="B152" s="45">
        <v>10.3262</v>
      </c>
      <c r="C152" s="45">
        <v>7.7514000000000003</v>
      </c>
      <c r="D152" s="45">
        <v>11.2254</v>
      </c>
      <c r="E152" s="45">
        <v>2.8199000000000001</v>
      </c>
      <c r="F152" s="45">
        <v>3.5207999999999999</v>
      </c>
      <c r="G152" s="45">
        <v>11.2967</v>
      </c>
      <c r="H152" s="45">
        <v>7.8308999999999997</v>
      </c>
      <c r="I152" s="45">
        <v>12.6904</v>
      </c>
      <c r="J152" s="45">
        <v>2.9502000000000002</v>
      </c>
      <c r="K152" s="45">
        <v>3.5207999999999999</v>
      </c>
      <c r="L152" s="45">
        <v>2.6265999999999998</v>
      </c>
      <c r="M152" s="45">
        <v>0.94299999999999995</v>
      </c>
      <c r="N152" s="45">
        <v>2.6736</v>
      </c>
      <c r="O152" s="45">
        <v>0.6</v>
      </c>
      <c r="P152" s="45">
        <v>0</v>
      </c>
    </row>
    <row r="153" spans="1:16" hidden="1" outlineLevel="1" collapsed="1">
      <c r="A153" s="8">
        <v>44866</v>
      </c>
      <c r="B153" s="45">
        <v>9.1167999999999996</v>
      </c>
      <c r="C153" s="45">
        <v>7.4194000000000004</v>
      </c>
      <c r="D153" s="45">
        <v>9.7935999999999996</v>
      </c>
      <c r="E153" s="45">
        <v>2.6852999999999998</v>
      </c>
      <c r="F153" s="45">
        <v>4</v>
      </c>
      <c r="G153" s="45">
        <v>10.6549</v>
      </c>
      <c r="H153" s="45">
        <v>7.4455999999999998</v>
      </c>
      <c r="I153" s="45">
        <v>12.318</v>
      </c>
      <c r="J153" s="45">
        <v>2.9655</v>
      </c>
      <c r="K153" s="45">
        <v>4</v>
      </c>
      <c r="L153" s="45">
        <v>2.2231000000000001</v>
      </c>
      <c r="M153" s="45">
        <v>0.01</v>
      </c>
      <c r="N153" s="45">
        <v>2.2366999999999999</v>
      </c>
      <c r="O153" s="45">
        <v>1.8</v>
      </c>
      <c r="P153" s="45">
        <v>0</v>
      </c>
    </row>
    <row r="154" spans="1:16" hidden="1" outlineLevel="1" collapsed="1">
      <c r="A154" s="8">
        <v>44896</v>
      </c>
      <c r="B154" s="45">
        <v>13.734299999999999</v>
      </c>
      <c r="C154" s="45">
        <v>8.9497999999999998</v>
      </c>
      <c r="D154" s="45">
        <v>15.305099999999999</v>
      </c>
      <c r="E154" s="45">
        <v>8.6290999999999993</v>
      </c>
      <c r="F154" s="45">
        <v>0</v>
      </c>
      <c r="G154" s="45">
        <v>14.8452</v>
      </c>
      <c r="H154" s="45">
        <v>8.9498999999999995</v>
      </c>
      <c r="I154" s="45">
        <v>16.8931</v>
      </c>
      <c r="J154" s="45">
        <v>12.044600000000001</v>
      </c>
      <c r="K154" s="45">
        <v>0</v>
      </c>
      <c r="L154" s="45">
        <v>1.8754</v>
      </c>
      <c r="M154" s="45">
        <v>9.7999999999999997E-3</v>
      </c>
      <c r="N154" s="45">
        <v>1.8293999999999999</v>
      </c>
      <c r="O154" s="45">
        <v>2.4649000000000001</v>
      </c>
      <c r="P154" s="45">
        <v>0</v>
      </c>
    </row>
    <row r="155" spans="1:16" hidden="1" outlineLevel="1" collapsed="1">
      <c r="A155" s="8">
        <v>44927</v>
      </c>
      <c r="B155" s="45">
        <v>13.4457</v>
      </c>
      <c r="C155" s="45">
        <v>9.8537999999999997</v>
      </c>
      <c r="D155" s="45">
        <v>14.639799999999999</v>
      </c>
      <c r="E155" s="45">
        <v>5.9908000000000001</v>
      </c>
      <c r="F155" s="45">
        <v>2.9971999999999999</v>
      </c>
      <c r="G155" s="45">
        <v>15.916700000000001</v>
      </c>
      <c r="H155" s="45">
        <v>9.9169</v>
      </c>
      <c r="I155" s="45">
        <v>18.426500000000001</v>
      </c>
      <c r="J155" s="45">
        <v>6.0309999999999997</v>
      </c>
      <c r="K155" s="45">
        <v>2.9971999999999999</v>
      </c>
      <c r="L155" s="45">
        <v>1.1666000000000001</v>
      </c>
      <c r="M155" s="45">
        <v>2.2505999999999999</v>
      </c>
      <c r="N155" s="45">
        <v>1.1535</v>
      </c>
      <c r="O155" s="45">
        <v>1.75</v>
      </c>
      <c r="P155" s="45">
        <v>0</v>
      </c>
    </row>
    <row r="156" spans="1:16" hidden="1" outlineLevel="1" collapsed="1">
      <c r="A156" s="8">
        <v>44958</v>
      </c>
      <c r="B156" s="45">
        <v>9.7353000000000005</v>
      </c>
      <c r="C156" s="45">
        <v>9.9944000000000006</v>
      </c>
      <c r="D156" s="45">
        <v>9.6611999999999991</v>
      </c>
      <c r="E156" s="45">
        <v>12.771100000000001</v>
      </c>
      <c r="F156" s="45">
        <v>0</v>
      </c>
      <c r="G156" s="45">
        <v>13.7064</v>
      </c>
      <c r="H156" s="45">
        <v>10.0387</v>
      </c>
      <c r="I156" s="45">
        <v>14.3744</v>
      </c>
      <c r="J156" s="45">
        <v>14.521699999999999</v>
      </c>
      <c r="K156" s="45">
        <v>0</v>
      </c>
      <c r="L156" s="45">
        <v>1.5129999999999999</v>
      </c>
      <c r="M156" s="45">
        <v>9.1800000000000007E-2</v>
      </c>
      <c r="N156" s="45">
        <v>1.5150999999999999</v>
      </c>
      <c r="O156" s="45">
        <v>1.5132000000000001</v>
      </c>
      <c r="P156" s="45">
        <v>0</v>
      </c>
    </row>
    <row r="157" spans="1:16" hidden="1" outlineLevel="1" collapsed="1">
      <c r="A157" s="8">
        <v>44986</v>
      </c>
      <c r="B157" s="45">
        <v>12.0303</v>
      </c>
      <c r="C157" s="45">
        <v>8.8287999999999993</v>
      </c>
      <c r="D157" s="45">
        <v>12.1076</v>
      </c>
      <c r="E157" s="45">
        <v>14.3713</v>
      </c>
      <c r="F157" s="45">
        <v>4.0750999999999999</v>
      </c>
      <c r="G157" s="45">
        <v>15.2209</v>
      </c>
      <c r="H157" s="45">
        <v>8.8287999999999993</v>
      </c>
      <c r="I157" s="45">
        <v>15.469799999999999</v>
      </c>
      <c r="J157" s="45">
        <v>14.3713</v>
      </c>
      <c r="K157" s="45">
        <v>4.0750999999999999</v>
      </c>
      <c r="L157" s="45">
        <v>0.68330000000000002</v>
      </c>
      <c r="M157" s="45">
        <v>0.01</v>
      </c>
      <c r="N157" s="45">
        <v>0.68330000000000002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11.9077</v>
      </c>
      <c r="C158" s="45">
        <v>4.7164000000000001</v>
      </c>
      <c r="D158" s="45">
        <v>11.973100000000001</v>
      </c>
      <c r="E158" s="45">
        <v>7.2499000000000002</v>
      </c>
      <c r="F158" s="45">
        <v>5.5743999999999998</v>
      </c>
      <c r="G158" s="45">
        <v>15.086499999999999</v>
      </c>
      <c r="H158" s="45">
        <v>4.7164000000000001</v>
      </c>
      <c r="I158" s="45">
        <v>15.207599999999999</v>
      </c>
      <c r="J158" s="45">
        <v>7.2499000000000002</v>
      </c>
      <c r="K158" s="45">
        <v>5.5743999999999998</v>
      </c>
      <c r="L158" s="45">
        <v>0.51629999999999998</v>
      </c>
      <c r="M158" s="45">
        <v>0.01</v>
      </c>
      <c r="N158" s="45">
        <v>0.51629999999999998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10.748100000000001</v>
      </c>
      <c r="C159" s="45">
        <v>3.8910999999999998</v>
      </c>
      <c r="D159" s="45">
        <v>10.8362</v>
      </c>
      <c r="E159" s="45">
        <v>1.012</v>
      </c>
      <c r="F159" s="45">
        <v>5.4706000000000001</v>
      </c>
      <c r="G159" s="45">
        <v>14.858599999999999</v>
      </c>
      <c r="H159" s="45">
        <v>3.8967000000000001</v>
      </c>
      <c r="I159" s="45">
        <v>15.0243</v>
      </c>
      <c r="J159" s="45">
        <v>2.9952999999999999</v>
      </c>
      <c r="K159" s="45">
        <v>5.4706000000000001</v>
      </c>
      <c r="L159" s="45">
        <v>0.56899999999999995</v>
      </c>
      <c r="M159" s="45">
        <v>0.01</v>
      </c>
      <c r="N159" s="45">
        <v>0.56789999999999996</v>
      </c>
      <c r="O159" s="45">
        <v>0.8</v>
      </c>
      <c r="P159" s="45">
        <v>0</v>
      </c>
    </row>
    <row r="160" spans="1:16" hidden="1" outlineLevel="1" collapsed="1">
      <c r="A160" s="8">
        <v>45078</v>
      </c>
      <c r="B160" s="45">
        <v>11.230700000000001</v>
      </c>
      <c r="C160" s="45">
        <v>3.7231000000000001</v>
      </c>
      <c r="D160" s="45">
        <v>11.3047</v>
      </c>
      <c r="E160" s="45">
        <v>1.5215000000000001</v>
      </c>
      <c r="F160" s="45">
        <v>5.4481000000000002</v>
      </c>
      <c r="G160" s="45">
        <v>14.5443</v>
      </c>
      <c r="H160" s="45">
        <v>3.7235</v>
      </c>
      <c r="I160" s="45">
        <v>14.6647</v>
      </c>
      <c r="J160" s="45">
        <v>3.0398999999999998</v>
      </c>
      <c r="K160" s="45">
        <v>5.4481000000000002</v>
      </c>
      <c r="L160" s="45">
        <v>0.50990000000000002</v>
      </c>
      <c r="M160" s="45">
        <v>0.01</v>
      </c>
      <c r="N160" s="45">
        <v>0.50629999999999997</v>
      </c>
      <c r="O160" s="45">
        <v>1.3205</v>
      </c>
      <c r="P160" s="45">
        <v>0</v>
      </c>
    </row>
    <row r="161" spans="1:16" hidden="1" outlineLevel="1" collapsed="1">
      <c r="A161" s="8">
        <v>45108</v>
      </c>
      <c r="B161" s="45">
        <v>13.184900000000001</v>
      </c>
      <c r="C161" s="45">
        <v>3.8570000000000002</v>
      </c>
      <c r="D161" s="45">
        <v>13.265499999999999</v>
      </c>
      <c r="E161" s="45">
        <v>0.88819999999999999</v>
      </c>
      <c r="F161" s="45">
        <v>4.1304999999999996</v>
      </c>
      <c r="G161" s="45">
        <v>15.61</v>
      </c>
      <c r="H161" s="45">
        <v>3.8582000000000001</v>
      </c>
      <c r="I161" s="45">
        <v>15.705</v>
      </c>
      <c r="J161" s="45">
        <v>4.5750999999999999</v>
      </c>
      <c r="K161" s="45">
        <v>4.452</v>
      </c>
      <c r="L161" s="45">
        <v>0.44840000000000002</v>
      </c>
      <c r="M161" s="45">
        <v>0.01</v>
      </c>
      <c r="N161" s="45">
        <v>0.44490000000000002</v>
      </c>
      <c r="O161" s="45">
        <v>0.85299999999999998</v>
      </c>
      <c r="P161" s="45">
        <v>0.01</v>
      </c>
    </row>
    <row r="162" spans="1:16" hidden="1" outlineLevel="1" collapsed="1">
      <c r="A162" s="8">
        <v>45139</v>
      </c>
      <c r="B162" s="45">
        <v>13.113200000000001</v>
      </c>
      <c r="C162" s="45">
        <v>3.9725000000000001</v>
      </c>
      <c r="D162" s="45">
        <v>13.1568</v>
      </c>
      <c r="E162" s="45">
        <v>1.9360999999999999</v>
      </c>
      <c r="F162" s="45">
        <v>4</v>
      </c>
      <c r="G162" s="45">
        <v>14.902100000000001</v>
      </c>
      <c r="H162" s="45">
        <v>3.9882</v>
      </c>
      <c r="I162" s="45">
        <v>14.961499999999999</v>
      </c>
      <c r="J162" s="45">
        <v>3</v>
      </c>
      <c r="K162" s="45">
        <v>4</v>
      </c>
      <c r="L162" s="45">
        <v>0.78080000000000005</v>
      </c>
      <c r="M162" s="45">
        <v>0.18759999999999999</v>
      </c>
      <c r="N162" s="45">
        <v>0.78090000000000004</v>
      </c>
      <c r="O162" s="45">
        <v>1.75</v>
      </c>
      <c r="P162" s="45">
        <v>0</v>
      </c>
    </row>
    <row r="163" spans="1:16" hidden="1" outlineLevel="1" collapsed="1">
      <c r="A163" s="8">
        <v>45170</v>
      </c>
      <c r="B163" s="45">
        <v>12.8774</v>
      </c>
      <c r="C163" s="45">
        <v>3.1970000000000001</v>
      </c>
      <c r="D163" s="45">
        <v>12.9695</v>
      </c>
      <c r="E163" s="45">
        <v>16.179600000000001</v>
      </c>
      <c r="F163" s="45">
        <v>4</v>
      </c>
      <c r="G163" s="45">
        <v>13.551299999999999</v>
      </c>
      <c r="H163" s="45">
        <v>3.1970000000000001</v>
      </c>
      <c r="I163" s="45">
        <v>13.6608</v>
      </c>
      <c r="J163" s="45">
        <v>16.431699999999999</v>
      </c>
      <c r="K163" s="45">
        <v>4</v>
      </c>
      <c r="L163" s="45">
        <v>0.32429999999999998</v>
      </c>
      <c r="M163" s="45">
        <v>0.01</v>
      </c>
      <c r="N163" s="45">
        <v>0.32090000000000002</v>
      </c>
      <c r="O163" s="45">
        <v>1.7</v>
      </c>
      <c r="P163" s="45">
        <v>0</v>
      </c>
    </row>
    <row r="164" spans="1:16" hidden="1" outlineLevel="1" collapsed="1">
      <c r="A164" s="8">
        <v>45200</v>
      </c>
      <c r="B164" s="45">
        <v>10.625</v>
      </c>
      <c r="C164" s="45">
        <v>4.7843999999999998</v>
      </c>
      <c r="D164" s="45">
        <v>10.6974</v>
      </c>
      <c r="E164" s="45">
        <v>0.98360000000000003</v>
      </c>
      <c r="F164" s="45">
        <v>4</v>
      </c>
      <c r="G164" s="45">
        <v>11.491199999999999</v>
      </c>
      <c r="H164" s="45">
        <v>4.7881999999999998</v>
      </c>
      <c r="I164" s="45">
        <v>11.553800000000001</v>
      </c>
      <c r="J164" s="45">
        <v>2.4910000000000001</v>
      </c>
      <c r="K164" s="45">
        <v>4</v>
      </c>
      <c r="L164" s="45">
        <v>0.41189999999999999</v>
      </c>
      <c r="M164" s="45">
        <v>0.01</v>
      </c>
      <c r="N164" s="45">
        <v>0.40060000000000001</v>
      </c>
      <c r="O164" s="45">
        <v>0.8</v>
      </c>
      <c r="P164" s="45">
        <v>0</v>
      </c>
    </row>
    <row r="165" spans="1:16" hidden="1" outlineLevel="1" collapsed="1">
      <c r="A165" s="8">
        <v>45231</v>
      </c>
      <c r="B165" s="45">
        <v>9.1931999999999992</v>
      </c>
      <c r="C165" s="45">
        <v>4.1571999999999996</v>
      </c>
      <c r="D165" s="45">
        <v>9.2632999999999992</v>
      </c>
      <c r="E165" s="45">
        <v>3.5766</v>
      </c>
      <c r="F165" s="45">
        <v>4</v>
      </c>
      <c r="G165" s="45">
        <v>10.398999999999999</v>
      </c>
      <c r="H165" s="45">
        <v>4.1574999999999998</v>
      </c>
      <c r="I165" s="45">
        <v>10.497199999999999</v>
      </c>
      <c r="J165" s="45">
        <v>9.9574999999999996</v>
      </c>
      <c r="K165" s="45">
        <v>4</v>
      </c>
      <c r="L165" s="45">
        <v>0.63719999999999999</v>
      </c>
      <c r="M165" s="45">
        <v>0.01</v>
      </c>
      <c r="N165" s="45">
        <v>0.63629999999999998</v>
      </c>
      <c r="O165" s="45">
        <v>1.8</v>
      </c>
      <c r="P165" s="45">
        <v>0</v>
      </c>
    </row>
    <row r="166" spans="1:16" hidden="1" outlineLevel="1" collapsed="1">
      <c r="A166" s="8">
        <v>45261</v>
      </c>
      <c r="B166" s="45">
        <v>8.6595999999999993</v>
      </c>
      <c r="C166" s="45">
        <v>2.1183000000000001</v>
      </c>
      <c r="D166" s="45">
        <v>8.9923999999999999</v>
      </c>
      <c r="E166" s="45">
        <v>14.974299999999999</v>
      </c>
      <c r="F166" s="45">
        <v>4</v>
      </c>
      <c r="G166" s="45">
        <v>9.6975999999999996</v>
      </c>
      <c r="H166" s="45">
        <v>2.1183000000000001</v>
      </c>
      <c r="I166" s="45">
        <v>10.138299999999999</v>
      </c>
      <c r="J166" s="45">
        <v>14.974299999999999</v>
      </c>
      <c r="K166" s="45">
        <v>4</v>
      </c>
      <c r="L166" s="45">
        <v>0.44679999999999997</v>
      </c>
      <c r="M166" s="45">
        <v>0.01</v>
      </c>
      <c r="N166" s="45">
        <v>0.44679999999999997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8.8520000000000003</v>
      </c>
      <c r="C167" s="45">
        <v>3.4409000000000001</v>
      </c>
      <c r="D167" s="45">
        <v>8.9166000000000007</v>
      </c>
      <c r="E167" s="45">
        <v>15</v>
      </c>
      <c r="F167" s="45">
        <v>1.9</v>
      </c>
      <c r="G167" s="45">
        <v>9.7164999999999999</v>
      </c>
      <c r="H167" s="45">
        <v>3.4409000000000001</v>
      </c>
      <c r="I167" s="45">
        <v>9.8020999999999994</v>
      </c>
      <c r="J167" s="45">
        <v>15</v>
      </c>
      <c r="K167" s="45">
        <v>1.9</v>
      </c>
      <c r="L167" s="45">
        <v>0.40600000000000003</v>
      </c>
      <c r="M167" s="45">
        <v>1.0200000000000001E-2</v>
      </c>
      <c r="N167" s="45">
        <v>0.40600000000000003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7.7835000000000001</v>
      </c>
      <c r="C168" s="45">
        <v>6.0429000000000004</v>
      </c>
      <c r="D168" s="45">
        <v>7.8163</v>
      </c>
      <c r="E168" s="45">
        <v>13.1538</v>
      </c>
      <c r="F168" s="45">
        <v>4.4945000000000004</v>
      </c>
      <c r="G168" s="45">
        <v>8.9481999999999999</v>
      </c>
      <c r="H168" s="45">
        <v>6.0692000000000004</v>
      </c>
      <c r="I168" s="45">
        <v>9.0122</v>
      </c>
      <c r="J168" s="45">
        <v>14.9406</v>
      </c>
      <c r="K168" s="45">
        <v>4.4945000000000004</v>
      </c>
      <c r="L168" s="45">
        <v>0.6925</v>
      </c>
      <c r="M168" s="45">
        <v>0.35</v>
      </c>
      <c r="N168" s="45">
        <v>0.6925</v>
      </c>
      <c r="O168" s="45">
        <v>1.75</v>
      </c>
      <c r="P168" s="45">
        <v>0</v>
      </c>
    </row>
    <row r="169" spans="1:16" hidden="1" outlineLevel="1" collapsed="1">
      <c r="A169" s="8">
        <v>45352</v>
      </c>
      <c r="B169" s="45">
        <v>8.2205999999999992</v>
      </c>
      <c r="C169" s="45">
        <v>7.2709000000000001</v>
      </c>
      <c r="D169" s="45">
        <v>8.2363999999999997</v>
      </c>
      <c r="E169" s="45">
        <v>12.493399999999999</v>
      </c>
      <c r="F169" s="45">
        <v>4</v>
      </c>
      <c r="G169" s="45">
        <v>9.0573999999999995</v>
      </c>
      <c r="H169" s="45">
        <v>7.2709000000000001</v>
      </c>
      <c r="I169" s="45">
        <v>9.0924999999999994</v>
      </c>
      <c r="J169" s="45">
        <v>12.493399999999999</v>
      </c>
      <c r="K169" s="45">
        <v>4</v>
      </c>
      <c r="L169" s="45">
        <v>1.7264999999999999</v>
      </c>
      <c r="M169" s="45">
        <v>9.7000000000000003E-3</v>
      </c>
      <c r="N169" s="45">
        <v>1.7264999999999999</v>
      </c>
      <c r="O169" s="45">
        <v>0</v>
      </c>
      <c r="P169" s="45">
        <v>0</v>
      </c>
    </row>
    <row r="170" spans="1:16" collapsed="1">
      <c r="A170" s="8">
        <v>45383</v>
      </c>
      <c r="B170" s="45">
        <v>7.7381000000000002</v>
      </c>
      <c r="C170" s="45">
        <v>5.6195000000000004</v>
      </c>
      <c r="D170" s="45">
        <v>7.7737999999999996</v>
      </c>
      <c r="E170" s="45">
        <v>0.5</v>
      </c>
      <c r="F170" s="45">
        <v>4</v>
      </c>
      <c r="G170" s="45">
        <v>8.7457999999999991</v>
      </c>
      <c r="H170" s="45">
        <v>5.6214000000000004</v>
      </c>
      <c r="I170" s="45">
        <v>8.8070000000000004</v>
      </c>
      <c r="J170" s="45">
        <v>0</v>
      </c>
      <c r="K170" s="45">
        <v>4</v>
      </c>
      <c r="L170" s="45">
        <v>1.7386999999999999</v>
      </c>
      <c r="M170" s="45">
        <v>0.01</v>
      </c>
      <c r="N170" s="45">
        <v>1.7390000000000001</v>
      </c>
      <c r="O170" s="45">
        <v>0.5</v>
      </c>
      <c r="P170" s="45">
        <v>0</v>
      </c>
    </row>
    <row r="171" spans="1:16">
      <c r="A171" s="8">
        <v>45413</v>
      </c>
      <c r="B171" s="45">
        <v>7.5308000000000002</v>
      </c>
      <c r="C171" s="45">
        <v>4.4904999999999999</v>
      </c>
      <c r="D171" s="45">
        <v>7.6036000000000001</v>
      </c>
      <c r="E171" s="45">
        <v>3.5526</v>
      </c>
      <c r="F171" s="45">
        <v>1.0126999999999999</v>
      </c>
      <c r="G171" s="45">
        <v>8.1133000000000006</v>
      </c>
      <c r="H171" s="45">
        <v>4.4939</v>
      </c>
      <c r="I171" s="45">
        <v>8.1683000000000003</v>
      </c>
      <c r="J171" s="45">
        <v>12.8</v>
      </c>
      <c r="K171" s="45">
        <v>4</v>
      </c>
      <c r="L171" s="45">
        <v>1.0226</v>
      </c>
      <c r="M171" s="45">
        <v>0.01</v>
      </c>
      <c r="N171" s="45">
        <v>1.0347999999999999</v>
      </c>
      <c r="O171" s="45">
        <v>0.8</v>
      </c>
      <c r="P171" s="45">
        <v>0.81399999999999995</v>
      </c>
    </row>
    <row r="172" spans="1:16">
      <c r="A172" s="8">
        <v>45444</v>
      </c>
      <c r="B172" s="45">
        <v>6.4565999999999999</v>
      </c>
      <c r="C172" s="45">
        <v>6.0328999999999997</v>
      </c>
      <c r="D172" s="45">
        <v>6.4710000000000001</v>
      </c>
      <c r="E172" s="45">
        <v>8.9575999999999993</v>
      </c>
      <c r="F172" s="45">
        <v>0.94479999999999997</v>
      </c>
      <c r="G172" s="45">
        <v>7.9558</v>
      </c>
      <c r="H172" s="45">
        <v>6.0328999999999997</v>
      </c>
      <c r="I172" s="45">
        <v>7.9923000000000002</v>
      </c>
      <c r="J172" s="45">
        <v>8.9575999999999993</v>
      </c>
      <c r="K172" s="45">
        <v>4.2089999999999996</v>
      </c>
      <c r="L172" s="45">
        <v>1.3349</v>
      </c>
      <c r="M172" s="45">
        <v>1.0200000000000001E-2</v>
      </c>
      <c r="N172" s="45">
        <v>1.339</v>
      </c>
      <c r="O172" s="45">
        <v>0</v>
      </c>
      <c r="P172" s="45">
        <v>0.68</v>
      </c>
    </row>
    <row r="173" spans="1:16">
      <c r="A173" s="8">
        <v>45474</v>
      </c>
      <c r="B173" s="45">
        <v>6.5224000000000002</v>
      </c>
      <c r="C173" s="45">
        <v>4.9909999999999997</v>
      </c>
      <c r="D173" s="45">
        <v>6.5438000000000001</v>
      </c>
      <c r="E173" s="45">
        <v>8.4115000000000002</v>
      </c>
      <c r="F173" s="45">
        <v>4</v>
      </c>
      <c r="G173" s="45">
        <v>7.7344999999999997</v>
      </c>
      <c r="H173" s="45">
        <v>4.9935999999999998</v>
      </c>
      <c r="I173" s="45">
        <v>7.7821999999999996</v>
      </c>
      <c r="J173" s="45">
        <v>8.4115000000000002</v>
      </c>
      <c r="K173" s="45">
        <v>4</v>
      </c>
      <c r="L173" s="45">
        <v>1.3262</v>
      </c>
      <c r="M173" s="45">
        <v>0.01</v>
      </c>
      <c r="N173" s="45">
        <v>1.3263</v>
      </c>
      <c r="O173" s="45">
        <v>0</v>
      </c>
      <c r="P173" s="45">
        <v>0</v>
      </c>
    </row>
    <row r="174" spans="1:16">
      <c r="A174" s="8">
        <v>45505</v>
      </c>
      <c r="B174" s="45">
        <v>6.8052000000000001</v>
      </c>
      <c r="C174" s="45">
        <v>5.4214000000000002</v>
      </c>
      <c r="D174" s="45">
        <v>6.9023000000000003</v>
      </c>
      <c r="E174" s="45">
        <v>0.81769999999999998</v>
      </c>
      <c r="F174" s="45">
        <v>4</v>
      </c>
      <c r="G174" s="45">
        <v>8.8363999999999994</v>
      </c>
      <c r="H174" s="45">
        <v>5.4218999999999999</v>
      </c>
      <c r="I174" s="45">
        <v>8.9370999999999992</v>
      </c>
      <c r="J174" s="45">
        <v>7.7857000000000003</v>
      </c>
      <c r="K174" s="45">
        <v>4</v>
      </c>
      <c r="L174" s="45">
        <v>1.5971</v>
      </c>
      <c r="M174" s="45">
        <v>0.01</v>
      </c>
      <c r="N174" s="45">
        <v>1.6285000000000001</v>
      </c>
      <c r="O174" s="45">
        <v>0.8155</v>
      </c>
      <c r="P174" s="45">
        <v>0</v>
      </c>
    </row>
    <row r="175" spans="1:16">
      <c r="A175" s="8">
        <v>45536</v>
      </c>
      <c r="B175" s="45">
        <v>7.3041</v>
      </c>
      <c r="C175" s="45">
        <v>3.9232</v>
      </c>
      <c r="D175" s="45">
        <v>7.3762999999999996</v>
      </c>
      <c r="E175" s="45">
        <v>1.4611000000000001</v>
      </c>
      <c r="F175" s="45">
        <v>4</v>
      </c>
      <c r="G175" s="45">
        <v>8.9815000000000005</v>
      </c>
      <c r="H175" s="45">
        <v>3.9310999999999998</v>
      </c>
      <c r="I175" s="45">
        <v>9.1076999999999995</v>
      </c>
      <c r="J175" s="45">
        <v>8</v>
      </c>
      <c r="K175" s="45">
        <v>4</v>
      </c>
      <c r="L175" s="45">
        <v>1.1560999999999999</v>
      </c>
      <c r="M175" s="45">
        <v>0.01</v>
      </c>
      <c r="N175" s="45">
        <v>1.1548</v>
      </c>
      <c r="O175" s="45">
        <v>1.4611000000000001</v>
      </c>
      <c r="P175" s="45">
        <v>0</v>
      </c>
    </row>
    <row r="176" spans="1:16">
      <c r="A176" s="8">
        <v>45566</v>
      </c>
      <c r="B176" s="45">
        <v>7.1810999999999998</v>
      </c>
      <c r="C176" s="45">
        <v>3.8031999999999999</v>
      </c>
      <c r="D176" s="45">
        <v>7.2450000000000001</v>
      </c>
      <c r="E176" s="45">
        <v>4</v>
      </c>
      <c r="F176" s="45">
        <v>4</v>
      </c>
      <c r="G176" s="45">
        <v>8.8634000000000004</v>
      </c>
      <c r="H176" s="45">
        <v>3.8117000000000001</v>
      </c>
      <c r="I176" s="45">
        <v>8.9853000000000005</v>
      </c>
      <c r="J176" s="45">
        <v>4</v>
      </c>
      <c r="K176" s="45">
        <v>4</v>
      </c>
      <c r="L176" s="45">
        <v>1.0064</v>
      </c>
      <c r="M176" s="45">
        <v>0.01</v>
      </c>
      <c r="N176" s="45">
        <v>1.0065999999999999</v>
      </c>
      <c r="O176" s="45">
        <v>0</v>
      </c>
      <c r="P176" s="45">
        <v>0</v>
      </c>
    </row>
    <row r="177" spans="1:16">
      <c r="A177" s="8">
        <v>45597</v>
      </c>
      <c r="B177" s="45">
        <v>7.0401999999999996</v>
      </c>
      <c r="C177" s="45">
        <v>3.7671999999999999</v>
      </c>
      <c r="D177" s="45">
        <v>7.0696000000000003</v>
      </c>
      <c r="E177" s="45">
        <v>1.4714</v>
      </c>
      <c r="F177" s="45">
        <v>4</v>
      </c>
      <c r="G177" s="45">
        <v>8.8521000000000001</v>
      </c>
      <c r="H177" s="45">
        <v>3.7671999999999999</v>
      </c>
      <c r="I177" s="45">
        <v>8.9108000000000001</v>
      </c>
      <c r="J177" s="45">
        <v>7.91</v>
      </c>
      <c r="K177" s="45">
        <v>4</v>
      </c>
      <c r="L177" s="45">
        <v>1.0739000000000001</v>
      </c>
      <c r="M177" s="45">
        <v>9.7999999999999997E-3</v>
      </c>
      <c r="N177" s="45">
        <v>1.0739000000000001</v>
      </c>
      <c r="O177" s="45">
        <v>0.9</v>
      </c>
      <c r="P177" s="45">
        <v>0</v>
      </c>
    </row>
    <row r="178" spans="1:16">
      <c r="A178" s="8">
        <v>45627</v>
      </c>
      <c r="B178" s="45">
        <v>7.2899000000000003</v>
      </c>
      <c r="C178" s="45">
        <v>5.0148000000000001</v>
      </c>
      <c r="D178" s="45">
        <v>7.3448000000000002</v>
      </c>
      <c r="E178" s="45">
        <v>8.3299000000000003</v>
      </c>
      <c r="F178" s="45">
        <v>4</v>
      </c>
      <c r="G178" s="45">
        <v>8.3767999999999994</v>
      </c>
      <c r="H178" s="45">
        <v>5.0148000000000001</v>
      </c>
      <c r="I178" s="45">
        <v>8.4725999999999999</v>
      </c>
      <c r="J178" s="45">
        <v>8.3299000000000003</v>
      </c>
      <c r="K178" s="45">
        <v>4</v>
      </c>
      <c r="L178" s="45">
        <v>1.0914999999999999</v>
      </c>
      <c r="M178" s="45">
        <v>0</v>
      </c>
      <c r="N178" s="45">
        <v>1.0914999999999999</v>
      </c>
      <c r="O178" s="45">
        <v>0</v>
      </c>
      <c r="P178" s="45">
        <v>0</v>
      </c>
    </row>
    <row r="179" spans="1:16">
      <c r="A179" s="8">
        <v>45658</v>
      </c>
      <c r="B179" s="45">
        <v>8.2059999999999995</v>
      </c>
      <c r="C179" s="45">
        <v>4.0242000000000004</v>
      </c>
      <c r="D179" s="45">
        <v>8.3290000000000006</v>
      </c>
      <c r="E179" s="45">
        <v>12.500299999999999</v>
      </c>
      <c r="F179" s="45">
        <v>1.8161</v>
      </c>
      <c r="G179" s="45">
        <v>9.2484000000000002</v>
      </c>
      <c r="H179" s="45">
        <v>4.0242000000000004</v>
      </c>
      <c r="I179" s="45">
        <v>9.3214000000000006</v>
      </c>
      <c r="J179" s="45">
        <v>12.500299999999999</v>
      </c>
      <c r="K179" s="45">
        <v>4</v>
      </c>
      <c r="L179" s="45">
        <v>1.3069999999999999</v>
      </c>
      <c r="M179" s="45">
        <v>0</v>
      </c>
      <c r="N179" s="45">
        <v>1.2605999999999999</v>
      </c>
      <c r="O179" s="45">
        <v>0</v>
      </c>
      <c r="P179" s="45">
        <v>1.8</v>
      </c>
    </row>
    <row r="180" spans="1:16">
      <c r="A180" s="8">
        <v>45689</v>
      </c>
      <c r="B180" s="45">
        <v>7.4802999999999997</v>
      </c>
      <c r="C180" s="45">
        <v>3.9611999999999998</v>
      </c>
      <c r="D180" s="45">
        <v>7.5343999999999998</v>
      </c>
      <c r="E180" s="45">
        <v>2.3633000000000002</v>
      </c>
      <c r="F180" s="45">
        <v>4</v>
      </c>
      <c r="G180" s="45">
        <v>9.3163999999999998</v>
      </c>
      <c r="H180" s="45">
        <v>3.9611999999999998</v>
      </c>
      <c r="I180" s="45">
        <v>9.4223999999999997</v>
      </c>
      <c r="J180" s="45">
        <v>12.036799999999999</v>
      </c>
      <c r="K180" s="45">
        <v>4</v>
      </c>
      <c r="L180" s="45">
        <v>2.0137999999999998</v>
      </c>
      <c r="M180" s="45">
        <v>0</v>
      </c>
      <c r="N180" s="45">
        <v>2.0146000000000002</v>
      </c>
      <c r="O180" s="45">
        <v>1.4826999999999999</v>
      </c>
      <c r="P180" s="45">
        <v>0</v>
      </c>
    </row>
    <row r="181" spans="1:16">
      <c r="A181" s="8">
        <v>45717</v>
      </c>
      <c r="B181" s="45">
        <v>8.3460999999999999</v>
      </c>
      <c r="C181" s="45">
        <v>5.2229000000000001</v>
      </c>
      <c r="D181" s="45">
        <v>8.4304000000000006</v>
      </c>
      <c r="E181" s="45">
        <v>1.1819999999999999</v>
      </c>
      <c r="F181" s="45">
        <v>4</v>
      </c>
      <c r="G181" s="45">
        <v>9.4146999999999998</v>
      </c>
      <c r="H181" s="45">
        <v>5.2229000000000001</v>
      </c>
      <c r="I181" s="45">
        <v>9.5420999999999996</v>
      </c>
      <c r="J181" s="45">
        <v>1.1819999999999999</v>
      </c>
      <c r="K181" s="45">
        <v>4</v>
      </c>
      <c r="L181" s="45">
        <v>1.2518</v>
      </c>
      <c r="M181" s="45">
        <v>0</v>
      </c>
      <c r="N181" s="45">
        <v>1.2518</v>
      </c>
      <c r="O181" s="45">
        <v>0</v>
      </c>
      <c r="P181" s="45">
        <v>0</v>
      </c>
    </row>
    <row r="182" spans="1:16">
      <c r="A182" s="8">
        <v>45748</v>
      </c>
      <c r="B182" s="45">
        <v>8.0495000000000001</v>
      </c>
      <c r="C182" s="45">
        <v>4.2374000000000001</v>
      </c>
      <c r="D182" s="45">
        <v>8.1075999999999997</v>
      </c>
      <c r="E182" s="45">
        <v>10.4331</v>
      </c>
      <c r="F182" s="45">
        <v>4</v>
      </c>
      <c r="G182" s="45">
        <v>9.8230000000000004</v>
      </c>
      <c r="H182" s="45">
        <v>4.2374000000000001</v>
      </c>
      <c r="I182" s="45">
        <v>9.9300999999999995</v>
      </c>
      <c r="J182" s="45">
        <v>10.4331</v>
      </c>
      <c r="K182" s="45">
        <v>4</v>
      </c>
      <c r="L182" s="45">
        <v>0.98319999999999996</v>
      </c>
      <c r="M182" s="45">
        <v>0</v>
      </c>
      <c r="N182" s="45">
        <v>0.98319999999999996</v>
      </c>
      <c r="O182" s="45">
        <v>0</v>
      </c>
      <c r="P182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9" t="s">
        <v>113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2" t="s">
        <v>131</v>
      </c>
    </row>
    <row r="5" spans="1:16" ht="12.75" customHeight="1">
      <c r="A5" s="13" t="s">
        <v>54</v>
      </c>
    </row>
    <row r="6" spans="1:16" s="20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0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0" customFormat="1" ht="64.5" customHeight="1">
      <c r="A8" s="201"/>
      <c r="B8" s="25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8.4085999999999999</v>
      </c>
      <c r="C11" s="45">
        <v>4.3631000000000002</v>
      </c>
      <c r="D11" s="45">
        <v>8.1046999999999993</v>
      </c>
      <c r="E11" s="45">
        <v>11.581300000000001</v>
      </c>
      <c r="F11" s="45">
        <v>12.116099999999999</v>
      </c>
      <c r="G11" s="45">
        <v>11.8469</v>
      </c>
      <c r="H11" s="45">
        <v>4.7179000000000002</v>
      </c>
      <c r="I11" s="45">
        <v>12.9061</v>
      </c>
      <c r="J11" s="45">
        <v>15.534800000000001</v>
      </c>
      <c r="K11" s="45">
        <v>15.130100000000001</v>
      </c>
      <c r="L11" s="45">
        <v>6.4016000000000002</v>
      </c>
      <c r="M11" s="45">
        <v>4.0041000000000002</v>
      </c>
      <c r="N11" s="45">
        <v>6.4046000000000003</v>
      </c>
      <c r="O11" s="45">
        <v>7.7995999999999999</v>
      </c>
      <c r="P11" s="45">
        <v>9.5367999999999995</v>
      </c>
    </row>
    <row r="12" spans="1:16" ht="12.75" hidden="1" customHeight="1" outlineLevel="1">
      <c r="A12" s="8">
        <v>40575</v>
      </c>
      <c r="B12" s="45">
        <v>8.2083999999999993</v>
      </c>
      <c r="C12" s="45">
        <v>4.4740000000000002</v>
      </c>
      <c r="D12" s="45">
        <v>8.0311000000000003</v>
      </c>
      <c r="E12" s="45">
        <v>11.065899999999999</v>
      </c>
      <c r="F12" s="45">
        <v>11.7494</v>
      </c>
      <c r="G12" s="45">
        <v>11.4574</v>
      </c>
      <c r="H12" s="45">
        <v>4.5420999999999996</v>
      </c>
      <c r="I12" s="45">
        <v>12.867599999999999</v>
      </c>
      <c r="J12" s="45">
        <v>15.561299999999999</v>
      </c>
      <c r="K12" s="45">
        <v>16.516500000000001</v>
      </c>
      <c r="L12" s="45">
        <v>6.5766</v>
      </c>
      <c r="M12" s="45">
        <v>4.4055999999999997</v>
      </c>
      <c r="N12" s="45">
        <v>6.5397999999999996</v>
      </c>
      <c r="O12" s="45">
        <v>7.9005999999999998</v>
      </c>
      <c r="P12" s="45">
        <v>8.4496000000000002</v>
      </c>
    </row>
    <row r="13" spans="1:16" ht="12.75" hidden="1" customHeight="1" outlineLevel="1">
      <c r="A13" s="8">
        <v>40603</v>
      </c>
      <c r="B13" s="45">
        <v>8.0581999999999994</v>
      </c>
      <c r="C13" s="45">
        <v>4.9103000000000003</v>
      </c>
      <c r="D13" s="45">
        <v>7.6577999999999999</v>
      </c>
      <c r="E13" s="45">
        <v>10.6775</v>
      </c>
      <c r="F13" s="45">
        <v>11.1569</v>
      </c>
      <c r="G13" s="45">
        <v>11.526999999999999</v>
      </c>
      <c r="H13" s="45">
        <v>5.6703999999999999</v>
      </c>
      <c r="I13" s="45">
        <v>12.2385</v>
      </c>
      <c r="J13" s="45">
        <v>15.0855</v>
      </c>
      <c r="K13" s="45">
        <v>15.895099999999999</v>
      </c>
      <c r="L13" s="45">
        <v>6.1641000000000004</v>
      </c>
      <c r="M13" s="45">
        <v>4.1582999999999997</v>
      </c>
      <c r="N13" s="45">
        <v>6.0255000000000001</v>
      </c>
      <c r="O13" s="45">
        <v>7.5598999999999998</v>
      </c>
      <c r="P13" s="45">
        <v>7.3036000000000003</v>
      </c>
    </row>
    <row r="14" spans="1:16" ht="12.75" hidden="1" customHeight="1" outlineLevel="1">
      <c r="A14" s="8">
        <v>40634</v>
      </c>
      <c r="B14" s="45">
        <v>7.54</v>
      </c>
      <c r="C14" s="45">
        <v>5.46</v>
      </c>
      <c r="D14" s="45">
        <v>7.5433000000000003</v>
      </c>
      <c r="E14" s="45">
        <v>8.6938999999999993</v>
      </c>
      <c r="F14" s="45">
        <v>9.7489000000000008</v>
      </c>
      <c r="G14" s="45">
        <v>9.3559000000000001</v>
      </c>
      <c r="H14" s="45">
        <v>6.4535999999999998</v>
      </c>
      <c r="I14" s="45">
        <v>11.0016</v>
      </c>
      <c r="J14" s="45">
        <v>9.7025000000000006</v>
      </c>
      <c r="K14" s="45">
        <v>16.484999999999999</v>
      </c>
      <c r="L14" s="45">
        <v>6.1428000000000003</v>
      </c>
      <c r="M14" s="45">
        <v>3.9321999999999999</v>
      </c>
      <c r="N14" s="45">
        <v>5.8724999999999996</v>
      </c>
      <c r="O14" s="45">
        <v>7.6742999999999997</v>
      </c>
      <c r="P14" s="45">
        <v>7.3586</v>
      </c>
    </row>
    <row r="15" spans="1:16" ht="12.75" hidden="1" customHeight="1" outlineLevel="1">
      <c r="A15" s="8">
        <v>40664</v>
      </c>
      <c r="B15" s="45">
        <v>7.6672000000000002</v>
      </c>
      <c r="C15" s="45">
        <v>4.2382999999999997</v>
      </c>
      <c r="D15" s="45">
        <v>7.3841999999999999</v>
      </c>
      <c r="E15" s="45">
        <v>9.8744999999999994</v>
      </c>
      <c r="F15" s="45">
        <v>10.4405</v>
      </c>
      <c r="G15" s="45">
        <v>10.9558</v>
      </c>
      <c r="H15" s="45">
        <v>5.0667</v>
      </c>
      <c r="I15" s="45">
        <v>11.922599999999999</v>
      </c>
      <c r="J15" s="45">
        <v>14.8794</v>
      </c>
      <c r="K15" s="45">
        <v>15.549899999999999</v>
      </c>
      <c r="L15" s="45">
        <v>6.0579999999999998</v>
      </c>
      <c r="M15" s="45">
        <v>3.3955000000000002</v>
      </c>
      <c r="N15" s="45">
        <v>5.8289999999999997</v>
      </c>
      <c r="O15" s="45">
        <v>7.4824999999999999</v>
      </c>
      <c r="P15" s="45">
        <v>7.2549999999999999</v>
      </c>
    </row>
    <row r="16" spans="1:16" ht="12.75" hidden="1" customHeight="1" outlineLevel="1">
      <c r="A16" s="8">
        <v>40695</v>
      </c>
      <c r="B16" s="45">
        <v>7.3197000000000001</v>
      </c>
      <c r="C16" s="45">
        <v>4.2843</v>
      </c>
      <c r="D16" s="45">
        <v>7.02</v>
      </c>
      <c r="E16" s="45">
        <v>9.3384999999999998</v>
      </c>
      <c r="F16" s="45">
        <v>12.4175</v>
      </c>
      <c r="G16" s="45">
        <v>10.5642</v>
      </c>
      <c r="H16" s="45">
        <v>4.9851000000000001</v>
      </c>
      <c r="I16" s="45">
        <v>11.154999999999999</v>
      </c>
      <c r="J16" s="45">
        <v>14.4016</v>
      </c>
      <c r="K16" s="45">
        <v>13.846</v>
      </c>
      <c r="L16" s="45">
        <v>5.9084000000000003</v>
      </c>
      <c r="M16" s="45">
        <v>3.7334999999999998</v>
      </c>
      <c r="N16" s="45">
        <v>5.9356999999999998</v>
      </c>
      <c r="O16" s="45">
        <v>6.9785000000000004</v>
      </c>
      <c r="P16" s="45">
        <v>7.1761999999999997</v>
      </c>
    </row>
    <row r="17" spans="1:16" ht="12.75" hidden="1" customHeight="1" outlineLevel="1">
      <c r="A17" s="8">
        <v>40725</v>
      </c>
      <c r="B17" s="45">
        <v>7.0293999999999999</v>
      </c>
      <c r="C17" s="45">
        <v>4.2477</v>
      </c>
      <c r="D17" s="45">
        <v>7.0091000000000001</v>
      </c>
      <c r="E17" s="45">
        <v>10.109500000000001</v>
      </c>
      <c r="F17" s="45">
        <v>9.6844000000000001</v>
      </c>
      <c r="G17" s="45">
        <v>10.067500000000001</v>
      </c>
      <c r="H17" s="45">
        <v>4.8665000000000003</v>
      </c>
      <c r="I17" s="45">
        <v>10.770099999999999</v>
      </c>
      <c r="J17" s="45">
        <v>14.7188</v>
      </c>
      <c r="K17" s="45">
        <v>15.229100000000001</v>
      </c>
      <c r="L17" s="45">
        <v>5.6383999999999999</v>
      </c>
      <c r="M17" s="45">
        <v>3.9363999999999999</v>
      </c>
      <c r="N17" s="45">
        <v>5.65</v>
      </c>
      <c r="O17" s="45">
        <v>7.5251000000000001</v>
      </c>
      <c r="P17" s="45">
        <v>7.6494</v>
      </c>
    </row>
    <row r="18" spans="1:16" ht="12.75" hidden="1" customHeight="1" outlineLevel="1">
      <c r="A18" s="8">
        <v>40756</v>
      </c>
      <c r="B18" s="45">
        <v>7.4032</v>
      </c>
      <c r="C18" s="45">
        <v>3.7271999999999998</v>
      </c>
      <c r="D18" s="45">
        <v>7.0629</v>
      </c>
      <c r="E18" s="45">
        <v>10.0261</v>
      </c>
      <c r="F18" s="45">
        <v>9.5840999999999994</v>
      </c>
      <c r="G18" s="45">
        <v>10.5809</v>
      </c>
      <c r="H18" s="45">
        <v>4.2510000000000003</v>
      </c>
      <c r="I18" s="45">
        <v>11.0061</v>
      </c>
      <c r="J18" s="45">
        <v>14.8011</v>
      </c>
      <c r="K18" s="45">
        <v>14.756399999999999</v>
      </c>
      <c r="L18" s="45">
        <v>5.9348000000000001</v>
      </c>
      <c r="M18" s="45">
        <v>3.3349000000000002</v>
      </c>
      <c r="N18" s="45">
        <v>5.7340999999999998</v>
      </c>
      <c r="O18" s="45">
        <v>7.6131000000000002</v>
      </c>
      <c r="P18" s="45">
        <v>6.8377999999999997</v>
      </c>
    </row>
    <row r="19" spans="1:16" ht="12.75" hidden="1" customHeight="1" outlineLevel="1">
      <c r="A19" s="8">
        <v>40787</v>
      </c>
      <c r="B19" s="45">
        <v>7.0030999999999999</v>
      </c>
      <c r="C19" s="45">
        <v>3.8578999999999999</v>
      </c>
      <c r="D19" s="45">
        <v>7.2312000000000003</v>
      </c>
      <c r="E19" s="45">
        <v>9.8926999999999996</v>
      </c>
      <c r="F19" s="45">
        <v>11.1541</v>
      </c>
      <c r="G19" s="45">
        <v>10.2742</v>
      </c>
      <c r="H19" s="45">
        <v>4.8114999999999997</v>
      </c>
      <c r="I19" s="45">
        <v>11.508599999999999</v>
      </c>
      <c r="J19" s="45">
        <v>14.3705</v>
      </c>
      <c r="K19" s="45">
        <v>14.554</v>
      </c>
      <c r="L19" s="45">
        <v>5.5045999999999999</v>
      </c>
      <c r="M19" s="45">
        <v>3.3614999999999999</v>
      </c>
      <c r="N19" s="45">
        <v>5.6840999999999999</v>
      </c>
      <c r="O19" s="45">
        <v>7.4488000000000003</v>
      </c>
      <c r="P19" s="45">
        <v>8.4552999999999994</v>
      </c>
    </row>
    <row r="20" spans="1:16" ht="12.75" hidden="1" customHeight="1" outlineLevel="1">
      <c r="A20" s="8">
        <v>40817</v>
      </c>
      <c r="B20" s="45">
        <v>6.6543000000000001</v>
      </c>
      <c r="C20" s="45">
        <v>3.8936999999999999</v>
      </c>
      <c r="D20" s="45">
        <v>7.9480000000000004</v>
      </c>
      <c r="E20" s="45">
        <v>9.8594000000000008</v>
      </c>
      <c r="F20" s="45">
        <v>11.797499999999999</v>
      </c>
      <c r="G20" s="45">
        <v>10.582700000000001</v>
      </c>
      <c r="H20" s="45">
        <v>5.0648</v>
      </c>
      <c r="I20" s="45">
        <v>13.0573</v>
      </c>
      <c r="J20" s="45">
        <v>14.8407</v>
      </c>
      <c r="K20" s="45">
        <v>14.2334</v>
      </c>
      <c r="L20" s="45">
        <v>5.2080000000000002</v>
      </c>
      <c r="M20" s="45">
        <v>3.5371000000000001</v>
      </c>
      <c r="N20" s="45">
        <v>6.1131000000000002</v>
      </c>
      <c r="O20" s="45">
        <v>7.3846999999999996</v>
      </c>
      <c r="P20" s="45">
        <v>7.7679999999999998</v>
      </c>
    </row>
    <row r="21" spans="1:16" ht="12.75" hidden="1" customHeight="1" outlineLevel="1">
      <c r="A21" s="8">
        <v>40848</v>
      </c>
      <c r="B21" s="45">
        <v>8.6462000000000003</v>
      </c>
      <c r="C21" s="45">
        <v>4.0006000000000004</v>
      </c>
      <c r="D21" s="45">
        <v>9.4367999999999999</v>
      </c>
      <c r="E21" s="45">
        <v>10.7278</v>
      </c>
      <c r="F21" s="45">
        <v>9.4016999999999999</v>
      </c>
      <c r="G21" s="45">
        <v>12.998100000000001</v>
      </c>
      <c r="H21" s="45">
        <v>5.0128000000000004</v>
      </c>
      <c r="I21" s="45">
        <v>15.529500000000001</v>
      </c>
      <c r="J21" s="45">
        <v>15.841900000000001</v>
      </c>
      <c r="K21" s="45">
        <v>15.3209</v>
      </c>
      <c r="L21" s="45">
        <v>6.3017000000000003</v>
      </c>
      <c r="M21" s="45">
        <v>3.2298</v>
      </c>
      <c r="N21" s="45">
        <v>6.6611000000000002</v>
      </c>
      <c r="O21" s="45">
        <v>7.6952999999999996</v>
      </c>
      <c r="P21" s="45">
        <v>7.1905999999999999</v>
      </c>
    </row>
    <row r="22" spans="1:16" ht="12.75" hidden="1" customHeight="1" outlineLevel="1">
      <c r="A22" s="8">
        <v>40878</v>
      </c>
      <c r="B22" s="45">
        <v>10.085800000000001</v>
      </c>
      <c r="C22" s="45">
        <v>4.8597999999999999</v>
      </c>
      <c r="D22" s="45">
        <v>11.1515</v>
      </c>
      <c r="E22" s="45">
        <v>11.0878</v>
      </c>
      <c r="F22" s="45">
        <v>13.3009</v>
      </c>
      <c r="G22" s="45">
        <v>15.676399999999999</v>
      </c>
      <c r="H22" s="45">
        <v>6.7759</v>
      </c>
      <c r="I22" s="45">
        <v>17.849799999999998</v>
      </c>
      <c r="J22" s="45">
        <v>17.517499999999998</v>
      </c>
      <c r="K22" s="45">
        <v>19.390799999999999</v>
      </c>
      <c r="L22" s="45">
        <v>6.2881999999999998</v>
      </c>
      <c r="M22" s="45">
        <v>3.2532000000000001</v>
      </c>
      <c r="N22" s="45">
        <v>6.5407000000000002</v>
      </c>
      <c r="O22" s="45">
        <v>7.6692</v>
      </c>
      <c r="P22" s="45">
        <v>7.3277000000000001</v>
      </c>
    </row>
    <row r="23" spans="1:16" ht="12.75" hidden="1" customHeight="1" outlineLevel="1">
      <c r="A23" s="8">
        <v>40909</v>
      </c>
      <c r="B23" s="45">
        <v>10.161199999999999</v>
      </c>
      <c r="C23" s="45">
        <v>4.306</v>
      </c>
      <c r="D23" s="45">
        <v>11.4672</v>
      </c>
      <c r="E23" s="45">
        <v>10.9099</v>
      </c>
      <c r="F23" s="45">
        <v>17.944900000000001</v>
      </c>
      <c r="G23" s="45">
        <v>14.8734</v>
      </c>
      <c r="H23" s="45">
        <v>5.3666</v>
      </c>
      <c r="I23" s="45">
        <v>17.622499999999999</v>
      </c>
      <c r="J23" s="45">
        <v>17.259</v>
      </c>
      <c r="K23" s="45">
        <v>20.713899999999999</v>
      </c>
      <c r="L23" s="45">
        <v>6.4025999999999996</v>
      </c>
      <c r="M23" s="45">
        <v>2.8961999999999999</v>
      </c>
      <c r="N23" s="45">
        <v>6.5476999999999999</v>
      </c>
      <c r="O23" s="45">
        <v>7.8658999999999999</v>
      </c>
      <c r="P23" s="45">
        <v>9.3407999999999998</v>
      </c>
    </row>
    <row r="24" spans="1:16" ht="12.75" hidden="1" customHeight="1" outlineLevel="1">
      <c r="A24" s="8">
        <v>40940</v>
      </c>
      <c r="B24" s="45">
        <v>10.463699999999999</v>
      </c>
      <c r="C24" s="45">
        <v>6.4432999999999998</v>
      </c>
      <c r="D24" s="45">
        <v>11.202</v>
      </c>
      <c r="E24" s="45">
        <v>11.471399999999999</v>
      </c>
      <c r="F24" s="45">
        <v>11.5093</v>
      </c>
      <c r="G24" s="45">
        <v>15.9765</v>
      </c>
      <c r="H24" s="45">
        <v>9.2741000000000007</v>
      </c>
      <c r="I24" s="45">
        <v>17.395299999999999</v>
      </c>
      <c r="J24" s="45">
        <v>17.753</v>
      </c>
      <c r="K24" s="45">
        <v>16.908100000000001</v>
      </c>
      <c r="L24" s="45">
        <v>6.5412999999999997</v>
      </c>
      <c r="M24" s="45">
        <v>4.1277999999999997</v>
      </c>
      <c r="N24" s="45">
        <v>6.5545999999999998</v>
      </c>
      <c r="O24" s="45">
        <v>7.8593999999999999</v>
      </c>
      <c r="P24" s="45">
        <v>7.7497999999999996</v>
      </c>
    </row>
    <row r="25" spans="1:16" ht="12.75" hidden="1" customHeight="1" outlineLevel="1">
      <c r="A25" s="8">
        <v>40969</v>
      </c>
      <c r="B25" s="45">
        <v>10.183400000000001</v>
      </c>
      <c r="C25" s="45">
        <v>4.7771999999999997</v>
      </c>
      <c r="D25" s="45">
        <v>11.0975</v>
      </c>
      <c r="E25" s="45">
        <v>11.815</v>
      </c>
      <c r="F25" s="45">
        <v>12.1891</v>
      </c>
      <c r="G25" s="45">
        <v>14.7667</v>
      </c>
      <c r="H25" s="45">
        <v>5.6242999999999999</v>
      </c>
      <c r="I25" s="45">
        <v>16.7088</v>
      </c>
      <c r="J25" s="45">
        <v>16.9483</v>
      </c>
      <c r="K25" s="45">
        <v>17.7729</v>
      </c>
      <c r="L25" s="45">
        <v>6.3533999999999997</v>
      </c>
      <c r="M25" s="45">
        <v>3.9843000000000002</v>
      </c>
      <c r="N25" s="45">
        <v>6.3437999999999999</v>
      </c>
      <c r="O25" s="45">
        <v>7.9017999999999997</v>
      </c>
      <c r="P25" s="45">
        <v>10.215999999999999</v>
      </c>
    </row>
    <row r="26" spans="1:16" ht="12.75" hidden="1" customHeight="1" outlineLevel="1">
      <c r="A26" s="8">
        <v>41000</v>
      </c>
      <c r="B26" s="45">
        <v>9.7355999999999998</v>
      </c>
      <c r="C26" s="45">
        <v>4.3655999999999997</v>
      </c>
      <c r="D26" s="45">
        <v>10.774699999999999</v>
      </c>
      <c r="E26" s="45">
        <v>11.0808</v>
      </c>
      <c r="F26" s="45">
        <v>12.6454</v>
      </c>
      <c r="G26" s="45">
        <v>14.412599999999999</v>
      </c>
      <c r="H26" s="45">
        <v>4.9612999999999996</v>
      </c>
      <c r="I26" s="45">
        <v>16.1737</v>
      </c>
      <c r="J26" s="45">
        <v>17.426100000000002</v>
      </c>
      <c r="K26" s="45">
        <v>16.194800000000001</v>
      </c>
      <c r="L26" s="45">
        <v>6.2771999999999997</v>
      </c>
      <c r="M26" s="45">
        <v>3.9102000000000001</v>
      </c>
      <c r="N26" s="45">
        <v>6.3026</v>
      </c>
      <c r="O26" s="45">
        <v>7.7134</v>
      </c>
      <c r="P26" s="45">
        <v>8.3821999999999992</v>
      </c>
    </row>
    <row r="27" spans="1:16" ht="12.75" hidden="1" customHeight="1" outlineLevel="1">
      <c r="A27" s="8">
        <v>41030</v>
      </c>
      <c r="B27" s="45">
        <v>9.7605000000000004</v>
      </c>
      <c r="C27" s="45">
        <v>4.9673999999999996</v>
      </c>
      <c r="D27" s="45">
        <v>10.6806</v>
      </c>
      <c r="E27" s="45">
        <v>11.2943</v>
      </c>
      <c r="F27" s="45">
        <v>11.7209</v>
      </c>
      <c r="G27" s="45">
        <v>14.5718</v>
      </c>
      <c r="H27" s="45">
        <v>6.6348000000000003</v>
      </c>
      <c r="I27" s="45">
        <v>16.084199999999999</v>
      </c>
      <c r="J27" s="45">
        <v>18.7043</v>
      </c>
      <c r="K27" s="45">
        <v>15.3148</v>
      </c>
      <c r="L27" s="45">
        <v>6.2477</v>
      </c>
      <c r="M27" s="45">
        <v>3.5108999999999999</v>
      </c>
      <c r="N27" s="45">
        <v>6.1032000000000002</v>
      </c>
      <c r="O27" s="45">
        <v>7.9968000000000004</v>
      </c>
      <c r="P27" s="45">
        <v>8.2356999999999996</v>
      </c>
    </row>
    <row r="28" spans="1:16" ht="12.75" hidden="1" customHeight="1" outlineLevel="1">
      <c r="A28" s="8">
        <v>41061</v>
      </c>
      <c r="B28" s="45">
        <v>9.3389000000000006</v>
      </c>
      <c r="C28" s="45">
        <v>5.5053000000000001</v>
      </c>
      <c r="D28" s="45">
        <v>10.254899999999999</v>
      </c>
      <c r="E28" s="45">
        <v>10.110300000000001</v>
      </c>
      <c r="F28" s="45">
        <v>13.343999999999999</v>
      </c>
      <c r="G28" s="45">
        <v>14.255100000000001</v>
      </c>
      <c r="H28" s="45">
        <v>7.8414999999999999</v>
      </c>
      <c r="I28" s="45">
        <v>16.142099999999999</v>
      </c>
      <c r="J28" s="45">
        <v>16.729800000000001</v>
      </c>
      <c r="K28" s="45">
        <v>15.3527</v>
      </c>
      <c r="L28" s="45">
        <v>6.3890000000000002</v>
      </c>
      <c r="M28" s="45">
        <v>3.5226999999999999</v>
      </c>
      <c r="N28" s="45">
        <v>6.4082999999999997</v>
      </c>
      <c r="O28" s="45">
        <v>7.9226000000000001</v>
      </c>
      <c r="P28" s="45">
        <v>7.8986000000000001</v>
      </c>
    </row>
    <row r="29" spans="1:16" ht="12.75" hidden="1" customHeight="1" outlineLevel="1">
      <c r="A29" s="8">
        <v>41091</v>
      </c>
      <c r="B29" s="45">
        <v>9.7398000000000007</v>
      </c>
      <c r="C29" s="45">
        <v>5.4356</v>
      </c>
      <c r="D29" s="45">
        <v>11.116400000000001</v>
      </c>
      <c r="E29" s="45">
        <v>9.8398000000000003</v>
      </c>
      <c r="F29" s="45">
        <v>9.3743999999999996</v>
      </c>
      <c r="G29" s="45">
        <v>15.128399999999999</v>
      </c>
      <c r="H29" s="45">
        <v>8.1559000000000008</v>
      </c>
      <c r="I29" s="45">
        <v>17.256399999999999</v>
      </c>
      <c r="J29" s="45">
        <v>17.486499999999999</v>
      </c>
      <c r="K29" s="45">
        <v>9.3786000000000005</v>
      </c>
      <c r="L29" s="45">
        <v>6.7316000000000003</v>
      </c>
      <c r="M29" s="45">
        <v>3.2362000000000002</v>
      </c>
      <c r="N29" s="45">
        <v>6.44</v>
      </c>
      <c r="O29" s="45">
        <v>8.1243999999999996</v>
      </c>
      <c r="P29" s="45">
        <v>9.3596000000000004</v>
      </c>
    </row>
    <row r="30" spans="1:16" ht="12.75" hidden="1" customHeight="1" outlineLevel="1">
      <c r="A30" s="8">
        <v>41122</v>
      </c>
      <c r="B30" s="45">
        <v>10.687200000000001</v>
      </c>
      <c r="C30" s="45">
        <v>5.6657999999999999</v>
      </c>
      <c r="D30" s="45">
        <v>11.8813</v>
      </c>
      <c r="E30" s="45">
        <v>11.2475</v>
      </c>
      <c r="F30" s="45">
        <v>12.841200000000001</v>
      </c>
      <c r="G30" s="45">
        <v>16.3903</v>
      </c>
      <c r="H30" s="45">
        <v>8.4634</v>
      </c>
      <c r="I30" s="45">
        <v>17.959900000000001</v>
      </c>
      <c r="J30" s="45">
        <v>18.337399999999999</v>
      </c>
      <c r="K30" s="45">
        <v>17.965499999999999</v>
      </c>
      <c r="L30" s="45">
        <v>6.6717000000000004</v>
      </c>
      <c r="M30" s="45">
        <v>3.4443999999999999</v>
      </c>
      <c r="N30" s="45">
        <v>6.7133000000000003</v>
      </c>
      <c r="O30" s="45">
        <v>7.9890999999999996</v>
      </c>
      <c r="P30" s="45">
        <v>9.2568000000000001</v>
      </c>
    </row>
    <row r="31" spans="1:16" ht="12.75" hidden="1" customHeight="1" outlineLevel="1">
      <c r="A31" s="8">
        <v>41153</v>
      </c>
      <c r="B31" s="45">
        <v>10.502000000000001</v>
      </c>
      <c r="C31" s="45">
        <v>6.2168999999999999</v>
      </c>
      <c r="D31" s="45">
        <v>12.1051</v>
      </c>
      <c r="E31" s="45">
        <v>10.382</v>
      </c>
      <c r="F31" s="45">
        <v>11.5776</v>
      </c>
      <c r="G31" s="45">
        <v>16.677199999999999</v>
      </c>
      <c r="H31" s="45">
        <v>9.6738</v>
      </c>
      <c r="I31" s="45">
        <v>18.881399999999999</v>
      </c>
      <c r="J31" s="45">
        <v>18.4193</v>
      </c>
      <c r="K31" s="45">
        <v>17.6236</v>
      </c>
      <c r="L31" s="45">
        <v>6.6778000000000004</v>
      </c>
      <c r="M31" s="45">
        <v>3.5402999999999998</v>
      </c>
      <c r="N31" s="45">
        <v>6.9797000000000002</v>
      </c>
      <c r="O31" s="45">
        <v>7.9459</v>
      </c>
      <c r="P31" s="45">
        <v>10.385400000000001</v>
      </c>
    </row>
    <row r="32" spans="1:16" ht="12.75" hidden="1" customHeight="1" outlineLevel="1">
      <c r="A32" s="8">
        <v>41183</v>
      </c>
      <c r="B32" s="45">
        <v>11.336600000000001</v>
      </c>
      <c r="C32" s="45">
        <v>6.0434999999999999</v>
      </c>
      <c r="D32" s="45">
        <v>12.965</v>
      </c>
      <c r="E32" s="45">
        <v>10.798500000000001</v>
      </c>
      <c r="F32" s="45">
        <v>12.018700000000001</v>
      </c>
      <c r="G32" s="45">
        <v>18.806999999999999</v>
      </c>
      <c r="H32" s="45">
        <v>11.397600000000001</v>
      </c>
      <c r="I32" s="45">
        <v>20.0764</v>
      </c>
      <c r="J32" s="45">
        <v>19.098600000000001</v>
      </c>
      <c r="K32" s="45">
        <v>18.027699999999999</v>
      </c>
      <c r="L32" s="45">
        <v>7.0590000000000002</v>
      </c>
      <c r="M32" s="45">
        <v>3.5533000000000001</v>
      </c>
      <c r="N32" s="45">
        <v>7.1443000000000003</v>
      </c>
      <c r="O32" s="45">
        <v>8.4701000000000004</v>
      </c>
      <c r="P32" s="45">
        <v>8.5333000000000006</v>
      </c>
    </row>
    <row r="33" spans="1:16" ht="12.75" hidden="1" customHeight="1" outlineLevel="1">
      <c r="A33" s="8">
        <v>41214</v>
      </c>
      <c r="B33" s="45">
        <v>11.797499999999999</v>
      </c>
      <c r="C33" s="45">
        <v>5.0723000000000003</v>
      </c>
      <c r="D33" s="45">
        <v>13.4049</v>
      </c>
      <c r="E33" s="45">
        <v>12.3081</v>
      </c>
      <c r="F33" s="45">
        <v>12.0594</v>
      </c>
      <c r="G33" s="45">
        <v>20.073499999999999</v>
      </c>
      <c r="H33" s="45">
        <v>10.5848</v>
      </c>
      <c r="I33" s="45">
        <v>20.669</v>
      </c>
      <c r="J33" s="45">
        <v>21.326899999999998</v>
      </c>
      <c r="K33" s="45">
        <v>18.808199999999999</v>
      </c>
      <c r="L33" s="45">
        <v>7.0926</v>
      </c>
      <c r="M33" s="45">
        <v>3.9542000000000002</v>
      </c>
      <c r="N33" s="45">
        <v>7.6210000000000004</v>
      </c>
      <c r="O33" s="45">
        <v>8.3683999999999994</v>
      </c>
      <c r="P33" s="45">
        <v>8.8998000000000008</v>
      </c>
    </row>
    <row r="34" spans="1:16" ht="12.75" hidden="1" customHeight="1" outlineLevel="1">
      <c r="A34" s="8">
        <v>41244</v>
      </c>
      <c r="B34" s="45">
        <v>12.385</v>
      </c>
      <c r="C34" s="45">
        <v>5.4623999999999997</v>
      </c>
      <c r="D34" s="45">
        <v>14.5791</v>
      </c>
      <c r="E34" s="45">
        <v>11.2339</v>
      </c>
      <c r="F34" s="45">
        <v>16.593800000000002</v>
      </c>
      <c r="G34" s="45">
        <v>19.791399999999999</v>
      </c>
      <c r="H34" s="45">
        <v>10.807399999999999</v>
      </c>
      <c r="I34" s="45">
        <v>21.028199999999998</v>
      </c>
      <c r="J34" s="45">
        <v>19.624300000000002</v>
      </c>
      <c r="K34" s="45">
        <v>22.160499999999999</v>
      </c>
      <c r="L34" s="45">
        <v>7.0289000000000001</v>
      </c>
      <c r="M34" s="45">
        <v>3.3807</v>
      </c>
      <c r="N34" s="45">
        <v>7.5907</v>
      </c>
      <c r="O34" s="45">
        <v>8.2247000000000003</v>
      </c>
      <c r="P34" s="45">
        <v>10.273099999999999</v>
      </c>
    </row>
    <row r="35" spans="1:16" ht="12.75" hidden="1" customHeight="1" outlineLevel="1">
      <c r="A35" s="8">
        <v>41275</v>
      </c>
      <c r="B35" s="45">
        <v>12.905200000000001</v>
      </c>
      <c r="C35" s="45">
        <v>5.1992000000000003</v>
      </c>
      <c r="D35" s="45">
        <v>14.6264</v>
      </c>
      <c r="E35" s="45">
        <v>11.9237</v>
      </c>
      <c r="F35" s="45">
        <v>14.4666</v>
      </c>
      <c r="G35" s="45">
        <v>19.608000000000001</v>
      </c>
      <c r="H35" s="45">
        <v>11.6632</v>
      </c>
      <c r="I35" s="45">
        <v>20.164999999999999</v>
      </c>
      <c r="J35" s="45">
        <v>19.915900000000001</v>
      </c>
      <c r="K35" s="45">
        <v>19.5656</v>
      </c>
      <c r="L35" s="45">
        <v>7.0118</v>
      </c>
      <c r="M35" s="45">
        <v>3.1436000000000002</v>
      </c>
      <c r="N35" s="45">
        <v>7.3148999999999997</v>
      </c>
      <c r="O35" s="45">
        <v>8.4855999999999998</v>
      </c>
      <c r="P35" s="45">
        <v>10.067399999999999</v>
      </c>
    </row>
    <row r="36" spans="1:16" ht="12.75" hidden="1" customHeight="1" outlineLevel="1">
      <c r="A36" s="8">
        <v>41306</v>
      </c>
      <c r="B36" s="45">
        <v>11.947800000000001</v>
      </c>
      <c r="C36" s="45">
        <v>6.992</v>
      </c>
      <c r="D36" s="45">
        <v>13.316599999999999</v>
      </c>
      <c r="E36" s="45">
        <v>11.4376</v>
      </c>
      <c r="F36" s="45">
        <v>13.838200000000001</v>
      </c>
      <c r="G36" s="45">
        <v>18.555800000000001</v>
      </c>
      <c r="H36" s="45">
        <v>13.1225</v>
      </c>
      <c r="I36" s="45">
        <v>19.204499999999999</v>
      </c>
      <c r="J36" s="45">
        <v>19.283899999999999</v>
      </c>
      <c r="K36" s="45">
        <v>19.585000000000001</v>
      </c>
      <c r="L36" s="45">
        <v>6.8236999999999997</v>
      </c>
      <c r="M36" s="45">
        <v>3.2378</v>
      </c>
      <c r="N36" s="45">
        <v>6.97</v>
      </c>
      <c r="O36" s="45">
        <v>7.9062999999999999</v>
      </c>
      <c r="P36" s="45">
        <v>8.7063000000000006</v>
      </c>
    </row>
    <row r="37" spans="1:16" ht="12.75" hidden="1" customHeight="1" outlineLevel="1">
      <c r="A37" s="8">
        <v>41334</v>
      </c>
      <c r="B37" s="45">
        <v>12.0046</v>
      </c>
      <c r="C37" s="45">
        <v>6.1013000000000002</v>
      </c>
      <c r="D37" s="45">
        <v>12.8729</v>
      </c>
      <c r="E37" s="45">
        <v>12.6729</v>
      </c>
      <c r="F37" s="45">
        <v>15.3057</v>
      </c>
      <c r="G37" s="45">
        <v>17.5474</v>
      </c>
      <c r="H37" s="45">
        <v>10.464700000000001</v>
      </c>
      <c r="I37" s="45">
        <v>18.071400000000001</v>
      </c>
      <c r="J37" s="45">
        <v>19.091899999999999</v>
      </c>
      <c r="K37" s="45">
        <v>15.9206</v>
      </c>
      <c r="L37" s="45">
        <v>6.6212999999999997</v>
      </c>
      <c r="M37" s="45">
        <v>3.3679000000000001</v>
      </c>
      <c r="N37" s="45">
        <v>6.6657000000000002</v>
      </c>
      <c r="O37" s="45">
        <v>7.9288999999999996</v>
      </c>
      <c r="P37" s="45">
        <v>10.6378</v>
      </c>
    </row>
    <row r="38" spans="1:16" ht="12.75" hidden="1" customHeight="1" outlineLevel="1">
      <c r="A38" s="8">
        <v>41365</v>
      </c>
      <c r="B38" s="45">
        <v>11.4612</v>
      </c>
      <c r="C38" s="45">
        <v>6.1386000000000003</v>
      </c>
      <c r="D38" s="45">
        <v>11.8576</v>
      </c>
      <c r="E38" s="45">
        <v>13.273300000000001</v>
      </c>
      <c r="F38" s="45">
        <v>11.1014</v>
      </c>
      <c r="G38" s="45">
        <v>17.538</v>
      </c>
      <c r="H38" s="45">
        <v>11.117100000000001</v>
      </c>
      <c r="I38" s="45">
        <v>17.707899999999999</v>
      </c>
      <c r="J38" s="45">
        <v>19.513999999999999</v>
      </c>
      <c r="K38" s="45">
        <v>13.9039</v>
      </c>
      <c r="L38" s="45">
        <v>6.5579999999999998</v>
      </c>
      <c r="M38" s="45">
        <v>3.6086</v>
      </c>
      <c r="N38" s="45">
        <v>6.7862999999999998</v>
      </c>
      <c r="O38" s="45">
        <v>7.85</v>
      </c>
      <c r="P38" s="45">
        <v>8.1722000000000001</v>
      </c>
    </row>
    <row r="39" spans="1:16" ht="12.75" hidden="1" customHeight="1" outlineLevel="1">
      <c r="A39" s="8">
        <v>41395</v>
      </c>
      <c r="B39" s="45">
        <v>11.630800000000001</v>
      </c>
      <c r="C39" s="45">
        <v>5.4527000000000001</v>
      </c>
      <c r="D39" s="45">
        <v>12.337899999999999</v>
      </c>
      <c r="E39" s="45">
        <v>12.7203</v>
      </c>
      <c r="F39" s="45">
        <v>9.5573999999999995</v>
      </c>
      <c r="G39" s="45">
        <v>17.1935</v>
      </c>
      <c r="H39" s="45">
        <v>10.6251</v>
      </c>
      <c r="I39" s="45">
        <v>17.020299999999999</v>
      </c>
      <c r="J39" s="45">
        <v>19.304099999999998</v>
      </c>
      <c r="K39" s="45">
        <v>11.033799999999999</v>
      </c>
      <c r="L39" s="45">
        <v>6.5852000000000004</v>
      </c>
      <c r="M39" s="45">
        <v>3.1674000000000002</v>
      </c>
      <c r="N39" s="45">
        <v>6.7507000000000001</v>
      </c>
      <c r="O39" s="45">
        <v>7.8388999999999998</v>
      </c>
      <c r="P39" s="45">
        <v>7.5970000000000004</v>
      </c>
    </row>
    <row r="40" spans="1:16" ht="12.75" hidden="1" customHeight="1" outlineLevel="1">
      <c r="A40" s="8">
        <v>41426</v>
      </c>
      <c r="B40" s="45">
        <v>11.425599999999999</v>
      </c>
      <c r="C40" s="45">
        <v>5.0511999999999997</v>
      </c>
      <c r="D40" s="45">
        <v>11.731999999999999</v>
      </c>
      <c r="E40" s="45">
        <v>13.104200000000001</v>
      </c>
      <c r="F40" s="45">
        <v>12.8809</v>
      </c>
      <c r="G40" s="45">
        <v>17.342600000000001</v>
      </c>
      <c r="H40" s="45">
        <v>9.9428000000000001</v>
      </c>
      <c r="I40" s="45">
        <v>16.8537</v>
      </c>
      <c r="J40" s="45">
        <v>19.469100000000001</v>
      </c>
      <c r="K40" s="45">
        <v>16.7563</v>
      </c>
      <c r="L40" s="45">
        <v>6.4055999999999997</v>
      </c>
      <c r="M40" s="45">
        <v>3.1379999999999999</v>
      </c>
      <c r="N40" s="45">
        <v>6.4058999999999999</v>
      </c>
      <c r="O40" s="45">
        <v>7.8033999999999999</v>
      </c>
      <c r="P40" s="45">
        <v>6.09</v>
      </c>
    </row>
    <row r="41" spans="1:16" ht="12.75" hidden="1" customHeight="1" outlineLevel="1">
      <c r="A41" s="8">
        <v>41456</v>
      </c>
      <c r="B41" s="45">
        <v>10.8772</v>
      </c>
      <c r="C41" s="45">
        <v>5.2305999999999999</v>
      </c>
      <c r="D41" s="45">
        <v>11.429399999999999</v>
      </c>
      <c r="E41" s="45">
        <v>12.279299999999999</v>
      </c>
      <c r="F41" s="45">
        <v>11.5656</v>
      </c>
      <c r="G41" s="45">
        <v>16.5518</v>
      </c>
      <c r="H41" s="45">
        <v>9.8506999999999998</v>
      </c>
      <c r="I41" s="45">
        <v>16.096299999999999</v>
      </c>
      <c r="J41" s="45">
        <v>19.309000000000001</v>
      </c>
      <c r="K41" s="45">
        <v>15.1052</v>
      </c>
      <c r="L41" s="45">
        <v>6.5625</v>
      </c>
      <c r="M41" s="45">
        <v>3.2995000000000001</v>
      </c>
      <c r="N41" s="45">
        <v>6.6166999999999998</v>
      </c>
      <c r="O41" s="45">
        <v>7.8997000000000002</v>
      </c>
      <c r="P41" s="45">
        <v>8.1052</v>
      </c>
    </row>
    <row r="42" spans="1:16" ht="12.75" hidden="1" customHeight="1" outlineLevel="1">
      <c r="A42" s="8">
        <v>41487</v>
      </c>
      <c r="B42" s="45">
        <v>10.9564</v>
      </c>
      <c r="C42" s="45">
        <v>5.9252000000000002</v>
      </c>
      <c r="D42" s="45">
        <v>11.4209</v>
      </c>
      <c r="E42" s="45">
        <v>12.4269</v>
      </c>
      <c r="F42" s="45">
        <v>10.879099999999999</v>
      </c>
      <c r="G42" s="45">
        <v>16.1858</v>
      </c>
      <c r="H42" s="45">
        <v>9.7111000000000001</v>
      </c>
      <c r="I42" s="45">
        <v>16.035299999999999</v>
      </c>
      <c r="J42" s="45">
        <v>18.737500000000001</v>
      </c>
      <c r="K42" s="45">
        <v>14.4236</v>
      </c>
      <c r="L42" s="45">
        <v>6.3968999999999996</v>
      </c>
      <c r="M42" s="45">
        <v>3.3231000000000002</v>
      </c>
      <c r="N42" s="45">
        <v>6.4547999999999996</v>
      </c>
      <c r="O42" s="45">
        <v>7.5724999999999998</v>
      </c>
      <c r="P42" s="45">
        <v>7.9539</v>
      </c>
    </row>
    <row r="43" spans="1:16" ht="12.75" hidden="1" customHeight="1" outlineLevel="1">
      <c r="A43" s="8">
        <v>41518</v>
      </c>
      <c r="B43" s="45">
        <v>10.6709</v>
      </c>
      <c r="C43" s="45">
        <v>5.6990999999999996</v>
      </c>
      <c r="D43" s="45">
        <v>11.7311</v>
      </c>
      <c r="E43" s="45">
        <v>11.3316</v>
      </c>
      <c r="F43" s="45">
        <v>10.846</v>
      </c>
      <c r="G43" s="45">
        <v>16.124700000000001</v>
      </c>
      <c r="H43" s="45">
        <v>9.5348000000000006</v>
      </c>
      <c r="I43" s="45">
        <v>16.236000000000001</v>
      </c>
      <c r="J43" s="45">
        <v>18.6279</v>
      </c>
      <c r="K43" s="45">
        <v>12.496499999999999</v>
      </c>
      <c r="L43" s="45">
        <v>6.5164</v>
      </c>
      <c r="M43" s="45">
        <v>3.093</v>
      </c>
      <c r="N43" s="45">
        <v>6.3571999999999997</v>
      </c>
      <c r="O43" s="45">
        <v>7.577</v>
      </c>
      <c r="P43" s="45">
        <v>8.8524999999999991</v>
      </c>
    </row>
    <row r="44" spans="1:16" ht="12.75" hidden="1" customHeight="1" outlineLevel="1">
      <c r="A44" s="8">
        <v>41548</v>
      </c>
      <c r="B44" s="45">
        <v>10.5844</v>
      </c>
      <c r="C44" s="45">
        <v>5.5987999999999998</v>
      </c>
      <c r="D44" s="45">
        <v>11.8811</v>
      </c>
      <c r="E44" s="45">
        <v>11.112299999999999</v>
      </c>
      <c r="F44" s="45">
        <v>11.132400000000001</v>
      </c>
      <c r="G44" s="45">
        <v>16.296099999999999</v>
      </c>
      <c r="H44" s="45">
        <v>9.1481999999999992</v>
      </c>
      <c r="I44" s="45">
        <v>16.930499999999999</v>
      </c>
      <c r="J44" s="45">
        <v>18.439</v>
      </c>
      <c r="K44" s="45">
        <v>13.5235</v>
      </c>
      <c r="L44" s="45">
        <v>6.7114000000000003</v>
      </c>
      <c r="M44" s="45">
        <v>3.6934999999999998</v>
      </c>
      <c r="N44" s="45">
        <v>6.5853999999999999</v>
      </c>
      <c r="O44" s="45">
        <v>7.8727</v>
      </c>
      <c r="P44" s="45">
        <v>7.7907000000000002</v>
      </c>
    </row>
    <row r="45" spans="1:16" ht="12.75" hidden="1" customHeight="1" outlineLevel="1">
      <c r="A45" s="8">
        <v>41579</v>
      </c>
      <c r="B45" s="45">
        <v>10.741099999999999</v>
      </c>
      <c r="C45" s="45">
        <v>5.5678000000000001</v>
      </c>
      <c r="D45" s="45">
        <v>11.4604</v>
      </c>
      <c r="E45" s="45">
        <v>11.8378</v>
      </c>
      <c r="F45" s="45">
        <v>11.9527</v>
      </c>
      <c r="G45" s="45">
        <v>16.015499999999999</v>
      </c>
      <c r="H45" s="45">
        <v>8.6534999999999993</v>
      </c>
      <c r="I45" s="45">
        <v>16.8249</v>
      </c>
      <c r="J45" s="45">
        <v>18.2788</v>
      </c>
      <c r="K45" s="45">
        <v>15.161</v>
      </c>
      <c r="L45" s="45">
        <v>6.6656000000000004</v>
      </c>
      <c r="M45" s="45">
        <v>2.8736000000000002</v>
      </c>
      <c r="N45" s="45">
        <v>7.0452000000000004</v>
      </c>
      <c r="O45" s="45">
        <v>7.5210999999999997</v>
      </c>
      <c r="P45" s="45">
        <v>8.2213999999999992</v>
      </c>
    </row>
    <row r="46" spans="1:16" ht="12.75" hidden="1" customHeight="1" outlineLevel="1">
      <c r="A46" s="8">
        <v>41609</v>
      </c>
      <c r="B46" s="45">
        <v>11.093500000000001</v>
      </c>
      <c r="C46" s="45">
        <v>5.4215999999999998</v>
      </c>
      <c r="D46" s="45">
        <v>12.476000000000001</v>
      </c>
      <c r="E46" s="45">
        <v>11.6532</v>
      </c>
      <c r="F46" s="45">
        <v>13.991300000000001</v>
      </c>
      <c r="G46" s="45">
        <v>16.882200000000001</v>
      </c>
      <c r="H46" s="45">
        <v>8.9606999999999992</v>
      </c>
      <c r="I46" s="45">
        <v>17.595800000000001</v>
      </c>
      <c r="J46" s="45">
        <v>19.445499999999999</v>
      </c>
      <c r="K46" s="45">
        <v>16.552499999999998</v>
      </c>
      <c r="L46" s="45">
        <v>7.1882000000000001</v>
      </c>
      <c r="M46" s="45">
        <v>2.9992000000000001</v>
      </c>
      <c r="N46" s="45">
        <v>7.3796999999999997</v>
      </c>
      <c r="O46" s="45">
        <v>8.2790999999999997</v>
      </c>
      <c r="P46" s="45">
        <v>8.0912000000000006</v>
      </c>
    </row>
    <row r="47" spans="1:16" ht="12.75" hidden="1" customHeight="1" outlineLevel="1">
      <c r="A47" s="8">
        <v>41640</v>
      </c>
      <c r="B47" s="45">
        <v>11.8071</v>
      </c>
      <c r="C47" s="45">
        <v>6.4519000000000002</v>
      </c>
      <c r="D47" s="45">
        <v>13.2536</v>
      </c>
      <c r="E47" s="45">
        <v>12.2097</v>
      </c>
      <c r="F47" s="45">
        <v>11.472200000000001</v>
      </c>
      <c r="G47" s="45">
        <v>16.994700000000002</v>
      </c>
      <c r="H47" s="45">
        <v>10.0535</v>
      </c>
      <c r="I47" s="45">
        <v>17.8276</v>
      </c>
      <c r="J47" s="45">
        <v>19.276</v>
      </c>
      <c r="K47" s="45">
        <v>15.422700000000001</v>
      </c>
      <c r="L47" s="45">
        <v>7.0256999999999996</v>
      </c>
      <c r="M47" s="45">
        <v>2.9354</v>
      </c>
      <c r="N47" s="45">
        <v>7.1059000000000001</v>
      </c>
      <c r="O47" s="45">
        <v>8.2622</v>
      </c>
      <c r="P47" s="45">
        <v>7.7595999999999998</v>
      </c>
    </row>
    <row r="48" spans="1:16" ht="12.75" hidden="1" customHeight="1" outlineLevel="1">
      <c r="A48" s="8">
        <v>41671</v>
      </c>
      <c r="B48" s="45">
        <v>11.433999999999999</v>
      </c>
      <c r="C48" s="45">
        <v>6.1877000000000004</v>
      </c>
      <c r="D48" s="45">
        <v>12.321400000000001</v>
      </c>
      <c r="E48" s="45">
        <v>12.2478</v>
      </c>
      <c r="F48" s="45">
        <v>17.8628</v>
      </c>
      <c r="G48" s="45">
        <v>17.3522</v>
      </c>
      <c r="H48" s="45">
        <v>10.7584</v>
      </c>
      <c r="I48" s="45">
        <v>18.267800000000001</v>
      </c>
      <c r="J48" s="45">
        <v>18.877600000000001</v>
      </c>
      <c r="K48" s="45">
        <v>19.4453</v>
      </c>
      <c r="L48" s="45">
        <v>7.1185</v>
      </c>
      <c r="M48" s="45">
        <v>2.9095</v>
      </c>
      <c r="N48" s="45">
        <v>7.3719999999999999</v>
      </c>
      <c r="O48" s="45">
        <v>8.4235000000000007</v>
      </c>
      <c r="P48" s="45">
        <v>8.6539000000000001</v>
      </c>
    </row>
    <row r="49" spans="1:16" ht="12.75" hidden="1" customHeight="1" outlineLevel="1">
      <c r="A49" s="8">
        <v>41699</v>
      </c>
      <c r="B49" s="45">
        <v>12.5465</v>
      </c>
      <c r="C49" s="45">
        <v>6.5705999999999998</v>
      </c>
      <c r="D49" s="45">
        <v>13.6942</v>
      </c>
      <c r="E49" s="45">
        <v>13.5311</v>
      </c>
      <c r="F49" s="45">
        <v>18.331600000000002</v>
      </c>
      <c r="G49" s="45">
        <v>18.261800000000001</v>
      </c>
      <c r="H49" s="45">
        <v>10.1388</v>
      </c>
      <c r="I49" s="45">
        <v>19.5382</v>
      </c>
      <c r="J49" s="45">
        <v>20.580300000000001</v>
      </c>
      <c r="K49" s="45">
        <v>18.872399999999999</v>
      </c>
      <c r="L49" s="45">
        <v>7.6353</v>
      </c>
      <c r="M49" s="45">
        <v>3.5474999999999999</v>
      </c>
      <c r="N49" s="45">
        <v>8.0663999999999998</v>
      </c>
      <c r="O49" s="45">
        <v>8.9565000000000001</v>
      </c>
      <c r="P49" s="45">
        <v>9.0394000000000005</v>
      </c>
    </row>
    <row r="50" spans="1:16" ht="12.75" hidden="1" customHeight="1" outlineLevel="1">
      <c r="A50" s="8">
        <v>41730</v>
      </c>
      <c r="B50" s="45">
        <v>12.709899999999999</v>
      </c>
      <c r="C50" s="45">
        <v>5.5755999999999997</v>
      </c>
      <c r="D50" s="45">
        <v>13.6433</v>
      </c>
      <c r="E50" s="45">
        <v>14.6303</v>
      </c>
      <c r="F50" s="45">
        <v>12.649699999999999</v>
      </c>
      <c r="G50" s="45">
        <v>18.905999999999999</v>
      </c>
      <c r="H50" s="45">
        <v>9.8021999999999991</v>
      </c>
      <c r="I50" s="45">
        <v>19.728899999999999</v>
      </c>
      <c r="J50" s="45">
        <v>20.442</v>
      </c>
      <c r="K50" s="45">
        <v>15.489599999999999</v>
      </c>
      <c r="L50" s="45">
        <v>7.8235000000000001</v>
      </c>
      <c r="M50" s="45">
        <v>3.7454000000000001</v>
      </c>
      <c r="N50" s="45">
        <v>8.4802</v>
      </c>
      <c r="O50" s="45">
        <v>9.3543000000000003</v>
      </c>
      <c r="P50" s="45">
        <v>8.7342999999999993</v>
      </c>
    </row>
    <row r="51" spans="1:16" ht="12.75" hidden="1" customHeight="1" outlineLevel="1">
      <c r="A51" s="8">
        <v>41760</v>
      </c>
      <c r="B51" s="45">
        <v>12.761200000000001</v>
      </c>
      <c r="C51" s="45">
        <v>5.6835000000000004</v>
      </c>
      <c r="D51" s="45">
        <v>13.946899999999999</v>
      </c>
      <c r="E51" s="45">
        <v>13.2843</v>
      </c>
      <c r="F51" s="45">
        <v>12.0641</v>
      </c>
      <c r="G51" s="45">
        <v>19.2743</v>
      </c>
      <c r="H51" s="45">
        <v>9.6892999999999994</v>
      </c>
      <c r="I51" s="45">
        <v>20.265999999999998</v>
      </c>
      <c r="J51" s="45">
        <v>20.952200000000001</v>
      </c>
      <c r="K51" s="45">
        <v>15.5044</v>
      </c>
      <c r="L51" s="45">
        <v>7.8795000000000002</v>
      </c>
      <c r="M51" s="45">
        <v>3.4603999999999999</v>
      </c>
      <c r="N51" s="45">
        <v>8.4722000000000008</v>
      </c>
      <c r="O51" s="45">
        <v>8.9001999999999999</v>
      </c>
      <c r="P51" s="45">
        <v>8.6555</v>
      </c>
    </row>
    <row r="52" spans="1:16" ht="12.75" hidden="1" customHeight="1" outlineLevel="1">
      <c r="A52" s="8">
        <v>41791</v>
      </c>
      <c r="B52" s="45">
        <v>13.455500000000001</v>
      </c>
      <c r="C52" s="45">
        <v>5.2770000000000001</v>
      </c>
      <c r="D52" s="45">
        <v>14.2279</v>
      </c>
      <c r="E52" s="45">
        <v>14.488300000000001</v>
      </c>
      <c r="F52" s="45">
        <v>14.7516</v>
      </c>
      <c r="G52" s="45">
        <v>19.488700000000001</v>
      </c>
      <c r="H52" s="45">
        <v>9.3150999999999993</v>
      </c>
      <c r="I52" s="45">
        <v>20.267099999999999</v>
      </c>
      <c r="J52" s="45">
        <v>21.158300000000001</v>
      </c>
      <c r="K52" s="45">
        <v>17.6889</v>
      </c>
      <c r="L52" s="45">
        <v>8.7035</v>
      </c>
      <c r="M52" s="45">
        <v>2.3837000000000002</v>
      </c>
      <c r="N52" s="45">
        <v>8.8764000000000003</v>
      </c>
      <c r="O52" s="45">
        <v>10.370799999999999</v>
      </c>
      <c r="P52" s="45">
        <v>9.0951000000000004</v>
      </c>
    </row>
    <row r="53" spans="1:16" ht="12.75" hidden="1" customHeight="1" outlineLevel="1">
      <c r="A53" s="8">
        <v>41821</v>
      </c>
      <c r="B53" s="45">
        <v>12.305</v>
      </c>
      <c r="C53" s="45">
        <v>5.1037999999999997</v>
      </c>
      <c r="D53" s="45">
        <v>13.067600000000001</v>
      </c>
      <c r="E53" s="45">
        <v>13.185600000000001</v>
      </c>
      <c r="F53" s="45">
        <v>14.637</v>
      </c>
      <c r="G53" s="45">
        <v>18.8447</v>
      </c>
      <c r="H53" s="45">
        <v>9.0648</v>
      </c>
      <c r="I53" s="45">
        <v>19.524899999999999</v>
      </c>
      <c r="J53" s="45">
        <v>21.1404</v>
      </c>
      <c r="K53" s="45">
        <v>17.552700000000002</v>
      </c>
      <c r="L53" s="45">
        <v>7.6475</v>
      </c>
      <c r="M53" s="45">
        <v>2.5444</v>
      </c>
      <c r="N53" s="45">
        <v>7.8400999999999996</v>
      </c>
      <c r="O53" s="45">
        <v>9.1252999999999993</v>
      </c>
      <c r="P53" s="45">
        <v>8.4322999999999997</v>
      </c>
    </row>
    <row r="54" spans="1:16" hidden="1" outlineLevel="1" collapsed="1">
      <c r="A54" s="8">
        <v>41852</v>
      </c>
      <c r="B54" s="45">
        <v>12.7379</v>
      </c>
      <c r="C54" s="45">
        <v>5.3947000000000003</v>
      </c>
      <c r="D54" s="45">
        <v>13.612299999999999</v>
      </c>
      <c r="E54" s="45">
        <v>13.580299999999999</v>
      </c>
      <c r="F54" s="45">
        <v>14.483700000000001</v>
      </c>
      <c r="G54" s="45">
        <v>19.210799999999999</v>
      </c>
      <c r="H54" s="45">
        <v>9.0772999999999993</v>
      </c>
      <c r="I54" s="45">
        <v>19.992599999999999</v>
      </c>
      <c r="J54" s="45">
        <v>21.7897</v>
      </c>
      <c r="K54" s="45">
        <v>20.182500000000001</v>
      </c>
      <c r="L54" s="45">
        <v>8.0922000000000001</v>
      </c>
      <c r="M54" s="45">
        <v>3.0093000000000001</v>
      </c>
      <c r="N54" s="45">
        <v>8.5220000000000002</v>
      </c>
      <c r="O54" s="45">
        <v>9.2863000000000007</v>
      </c>
      <c r="P54" s="45">
        <v>8.6860999999999997</v>
      </c>
    </row>
    <row r="55" spans="1:16" hidden="1" outlineLevel="1" collapsed="1">
      <c r="A55" s="8">
        <v>41883</v>
      </c>
      <c r="B55" s="45">
        <v>12.317299999999999</v>
      </c>
      <c r="C55" s="45">
        <v>5.2278000000000002</v>
      </c>
      <c r="D55" s="45">
        <v>13.6524</v>
      </c>
      <c r="E55" s="45">
        <v>12.573600000000001</v>
      </c>
      <c r="F55" s="45">
        <v>9.4925999999999995</v>
      </c>
      <c r="G55" s="45">
        <v>19.448899999999998</v>
      </c>
      <c r="H55" s="45">
        <v>9.5982000000000003</v>
      </c>
      <c r="I55" s="45">
        <v>20.49</v>
      </c>
      <c r="J55" s="45">
        <v>21.084099999999999</v>
      </c>
      <c r="K55" s="45">
        <v>9.9489000000000001</v>
      </c>
      <c r="L55" s="45">
        <v>7.7333999999999996</v>
      </c>
      <c r="M55" s="45">
        <v>3.4319000000000002</v>
      </c>
      <c r="N55" s="45">
        <v>8.2608999999999995</v>
      </c>
      <c r="O55" s="45">
        <v>9.1661000000000001</v>
      </c>
      <c r="P55" s="45">
        <v>7.9968000000000004</v>
      </c>
    </row>
    <row r="56" spans="1:16" hidden="1" outlineLevel="1" collapsed="1">
      <c r="A56" s="8">
        <v>41913</v>
      </c>
      <c r="B56" s="45">
        <v>12.29</v>
      </c>
      <c r="C56" s="45">
        <v>4.9104999999999999</v>
      </c>
      <c r="D56" s="45">
        <v>13.321400000000001</v>
      </c>
      <c r="E56" s="45">
        <v>13.010400000000001</v>
      </c>
      <c r="F56" s="45">
        <v>9.5004000000000008</v>
      </c>
      <c r="G56" s="45">
        <v>18.691500000000001</v>
      </c>
      <c r="H56" s="45">
        <v>8.2676999999999996</v>
      </c>
      <c r="I56" s="45">
        <v>20.004999999999999</v>
      </c>
      <c r="J56" s="45">
        <v>20.796099999999999</v>
      </c>
      <c r="K56" s="45">
        <v>10.494199999999999</v>
      </c>
      <c r="L56" s="45">
        <v>8.2405000000000008</v>
      </c>
      <c r="M56" s="45">
        <v>2.6852</v>
      </c>
      <c r="N56" s="45">
        <v>8.8524999999999991</v>
      </c>
      <c r="O56" s="45">
        <v>9.3025000000000002</v>
      </c>
      <c r="P56" s="45">
        <v>8.7416</v>
      </c>
    </row>
    <row r="57" spans="1:16" hidden="1" outlineLevel="1" collapsed="1">
      <c r="A57" s="8">
        <v>41944</v>
      </c>
      <c r="B57" s="45">
        <v>11.8421</v>
      </c>
      <c r="C57" s="45">
        <v>4.8738000000000001</v>
      </c>
      <c r="D57" s="45">
        <v>12.6167</v>
      </c>
      <c r="E57" s="45">
        <v>12.699299999999999</v>
      </c>
      <c r="F57" s="45">
        <v>14.4633</v>
      </c>
      <c r="G57" s="45">
        <v>17.745699999999999</v>
      </c>
      <c r="H57" s="45">
        <v>9.3048999999999999</v>
      </c>
      <c r="I57" s="45">
        <v>18.545400000000001</v>
      </c>
      <c r="J57" s="45">
        <v>19.414899999999999</v>
      </c>
      <c r="K57" s="45">
        <v>16.5596</v>
      </c>
      <c r="L57" s="45">
        <v>8.2143999999999995</v>
      </c>
      <c r="M57" s="45">
        <v>2.3126000000000002</v>
      </c>
      <c r="N57" s="45">
        <v>8.8933999999999997</v>
      </c>
      <c r="O57" s="45">
        <v>9.0114000000000001</v>
      </c>
      <c r="P57" s="45">
        <v>8.1094000000000008</v>
      </c>
    </row>
    <row r="58" spans="1:16" hidden="1" outlineLevel="1" collapsed="1">
      <c r="A58" s="8">
        <v>41974</v>
      </c>
      <c r="B58" s="45">
        <v>11.539199999999999</v>
      </c>
      <c r="C58" s="45">
        <v>3.7088000000000001</v>
      </c>
      <c r="D58" s="45">
        <v>12.756500000000001</v>
      </c>
      <c r="E58" s="45">
        <v>12.426600000000001</v>
      </c>
      <c r="F58" s="45">
        <v>20.8687</v>
      </c>
      <c r="G58" s="45">
        <v>18.098199999999999</v>
      </c>
      <c r="H58" s="45">
        <v>5.9135999999999997</v>
      </c>
      <c r="I58" s="45">
        <v>20.175000000000001</v>
      </c>
      <c r="J58" s="45">
        <v>20.360299999999999</v>
      </c>
      <c r="K58" s="45">
        <v>21.279699999999998</v>
      </c>
      <c r="L58" s="45">
        <v>8.0966000000000005</v>
      </c>
      <c r="M58" s="45">
        <v>2.4133</v>
      </c>
      <c r="N58" s="45">
        <v>8.7507000000000001</v>
      </c>
      <c r="O58" s="45">
        <v>9.5586000000000002</v>
      </c>
      <c r="P58" s="45">
        <v>9.2301000000000002</v>
      </c>
    </row>
    <row r="59" spans="1:16" hidden="1" outlineLevel="1" collapsed="1">
      <c r="A59" s="8">
        <v>42005</v>
      </c>
      <c r="B59" s="45">
        <v>11.2857</v>
      </c>
      <c r="C59" s="45">
        <v>3.4803999999999999</v>
      </c>
      <c r="D59" s="45">
        <v>12.06</v>
      </c>
      <c r="E59" s="45">
        <v>12.6998</v>
      </c>
      <c r="F59" s="45">
        <v>10.911099999999999</v>
      </c>
      <c r="G59" s="45">
        <v>17.488</v>
      </c>
      <c r="H59" s="45">
        <v>5.5030999999999999</v>
      </c>
      <c r="I59" s="45">
        <v>18.547699999999999</v>
      </c>
      <c r="J59" s="45">
        <v>21.513400000000001</v>
      </c>
      <c r="K59" s="45">
        <v>17.7469</v>
      </c>
      <c r="L59" s="45">
        <v>7.6879999999999997</v>
      </c>
      <c r="M59" s="45">
        <v>2.1770999999999998</v>
      </c>
      <c r="N59" s="45">
        <v>7.8421000000000003</v>
      </c>
      <c r="O59" s="45">
        <v>9.6805000000000003</v>
      </c>
      <c r="P59" s="45">
        <v>7.3939000000000004</v>
      </c>
    </row>
    <row r="60" spans="1:16" hidden="1" outlineLevel="1" collapsed="1">
      <c r="A60" s="8">
        <v>42036</v>
      </c>
      <c r="B60" s="45">
        <v>9.5582999999999991</v>
      </c>
      <c r="C60" s="45">
        <v>3.3994</v>
      </c>
      <c r="D60" s="45">
        <v>10.2507</v>
      </c>
      <c r="E60" s="45">
        <v>12.4421</v>
      </c>
      <c r="F60" s="45">
        <v>10.2677</v>
      </c>
      <c r="G60" s="45">
        <v>16.828700000000001</v>
      </c>
      <c r="H60" s="45">
        <v>6.3475999999999999</v>
      </c>
      <c r="I60" s="45">
        <v>18.77</v>
      </c>
      <c r="J60" s="45">
        <v>20.212199999999999</v>
      </c>
      <c r="K60" s="45">
        <v>19.329999999999998</v>
      </c>
      <c r="L60" s="45">
        <v>7.3723000000000001</v>
      </c>
      <c r="M60" s="45">
        <v>2.3289</v>
      </c>
      <c r="N60" s="45">
        <v>7.7882999999999996</v>
      </c>
      <c r="O60" s="45">
        <v>10.1456</v>
      </c>
      <c r="P60" s="45">
        <v>9.3354999999999997</v>
      </c>
    </row>
    <row r="61" spans="1:16" hidden="1" outlineLevel="1" collapsed="1">
      <c r="A61" s="8">
        <v>42064</v>
      </c>
      <c r="B61" s="45">
        <v>10.2742</v>
      </c>
      <c r="C61" s="45">
        <v>3.9070999999999998</v>
      </c>
      <c r="D61" s="45">
        <v>11.081899999999999</v>
      </c>
      <c r="E61" s="45">
        <v>12.3217</v>
      </c>
      <c r="F61" s="45">
        <v>11.6257</v>
      </c>
      <c r="G61" s="45">
        <v>17.655200000000001</v>
      </c>
      <c r="H61" s="45">
        <v>6.5251000000000001</v>
      </c>
      <c r="I61" s="45">
        <v>19.713100000000001</v>
      </c>
      <c r="J61" s="45">
        <v>21.7</v>
      </c>
      <c r="K61" s="45">
        <v>20.604099999999999</v>
      </c>
      <c r="L61" s="45">
        <v>7.8341000000000003</v>
      </c>
      <c r="M61" s="45">
        <v>2.7393999999999998</v>
      </c>
      <c r="N61" s="45">
        <v>8.2230000000000008</v>
      </c>
      <c r="O61" s="45">
        <v>10.0146</v>
      </c>
      <c r="P61" s="45">
        <v>8.8672000000000004</v>
      </c>
    </row>
    <row r="62" spans="1:16" hidden="1" outlineLevel="1" collapsed="1">
      <c r="A62" s="8">
        <v>42095</v>
      </c>
      <c r="B62" s="45">
        <v>11.8147</v>
      </c>
      <c r="C62" s="45">
        <v>4.5180999999999996</v>
      </c>
      <c r="D62" s="45">
        <v>11.946</v>
      </c>
      <c r="E62" s="45">
        <v>15.062200000000001</v>
      </c>
      <c r="F62" s="45">
        <v>13.0397</v>
      </c>
      <c r="G62" s="45">
        <v>19.505400000000002</v>
      </c>
      <c r="H62" s="45">
        <v>6.7786</v>
      </c>
      <c r="I62" s="45">
        <v>21.142299999999999</v>
      </c>
      <c r="J62" s="45">
        <v>24.539000000000001</v>
      </c>
      <c r="K62" s="45">
        <v>21.8005</v>
      </c>
      <c r="L62" s="45">
        <v>8.4581</v>
      </c>
      <c r="M62" s="45">
        <v>2.8675999999999999</v>
      </c>
      <c r="N62" s="45">
        <v>7.8818999999999999</v>
      </c>
      <c r="O62" s="45">
        <v>12.12</v>
      </c>
      <c r="P62" s="45">
        <v>8.9048999999999996</v>
      </c>
    </row>
    <row r="63" spans="1:16" hidden="1" outlineLevel="1" collapsed="1">
      <c r="A63" s="8">
        <v>42125</v>
      </c>
      <c r="B63" s="45">
        <v>12.873699999999999</v>
      </c>
      <c r="C63" s="45">
        <v>3.51</v>
      </c>
      <c r="D63" s="45">
        <v>13.958399999999999</v>
      </c>
      <c r="E63" s="45">
        <v>15.9701</v>
      </c>
      <c r="F63" s="45">
        <v>14.3691</v>
      </c>
      <c r="G63" s="45">
        <v>19.446300000000001</v>
      </c>
      <c r="H63" s="45">
        <v>4.5808999999999997</v>
      </c>
      <c r="I63" s="45">
        <v>21.591999999999999</v>
      </c>
      <c r="J63" s="45">
        <v>24.575399999999998</v>
      </c>
      <c r="K63" s="45">
        <v>20.6934</v>
      </c>
      <c r="L63" s="45">
        <v>8.5558999999999994</v>
      </c>
      <c r="M63" s="45">
        <v>2.7334000000000001</v>
      </c>
      <c r="N63" s="45">
        <v>8.3198000000000008</v>
      </c>
      <c r="O63" s="45">
        <v>12.167199999999999</v>
      </c>
      <c r="P63" s="45">
        <v>9.2312999999999992</v>
      </c>
    </row>
    <row r="64" spans="1:16" hidden="1" outlineLevel="1" collapsed="1">
      <c r="A64" s="8">
        <v>42156</v>
      </c>
      <c r="B64" s="45">
        <v>12.2155</v>
      </c>
      <c r="C64" s="45">
        <v>4.0053000000000001</v>
      </c>
      <c r="D64" s="45">
        <v>13.2362</v>
      </c>
      <c r="E64" s="45">
        <v>13.778</v>
      </c>
      <c r="F64" s="45">
        <v>10.9329</v>
      </c>
      <c r="G64" s="45">
        <v>19.001799999999999</v>
      </c>
      <c r="H64" s="45">
        <v>6.6990999999999996</v>
      </c>
      <c r="I64" s="45">
        <v>20.258800000000001</v>
      </c>
      <c r="J64" s="45">
        <v>23.668600000000001</v>
      </c>
      <c r="K64" s="45">
        <v>19.7773</v>
      </c>
      <c r="L64" s="45">
        <v>8.2142999999999997</v>
      </c>
      <c r="M64" s="45">
        <v>2.2743000000000002</v>
      </c>
      <c r="N64" s="45">
        <v>8.6320999999999994</v>
      </c>
      <c r="O64" s="45">
        <v>10.100899999999999</v>
      </c>
      <c r="P64" s="45">
        <v>9.2077000000000009</v>
      </c>
    </row>
    <row r="65" spans="1:16" hidden="1" outlineLevel="1" collapsed="1">
      <c r="A65" s="8">
        <v>42186</v>
      </c>
      <c r="B65" s="45">
        <v>11.1206</v>
      </c>
      <c r="C65" s="45">
        <v>3.9085000000000001</v>
      </c>
      <c r="D65" s="45">
        <v>12.269600000000001</v>
      </c>
      <c r="E65" s="45">
        <v>13.0108</v>
      </c>
      <c r="F65" s="45">
        <v>11.1785</v>
      </c>
      <c r="G65" s="45">
        <v>18.599299999999999</v>
      </c>
      <c r="H65" s="45">
        <v>6.2514000000000003</v>
      </c>
      <c r="I65" s="45">
        <v>20.987400000000001</v>
      </c>
      <c r="J65" s="45">
        <v>23.1204</v>
      </c>
      <c r="K65" s="45">
        <v>16.717300000000002</v>
      </c>
      <c r="L65" s="45">
        <v>7.2891000000000004</v>
      </c>
      <c r="M65" s="45">
        <v>2.3397999999999999</v>
      </c>
      <c r="N65" s="45">
        <v>7.6711</v>
      </c>
      <c r="O65" s="45">
        <v>9.5568000000000008</v>
      </c>
      <c r="P65" s="45">
        <v>8.9521999999999995</v>
      </c>
    </row>
    <row r="66" spans="1:16" hidden="1" outlineLevel="1" collapsed="1">
      <c r="A66" s="8">
        <v>42217</v>
      </c>
      <c r="B66" s="45">
        <v>9.7088000000000001</v>
      </c>
      <c r="C66" s="45">
        <v>3.9207000000000001</v>
      </c>
      <c r="D66" s="45">
        <v>10.188599999999999</v>
      </c>
      <c r="E66" s="45">
        <v>13.060600000000001</v>
      </c>
      <c r="F66" s="45">
        <v>8.7982999999999993</v>
      </c>
      <c r="G66" s="45">
        <v>17.5913</v>
      </c>
      <c r="H66" s="45">
        <v>5.3826999999999998</v>
      </c>
      <c r="I66" s="45">
        <v>20.164100000000001</v>
      </c>
      <c r="J66" s="45">
        <v>22.9663</v>
      </c>
      <c r="K66" s="45">
        <v>17.5901</v>
      </c>
      <c r="L66" s="45">
        <v>6.2862999999999998</v>
      </c>
      <c r="M66" s="45">
        <v>2.6787999999999998</v>
      </c>
      <c r="N66" s="45">
        <v>6.2961999999999998</v>
      </c>
      <c r="O66" s="45">
        <v>9.0145</v>
      </c>
      <c r="P66" s="45">
        <v>8.4945000000000004</v>
      </c>
    </row>
    <row r="67" spans="1:16" hidden="1" outlineLevel="1" collapsed="1">
      <c r="A67" s="8">
        <v>42248</v>
      </c>
      <c r="B67" s="45">
        <v>10.1752</v>
      </c>
      <c r="C67" s="45">
        <v>3.8540000000000001</v>
      </c>
      <c r="D67" s="45">
        <v>10.7948</v>
      </c>
      <c r="E67" s="45">
        <v>14.0639</v>
      </c>
      <c r="F67" s="45">
        <v>14.667</v>
      </c>
      <c r="G67" s="45">
        <v>17.807700000000001</v>
      </c>
      <c r="H67" s="45">
        <v>5.8844000000000003</v>
      </c>
      <c r="I67" s="45">
        <v>20.571300000000001</v>
      </c>
      <c r="J67" s="45">
        <v>22.507100000000001</v>
      </c>
      <c r="K67" s="45">
        <v>19.4406</v>
      </c>
      <c r="L67" s="45">
        <v>6.9081999999999999</v>
      </c>
      <c r="M67" s="45">
        <v>2.1421999999999999</v>
      </c>
      <c r="N67" s="45">
        <v>7.2553999999999998</v>
      </c>
      <c r="O67" s="45">
        <v>9.3787000000000003</v>
      </c>
      <c r="P67" s="45">
        <v>7.7439</v>
      </c>
    </row>
    <row r="68" spans="1:16" hidden="1" outlineLevel="1" collapsed="1">
      <c r="A68" s="8">
        <v>42278</v>
      </c>
      <c r="B68" s="45">
        <v>10.6731</v>
      </c>
      <c r="C68" s="45">
        <v>3.2450999999999999</v>
      </c>
      <c r="D68" s="45">
        <v>12.2143</v>
      </c>
      <c r="E68" s="45">
        <v>13.2638</v>
      </c>
      <c r="F68" s="45">
        <v>16.8767</v>
      </c>
      <c r="G68" s="45">
        <v>17.522400000000001</v>
      </c>
      <c r="H68" s="45">
        <v>4.8517000000000001</v>
      </c>
      <c r="I68" s="45">
        <v>20.52</v>
      </c>
      <c r="J68" s="45">
        <v>21.848700000000001</v>
      </c>
      <c r="K68" s="45">
        <v>20.946400000000001</v>
      </c>
      <c r="L68" s="45">
        <v>6.9817</v>
      </c>
      <c r="M68" s="45">
        <v>2.2637999999999998</v>
      </c>
      <c r="N68" s="45">
        <v>7.8837999999999999</v>
      </c>
      <c r="O68" s="45">
        <v>8.6847999999999992</v>
      </c>
      <c r="P68" s="45">
        <v>6.9015000000000004</v>
      </c>
    </row>
    <row r="69" spans="1:16" hidden="1" outlineLevel="1" collapsed="1">
      <c r="A69" s="8">
        <v>42309</v>
      </c>
      <c r="B69" s="45">
        <v>10.2079</v>
      </c>
      <c r="C69" s="45">
        <v>3.4034</v>
      </c>
      <c r="D69" s="45">
        <v>12.227600000000001</v>
      </c>
      <c r="E69" s="45">
        <v>11.1233</v>
      </c>
      <c r="F69" s="45">
        <v>14.4655</v>
      </c>
      <c r="G69" s="45">
        <v>17.1555</v>
      </c>
      <c r="H69" s="45">
        <v>5.7123999999999997</v>
      </c>
      <c r="I69" s="45">
        <v>20.2197</v>
      </c>
      <c r="J69" s="45">
        <v>21.665800000000001</v>
      </c>
      <c r="K69" s="45">
        <v>18.899000000000001</v>
      </c>
      <c r="L69" s="45">
        <v>6.6363000000000003</v>
      </c>
      <c r="M69" s="45">
        <v>2.0682</v>
      </c>
      <c r="N69" s="45">
        <v>7.5632999999999999</v>
      </c>
      <c r="O69" s="45">
        <v>8.2990999999999993</v>
      </c>
      <c r="P69" s="45">
        <v>7.8891999999999998</v>
      </c>
    </row>
    <row r="70" spans="1:16" hidden="1" outlineLevel="1" collapsed="1">
      <c r="A70" s="8">
        <v>42339</v>
      </c>
      <c r="B70" s="45">
        <v>10.136699999999999</v>
      </c>
      <c r="C70" s="45">
        <v>4.3250000000000002</v>
      </c>
      <c r="D70" s="45">
        <v>11.6812</v>
      </c>
      <c r="E70" s="45">
        <v>12.118</v>
      </c>
      <c r="F70" s="45">
        <v>7.5148999999999999</v>
      </c>
      <c r="G70" s="45">
        <v>16.739999999999998</v>
      </c>
      <c r="H70" s="45">
        <v>7.4256000000000002</v>
      </c>
      <c r="I70" s="45">
        <v>20.311399999999999</v>
      </c>
      <c r="J70" s="45">
        <v>21.887799999999999</v>
      </c>
      <c r="K70" s="45">
        <v>16.688400000000001</v>
      </c>
      <c r="L70" s="45">
        <v>7.1253000000000002</v>
      </c>
      <c r="M70" s="45">
        <v>1.6838</v>
      </c>
      <c r="N70" s="45">
        <v>8.1795000000000009</v>
      </c>
      <c r="O70" s="45">
        <v>8.2483000000000004</v>
      </c>
      <c r="P70" s="45">
        <v>7.1357999999999997</v>
      </c>
    </row>
    <row r="71" spans="1:16" hidden="1" outlineLevel="1" collapsed="1">
      <c r="A71" s="8">
        <v>42370</v>
      </c>
      <c r="B71" s="45">
        <v>9.6373999999999995</v>
      </c>
      <c r="C71" s="45">
        <v>3.5485000000000002</v>
      </c>
      <c r="D71" s="45">
        <v>11.5921</v>
      </c>
      <c r="E71" s="45">
        <v>12.833500000000001</v>
      </c>
      <c r="F71" s="45">
        <v>10.2249</v>
      </c>
      <c r="G71" s="45">
        <v>16.094799999999999</v>
      </c>
      <c r="H71" s="45">
        <v>6.2603999999999997</v>
      </c>
      <c r="I71" s="45">
        <v>20.248100000000001</v>
      </c>
      <c r="J71" s="45">
        <v>21</v>
      </c>
      <c r="K71" s="45">
        <v>14.9526</v>
      </c>
      <c r="L71" s="45">
        <v>6.3925000000000001</v>
      </c>
      <c r="M71" s="45">
        <v>1.8333999999999999</v>
      </c>
      <c r="N71" s="45">
        <v>7.6444000000000001</v>
      </c>
      <c r="O71" s="45">
        <v>8.8504000000000005</v>
      </c>
      <c r="P71" s="45">
        <v>6.0743</v>
      </c>
    </row>
    <row r="72" spans="1:16" hidden="1" outlineLevel="1" collapsed="1">
      <c r="A72" s="8">
        <v>42401</v>
      </c>
      <c r="B72" s="45">
        <v>9.7972000000000001</v>
      </c>
      <c r="C72" s="45">
        <v>5.3026</v>
      </c>
      <c r="D72" s="45">
        <v>10.6577</v>
      </c>
      <c r="E72" s="45">
        <v>10.7536</v>
      </c>
      <c r="F72" s="45">
        <v>8.2598000000000003</v>
      </c>
      <c r="G72" s="45">
        <v>17.433</v>
      </c>
      <c r="H72" s="45">
        <v>9.2690000000000001</v>
      </c>
      <c r="I72" s="45">
        <v>19.7654</v>
      </c>
      <c r="J72" s="45">
        <v>20.432099999999998</v>
      </c>
      <c r="K72" s="45">
        <v>18.869700000000002</v>
      </c>
      <c r="L72" s="45">
        <v>6.6550000000000002</v>
      </c>
      <c r="M72" s="45">
        <v>2.5028999999999999</v>
      </c>
      <c r="N72" s="45">
        <v>7.1963999999999997</v>
      </c>
      <c r="O72" s="45">
        <v>7.6821999999999999</v>
      </c>
      <c r="P72" s="45">
        <v>7.3033999999999999</v>
      </c>
    </row>
    <row r="73" spans="1:16" hidden="1" outlineLevel="1" collapsed="1">
      <c r="A73" s="8">
        <v>42430</v>
      </c>
      <c r="B73" s="45">
        <v>9.8324999999999996</v>
      </c>
      <c r="C73" s="45">
        <v>6.0659000000000001</v>
      </c>
      <c r="D73" s="45">
        <v>10.260400000000001</v>
      </c>
      <c r="E73" s="45">
        <v>11.4787</v>
      </c>
      <c r="F73" s="45">
        <v>8.4396000000000004</v>
      </c>
      <c r="G73" s="45">
        <v>17.676500000000001</v>
      </c>
      <c r="H73" s="45">
        <v>10.773400000000001</v>
      </c>
      <c r="I73" s="45">
        <v>19.422999999999998</v>
      </c>
      <c r="J73" s="45">
        <v>19.916</v>
      </c>
      <c r="K73" s="45">
        <v>18.355799999999999</v>
      </c>
      <c r="L73" s="45">
        <v>6.3586999999999998</v>
      </c>
      <c r="M73" s="45">
        <v>2.2004000000000001</v>
      </c>
      <c r="N73" s="45">
        <v>6.7758000000000003</v>
      </c>
      <c r="O73" s="45">
        <v>7.4665999999999997</v>
      </c>
      <c r="P73" s="45">
        <v>8.0497999999999994</v>
      </c>
    </row>
    <row r="74" spans="1:16" hidden="1" outlineLevel="1" collapsed="1">
      <c r="A74" s="8">
        <v>42461</v>
      </c>
      <c r="B74" s="45">
        <v>10.226900000000001</v>
      </c>
      <c r="C74" s="45">
        <v>6.2290000000000001</v>
      </c>
      <c r="D74" s="45">
        <v>10.6213</v>
      </c>
      <c r="E74" s="45">
        <v>12.0511</v>
      </c>
      <c r="F74" s="45">
        <v>8.4463000000000008</v>
      </c>
      <c r="G74" s="45">
        <v>17.128799999999998</v>
      </c>
      <c r="H74" s="45">
        <v>9.7083999999999993</v>
      </c>
      <c r="I74" s="45">
        <v>18.9054</v>
      </c>
      <c r="J74" s="45">
        <v>19.375800000000002</v>
      </c>
      <c r="K74" s="45">
        <v>18.1861</v>
      </c>
      <c r="L74" s="45">
        <v>6.4179000000000004</v>
      </c>
      <c r="M74" s="45">
        <v>2.7768999999999999</v>
      </c>
      <c r="N74" s="45">
        <v>6.5316000000000001</v>
      </c>
      <c r="O74" s="45">
        <v>7.9020999999999999</v>
      </c>
      <c r="P74" s="45">
        <v>8.3123000000000005</v>
      </c>
    </row>
    <row r="75" spans="1:16" hidden="1" outlineLevel="1" collapsed="1">
      <c r="A75" s="8">
        <v>42491</v>
      </c>
      <c r="B75" s="45">
        <v>9.8681999999999999</v>
      </c>
      <c r="C75" s="45">
        <v>5.1586999999999996</v>
      </c>
      <c r="D75" s="45">
        <v>10.2684</v>
      </c>
      <c r="E75" s="45">
        <v>11.482699999999999</v>
      </c>
      <c r="F75" s="45">
        <v>6.7632000000000003</v>
      </c>
      <c r="G75" s="45">
        <v>16.934200000000001</v>
      </c>
      <c r="H75" s="45">
        <v>8.5891999999999999</v>
      </c>
      <c r="I75" s="45">
        <v>18.207000000000001</v>
      </c>
      <c r="J75" s="45">
        <v>19.329899999999999</v>
      </c>
      <c r="K75" s="45">
        <v>17.319800000000001</v>
      </c>
      <c r="L75" s="45">
        <v>5.9168000000000003</v>
      </c>
      <c r="M75" s="45">
        <v>2.1486999999999998</v>
      </c>
      <c r="N75" s="45">
        <v>6.0846999999999998</v>
      </c>
      <c r="O75" s="45">
        <v>7.1281999999999996</v>
      </c>
      <c r="P75" s="45">
        <v>6.6821000000000002</v>
      </c>
    </row>
    <row r="76" spans="1:16" hidden="1" outlineLevel="1" collapsed="1">
      <c r="A76" s="8">
        <v>42522</v>
      </c>
      <c r="B76" s="45">
        <v>8.4222000000000001</v>
      </c>
      <c r="C76" s="45">
        <v>2.827</v>
      </c>
      <c r="D76" s="45">
        <v>9.9138000000000002</v>
      </c>
      <c r="E76" s="45">
        <v>9.4069000000000003</v>
      </c>
      <c r="F76" s="45">
        <v>13.305</v>
      </c>
      <c r="G76" s="45">
        <v>16.730599999999999</v>
      </c>
      <c r="H76" s="45">
        <v>8.3010000000000002</v>
      </c>
      <c r="I76" s="45">
        <v>18.2485</v>
      </c>
      <c r="J76" s="45">
        <v>19.217300000000002</v>
      </c>
      <c r="K76" s="45">
        <v>18.258400000000002</v>
      </c>
      <c r="L76" s="45">
        <v>5.1798999999999999</v>
      </c>
      <c r="M76" s="45">
        <v>0.95289999999999997</v>
      </c>
      <c r="N76" s="45">
        <v>5.9901</v>
      </c>
      <c r="O76" s="45">
        <v>6.6166</v>
      </c>
      <c r="P76" s="45">
        <v>6.9058000000000002</v>
      </c>
    </row>
    <row r="77" spans="1:16" hidden="1" outlineLevel="1" collapsed="1">
      <c r="A77" s="8">
        <v>42552</v>
      </c>
      <c r="B77" s="45">
        <v>9.2291000000000007</v>
      </c>
      <c r="C77" s="45">
        <v>5.0980999999999996</v>
      </c>
      <c r="D77" s="45">
        <v>9.9726999999999997</v>
      </c>
      <c r="E77" s="45">
        <v>10.8521</v>
      </c>
      <c r="F77" s="45">
        <v>12.5284</v>
      </c>
      <c r="G77" s="45">
        <v>16.003799999999998</v>
      </c>
      <c r="H77" s="45">
        <v>9.3043999999999993</v>
      </c>
      <c r="I77" s="45">
        <v>17.9878</v>
      </c>
      <c r="J77" s="45">
        <v>18.700500000000002</v>
      </c>
      <c r="K77" s="45">
        <v>19.469899999999999</v>
      </c>
      <c r="L77" s="45">
        <v>5.2919999999999998</v>
      </c>
      <c r="M77" s="45">
        <v>1.3925000000000001</v>
      </c>
      <c r="N77" s="45">
        <v>5.7281000000000004</v>
      </c>
      <c r="O77" s="45">
        <v>6.8855000000000004</v>
      </c>
      <c r="P77" s="45">
        <v>8.2527000000000008</v>
      </c>
    </row>
    <row r="78" spans="1:16" hidden="1" outlineLevel="1" collapsed="1">
      <c r="A78" s="8">
        <v>42583</v>
      </c>
      <c r="B78" s="45">
        <v>8.8229000000000006</v>
      </c>
      <c r="C78" s="45">
        <v>4.9508999999999999</v>
      </c>
      <c r="D78" s="45">
        <v>9.6704000000000008</v>
      </c>
      <c r="E78" s="45">
        <v>10.4238</v>
      </c>
      <c r="F78" s="45">
        <v>9.7805</v>
      </c>
      <c r="G78" s="45">
        <v>15.0832</v>
      </c>
      <c r="H78" s="45">
        <v>8.4814000000000007</v>
      </c>
      <c r="I78" s="45">
        <v>17.622699999999998</v>
      </c>
      <c r="J78" s="45">
        <v>18.414300000000001</v>
      </c>
      <c r="K78" s="45">
        <v>18.126999999999999</v>
      </c>
      <c r="L78" s="45">
        <v>5.5288000000000004</v>
      </c>
      <c r="M78" s="45">
        <v>1.5722</v>
      </c>
      <c r="N78" s="45">
        <v>6.2240000000000002</v>
      </c>
      <c r="O78" s="45">
        <v>6.4869000000000003</v>
      </c>
      <c r="P78" s="45">
        <v>7.7046999999999999</v>
      </c>
    </row>
    <row r="79" spans="1:16" hidden="1" outlineLevel="1" collapsed="1">
      <c r="A79" s="8">
        <v>42614</v>
      </c>
      <c r="B79" s="45">
        <v>8.3963999999999999</v>
      </c>
      <c r="C79" s="45">
        <v>4.3761000000000001</v>
      </c>
      <c r="D79" s="45">
        <v>8.9499999999999993</v>
      </c>
      <c r="E79" s="45">
        <v>10.872999999999999</v>
      </c>
      <c r="F79" s="45">
        <v>7.9288999999999996</v>
      </c>
      <c r="G79" s="45">
        <v>14.973599999999999</v>
      </c>
      <c r="H79" s="45">
        <v>8.2063000000000006</v>
      </c>
      <c r="I79" s="45">
        <v>16.938600000000001</v>
      </c>
      <c r="J79" s="45">
        <v>18.012</v>
      </c>
      <c r="K79" s="45">
        <v>16.920500000000001</v>
      </c>
      <c r="L79" s="45">
        <v>5.1313000000000004</v>
      </c>
      <c r="M79" s="45">
        <v>1.4634</v>
      </c>
      <c r="N79" s="45">
        <v>5.6904000000000003</v>
      </c>
      <c r="O79" s="45">
        <v>6.4862000000000002</v>
      </c>
      <c r="P79" s="45">
        <v>7.2720000000000002</v>
      </c>
    </row>
    <row r="80" spans="1:16" hidden="1" outlineLevel="1" collapsed="1">
      <c r="A80" s="8">
        <v>42644</v>
      </c>
      <c r="B80" s="45">
        <v>7.8541999999999996</v>
      </c>
      <c r="C80" s="45">
        <v>3.9215</v>
      </c>
      <c r="D80" s="45">
        <v>8.5007999999999999</v>
      </c>
      <c r="E80" s="45">
        <v>10.0131</v>
      </c>
      <c r="F80" s="45">
        <v>7.3037999999999998</v>
      </c>
      <c r="G80" s="45">
        <v>14.3841</v>
      </c>
      <c r="H80" s="45">
        <v>7.1943000000000001</v>
      </c>
      <c r="I80" s="45">
        <v>16.853899999999999</v>
      </c>
      <c r="J80" s="45">
        <v>17.7683</v>
      </c>
      <c r="K80" s="45">
        <v>19.640499999999999</v>
      </c>
      <c r="L80" s="45">
        <v>4.8227000000000002</v>
      </c>
      <c r="M80" s="45">
        <v>1.4493</v>
      </c>
      <c r="N80" s="45">
        <v>5.1413000000000002</v>
      </c>
      <c r="O80" s="45">
        <v>6.3613</v>
      </c>
      <c r="P80" s="45">
        <v>7.0465999999999998</v>
      </c>
    </row>
    <row r="81" spans="1:16" hidden="1" outlineLevel="1" collapsed="1">
      <c r="A81" s="8">
        <v>42675</v>
      </c>
      <c r="B81" s="45">
        <v>8.2920999999999996</v>
      </c>
      <c r="C81" s="45">
        <v>4.3947000000000003</v>
      </c>
      <c r="D81" s="45">
        <v>9.0851000000000006</v>
      </c>
      <c r="E81" s="45">
        <v>9.9192999999999998</v>
      </c>
      <c r="F81" s="45">
        <v>8.0631000000000004</v>
      </c>
      <c r="G81" s="45">
        <v>14.267200000000001</v>
      </c>
      <c r="H81" s="45">
        <v>7.6843000000000004</v>
      </c>
      <c r="I81" s="45">
        <v>16.7041</v>
      </c>
      <c r="J81" s="45">
        <v>18.159199999999998</v>
      </c>
      <c r="K81" s="45">
        <v>17.528700000000001</v>
      </c>
      <c r="L81" s="45">
        <v>5.2149999999999999</v>
      </c>
      <c r="M81" s="45">
        <v>1.0539000000000001</v>
      </c>
      <c r="N81" s="45">
        <v>5.5887000000000002</v>
      </c>
      <c r="O81" s="45">
        <v>6.7108999999999996</v>
      </c>
      <c r="P81" s="45">
        <v>7.9915000000000003</v>
      </c>
    </row>
    <row r="82" spans="1:16" hidden="1" outlineLevel="1" collapsed="1">
      <c r="A82" s="8">
        <v>42705</v>
      </c>
      <c r="B82" s="45">
        <v>8.4247999999999994</v>
      </c>
      <c r="C82" s="45">
        <v>4.5025000000000004</v>
      </c>
      <c r="D82" s="45">
        <v>9.1790000000000003</v>
      </c>
      <c r="E82" s="45">
        <v>10.129799999999999</v>
      </c>
      <c r="F82" s="45">
        <v>11.087999999999999</v>
      </c>
      <c r="G82" s="45">
        <v>13.8424</v>
      </c>
      <c r="H82" s="45">
        <v>7.1017999999999999</v>
      </c>
      <c r="I82" s="45">
        <v>16.880400000000002</v>
      </c>
      <c r="J82" s="45">
        <v>18.314900000000002</v>
      </c>
      <c r="K82" s="45">
        <v>19.445399999999999</v>
      </c>
      <c r="L82" s="45">
        <v>5.4630999999999998</v>
      </c>
      <c r="M82" s="45">
        <v>1.3130999999999999</v>
      </c>
      <c r="N82" s="45">
        <v>5.5284000000000004</v>
      </c>
      <c r="O82" s="45">
        <v>7.2564000000000002</v>
      </c>
      <c r="P82" s="45">
        <v>9.9654000000000007</v>
      </c>
    </row>
    <row r="83" spans="1:16" hidden="1" outlineLevel="1" collapsed="1">
      <c r="A83" s="8">
        <v>42736</v>
      </c>
      <c r="B83" s="45">
        <v>8.8156999999999996</v>
      </c>
      <c r="C83" s="45">
        <v>4.9238999999999997</v>
      </c>
      <c r="D83" s="45">
        <v>9.2474000000000007</v>
      </c>
      <c r="E83" s="45">
        <v>10.803100000000001</v>
      </c>
      <c r="F83" s="45">
        <v>12.9717</v>
      </c>
      <c r="G83" s="45">
        <v>14.9389</v>
      </c>
      <c r="H83" s="45">
        <v>8.5889000000000006</v>
      </c>
      <c r="I83" s="45">
        <v>16.7348</v>
      </c>
      <c r="J83" s="45">
        <v>17.589600000000001</v>
      </c>
      <c r="K83" s="45">
        <v>20.2027</v>
      </c>
      <c r="L83" s="45">
        <v>4.8688000000000002</v>
      </c>
      <c r="M83" s="45">
        <v>1.1618999999999999</v>
      </c>
      <c r="N83" s="45">
        <v>5.0347</v>
      </c>
      <c r="O83" s="45">
        <v>6.7168000000000001</v>
      </c>
      <c r="P83" s="45">
        <v>8.3251000000000008</v>
      </c>
    </row>
    <row r="84" spans="1:16" hidden="1" outlineLevel="1" collapsed="1">
      <c r="A84" s="8">
        <v>42767</v>
      </c>
      <c r="B84" s="45">
        <v>7.5743999999999998</v>
      </c>
      <c r="C84" s="45">
        <v>3.7793999999999999</v>
      </c>
      <c r="D84" s="45">
        <v>8.1506000000000007</v>
      </c>
      <c r="E84" s="45">
        <v>9.6386000000000003</v>
      </c>
      <c r="F84" s="45">
        <v>7.0420999999999996</v>
      </c>
      <c r="G84" s="45">
        <v>14.1248</v>
      </c>
      <c r="H84" s="45">
        <v>7.7099000000000002</v>
      </c>
      <c r="I84" s="45">
        <v>15.8216</v>
      </c>
      <c r="J84" s="45">
        <v>17.503599999999999</v>
      </c>
      <c r="K84" s="45">
        <v>19.425799999999999</v>
      </c>
      <c r="L84" s="45">
        <v>4.3299000000000003</v>
      </c>
      <c r="M84" s="45">
        <v>1.2019</v>
      </c>
      <c r="N84" s="45">
        <v>4.5702999999999996</v>
      </c>
      <c r="O84" s="45">
        <v>6.1985000000000001</v>
      </c>
      <c r="P84" s="45">
        <v>5.9081000000000001</v>
      </c>
    </row>
    <row r="85" spans="1:16" hidden="1" outlineLevel="1" collapsed="1">
      <c r="A85" s="8">
        <v>42795</v>
      </c>
      <c r="B85" s="45">
        <v>8.5282999999999998</v>
      </c>
      <c r="C85" s="45">
        <v>3.1349</v>
      </c>
      <c r="D85" s="45">
        <v>9.4095999999999993</v>
      </c>
      <c r="E85" s="45">
        <v>11.2463</v>
      </c>
      <c r="F85" s="45">
        <v>7.7355</v>
      </c>
      <c r="G85" s="45">
        <v>14.564399999999999</v>
      </c>
      <c r="H85" s="45">
        <v>6.3723000000000001</v>
      </c>
      <c r="I85" s="45">
        <v>15.969200000000001</v>
      </c>
      <c r="J85" s="45">
        <v>17.270099999999999</v>
      </c>
      <c r="K85" s="45">
        <v>16.751799999999999</v>
      </c>
      <c r="L85" s="45">
        <v>3.8717000000000001</v>
      </c>
      <c r="M85" s="45">
        <v>1.1183000000000001</v>
      </c>
      <c r="N85" s="45">
        <v>4.3254999999999999</v>
      </c>
      <c r="O85" s="45">
        <v>5.5049000000000001</v>
      </c>
      <c r="P85" s="45">
        <v>7.3887999999999998</v>
      </c>
    </row>
    <row r="86" spans="1:16" hidden="1" outlineLevel="1" collapsed="1">
      <c r="A86" s="8">
        <v>42826</v>
      </c>
      <c r="B86" s="45">
        <v>6.7047999999999996</v>
      </c>
      <c r="C86" s="45">
        <v>3.2833000000000001</v>
      </c>
      <c r="D86" s="45">
        <v>6.9177</v>
      </c>
      <c r="E86" s="45">
        <v>9.6760999999999999</v>
      </c>
      <c r="F86" s="45">
        <v>6.3330000000000002</v>
      </c>
      <c r="G86" s="45">
        <v>12.917400000000001</v>
      </c>
      <c r="H86" s="45">
        <v>6.5869999999999997</v>
      </c>
      <c r="I86" s="45">
        <v>14.2598</v>
      </c>
      <c r="J86" s="45">
        <v>16.6783</v>
      </c>
      <c r="K86" s="45">
        <v>17.307400000000001</v>
      </c>
      <c r="L86" s="45">
        <v>3.8812000000000002</v>
      </c>
      <c r="M86" s="45">
        <v>1.4391</v>
      </c>
      <c r="N86" s="45">
        <v>4.1742999999999997</v>
      </c>
      <c r="O86" s="45">
        <v>5.5617999999999999</v>
      </c>
      <c r="P86" s="45">
        <v>5.5917000000000003</v>
      </c>
    </row>
    <row r="87" spans="1:16" hidden="1" outlineLevel="1" collapsed="1">
      <c r="A87" s="8">
        <v>42856</v>
      </c>
      <c r="B87" s="45">
        <v>6.7171000000000003</v>
      </c>
      <c r="C87" s="45">
        <v>3.2376999999999998</v>
      </c>
      <c r="D87" s="45">
        <v>7.3795000000000002</v>
      </c>
      <c r="E87" s="45">
        <v>8.1430000000000007</v>
      </c>
      <c r="F87" s="45">
        <v>7.9363999999999999</v>
      </c>
      <c r="G87" s="45">
        <v>12.4002</v>
      </c>
      <c r="H87" s="45">
        <v>5.7751999999999999</v>
      </c>
      <c r="I87" s="45">
        <v>14.5183</v>
      </c>
      <c r="J87" s="45">
        <v>16.1539</v>
      </c>
      <c r="K87" s="45">
        <v>17.212499999999999</v>
      </c>
      <c r="L87" s="45">
        <v>3.7778</v>
      </c>
      <c r="M87" s="45">
        <v>1.0869</v>
      </c>
      <c r="N87" s="45">
        <v>3.8189000000000002</v>
      </c>
      <c r="O87" s="45">
        <v>5.2619999999999996</v>
      </c>
      <c r="P87" s="45">
        <v>6.1313000000000004</v>
      </c>
    </row>
    <row r="88" spans="1:16" hidden="1" outlineLevel="1" collapsed="1">
      <c r="A88" s="8">
        <v>42887</v>
      </c>
      <c r="B88" s="45">
        <v>6.3764000000000003</v>
      </c>
      <c r="C88" s="45">
        <v>2.7290999999999999</v>
      </c>
      <c r="D88" s="45">
        <v>7.5941999999999998</v>
      </c>
      <c r="E88" s="45">
        <v>7.9558999999999997</v>
      </c>
      <c r="F88" s="45">
        <v>9.0665999999999993</v>
      </c>
      <c r="G88" s="45">
        <v>12.929399999999999</v>
      </c>
      <c r="H88" s="45">
        <v>7.1908000000000003</v>
      </c>
      <c r="I88" s="45">
        <v>14.497199999999999</v>
      </c>
      <c r="J88" s="45">
        <v>16.128900000000002</v>
      </c>
      <c r="K88" s="45">
        <v>19.6387</v>
      </c>
      <c r="L88" s="45">
        <v>3.2724000000000002</v>
      </c>
      <c r="M88" s="45">
        <v>0.72509999999999997</v>
      </c>
      <c r="N88" s="45">
        <v>3.6715</v>
      </c>
      <c r="O88" s="45">
        <v>5.1132999999999997</v>
      </c>
      <c r="P88" s="45">
        <v>7.9574999999999996</v>
      </c>
    </row>
    <row r="89" spans="1:16" hidden="1" outlineLevel="1" collapsed="1">
      <c r="A89" s="8">
        <v>42917</v>
      </c>
      <c r="B89" s="45">
        <v>6.1901999999999999</v>
      </c>
      <c r="C89" s="45">
        <v>2.2915000000000001</v>
      </c>
      <c r="D89" s="45">
        <v>7.1623999999999999</v>
      </c>
      <c r="E89" s="45">
        <v>7.8695000000000004</v>
      </c>
      <c r="F89" s="45">
        <v>2.2526000000000002</v>
      </c>
      <c r="G89" s="45">
        <v>12.3009</v>
      </c>
      <c r="H89" s="45">
        <v>5.0548000000000002</v>
      </c>
      <c r="I89" s="45">
        <v>14.5197</v>
      </c>
      <c r="J89" s="45">
        <v>15.8935</v>
      </c>
      <c r="K89" s="45">
        <v>16.2348</v>
      </c>
      <c r="L89" s="45">
        <v>3.2187000000000001</v>
      </c>
      <c r="M89" s="45">
        <v>0.66749999999999998</v>
      </c>
      <c r="N89" s="45">
        <v>3.4411</v>
      </c>
      <c r="O89" s="45">
        <v>4.8226000000000004</v>
      </c>
      <c r="P89" s="45">
        <v>0.86629999999999996</v>
      </c>
    </row>
    <row r="90" spans="1:16" hidden="1" outlineLevel="1" collapsed="1">
      <c r="A90" s="8">
        <v>42948</v>
      </c>
      <c r="B90" s="45">
        <v>6.0758000000000001</v>
      </c>
      <c r="C90" s="45">
        <v>3.0743999999999998</v>
      </c>
      <c r="D90" s="45">
        <v>6.9391999999999996</v>
      </c>
      <c r="E90" s="45">
        <v>6.4032999999999998</v>
      </c>
      <c r="F90" s="45">
        <v>8.9644999999999992</v>
      </c>
      <c r="G90" s="45">
        <v>11.673299999999999</v>
      </c>
      <c r="H90" s="45">
        <v>5.3196000000000003</v>
      </c>
      <c r="I90" s="45">
        <v>13.828200000000001</v>
      </c>
      <c r="J90" s="45">
        <v>14.9689</v>
      </c>
      <c r="K90" s="45">
        <v>17.891300000000001</v>
      </c>
      <c r="L90" s="45">
        <v>3.5924</v>
      </c>
      <c r="M90" s="45">
        <v>0.90339999999999998</v>
      </c>
      <c r="N90" s="45">
        <v>3.6299000000000001</v>
      </c>
      <c r="O90" s="45">
        <v>4.4025999999999996</v>
      </c>
      <c r="P90" s="45">
        <v>7.4474999999999998</v>
      </c>
    </row>
    <row r="91" spans="1:16" hidden="1" outlineLevel="1" collapsed="1">
      <c r="A91" s="8">
        <v>42979</v>
      </c>
      <c r="B91" s="45">
        <v>5.8539000000000003</v>
      </c>
      <c r="C91" s="45">
        <v>2.6052</v>
      </c>
      <c r="D91" s="45">
        <v>6.6985999999999999</v>
      </c>
      <c r="E91" s="45">
        <v>7.4474999999999998</v>
      </c>
      <c r="F91" s="45">
        <v>6.5319000000000003</v>
      </c>
      <c r="G91" s="45">
        <v>11.157400000000001</v>
      </c>
      <c r="H91" s="45">
        <v>5.2077999999999998</v>
      </c>
      <c r="I91" s="45">
        <v>13.5618</v>
      </c>
      <c r="J91" s="45">
        <v>14.8363</v>
      </c>
      <c r="K91" s="45">
        <v>13.2919</v>
      </c>
      <c r="L91" s="45">
        <v>3.524</v>
      </c>
      <c r="M91" s="45">
        <v>0.88770000000000004</v>
      </c>
      <c r="N91" s="45">
        <v>4.1234999999999999</v>
      </c>
      <c r="O91" s="45">
        <v>4.4874000000000001</v>
      </c>
      <c r="P91" s="45">
        <v>6.4057000000000004</v>
      </c>
    </row>
    <row r="92" spans="1:16" hidden="1" outlineLevel="1" collapsed="1">
      <c r="A92" s="8">
        <v>43009</v>
      </c>
      <c r="B92" s="45">
        <v>5.5646000000000004</v>
      </c>
      <c r="C92" s="45">
        <v>2.6800999999999999</v>
      </c>
      <c r="D92" s="45">
        <v>6.298</v>
      </c>
      <c r="E92" s="45">
        <v>6.8747999999999996</v>
      </c>
      <c r="F92" s="45">
        <v>8.0158000000000005</v>
      </c>
      <c r="G92" s="45">
        <v>10.645300000000001</v>
      </c>
      <c r="H92" s="45">
        <v>4.6185999999999998</v>
      </c>
      <c r="I92" s="45">
        <v>13.043100000000001</v>
      </c>
      <c r="J92" s="45">
        <v>14.3492</v>
      </c>
      <c r="K92" s="45">
        <v>15.296900000000001</v>
      </c>
      <c r="L92" s="45">
        <v>3.0949</v>
      </c>
      <c r="M92" s="45">
        <v>1.3058000000000001</v>
      </c>
      <c r="N92" s="45">
        <v>3.0444</v>
      </c>
      <c r="O92" s="45">
        <v>4.2877999999999998</v>
      </c>
      <c r="P92" s="45">
        <v>7.9588999999999999</v>
      </c>
    </row>
    <row r="93" spans="1:16" hidden="1" outlineLevel="1" collapsed="1">
      <c r="A93" s="8">
        <v>43040</v>
      </c>
      <c r="B93" s="45">
        <v>5.9143999999999997</v>
      </c>
      <c r="C93" s="45">
        <v>2.5325000000000002</v>
      </c>
      <c r="D93" s="45">
        <v>6.8484999999999996</v>
      </c>
      <c r="E93" s="45">
        <v>6.8288000000000002</v>
      </c>
      <c r="F93" s="45">
        <v>8.1227</v>
      </c>
      <c r="G93" s="45">
        <v>11.5753</v>
      </c>
      <c r="H93" s="45">
        <v>4.9995000000000003</v>
      </c>
      <c r="I93" s="45">
        <v>13.4557</v>
      </c>
      <c r="J93" s="45">
        <v>14.227</v>
      </c>
      <c r="K93" s="45">
        <v>9.6014999999999997</v>
      </c>
      <c r="L93" s="45">
        <v>2.9512</v>
      </c>
      <c r="M93" s="45">
        <v>1.0185</v>
      </c>
      <c r="N93" s="45">
        <v>3.1433</v>
      </c>
      <c r="O93" s="45">
        <v>3.9258999999999999</v>
      </c>
      <c r="P93" s="45">
        <v>8.0303000000000004</v>
      </c>
    </row>
    <row r="94" spans="1:16" hidden="1" outlineLevel="1" collapsed="1">
      <c r="A94" s="8">
        <v>43070</v>
      </c>
      <c r="B94" s="45">
        <v>5.9119000000000002</v>
      </c>
      <c r="C94" s="45">
        <v>2.5977000000000001</v>
      </c>
      <c r="D94" s="45">
        <v>6.8144999999999998</v>
      </c>
      <c r="E94" s="45">
        <v>6.82</v>
      </c>
      <c r="F94" s="45">
        <v>4.0156999999999998</v>
      </c>
      <c r="G94" s="45">
        <v>11.886100000000001</v>
      </c>
      <c r="H94" s="45">
        <v>5.0670999999999999</v>
      </c>
      <c r="I94" s="45">
        <v>13.779</v>
      </c>
      <c r="J94" s="45">
        <v>15.6815</v>
      </c>
      <c r="K94" s="45">
        <v>18.5929</v>
      </c>
      <c r="L94" s="45">
        <v>3.0680999999999998</v>
      </c>
      <c r="M94" s="45">
        <v>1.0335000000000001</v>
      </c>
      <c r="N94" s="45">
        <v>3.0186999999999999</v>
      </c>
      <c r="O94" s="45">
        <v>4.6374000000000004</v>
      </c>
      <c r="P94" s="45">
        <v>3.8306</v>
      </c>
    </row>
    <row r="95" spans="1:16" hidden="1" outlineLevel="1" collapsed="1">
      <c r="A95" s="8">
        <v>43101</v>
      </c>
      <c r="B95" s="45">
        <v>6.0068000000000001</v>
      </c>
      <c r="C95" s="45">
        <v>2.3752</v>
      </c>
      <c r="D95" s="45">
        <v>6.6946000000000003</v>
      </c>
      <c r="E95" s="45">
        <v>7.5530999999999997</v>
      </c>
      <c r="F95" s="45">
        <v>7.7634999999999996</v>
      </c>
      <c r="G95" s="45">
        <v>12.133599999999999</v>
      </c>
      <c r="H95" s="45">
        <v>4.7948000000000004</v>
      </c>
      <c r="I95" s="45">
        <v>13.7188</v>
      </c>
      <c r="J95" s="45">
        <v>14.8681</v>
      </c>
      <c r="K95" s="45">
        <v>16.6479</v>
      </c>
      <c r="L95" s="45">
        <v>3.0585</v>
      </c>
      <c r="M95" s="45">
        <v>1.1954</v>
      </c>
      <c r="N95" s="45">
        <v>3.1038999999999999</v>
      </c>
      <c r="O95" s="45">
        <v>4.6802999999999999</v>
      </c>
      <c r="P95" s="45">
        <v>7.0194999999999999</v>
      </c>
    </row>
    <row r="96" spans="1:16" hidden="1" outlineLevel="1" collapsed="1">
      <c r="A96" s="8">
        <v>43132</v>
      </c>
      <c r="B96" s="45">
        <v>5.7469000000000001</v>
      </c>
      <c r="C96" s="45">
        <v>2.089</v>
      </c>
      <c r="D96" s="45">
        <v>6.4531000000000001</v>
      </c>
      <c r="E96" s="45">
        <v>7.1505999999999998</v>
      </c>
      <c r="F96" s="45">
        <v>3.7576999999999998</v>
      </c>
      <c r="G96" s="45">
        <v>11.8474</v>
      </c>
      <c r="H96" s="45">
        <v>4.1618000000000004</v>
      </c>
      <c r="I96" s="45">
        <v>13.561400000000001</v>
      </c>
      <c r="J96" s="45">
        <v>14.8461</v>
      </c>
      <c r="K96" s="45">
        <v>15.070499999999999</v>
      </c>
      <c r="L96" s="45">
        <v>2.8963999999999999</v>
      </c>
      <c r="M96" s="45">
        <v>0.96409999999999996</v>
      </c>
      <c r="N96" s="45">
        <v>3.0337999999999998</v>
      </c>
      <c r="O96" s="45">
        <v>4.3438999999999997</v>
      </c>
      <c r="P96" s="45">
        <v>3.6073</v>
      </c>
    </row>
    <row r="97" spans="1:16" hidden="1" outlineLevel="1" collapsed="1">
      <c r="A97" s="8">
        <v>43160</v>
      </c>
      <c r="B97" s="45">
        <v>6.1210000000000004</v>
      </c>
      <c r="C97" s="45">
        <v>1.9669000000000001</v>
      </c>
      <c r="D97" s="45">
        <v>7.2643000000000004</v>
      </c>
      <c r="E97" s="45">
        <v>7.4428999999999998</v>
      </c>
      <c r="F97" s="45">
        <v>6.7046000000000001</v>
      </c>
      <c r="G97" s="45">
        <v>11.160500000000001</v>
      </c>
      <c r="H97" s="45">
        <v>3.2107999999999999</v>
      </c>
      <c r="I97" s="45">
        <v>13.579800000000001</v>
      </c>
      <c r="J97" s="45">
        <v>14.6629</v>
      </c>
      <c r="K97" s="45">
        <v>16.268899999999999</v>
      </c>
      <c r="L97" s="45">
        <v>2.6959</v>
      </c>
      <c r="M97" s="45">
        <v>0.95179999999999998</v>
      </c>
      <c r="N97" s="45">
        <v>2.903</v>
      </c>
      <c r="O97" s="45">
        <v>4.0075000000000003</v>
      </c>
      <c r="P97" s="45">
        <v>6.4843999999999999</v>
      </c>
    </row>
    <row r="98" spans="1:16" hidden="1" outlineLevel="1" collapsed="1">
      <c r="A98" s="8">
        <v>43191</v>
      </c>
      <c r="B98" s="45">
        <v>5.9813000000000001</v>
      </c>
      <c r="C98" s="45">
        <v>2.1537000000000002</v>
      </c>
      <c r="D98" s="45">
        <v>7.0133999999999999</v>
      </c>
      <c r="E98" s="45">
        <v>7.6577999999999999</v>
      </c>
      <c r="F98" s="45">
        <v>9.7829999999999995</v>
      </c>
      <c r="G98" s="45">
        <v>11.580299999999999</v>
      </c>
      <c r="H98" s="45">
        <v>3.8986000000000001</v>
      </c>
      <c r="I98" s="45">
        <v>13.8118</v>
      </c>
      <c r="J98" s="45">
        <v>14.2521</v>
      </c>
      <c r="K98" s="45">
        <v>17.142199999999999</v>
      </c>
      <c r="L98" s="45">
        <v>2.6608999999999998</v>
      </c>
      <c r="M98" s="45">
        <v>1.1146</v>
      </c>
      <c r="N98" s="45">
        <v>2.8925999999999998</v>
      </c>
      <c r="O98" s="45">
        <v>4.1597999999999997</v>
      </c>
      <c r="P98" s="45">
        <v>7.5823999999999998</v>
      </c>
    </row>
    <row r="99" spans="1:16" hidden="1" outlineLevel="1" collapsed="1">
      <c r="A99" s="8">
        <v>43221</v>
      </c>
      <c r="B99" s="45">
        <v>5.6988000000000003</v>
      </c>
      <c r="C99" s="45">
        <v>2.4706999999999999</v>
      </c>
      <c r="D99" s="45">
        <v>6.9622000000000002</v>
      </c>
      <c r="E99" s="45">
        <v>5.3433000000000002</v>
      </c>
      <c r="F99" s="45">
        <v>7.6420000000000003</v>
      </c>
      <c r="G99" s="45">
        <v>11.3064</v>
      </c>
      <c r="H99" s="45">
        <v>4.4551999999999996</v>
      </c>
      <c r="I99" s="45">
        <v>13.608599999999999</v>
      </c>
      <c r="J99" s="45">
        <v>14.680099999999999</v>
      </c>
      <c r="K99" s="45">
        <v>16.889700000000001</v>
      </c>
      <c r="L99" s="45">
        <v>2.7646000000000002</v>
      </c>
      <c r="M99" s="45">
        <v>0.99229999999999996</v>
      </c>
      <c r="N99" s="45">
        <v>2.8115000000000001</v>
      </c>
      <c r="O99" s="45">
        <v>3.8742000000000001</v>
      </c>
      <c r="P99" s="45">
        <v>5.2460000000000004</v>
      </c>
    </row>
    <row r="100" spans="1:16" hidden="1" outlineLevel="1" collapsed="1">
      <c r="A100" s="8">
        <v>43252</v>
      </c>
      <c r="B100" s="45">
        <v>5.9165999999999999</v>
      </c>
      <c r="C100" s="45">
        <v>1.9924999999999999</v>
      </c>
      <c r="D100" s="45">
        <v>7.0923999999999996</v>
      </c>
      <c r="E100" s="45">
        <v>6.3258000000000001</v>
      </c>
      <c r="F100" s="45">
        <v>11.1571</v>
      </c>
      <c r="G100" s="45">
        <v>11.143700000000001</v>
      </c>
      <c r="H100" s="45">
        <v>3.2703000000000002</v>
      </c>
      <c r="I100" s="45">
        <v>13.4992</v>
      </c>
      <c r="J100" s="45">
        <v>14.594799999999999</v>
      </c>
      <c r="K100" s="45">
        <v>16.8428</v>
      </c>
      <c r="L100" s="45">
        <v>2.835</v>
      </c>
      <c r="M100" s="45">
        <v>0.96960000000000002</v>
      </c>
      <c r="N100" s="45">
        <v>2.7391999999999999</v>
      </c>
      <c r="O100" s="45">
        <v>4.3274999999999997</v>
      </c>
      <c r="P100" s="45">
        <v>5.9081999999999999</v>
      </c>
    </row>
    <row r="101" spans="1:16" hidden="1" outlineLevel="1" collapsed="1">
      <c r="A101" s="8">
        <v>43282</v>
      </c>
      <c r="B101" s="45">
        <v>5.8643000000000001</v>
      </c>
      <c r="C101" s="45">
        <v>2.7635000000000001</v>
      </c>
      <c r="D101" s="45">
        <v>6.8548999999999998</v>
      </c>
      <c r="E101" s="45">
        <v>6.2154999999999996</v>
      </c>
      <c r="F101" s="45">
        <v>13.2028</v>
      </c>
      <c r="G101" s="45">
        <v>11.1539</v>
      </c>
      <c r="H101" s="45">
        <v>4.7907999999999999</v>
      </c>
      <c r="I101" s="45">
        <v>13.3826</v>
      </c>
      <c r="J101" s="45">
        <v>13.904</v>
      </c>
      <c r="K101" s="45">
        <v>16.8888</v>
      </c>
      <c r="L101" s="45">
        <v>2.6806000000000001</v>
      </c>
      <c r="M101" s="45">
        <v>1.0462</v>
      </c>
      <c r="N101" s="45">
        <v>2.6684000000000001</v>
      </c>
      <c r="O101" s="45">
        <v>4.1086999999999998</v>
      </c>
      <c r="P101" s="45">
        <v>6.3034999999999997</v>
      </c>
    </row>
    <row r="102" spans="1:16" hidden="1" outlineLevel="1" collapsed="1">
      <c r="A102" s="8">
        <v>43313</v>
      </c>
      <c r="B102" s="45">
        <v>5.7069999999999999</v>
      </c>
      <c r="C102" s="45">
        <v>2.3851</v>
      </c>
      <c r="D102" s="45">
        <v>6.7339000000000002</v>
      </c>
      <c r="E102" s="45">
        <v>5.6982999999999997</v>
      </c>
      <c r="F102" s="45">
        <v>11.8637</v>
      </c>
      <c r="G102" s="45">
        <v>11.339700000000001</v>
      </c>
      <c r="H102" s="45">
        <v>4.3498000000000001</v>
      </c>
      <c r="I102" s="45">
        <v>13.494199999999999</v>
      </c>
      <c r="J102" s="45">
        <v>14.457700000000001</v>
      </c>
      <c r="K102" s="45">
        <v>14.752599999999999</v>
      </c>
      <c r="L102" s="45">
        <v>2.8780999999999999</v>
      </c>
      <c r="M102" s="45">
        <v>0.88870000000000005</v>
      </c>
      <c r="N102" s="45">
        <v>2.9243999999999999</v>
      </c>
      <c r="O102" s="45">
        <v>3.9401999999999999</v>
      </c>
      <c r="P102" s="45">
        <v>7.1540999999999997</v>
      </c>
    </row>
    <row r="103" spans="1:16" hidden="1" outlineLevel="1" collapsed="1">
      <c r="A103" s="8">
        <v>43344</v>
      </c>
      <c r="B103" s="45">
        <v>6.0853000000000002</v>
      </c>
      <c r="C103" s="45">
        <v>1.8909</v>
      </c>
      <c r="D103" s="45">
        <v>7.3480999999999996</v>
      </c>
      <c r="E103" s="45">
        <v>7.0479000000000003</v>
      </c>
      <c r="F103" s="45">
        <v>10.574400000000001</v>
      </c>
      <c r="G103" s="45">
        <v>11.1267</v>
      </c>
      <c r="H103" s="45">
        <v>3.0464000000000002</v>
      </c>
      <c r="I103" s="45">
        <v>13.834199999999999</v>
      </c>
      <c r="J103" s="45">
        <v>14.913</v>
      </c>
      <c r="K103" s="45">
        <v>17.074300000000001</v>
      </c>
      <c r="L103" s="45">
        <v>2.6520999999999999</v>
      </c>
      <c r="M103" s="45">
        <v>0.86629999999999996</v>
      </c>
      <c r="N103" s="45">
        <v>2.7427000000000001</v>
      </c>
      <c r="O103" s="45">
        <v>4.2790999999999997</v>
      </c>
      <c r="P103" s="45">
        <v>6.7428999999999997</v>
      </c>
    </row>
    <row r="104" spans="1:16" hidden="1" outlineLevel="1" collapsed="1">
      <c r="A104" s="8">
        <v>43374</v>
      </c>
      <c r="B104" s="45">
        <v>5.8997000000000002</v>
      </c>
      <c r="C104" s="45">
        <v>1.986</v>
      </c>
      <c r="D104" s="45">
        <v>7.1165000000000003</v>
      </c>
      <c r="E104" s="45">
        <v>6.5252999999999997</v>
      </c>
      <c r="F104" s="45">
        <v>5.5568</v>
      </c>
      <c r="G104" s="45">
        <v>11.683</v>
      </c>
      <c r="H104" s="45">
        <v>3.3368000000000002</v>
      </c>
      <c r="I104" s="45">
        <v>14.3477</v>
      </c>
      <c r="J104" s="45">
        <v>15.03</v>
      </c>
      <c r="K104" s="45">
        <v>16.779299999999999</v>
      </c>
      <c r="L104" s="45">
        <v>2.8801000000000001</v>
      </c>
      <c r="M104" s="45">
        <v>1.0356000000000001</v>
      </c>
      <c r="N104" s="45">
        <v>2.8424999999999998</v>
      </c>
      <c r="O104" s="45">
        <v>4.0133000000000001</v>
      </c>
      <c r="P104" s="45">
        <v>5.4390000000000001</v>
      </c>
    </row>
    <row r="105" spans="1:16" hidden="1" outlineLevel="1" collapsed="1">
      <c r="A105" s="8">
        <v>43405</v>
      </c>
      <c r="B105" s="45">
        <v>6.1638000000000002</v>
      </c>
      <c r="C105" s="45">
        <v>1.8080000000000001</v>
      </c>
      <c r="D105" s="45">
        <v>7.38</v>
      </c>
      <c r="E105" s="45">
        <v>7.2777000000000003</v>
      </c>
      <c r="F105" s="45">
        <v>6.1628999999999996</v>
      </c>
      <c r="G105" s="45">
        <v>12.0639</v>
      </c>
      <c r="H105" s="45">
        <v>3.1987000000000001</v>
      </c>
      <c r="I105" s="45">
        <v>14.4857</v>
      </c>
      <c r="J105" s="45">
        <v>15.917</v>
      </c>
      <c r="K105" s="45">
        <v>16.8248</v>
      </c>
      <c r="L105" s="45">
        <v>2.8946000000000001</v>
      </c>
      <c r="M105" s="45">
        <v>0.92410000000000003</v>
      </c>
      <c r="N105" s="45">
        <v>3.0162</v>
      </c>
      <c r="O105" s="45">
        <v>3.9883999999999999</v>
      </c>
      <c r="P105" s="45">
        <v>5.9932999999999996</v>
      </c>
    </row>
    <row r="106" spans="1:16" hidden="1" outlineLevel="1" collapsed="1">
      <c r="A106" s="8">
        <v>43435</v>
      </c>
      <c r="B106" s="45">
        <v>6.6952999999999996</v>
      </c>
      <c r="C106" s="45">
        <v>2.8730000000000002</v>
      </c>
      <c r="D106" s="45">
        <v>8.1615000000000002</v>
      </c>
      <c r="E106" s="45">
        <v>7.0319000000000003</v>
      </c>
      <c r="F106" s="45">
        <v>9.9280000000000008</v>
      </c>
      <c r="G106" s="45">
        <v>11.7049</v>
      </c>
      <c r="H106" s="45">
        <v>4.7191000000000001</v>
      </c>
      <c r="I106" s="45">
        <v>14.728999999999999</v>
      </c>
      <c r="J106" s="45">
        <v>15.970700000000001</v>
      </c>
      <c r="K106" s="45">
        <v>18.633400000000002</v>
      </c>
      <c r="L106" s="45">
        <v>3.2042000000000002</v>
      </c>
      <c r="M106" s="45">
        <v>0.89990000000000003</v>
      </c>
      <c r="N106" s="45">
        <v>3.1943999999999999</v>
      </c>
      <c r="O106" s="45">
        <v>5.3234000000000004</v>
      </c>
      <c r="P106" s="45">
        <v>7.2281000000000004</v>
      </c>
    </row>
    <row r="107" spans="1:16" hidden="1" outlineLevel="1" collapsed="1">
      <c r="A107" s="8">
        <v>43466</v>
      </c>
      <c r="B107" s="45">
        <v>6.8097000000000003</v>
      </c>
      <c r="C107" s="45">
        <v>2.0347</v>
      </c>
      <c r="D107" s="45">
        <v>8.2106999999999992</v>
      </c>
      <c r="E107" s="45">
        <v>7.7325999999999997</v>
      </c>
      <c r="F107" s="45">
        <v>10.417</v>
      </c>
      <c r="G107" s="45">
        <v>12.0479</v>
      </c>
      <c r="H107" s="45">
        <v>3.1160999999999999</v>
      </c>
      <c r="I107" s="45">
        <v>14.9057</v>
      </c>
      <c r="J107" s="45">
        <v>15.3162</v>
      </c>
      <c r="K107" s="45">
        <v>18.429600000000001</v>
      </c>
      <c r="L107" s="45">
        <v>2.9125000000000001</v>
      </c>
      <c r="M107" s="45">
        <v>1.0196000000000001</v>
      </c>
      <c r="N107" s="45">
        <v>3.2094</v>
      </c>
      <c r="O107" s="45">
        <v>3.9495</v>
      </c>
      <c r="P107" s="45">
        <v>6.0956999999999999</v>
      </c>
    </row>
    <row r="108" spans="1:16" hidden="1" outlineLevel="1" collapsed="1">
      <c r="A108" s="8">
        <v>43497</v>
      </c>
      <c r="B108" s="45">
        <v>6.3487</v>
      </c>
      <c r="C108" s="45">
        <v>2.2071000000000001</v>
      </c>
      <c r="D108" s="45">
        <v>7.7648999999999999</v>
      </c>
      <c r="E108" s="45">
        <v>6.1269999999999998</v>
      </c>
      <c r="F108" s="45">
        <v>7.4291999999999998</v>
      </c>
      <c r="G108" s="45">
        <v>12.2121</v>
      </c>
      <c r="H108" s="45">
        <v>4.1452</v>
      </c>
      <c r="I108" s="45">
        <v>14.446300000000001</v>
      </c>
      <c r="J108" s="45">
        <v>16.206800000000001</v>
      </c>
      <c r="K108" s="45">
        <v>14.014099999999999</v>
      </c>
      <c r="L108" s="45">
        <v>2.899</v>
      </c>
      <c r="M108" s="45">
        <v>0.94089999999999996</v>
      </c>
      <c r="N108" s="45">
        <v>3.1084999999999998</v>
      </c>
      <c r="O108" s="45">
        <v>4.2720000000000002</v>
      </c>
      <c r="P108" s="45">
        <v>6.6403999999999996</v>
      </c>
    </row>
    <row r="109" spans="1:16" hidden="1" outlineLevel="1" collapsed="1">
      <c r="A109" s="8">
        <v>43525</v>
      </c>
      <c r="B109" s="45">
        <v>6.8631000000000002</v>
      </c>
      <c r="C109" s="45">
        <v>2.1600999999999999</v>
      </c>
      <c r="D109" s="45">
        <v>8.4954000000000001</v>
      </c>
      <c r="E109" s="45">
        <v>7.2268999999999997</v>
      </c>
      <c r="F109" s="45">
        <v>7.9653</v>
      </c>
      <c r="G109" s="45">
        <v>12.054</v>
      </c>
      <c r="H109" s="45">
        <v>3.411</v>
      </c>
      <c r="I109" s="45">
        <v>15.0814</v>
      </c>
      <c r="J109" s="45">
        <v>15.367900000000001</v>
      </c>
      <c r="K109" s="45">
        <v>17.834599999999998</v>
      </c>
      <c r="L109" s="45">
        <v>2.7092999999999998</v>
      </c>
      <c r="M109" s="45">
        <v>0.85360000000000003</v>
      </c>
      <c r="N109" s="45">
        <v>2.8546999999999998</v>
      </c>
      <c r="O109" s="45">
        <v>4.1279000000000003</v>
      </c>
      <c r="P109" s="45">
        <v>6.0469999999999997</v>
      </c>
    </row>
    <row r="110" spans="1:16" hidden="1" outlineLevel="1" collapsed="1">
      <c r="A110" s="8">
        <v>43556</v>
      </c>
      <c r="B110" s="45">
        <v>6.9508000000000001</v>
      </c>
      <c r="C110" s="45">
        <v>2.3384</v>
      </c>
      <c r="D110" s="45">
        <v>8.4572000000000003</v>
      </c>
      <c r="E110" s="45">
        <v>8.0624000000000002</v>
      </c>
      <c r="F110" s="45">
        <v>7.4644000000000004</v>
      </c>
      <c r="G110" s="45">
        <v>12.817</v>
      </c>
      <c r="H110" s="45">
        <v>4.1135000000000002</v>
      </c>
      <c r="I110" s="45">
        <v>15.873699999999999</v>
      </c>
      <c r="J110" s="45">
        <v>15.6104</v>
      </c>
      <c r="K110" s="45">
        <v>17.885200000000001</v>
      </c>
      <c r="L110" s="45">
        <v>2.8248000000000002</v>
      </c>
      <c r="M110" s="45">
        <v>0.92200000000000004</v>
      </c>
      <c r="N110" s="45">
        <v>3.2784</v>
      </c>
      <c r="O110" s="45">
        <v>4.0155000000000003</v>
      </c>
      <c r="P110" s="45">
        <v>6.9066999999999998</v>
      </c>
    </row>
    <row r="111" spans="1:16" hidden="1" outlineLevel="1" collapsed="1">
      <c r="A111" s="8">
        <v>43586</v>
      </c>
      <c r="B111" s="45">
        <v>6.6726000000000001</v>
      </c>
      <c r="C111" s="45">
        <v>2.109</v>
      </c>
      <c r="D111" s="45">
        <v>8.1602999999999994</v>
      </c>
      <c r="E111" s="45">
        <v>6.6441999999999997</v>
      </c>
      <c r="F111" s="45">
        <v>3.9329999999999998</v>
      </c>
      <c r="G111" s="45">
        <v>12.280099999999999</v>
      </c>
      <c r="H111" s="45">
        <v>3.5724999999999998</v>
      </c>
      <c r="I111" s="45">
        <v>14.959300000000001</v>
      </c>
      <c r="J111" s="45">
        <v>15.659000000000001</v>
      </c>
      <c r="K111" s="45">
        <v>17.937000000000001</v>
      </c>
      <c r="L111" s="45">
        <v>2.8452000000000002</v>
      </c>
      <c r="M111" s="45">
        <v>0.81430000000000002</v>
      </c>
      <c r="N111" s="45">
        <v>3.0526</v>
      </c>
      <c r="O111" s="45">
        <v>4.1585999999999999</v>
      </c>
      <c r="P111" s="45">
        <v>3.2793000000000001</v>
      </c>
    </row>
    <row r="112" spans="1:16" hidden="1" outlineLevel="1" collapsed="1">
      <c r="A112" s="8">
        <v>43617</v>
      </c>
      <c r="B112" s="45">
        <v>6.4085999999999999</v>
      </c>
      <c r="C112" s="45">
        <v>2.2103999999999999</v>
      </c>
      <c r="D112" s="45">
        <v>8.2283000000000008</v>
      </c>
      <c r="E112" s="45">
        <v>5.5518999999999998</v>
      </c>
      <c r="F112" s="45">
        <v>5.6157000000000004</v>
      </c>
      <c r="G112" s="45">
        <v>12.3523</v>
      </c>
      <c r="H112" s="45">
        <v>3.927</v>
      </c>
      <c r="I112" s="45">
        <v>15.158799999999999</v>
      </c>
      <c r="J112" s="45">
        <v>15.063499999999999</v>
      </c>
      <c r="K112" s="45">
        <v>17.478899999999999</v>
      </c>
      <c r="L112" s="45">
        <v>2.8519999999999999</v>
      </c>
      <c r="M112" s="45">
        <v>0.9073</v>
      </c>
      <c r="N112" s="45">
        <v>2.9344000000000001</v>
      </c>
      <c r="O112" s="45">
        <v>4.1009000000000002</v>
      </c>
      <c r="P112" s="45">
        <v>5.1079999999999997</v>
      </c>
    </row>
    <row r="113" spans="1:16" hidden="1" outlineLevel="1" collapsed="1">
      <c r="A113" s="8">
        <v>43647</v>
      </c>
      <c r="B113" s="45">
        <v>7.2324999999999999</v>
      </c>
      <c r="C113" s="45">
        <v>2.5855999999999999</v>
      </c>
      <c r="D113" s="45">
        <v>8.7529000000000003</v>
      </c>
      <c r="E113" s="45">
        <v>7.2835000000000001</v>
      </c>
      <c r="F113" s="45">
        <v>6.1737000000000002</v>
      </c>
      <c r="G113" s="45">
        <v>12.9527</v>
      </c>
      <c r="H113" s="45">
        <v>4.3238000000000003</v>
      </c>
      <c r="I113" s="45">
        <v>15.515599999999999</v>
      </c>
      <c r="J113" s="45">
        <v>15.8332</v>
      </c>
      <c r="K113" s="45">
        <v>15.9734</v>
      </c>
      <c r="L113" s="45">
        <v>2.6379000000000001</v>
      </c>
      <c r="M113" s="45">
        <v>1.0075000000000001</v>
      </c>
      <c r="N113" s="45">
        <v>2.8639000000000001</v>
      </c>
      <c r="O113" s="45">
        <v>3.7877000000000001</v>
      </c>
      <c r="P113" s="45">
        <v>5.7756999999999996</v>
      </c>
    </row>
    <row r="114" spans="1:16" hidden="1" outlineLevel="1" collapsed="1">
      <c r="A114" s="8">
        <v>43678</v>
      </c>
      <c r="B114" s="45">
        <v>6.6398999999999999</v>
      </c>
      <c r="C114" s="45">
        <v>2.9238</v>
      </c>
      <c r="D114" s="45">
        <v>7.5913000000000004</v>
      </c>
      <c r="E114" s="45">
        <v>6.3490000000000002</v>
      </c>
      <c r="F114" s="45">
        <v>5.7060000000000004</v>
      </c>
      <c r="G114" s="45">
        <v>13.145799999999999</v>
      </c>
      <c r="H114" s="45">
        <v>5.2164999999999999</v>
      </c>
      <c r="I114" s="45">
        <v>15.279400000000001</v>
      </c>
      <c r="J114" s="45">
        <v>15.1546</v>
      </c>
      <c r="K114" s="45">
        <v>15.975099999999999</v>
      </c>
      <c r="L114" s="45">
        <v>2.9064000000000001</v>
      </c>
      <c r="M114" s="45">
        <v>0.85389999999999999</v>
      </c>
      <c r="N114" s="45">
        <v>2.9255</v>
      </c>
      <c r="O114" s="45">
        <v>4.2042000000000002</v>
      </c>
      <c r="P114" s="45">
        <v>5.5811000000000002</v>
      </c>
    </row>
    <row r="115" spans="1:16" hidden="1" outlineLevel="1" collapsed="1">
      <c r="A115" s="8">
        <v>43709</v>
      </c>
      <c r="B115" s="45">
        <v>7.7808000000000002</v>
      </c>
      <c r="C115" s="45">
        <v>5.0933000000000002</v>
      </c>
      <c r="D115" s="45">
        <v>9.0089000000000006</v>
      </c>
      <c r="E115" s="45">
        <v>5.3944999999999999</v>
      </c>
      <c r="F115" s="45">
        <v>5.4659000000000004</v>
      </c>
      <c r="G115" s="45">
        <v>14.5791</v>
      </c>
      <c r="H115" s="45">
        <v>7.8997000000000002</v>
      </c>
      <c r="I115" s="45">
        <v>15.729100000000001</v>
      </c>
      <c r="J115" s="45">
        <v>15.6204</v>
      </c>
      <c r="K115" s="45">
        <v>16.390599999999999</v>
      </c>
      <c r="L115" s="45">
        <v>2.9899</v>
      </c>
      <c r="M115" s="45">
        <v>0.62439999999999996</v>
      </c>
      <c r="N115" s="45">
        <v>2.6307999999999998</v>
      </c>
      <c r="O115" s="45">
        <v>4.0086000000000004</v>
      </c>
      <c r="P115" s="45">
        <v>5.2647000000000004</v>
      </c>
    </row>
    <row r="116" spans="1:16" hidden="1" outlineLevel="1" collapsed="1">
      <c r="A116" s="8">
        <v>43739</v>
      </c>
      <c r="B116" s="45">
        <v>8.0249000000000006</v>
      </c>
      <c r="C116" s="45">
        <v>5.1463000000000001</v>
      </c>
      <c r="D116" s="45">
        <v>8.9365000000000006</v>
      </c>
      <c r="E116" s="45">
        <v>6.0328999999999997</v>
      </c>
      <c r="F116" s="45">
        <v>4.9335000000000004</v>
      </c>
      <c r="G116" s="45">
        <v>14.6248</v>
      </c>
      <c r="H116" s="45">
        <v>8.3172999999999995</v>
      </c>
      <c r="I116" s="45">
        <v>15.5817</v>
      </c>
      <c r="J116" s="45">
        <v>16.3444</v>
      </c>
      <c r="K116" s="45">
        <v>15.748100000000001</v>
      </c>
      <c r="L116" s="45">
        <v>2.8472</v>
      </c>
      <c r="M116" s="45">
        <v>0.9123</v>
      </c>
      <c r="N116" s="45">
        <v>2.6444000000000001</v>
      </c>
      <c r="O116" s="45">
        <v>3.9676</v>
      </c>
      <c r="P116" s="45">
        <v>4.1985999999999999</v>
      </c>
    </row>
    <row r="117" spans="1:16" hidden="1" outlineLevel="1" collapsed="1">
      <c r="A117" s="8">
        <v>43770</v>
      </c>
      <c r="B117" s="45">
        <v>7.5770999999999997</v>
      </c>
      <c r="C117" s="45">
        <v>5.0849000000000002</v>
      </c>
      <c r="D117" s="45">
        <v>8.3780999999999999</v>
      </c>
      <c r="E117" s="45">
        <v>6.1694000000000004</v>
      </c>
      <c r="F117" s="45">
        <v>4.9875999999999996</v>
      </c>
      <c r="G117" s="45">
        <v>14.041700000000001</v>
      </c>
      <c r="H117" s="45">
        <v>8.3008000000000006</v>
      </c>
      <c r="I117" s="45">
        <v>15.041</v>
      </c>
      <c r="J117" s="45">
        <v>15.975</v>
      </c>
      <c r="K117" s="45">
        <v>14.6355</v>
      </c>
      <c r="L117" s="45">
        <v>2.8412000000000002</v>
      </c>
      <c r="M117" s="45">
        <v>0.53259999999999996</v>
      </c>
      <c r="N117" s="45">
        <v>2.5899000000000001</v>
      </c>
      <c r="O117" s="45">
        <v>4.1235999999999997</v>
      </c>
      <c r="P117" s="45">
        <v>4.3784999999999998</v>
      </c>
    </row>
    <row r="118" spans="1:16" hidden="1" outlineLevel="1" collapsed="1">
      <c r="A118" s="8">
        <v>43800</v>
      </c>
      <c r="B118" s="45">
        <v>8.0007000000000001</v>
      </c>
      <c r="C118" s="45">
        <v>5.3261000000000003</v>
      </c>
      <c r="D118" s="45">
        <v>8.5777999999999999</v>
      </c>
      <c r="E118" s="45">
        <v>7.3636999999999997</v>
      </c>
      <c r="F118" s="45">
        <v>6.1170999999999998</v>
      </c>
      <c r="G118" s="45">
        <v>13.735900000000001</v>
      </c>
      <c r="H118" s="45">
        <v>8.2489000000000008</v>
      </c>
      <c r="I118" s="45">
        <v>14.574</v>
      </c>
      <c r="J118" s="45">
        <v>15.738099999999999</v>
      </c>
      <c r="K118" s="45">
        <v>16.462499999999999</v>
      </c>
      <c r="L118" s="45">
        <v>2.6402999999999999</v>
      </c>
      <c r="M118" s="45">
        <v>0.5323</v>
      </c>
      <c r="N118" s="45">
        <v>2.5202</v>
      </c>
      <c r="O118" s="45">
        <v>3.7801999999999998</v>
      </c>
      <c r="P118" s="45">
        <v>5.2420999999999998</v>
      </c>
    </row>
    <row r="119" spans="1:16" hidden="1" outlineLevel="1" collapsed="1">
      <c r="A119" s="8">
        <v>43831</v>
      </c>
      <c r="B119" s="45">
        <v>7.6208999999999998</v>
      </c>
      <c r="C119" s="45">
        <v>4.6477000000000004</v>
      </c>
      <c r="D119" s="45">
        <v>8.1399000000000008</v>
      </c>
      <c r="E119" s="45">
        <v>6.7264999999999997</v>
      </c>
      <c r="F119" s="45">
        <v>6.0942999999999996</v>
      </c>
      <c r="G119" s="45">
        <v>13.447100000000001</v>
      </c>
      <c r="H119" s="45">
        <v>7.9292999999999996</v>
      </c>
      <c r="I119" s="45">
        <v>14.0802</v>
      </c>
      <c r="J119" s="45">
        <v>15.0059</v>
      </c>
      <c r="K119" s="45">
        <v>17.548100000000002</v>
      </c>
      <c r="L119" s="45">
        <v>2.4939</v>
      </c>
      <c r="M119" s="45">
        <v>0.45910000000000001</v>
      </c>
      <c r="N119" s="45">
        <v>2.5163000000000002</v>
      </c>
      <c r="O119" s="45">
        <v>3.3115999999999999</v>
      </c>
      <c r="P119" s="45">
        <v>4.4730999999999996</v>
      </c>
    </row>
    <row r="120" spans="1:16" hidden="1" outlineLevel="1" collapsed="1">
      <c r="A120" s="8">
        <v>43862</v>
      </c>
      <c r="B120" s="45">
        <v>7.0010000000000003</v>
      </c>
      <c r="C120" s="45">
        <v>5.2930000000000001</v>
      </c>
      <c r="D120" s="45">
        <v>7.4931999999999999</v>
      </c>
      <c r="E120" s="45">
        <v>5.4169999999999998</v>
      </c>
      <c r="F120" s="45">
        <v>6.1436999999999999</v>
      </c>
      <c r="G120" s="45">
        <v>12.4894</v>
      </c>
      <c r="H120" s="45">
        <v>8.0603999999999996</v>
      </c>
      <c r="I120" s="45">
        <v>13.217000000000001</v>
      </c>
      <c r="J120" s="45">
        <v>13.3605</v>
      </c>
      <c r="K120" s="45">
        <v>15.9415</v>
      </c>
      <c r="L120" s="45">
        <v>2.4413</v>
      </c>
      <c r="M120" s="45">
        <v>0.29160000000000003</v>
      </c>
      <c r="N120" s="45">
        <v>2.4338000000000002</v>
      </c>
      <c r="O120" s="45">
        <v>3.2050000000000001</v>
      </c>
      <c r="P120" s="45">
        <v>4.0061</v>
      </c>
    </row>
    <row r="121" spans="1:16" hidden="1" outlineLevel="1" collapsed="1">
      <c r="A121" s="8">
        <v>43891</v>
      </c>
      <c r="B121" s="45">
        <v>6.4222000000000001</v>
      </c>
      <c r="C121" s="45">
        <v>4.6148999999999996</v>
      </c>
      <c r="D121" s="45">
        <v>7.0632999999999999</v>
      </c>
      <c r="E121" s="45">
        <v>5.0212000000000003</v>
      </c>
      <c r="F121" s="45">
        <v>12.598100000000001</v>
      </c>
      <c r="G121" s="45">
        <v>11.786199999999999</v>
      </c>
      <c r="H121" s="45">
        <v>7.5115999999999996</v>
      </c>
      <c r="I121" s="45">
        <v>12.4754</v>
      </c>
      <c r="J121" s="45">
        <v>12.9763</v>
      </c>
      <c r="K121" s="45">
        <v>16.1265</v>
      </c>
      <c r="L121" s="45">
        <v>2.1194000000000002</v>
      </c>
      <c r="M121" s="45">
        <v>0.4728</v>
      </c>
      <c r="N121" s="45">
        <v>1.9317</v>
      </c>
      <c r="O121" s="45">
        <v>3.0895000000000001</v>
      </c>
      <c r="P121" s="45">
        <v>4.2923999999999998</v>
      </c>
    </row>
    <row r="122" spans="1:16" hidden="1" outlineLevel="1" collapsed="1">
      <c r="A122" s="8">
        <v>43922</v>
      </c>
      <c r="B122" s="45">
        <v>7.1955999999999998</v>
      </c>
      <c r="C122" s="45">
        <v>5.0259999999999998</v>
      </c>
      <c r="D122" s="45">
        <v>7.6516000000000002</v>
      </c>
      <c r="E122" s="45">
        <v>6.3714000000000004</v>
      </c>
      <c r="F122" s="45">
        <v>7.2701000000000002</v>
      </c>
      <c r="G122" s="45">
        <v>11.7112</v>
      </c>
      <c r="H122" s="45">
        <v>7.7603</v>
      </c>
      <c r="I122" s="45">
        <v>12.3262</v>
      </c>
      <c r="J122" s="45">
        <v>12.664999999999999</v>
      </c>
      <c r="K122" s="45">
        <v>14.911799999999999</v>
      </c>
      <c r="L122" s="45">
        <v>2.0699999999999998</v>
      </c>
      <c r="M122" s="45">
        <v>0.66610000000000003</v>
      </c>
      <c r="N122" s="45">
        <v>1.9590000000000001</v>
      </c>
      <c r="O122" s="45">
        <v>3.4792999999999998</v>
      </c>
      <c r="P122" s="45">
        <v>2.6213000000000002</v>
      </c>
    </row>
    <row r="123" spans="1:16" hidden="1" outlineLevel="1" collapsed="1">
      <c r="A123" s="8">
        <v>43952</v>
      </c>
      <c r="B123" s="45">
        <v>6.2130000000000001</v>
      </c>
      <c r="C123" s="45">
        <v>3.8201999999999998</v>
      </c>
      <c r="D123" s="45">
        <v>6.6208999999999998</v>
      </c>
      <c r="E123" s="45">
        <v>5.5998999999999999</v>
      </c>
      <c r="F123" s="45">
        <v>8.9274000000000004</v>
      </c>
      <c r="G123" s="45">
        <v>11.2277</v>
      </c>
      <c r="H123" s="45">
        <v>6.9739000000000004</v>
      </c>
      <c r="I123" s="45">
        <v>11.7379</v>
      </c>
      <c r="J123" s="45">
        <v>12.592599999999999</v>
      </c>
      <c r="K123" s="45">
        <v>15.5162</v>
      </c>
      <c r="L123" s="45">
        <v>2.0121000000000002</v>
      </c>
      <c r="M123" s="45">
        <v>0.49020000000000002</v>
      </c>
      <c r="N123" s="45">
        <v>2.0221</v>
      </c>
      <c r="O123" s="45">
        <v>2.9226000000000001</v>
      </c>
      <c r="P123" s="45">
        <v>4.6749000000000001</v>
      </c>
    </row>
    <row r="124" spans="1:16" hidden="1" outlineLevel="1" collapsed="1">
      <c r="A124" s="8">
        <v>43983</v>
      </c>
      <c r="B124" s="45">
        <v>5.6521999999999997</v>
      </c>
      <c r="C124" s="45">
        <v>3.8231000000000002</v>
      </c>
      <c r="D124" s="45">
        <v>6.1976000000000004</v>
      </c>
      <c r="E124" s="45">
        <v>4.7840999999999996</v>
      </c>
      <c r="F124" s="45">
        <v>5.3536000000000001</v>
      </c>
      <c r="G124" s="45">
        <v>10.178100000000001</v>
      </c>
      <c r="H124" s="45">
        <v>6.5991999999999997</v>
      </c>
      <c r="I124" s="45">
        <v>10.6097</v>
      </c>
      <c r="J124" s="45">
        <v>11.996700000000001</v>
      </c>
      <c r="K124" s="45">
        <v>12.211399999999999</v>
      </c>
      <c r="L124" s="45">
        <v>1.8159000000000001</v>
      </c>
      <c r="M124" s="45">
        <v>0.2127</v>
      </c>
      <c r="N124" s="45">
        <v>1.4544999999999999</v>
      </c>
      <c r="O124" s="45">
        <v>2.8774999999999999</v>
      </c>
      <c r="P124" s="45">
        <v>4.8657000000000004</v>
      </c>
    </row>
    <row r="125" spans="1:16" hidden="1" outlineLevel="1" collapsed="1">
      <c r="A125" s="8">
        <v>44013</v>
      </c>
      <c r="B125" s="45">
        <v>5.1844999999999999</v>
      </c>
      <c r="C125" s="45">
        <v>3.6379999999999999</v>
      </c>
      <c r="D125" s="45">
        <v>5.5327999999999999</v>
      </c>
      <c r="E125" s="45">
        <v>4.8777999999999997</v>
      </c>
      <c r="F125" s="45">
        <v>6.2351999999999999</v>
      </c>
      <c r="G125" s="45">
        <v>9.3274000000000008</v>
      </c>
      <c r="H125" s="45">
        <v>5.9938000000000002</v>
      </c>
      <c r="I125" s="45">
        <v>10.056900000000001</v>
      </c>
      <c r="J125" s="45">
        <v>10.604100000000001</v>
      </c>
      <c r="K125" s="45">
        <v>12.3</v>
      </c>
      <c r="L125" s="45">
        <v>1.4103000000000001</v>
      </c>
      <c r="M125" s="45">
        <v>0.12659999999999999</v>
      </c>
      <c r="N125" s="45">
        <v>1.4630000000000001</v>
      </c>
      <c r="O125" s="45">
        <v>2.1827000000000001</v>
      </c>
      <c r="P125" s="45">
        <v>4.2340999999999998</v>
      </c>
    </row>
    <row r="126" spans="1:16" hidden="1" outlineLevel="1" collapsed="1">
      <c r="A126" s="8">
        <v>44044</v>
      </c>
      <c r="B126" s="45">
        <v>5.0343</v>
      </c>
      <c r="C126" s="45">
        <v>2.8780999999999999</v>
      </c>
      <c r="D126" s="45">
        <v>5.4656000000000002</v>
      </c>
      <c r="E126" s="45">
        <v>4.5067000000000004</v>
      </c>
      <c r="F126" s="45">
        <v>5.3365999999999998</v>
      </c>
      <c r="G126" s="45">
        <v>9.0282</v>
      </c>
      <c r="H126" s="45">
        <v>5.125</v>
      </c>
      <c r="I126" s="45">
        <v>9.6828000000000003</v>
      </c>
      <c r="J126" s="45">
        <v>10.1378</v>
      </c>
      <c r="K126" s="45">
        <v>10.981199999999999</v>
      </c>
      <c r="L126" s="45">
        <v>1.3976</v>
      </c>
      <c r="M126" s="45">
        <v>0.14319999999999999</v>
      </c>
      <c r="N126" s="45">
        <v>1.4434</v>
      </c>
      <c r="O126" s="45">
        <v>2.0851999999999999</v>
      </c>
      <c r="P126" s="45">
        <v>4.4343000000000004</v>
      </c>
    </row>
    <row r="127" spans="1:16" hidden="1" outlineLevel="1" collapsed="1">
      <c r="A127" s="8">
        <v>44075</v>
      </c>
      <c r="B127" s="45">
        <v>5.1684999999999999</v>
      </c>
      <c r="C127" s="45">
        <v>2.6009000000000002</v>
      </c>
      <c r="D127" s="45">
        <v>5.5279999999999996</v>
      </c>
      <c r="E127" s="45">
        <v>5.5923999999999996</v>
      </c>
      <c r="F127" s="45">
        <v>4.0012999999999996</v>
      </c>
      <c r="G127" s="45">
        <v>8.8226999999999993</v>
      </c>
      <c r="H127" s="45">
        <v>4.516</v>
      </c>
      <c r="I127" s="45">
        <v>9.3204999999999991</v>
      </c>
      <c r="J127" s="45">
        <v>10.297599999999999</v>
      </c>
      <c r="K127" s="45">
        <v>11.588100000000001</v>
      </c>
      <c r="L127" s="45">
        <v>1.4045000000000001</v>
      </c>
      <c r="M127" s="45">
        <v>0.1406</v>
      </c>
      <c r="N127" s="45">
        <v>1.1655</v>
      </c>
      <c r="O127" s="45">
        <v>2.4737</v>
      </c>
      <c r="P127" s="45">
        <v>3.9211999999999998</v>
      </c>
    </row>
    <row r="128" spans="1:16" hidden="1" outlineLevel="1" collapsed="1">
      <c r="A128" s="8">
        <v>44105</v>
      </c>
      <c r="B128" s="45">
        <v>4.8455000000000004</v>
      </c>
      <c r="C128" s="45">
        <v>2.3077000000000001</v>
      </c>
      <c r="D128" s="45">
        <v>5.4858000000000002</v>
      </c>
      <c r="E128" s="45">
        <v>3.8136999999999999</v>
      </c>
      <c r="F128" s="45">
        <v>9.3112999999999992</v>
      </c>
      <c r="G128" s="45">
        <v>8.5762</v>
      </c>
      <c r="H128" s="45">
        <v>4.4926000000000004</v>
      </c>
      <c r="I128" s="45">
        <v>9.1690000000000005</v>
      </c>
      <c r="J128" s="45">
        <v>9.4</v>
      </c>
      <c r="K128" s="45">
        <v>14.2761</v>
      </c>
      <c r="L128" s="45">
        <v>1.4504999999999999</v>
      </c>
      <c r="M128" s="45">
        <v>6.88E-2</v>
      </c>
      <c r="N128" s="45">
        <v>1.3409</v>
      </c>
      <c r="O128" s="45">
        <v>2.4140000000000001</v>
      </c>
      <c r="P128" s="45">
        <v>4.6146000000000003</v>
      </c>
    </row>
    <row r="129" spans="1:16" hidden="1" outlineLevel="1" collapsed="1">
      <c r="A129" s="8">
        <v>44136</v>
      </c>
      <c r="B129" s="45">
        <v>4.1322999999999999</v>
      </c>
      <c r="C129" s="45">
        <v>2.7484000000000002</v>
      </c>
      <c r="D129" s="45">
        <v>4.2930999999999999</v>
      </c>
      <c r="E129" s="45">
        <v>4.5048000000000004</v>
      </c>
      <c r="F129" s="45">
        <v>5.5016999999999996</v>
      </c>
      <c r="G129" s="45">
        <v>7.7691999999999997</v>
      </c>
      <c r="H129" s="45">
        <v>4.6542000000000003</v>
      </c>
      <c r="I129" s="45">
        <v>8.3053000000000008</v>
      </c>
      <c r="J129" s="45">
        <v>9.4126999999999992</v>
      </c>
      <c r="K129" s="45">
        <v>10.744199999999999</v>
      </c>
      <c r="L129" s="45">
        <v>1.5319</v>
      </c>
      <c r="M129" s="45">
        <v>5.1200000000000002E-2</v>
      </c>
      <c r="N129" s="45">
        <v>1.4390000000000001</v>
      </c>
      <c r="O129" s="45">
        <v>2.3734999999999999</v>
      </c>
      <c r="P129" s="45">
        <v>5.0438999999999998</v>
      </c>
    </row>
    <row r="130" spans="1:16" hidden="1" outlineLevel="1" collapsed="1">
      <c r="A130" s="8">
        <v>44166</v>
      </c>
      <c r="B130" s="45">
        <v>4.2933000000000003</v>
      </c>
      <c r="C130" s="45">
        <v>2.5642</v>
      </c>
      <c r="D130" s="45">
        <v>4.4587000000000003</v>
      </c>
      <c r="E130" s="45">
        <v>5.2248999999999999</v>
      </c>
      <c r="F130" s="45">
        <v>7.7808999999999999</v>
      </c>
      <c r="G130" s="45">
        <v>7.6243999999999996</v>
      </c>
      <c r="H130" s="45">
        <v>4.4676</v>
      </c>
      <c r="I130" s="45">
        <v>8.0931999999999995</v>
      </c>
      <c r="J130" s="45">
        <v>9.4268999999999998</v>
      </c>
      <c r="K130" s="45">
        <v>12.507300000000001</v>
      </c>
      <c r="L130" s="45">
        <v>1.2607999999999999</v>
      </c>
      <c r="M130" s="45">
        <v>5.3699999999999998E-2</v>
      </c>
      <c r="N130" s="45">
        <v>1.2577</v>
      </c>
      <c r="O130" s="45">
        <v>2.1518000000000002</v>
      </c>
      <c r="P130" s="45">
        <v>4.6352000000000002</v>
      </c>
    </row>
    <row r="131" spans="1:16" hidden="1" outlineLevel="1" collapsed="1">
      <c r="A131" s="8">
        <v>44197</v>
      </c>
      <c r="B131" s="45">
        <v>4.4111000000000002</v>
      </c>
      <c r="C131" s="45">
        <v>2.4114</v>
      </c>
      <c r="D131" s="45">
        <v>4.6689999999999996</v>
      </c>
      <c r="E131" s="45">
        <v>4.9757999999999996</v>
      </c>
      <c r="F131" s="45">
        <v>4.8760000000000003</v>
      </c>
      <c r="G131" s="45">
        <v>7.7308000000000003</v>
      </c>
      <c r="H131" s="45">
        <v>4.6513</v>
      </c>
      <c r="I131" s="45">
        <v>8.0342000000000002</v>
      </c>
      <c r="J131" s="45">
        <v>9.3706999999999994</v>
      </c>
      <c r="K131" s="45">
        <v>11.4902</v>
      </c>
      <c r="L131" s="45">
        <v>1.2606999999999999</v>
      </c>
      <c r="M131" s="45">
        <v>4.1000000000000002E-2</v>
      </c>
      <c r="N131" s="45">
        <v>1.2967</v>
      </c>
      <c r="O131" s="45">
        <v>1.9476</v>
      </c>
      <c r="P131" s="45">
        <v>2.6695000000000002</v>
      </c>
    </row>
    <row r="132" spans="1:16" hidden="1" outlineLevel="1" collapsed="1">
      <c r="A132" s="8">
        <v>44228</v>
      </c>
      <c r="B132" s="45">
        <v>4.3314000000000004</v>
      </c>
      <c r="C132" s="45">
        <v>2.5512000000000001</v>
      </c>
      <c r="D132" s="45">
        <v>4.4185999999999996</v>
      </c>
      <c r="E132" s="45">
        <v>5.173</v>
      </c>
      <c r="F132" s="45">
        <v>7.0308000000000002</v>
      </c>
      <c r="G132" s="45">
        <v>7.5914000000000001</v>
      </c>
      <c r="H132" s="45">
        <v>4.4976000000000003</v>
      </c>
      <c r="I132" s="45">
        <v>7.8650000000000002</v>
      </c>
      <c r="J132" s="45">
        <v>9.1951999999999998</v>
      </c>
      <c r="K132" s="45">
        <v>9.7126999999999999</v>
      </c>
      <c r="L132" s="45">
        <v>1.1572</v>
      </c>
      <c r="M132" s="45">
        <v>1.78E-2</v>
      </c>
      <c r="N132" s="45">
        <v>1.1008</v>
      </c>
      <c r="O132" s="45">
        <v>1.8888</v>
      </c>
      <c r="P132" s="45">
        <v>4.5959000000000003</v>
      </c>
    </row>
    <row r="133" spans="1:16" hidden="1" outlineLevel="1" collapsed="1">
      <c r="A133" s="8">
        <v>44256</v>
      </c>
      <c r="B133" s="45">
        <v>4.0411000000000001</v>
      </c>
      <c r="C133" s="45">
        <v>2.3159999999999998</v>
      </c>
      <c r="D133" s="45">
        <v>4.0477999999999996</v>
      </c>
      <c r="E133" s="45">
        <v>5.3033999999999999</v>
      </c>
      <c r="F133" s="45">
        <v>5.1121999999999996</v>
      </c>
      <c r="G133" s="45">
        <v>7.3265000000000002</v>
      </c>
      <c r="H133" s="45">
        <v>4.1058000000000003</v>
      </c>
      <c r="I133" s="45">
        <v>7.5991999999999997</v>
      </c>
      <c r="J133" s="45">
        <v>9.0512999999999995</v>
      </c>
      <c r="K133" s="45">
        <v>13.581300000000001</v>
      </c>
      <c r="L133" s="45">
        <v>1.0476000000000001</v>
      </c>
      <c r="M133" s="45">
        <v>3.7199999999999997E-2</v>
      </c>
      <c r="N133" s="45">
        <v>0.89439999999999997</v>
      </c>
      <c r="O133" s="45">
        <v>1.7976000000000001</v>
      </c>
      <c r="P133" s="45">
        <v>4.5934999999999997</v>
      </c>
    </row>
    <row r="134" spans="1:16" hidden="1" outlineLevel="1" collapsed="1">
      <c r="A134" s="8">
        <v>44287</v>
      </c>
      <c r="B134" s="45">
        <v>4.3880999999999997</v>
      </c>
      <c r="C134" s="45">
        <v>2.1650999999999998</v>
      </c>
      <c r="D134" s="45">
        <v>4.5296000000000003</v>
      </c>
      <c r="E134" s="45">
        <v>6.524</v>
      </c>
      <c r="F134" s="45">
        <v>2.2477999999999998</v>
      </c>
      <c r="G134" s="45">
        <v>7.1448999999999998</v>
      </c>
      <c r="H134" s="45">
        <v>3.9937</v>
      </c>
      <c r="I134" s="45">
        <v>7.4184999999999999</v>
      </c>
      <c r="J134" s="45">
        <v>9.0717999999999996</v>
      </c>
      <c r="K134" s="45">
        <v>10.613899999999999</v>
      </c>
      <c r="L134" s="45">
        <v>0.78869999999999996</v>
      </c>
      <c r="M134" s="45">
        <v>1.34E-2</v>
      </c>
      <c r="N134" s="45">
        <v>0.80459999999999998</v>
      </c>
      <c r="O134" s="45">
        <v>1.6157999999999999</v>
      </c>
      <c r="P134" s="45">
        <v>2.0529000000000002</v>
      </c>
    </row>
    <row r="135" spans="1:16" hidden="1" outlineLevel="1" collapsed="1">
      <c r="A135" s="8">
        <v>44317</v>
      </c>
      <c r="B135" s="45">
        <v>3.9601000000000002</v>
      </c>
      <c r="C135" s="45">
        <v>2.4790000000000001</v>
      </c>
      <c r="D135" s="45">
        <v>3.9552999999999998</v>
      </c>
      <c r="E135" s="45">
        <v>5.3761000000000001</v>
      </c>
      <c r="F135" s="45">
        <v>4.3216999999999999</v>
      </c>
      <c r="G135" s="45">
        <v>7.0632000000000001</v>
      </c>
      <c r="H135" s="45">
        <v>3.8565</v>
      </c>
      <c r="I135" s="45">
        <v>7.4100999999999999</v>
      </c>
      <c r="J135" s="45">
        <v>8.5706000000000007</v>
      </c>
      <c r="K135" s="45">
        <v>11.2377</v>
      </c>
      <c r="L135" s="45">
        <v>1.1120000000000001</v>
      </c>
      <c r="M135" s="45">
        <v>1.8200000000000001E-2</v>
      </c>
      <c r="N135" s="45">
        <v>1.1205000000000001</v>
      </c>
      <c r="O135" s="45">
        <v>1.6534</v>
      </c>
      <c r="P135" s="45">
        <v>3.3912</v>
      </c>
    </row>
    <row r="136" spans="1:16" hidden="1" outlineLevel="1" collapsed="1">
      <c r="A136" s="8">
        <v>44348</v>
      </c>
      <c r="B136" s="45">
        <v>4.1180000000000003</v>
      </c>
      <c r="C136" s="45">
        <v>2.7210999999999999</v>
      </c>
      <c r="D136" s="45">
        <v>4.2530999999999999</v>
      </c>
      <c r="E136" s="45">
        <v>4.5164999999999997</v>
      </c>
      <c r="F136" s="45">
        <v>4.7477</v>
      </c>
      <c r="G136" s="45">
        <v>6.8851000000000004</v>
      </c>
      <c r="H136" s="45">
        <v>3.9361999999999999</v>
      </c>
      <c r="I136" s="45">
        <v>7.2347999999999999</v>
      </c>
      <c r="J136" s="45">
        <v>8.4237000000000002</v>
      </c>
      <c r="K136" s="45">
        <v>11.307499999999999</v>
      </c>
      <c r="L136" s="45">
        <v>1.0223</v>
      </c>
      <c r="M136" s="45">
        <v>6.3399999999999998E-2</v>
      </c>
      <c r="N136" s="45">
        <v>0.96009999999999995</v>
      </c>
      <c r="O136" s="45">
        <v>1.5638000000000001</v>
      </c>
      <c r="P136" s="45">
        <v>3.6669999999999998</v>
      </c>
    </row>
    <row r="137" spans="1:16" hidden="1" outlineLevel="1" collapsed="1">
      <c r="A137" s="8">
        <v>44378</v>
      </c>
      <c r="B137" s="45">
        <v>4.3373999999999997</v>
      </c>
      <c r="C137" s="45">
        <v>2.7496999999999998</v>
      </c>
      <c r="D137" s="45">
        <v>4.2930999999999999</v>
      </c>
      <c r="E137" s="45">
        <v>6.4131</v>
      </c>
      <c r="F137" s="45">
        <v>4.3330000000000002</v>
      </c>
      <c r="G137" s="45">
        <v>6.9524999999999997</v>
      </c>
      <c r="H137" s="45">
        <v>3.9674</v>
      </c>
      <c r="I137" s="45">
        <v>7.2504999999999997</v>
      </c>
      <c r="J137" s="45">
        <v>9.1478000000000002</v>
      </c>
      <c r="K137" s="45">
        <v>12.2073</v>
      </c>
      <c r="L137" s="45">
        <v>0.78369999999999995</v>
      </c>
      <c r="M137" s="45">
        <v>1.03E-2</v>
      </c>
      <c r="N137" s="45">
        <v>0.754</v>
      </c>
      <c r="O137" s="45">
        <v>1.4318</v>
      </c>
      <c r="P137" s="45">
        <v>3.1360999999999999</v>
      </c>
    </row>
    <row r="138" spans="1:16" hidden="1" outlineLevel="1" collapsed="1">
      <c r="A138" s="8">
        <v>44409</v>
      </c>
      <c r="B138" s="45">
        <v>3.7555999999999998</v>
      </c>
      <c r="C138" s="45">
        <v>2.2606999999999999</v>
      </c>
      <c r="D138" s="45">
        <v>3.9296000000000002</v>
      </c>
      <c r="E138" s="45">
        <v>4.8194999999999997</v>
      </c>
      <c r="F138" s="45">
        <v>4.4983000000000004</v>
      </c>
      <c r="G138" s="45">
        <v>6.8587999999999996</v>
      </c>
      <c r="H138" s="45">
        <v>4.1658999999999997</v>
      </c>
      <c r="I138" s="45">
        <v>7.2472000000000003</v>
      </c>
      <c r="J138" s="45">
        <v>8.8072999999999997</v>
      </c>
      <c r="K138" s="45">
        <v>11.936999999999999</v>
      </c>
      <c r="L138" s="45">
        <v>0.8085</v>
      </c>
      <c r="M138" s="45">
        <v>1.77E-2</v>
      </c>
      <c r="N138" s="45">
        <v>0.87639999999999996</v>
      </c>
      <c r="O138" s="45">
        <v>1.2151000000000001</v>
      </c>
      <c r="P138" s="45">
        <v>3.6553</v>
      </c>
    </row>
    <row r="139" spans="1:16" hidden="1" outlineLevel="1" collapsed="1">
      <c r="A139" s="8">
        <v>44440</v>
      </c>
      <c r="B139" s="45">
        <v>3.9741</v>
      </c>
      <c r="C139" s="45">
        <v>2.7037</v>
      </c>
      <c r="D139" s="45">
        <v>4.0670999999999999</v>
      </c>
      <c r="E139" s="45">
        <v>5.1546000000000003</v>
      </c>
      <c r="F139" s="45">
        <v>8.3607999999999993</v>
      </c>
      <c r="G139" s="45">
        <v>6.8087999999999997</v>
      </c>
      <c r="H139" s="45">
        <v>4.2352999999999996</v>
      </c>
      <c r="I139" s="45">
        <v>7.2427000000000001</v>
      </c>
      <c r="J139" s="45">
        <v>8.9824999999999999</v>
      </c>
      <c r="K139" s="45">
        <v>11.9377</v>
      </c>
      <c r="L139" s="45">
        <v>0.75109999999999999</v>
      </c>
      <c r="M139" s="45">
        <v>9.4000000000000004E-3</v>
      </c>
      <c r="N139" s="45">
        <v>0.67989999999999995</v>
      </c>
      <c r="O139" s="45">
        <v>1.7782</v>
      </c>
      <c r="P139" s="45">
        <v>3.4516</v>
      </c>
    </row>
    <row r="140" spans="1:16" hidden="1" outlineLevel="1" collapsed="1">
      <c r="A140" s="8">
        <v>44470</v>
      </c>
      <c r="B140" s="45">
        <v>4.0616000000000003</v>
      </c>
      <c r="C140" s="45">
        <v>3.0116000000000001</v>
      </c>
      <c r="D140" s="45">
        <v>4.1436999999999999</v>
      </c>
      <c r="E140" s="45">
        <v>4.8673000000000002</v>
      </c>
      <c r="F140" s="45">
        <v>5.6150000000000002</v>
      </c>
      <c r="G140" s="45">
        <v>6.9410999999999996</v>
      </c>
      <c r="H140" s="45">
        <v>4.5244</v>
      </c>
      <c r="I140" s="45">
        <v>7.3681999999999999</v>
      </c>
      <c r="J140" s="45">
        <v>9.1898999999999997</v>
      </c>
      <c r="K140" s="45">
        <v>12.042899999999999</v>
      </c>
      <c r="L140" s="45">
        <v>0.99380000000000002</v>
      </c>
      <c r="M140" s="45">
        <v>1.4999999999999999E-2</v>
      </c>
      <c r="N140" s="45">
        <v>0.8851</v>
      </c>
      <c r="O140" s="45">
        <v>1.8031999999999999</v>
      </c>
      <c r="P140" s="45">
        <v>4.1208999999999998</v>
      </c>
    </row>
    <row r="141" spans="1:16" hidden="1" outlineLevel="1" collapsed="1">
      <c r="A141" s="8">
        <v>44501</v>
      </c>
      <c r="B141" s="45">
        <v>3.9390000000000001</v>
      </c>
      <c r="C141" s="45">
        <v>2.5297999999999998</v>
      </c>
      <c r="D141" s="45">
        <v>3.7639999999999998</v>
      </c>
      <c r="E141" s="45">
        <v>6.2084999999999999</v>
      </c>
      <c r="F141" s="45">
        <v>5.4654999999999996</v>
      </c>
      <c r="G141" s="45">
        <v>7.0448000000000004</v>
      </c>
      <c r="H141" s="45">
        <v>4.0004999999999997</v>
      </c>
      <c r="I141" s="45">
        <v>7.2488999999999999</v>
      </c>
      <c r="J141" s="45">
        <v>9.6864000000000008</v>
      </c>
      <c r="K141" s="45">
        <v>11.2736</v>
      </c>
      <c r="L141" s="45">
        <v>1.0002</v>
      </c>
      <c r="M141" s="45">
        <v>1.0800000000000001E-2</v>
      </c>
      <c r="N141" s="45">
        <v>0.9405</v>
      </c>
      <c r="O141" s="45">
        <v>2.0611999999999999</v>
      </c>
      <c r="P141" s="45">
        <v>3.7566000000000002</v>
      </c>
    </row>
    <row r="142" spans="1:16" hidden="1" outlineLevel="1" collapsed="1">
      <c r="A142" s="8">
        <v>44531</v>
      </c>
      <c r="B142" s="45">
        <v>4.3947000000000003</v>
      </c>
      <c r="C142" s="45">
        <v>2.8382000000000001</v>
      </c>
      <c r="D142" s="45">
        <v>3.9579</v>
      </c>
      <c r="E142" s="45">
        <v>6.5419</v>
      </c>
      <c r="F142" s="45">
        <v>8.2354000000000003</v>
      </c>
      <c r="G142" s="45">
        <v>7.0523999999999996</v>
      </c>
      <c r="H142" s="45">
        <v>3.7938999999999998</v>
      </c>
      <c r="I142" s="45">
        <v>7.1862000000000004</v>
      </c>
      <c r="J142" s="45">
        <v>9.8931000000000004</v>
      </c>
      <c r="K142" s="45">
        <v>8.6044999999999998</v>
      </c>
      <c r="L142" s="45">
        <v>0.84130000000000005</v>
      </c>
      <c r="M142" s="45">
        <v>1.9800000000000002E-2</v>
      </c>
      <c r="N142" s="45">
        <v>0.7913</v>
      </c>
      <c r="O142" s="45">
        <v>1.4326000000000001</v>
      </c>
      <c r="P142" s="45">
        <v>4.0994999999999999</v>
      </c>
    </row>
    <row r="143" spans="1:16" hidden="1" outlineLevel="1" collapsed="1">
      <c r="A143" s="8">
        <v>44562</v>
      </c>
      <c r="B143" s="45">
        <v>4.3281999999999998</v>
      </c>
      <c r="C143" s="45">
        <v>2.8140999999999998</v>
      </c>
      <c r="D143" s="45">
        <v>4.3129</v>
      </c>
      <c r="E143" s="45">
        <v>6.2713999999999999</v>
      </c>
      <c r="F143" s="45">
        <v>6.7007000000000003</v>
      </c>
      <c r="G143" s="45">
        <v>7.0243000000000002</v>
      </c>
      <c r="H143" s="45">
        <v>4.2279999999999998</v>
      </c>
      <c r="I143" s="45">
        <v>7.2689000000000004</v>
      </c>
      <c r="J143" s="45">
        <v>9.8089999999999993</v>
      </c>
      <c r="K143" s="45">
        <v>12.856199999999999</v>
      </c>
      <c r="L143" s="45">
        <v>0.92659999999999998</v>
      </c>
      <c r="M143" s="45">
        <v>1.0999999999999999E-2</v>
      </c>
      <c r="N143" s="45">
        <v>0.96989999999999998</v>
      </c>
      <c r="O143" s="45">
        <v>1.2726</v>
      </c>
      <c r="P143" s="45">
        <v>3.7368000000000001</v>
      </c>
    </row>
    <row r="144" spans="1:16" hidden="1" outlineLevel="1" collapsed="1">
      <c r="A144" s="8">
        <v>44593</v>
      </c>
      <c r="B144" s="45">
        <v>4.6764999999999999</v>
      </c>
      <c r="C144" s="45">
        <v>3.4434999999999998</v>
      </c>
      <c r="D144" s="45">
        <v>4.6638999999999999</v>
      </c>
      <c r="E144" s="45">
        <v>5.6782000000000004</v>
      </c>
      <c r="F144" s="45">
        <v>8.3300999999999998</v>
      </c>
      <c r="G144" s="45">
        <v>7.2718999999999996</v>
      </c>
      <c r="H144" s="45">
        <v>4.7712000000000003</v>
      </c>
      <c r="I144" s="45">
        <v>7.6052999999999997</v>
      </c>
      <c r="J144" s="45">
        <v>9.5470000000000006</v>
      </c>
      <c r="K144" s="45">
        <v>9.4507999999999992</v>
      </c>
      <c r="L144" s="45">
        <v>1.0946</v>
      </c>
      <c r="M144" s="45">
        <v>1.0500000000000001E-2</v>
      </c>
      <c r="N144" s="45">
        <v>1.1583000000000001</v>
      </c>
      <c r="O144" s="45">
        <v>1.4165000000000001</v>
      </c>
      <c r="P144" s="45">
        <v>4.1417000000000002</v>
      </c>
    </row>
    <row r="145" spans="1:16" hidden="1" outlineLevel="1" collapsed="1">
      <c r="A145" s="8">
        <v>44621</v>
      </c>
      <c r="B145" s="45">
        <v>4.4679000000000002</v>
      </c>
      <c r="C145" s="45">
        <v>3.73</v>
      </c>
      <c r="D145" s="45">
        <v>4.2449000000000003</v>
      </c>
      <c r="E145" s="45">
        <v>8.5326000000000004</v>
      </c>
      <c r="F145" s="45">
        <v>12.9658</v>
      </c>
      <c r="G145" s="45">
        <v>6.9223999999999997</v>
      </c>
      <c r="H145" s="45">
        <v>4.9245000000000001</v>
      </c>
      <c r="I145" s="45">
        <v>7.2248000000000001</v>
      </c>
      <c r="J145" s="45">
        <v>10.584099999999999</v>
      </c>
      <c r="K145" s="45">
        <v>12.9658</v>
      </c>
      <c r="L145" s="45">
        <v>0.68720000000000003</v>
      </c>
      <c r="M145" s="45">
        <v>9.9000000000000008E-3</v>
      </c>
      <c r="N145" s="45">
        <v>0.78339999999999999</v>
      </c>
      <c r="O145" s="45">
        <v>1.0938000000000001</v>
      </c>
      <c r="P145" s="45" t="s">
        <v>268</v>
      </c>
    </row>
    <row r="146" spans="1:16" hidden="1" outlineLevel="1" collapsed="1">
      <c r="A146" s="8">
        <v>44652</v>
      </c>
      <c r="B146" s="45">
        <v>3.4582999999999999</v>
      </c>
      <c r="C146" s="45">
        <v>2.7581000000000002</v>
      </c>
      <c r="D146" s="45">
        <v>3.1132</v>
      </c>
      <c r="E146" s="45">
        <v>7.5655000000000001</v>
      </c>
      <c r="F146" s="45">
        <v>10.801600000000001</v>
      </c>
      <c r="G146" s="45">
        <v>6.3089000000000004</v>
      </c>
      <c r="H146" s="45">
        <v>3.4483000000000001</v>
      </c>
      <c r="I146" s="45">
        <v>6.6992000000000003</v>
      </c>
      <c r="J146" s="45">
        <v>9.3513999999999999</v>
      </c>
      <c r="K146" s="45">
        <v>13.4604</v>
      </c>
      <c r="L146" s="45">
        <v>0.69169999999999998</v>
      </c>
      <c r="M146" s="45">
        <v>9.5999999999999992E-3</v>
      </c>
      <c r="N146" s="45">
        <v>0.71540000000000004</v>
      </c>
      <c r="O146" s="45">
        <v>0.96430000000000005</v>
      </c>
      <c r="P146" s="45">
        <v>4.3621999999999996</v>
      </c>
    </row>
    <row r="147" spans="1:16" hidden="1" outlineLevel="1" collapsed="1">
      <c r="A147" s="8">
        <v>44682</v>
      </c>
      <c r="B147" s="45">
        <v>3.7170000000000001</v>
      </c>
      <c r="C147" s="45">
        <v>2.3877000000000002</v>
      </c>
      <c r="D147" s="45">
        <v>3.5583999999999998</v>
      </c>
      <c r="E147" s="45">
        <v>5.8669000000000002</v>
      </c>
      <c r="F147" s="45">
        <v>5.8029000000000002</v>
      </c>
      <c r="G147" s="45">
        <v>5.8932000000000002</v>
      </c>
      <c r="H147" s="45">
        <v>2.9297</v>
      </c>
      <c r="I147" s="45">
        <v>6.0526</v>
      </c>
      <c r="J147" s="45">
        <v>8.0738000000000003</v>
      </c>
      <c r="K147" s="45">
        <v>13.521100000000001</v>
      </c>
      <c r="L147" s="45">
        <v>1.1879999999999999</v>
      </c>
      <c r="M147" s="45">
        <v>7.7000000000000002E-3</v>
      </c>
      <c r="N147" s="45">
        <v>1.2011000000000001</v>
      </c>
      <c r="O147" s="45">
        <v>1.5623</v>
      </c>
      <c r="P147" s="45">
        <v>1.7849999999999999</v>
      </c>
    </row>
    <row r="148" spans="1:16" hidden="1" outlineLevel="1" collapsed="1">
      <c r="A148" s="8">
        <v>44713</v>
      </c>
      <c r="B148" s="45">
        <v>4.4903000000000004</v>
      </c>
      <c r="C148" s="45">
        <v>2.9586999999999999</v>
      </c>
      <c r="D148" s="45">
        <v>5.4497999999999998</v>
      </c>
      <c r="E148" s="45">
        <v>2.1244000000000001</v>
      </c>
      <c r="F148" s="45">
        <v>11.3855</v>
      </c>
      <c r="G148" s="45">
        <v>7.2588999999999997</v>
      </c>
      <c r="H148" s="45">
        <v>3.5143</v>
      </c>
      <c r="I148" s="45">
        <v>7.8643000000000001</v>
      </c>
      <c r="J148" s="45">
        <v>9.673</v>
      </c>
      <c r="K148" s="45">
        <v>13.6615</v>
      </c>
      <c r="L148" s="45">
        <v>0.71699999999999997</v>
      </c>
      <c r="M148" s="45">
        <v>5.5399999999999998E-2</v>
      </c>
      <c r="N148" s="45">
        <v>0.79590000000000005</v>
      </c>
      <c r="O148" s="45">
        <v>0.67400000000000004</v>
      </c>
      <c r="P148" s="45">
        <v>5.3635999999999999</v>
      </c>
    </row>
    <row r="149" spans="1:16" hidden="1" outlineLevel="1" collapsed="1">
      <c r="A149" s="8">
        <v>44743</v>
      </c>
      <c r="B149" s="45">
        <v>5.4553000000000003</v>
      </c>
      <c r="C149" s="45">
        <v>4.1974999999999998</v>
      </c>
      <c r="D149" s="45">
        <v>5.5766</v>
      </c>
      <c r="E149" s="45">
        <v>7.3613999999999997</v>
      </c>
      <c r="F149" s="45">
        <v>8.9413999999999998</v>
      </c>
      <c r="G149" s="45">
        <v>8.5159000000000002</v>
      </c>
      <c r="H149" s="45">
        <v>6.9672999999999998</v>
      </c>
      <c r="I149" s="45">
        <v>8.6844000000000001</v>
      </c>
      <c r="J149" s="45">
        <v>10.460599999999999</v>
      </c>
      <c r="K149" s="45">
        <v>8.9468999999999994</v>
      </c>
      <c r="L149" s="45">
        <v>1.1527000000000001</v>
      </c>
      <c r="M149" s="45">
        <v>0.1845</v>
      </c>
      <c r="N149" s="45">
        <v>1.2902</v>
      </c>
      <c r="O149" s="45">
        <v>1.9094</v>
      </c>
      <c r="P149" s="45">
        <v>3.7</v>
      </c>
    </row>
    <row r="150" spans="1:16" hidden="1" outlineLevel="1" collapsed="1">
      <c r="A150" s="8">
        <v>44774</v>
      </c>
      <c r="B150" s="45">
        <v>5.1006</v>
      </c>
      <c r="C150" s="45">
        <v>3.7501000000000002</v>
      </c>
      <c r="D150" s="45">
        <v>5.0345000000000004</v>
      </c>
      <c r="E150" s="45">
        <v>9.4212000000000007</v>
      </c>
      <c r="F150" s="45">
        <v>17.726199999999999</v>
      </c>
      <c r="G150" s="45">
        <v>8.9936000000000007</v>
      </c>
      <c r="H150" s="45">
        <v>5.585</v>
      </c>
      <c r="I150" s="45">
        <v>9.5114999999999998</v>
      </c>
      <c r="J150" s="45">
        <v>11.9002</v>
      </c>
      <c r="K150" s="45">
        <v>17.7516</v>
      </c>
      <c r="L150" s="45">
        <v>0.99509999999999998</v>
      </c>
      <c r="M150" s="45">
        <v>0.22120000000000001</v>
      </c>
      <c r="N150" s="45">
        <v>1.0604</v>
      </c>
      <c r="O150" s="45">
        <v>1.7291000000000001</v>
      </c>
      <c r="P150" s="45">
        <v>3.7</v>
      </c>
    </row>
    <row r="151" spans="1:16" hidden="1" outlineLevel="1" collapsed="1">
      <c r="A151" s="8">
        <v>44805</v>
      </c>
      <c r="B151" s="45">
        <v>5.4988000000000001</v>
      </c>
      <c r="C151" s="45">
        <v>3.9056000000000002</v>
      </c>
      <c r="D151" s="45">
        <v>5.6060999999999996</v>
      </c>
      <c r="E151" s="45">
        <v>6.9771999999999998</v>
      </c>
      <c r="F151" s="45">
        <v>8.6636000000000006</v>
      </c>
      <c r="G151" s="45">
        <v>9.8524999999999991</v>
      </c>
      <c r="H151" s="45">
        <v>6.2816999999999998</v>
      </c>
      <c r="I151" s="45">
        <v>10.2536</v>
      </c>
      <c r="J151" s="45">
        <v>13.2454</v>
      </c>
      <c r="K151" s="45">
        <v>15.726000000000001</v>
      </c>
      <c r="L151" s="45">
        <v>0.91100000000000003</v>
      </c>
      <c r="M151" s="45">
        <v>0.19220000000000001</v>
      </c>
      <c r="N151" s="45">
        <v>0.88060000000000005</v>
      </c>
      <c r="O151" s="45">
        <v>1.9094</v>
      </c>
      <c r="P151" s="45">
        <v>5.9484000000000004</v>
      </c>
    </row>
    <row r="152" spans="1:16" hidden="1" outlineLevel="1" collapsed="1">
      <c r="A152" s="8">
        <v>44835</v>
      </c>
      <c r="B152" s="45">
        <v>5.5537000000000001</v>
      </c>
      <c r="C152" s="45">
        <v>3.3355999999999999</v>
      </c>
      <c r="D152" s="45">
        <v>5.6002000000000001</v>
      </c>
      <c r="E152" s="45">
        <v>8.8703000000000003</v>
      </c>
      <c r="F152" s="45">
        <v>7.2877999999999998</v>
      </c>
      <c r="G152" s="45">
        <v>10.1998</v>
      </c>
      <c r="H152" s="45">
        <v>5.2343000000000002</v>
      </c>
      <c r="I152" s="45">
        <v>10.7959</v>
      </c>
      <c r="J152" s="45">
        <v>13.4133</v>
      </c>
      <c r="K152" s="45">
        <v>16.701799999999999</v>
      </c>
      <c r="L152" s="45">
        <v>0.96709999999999996</v>
      </c>
      <c r="M152" s="45">
        <v>0.43759999999999999</v>
      </c>
      <c r="N152" s="45">
        <v>0.96709999999999996</v>
      </c>
      <c r="O152" s="45">
        <v>1.7802</v>
      </c>
      <c r="P152" s="45">
        <v>5.8841000000000001</v>
      </c>
    </row>
    <row r="153" spans="1:16" hidden="1" outlineLevel="1" collapsed="1">
      <c r="A153" s="8">
        <v>44866</v>
      </c>
      <c r="B153" s="45">
        <v>6.0772000000000004</v>
      </c>
      <c r="C153" s="45">
        <v>3.6577999999999999</v>
      </c>
      <c r="D153" s="45">
        <v>5.9991000000000003</v>
      </c>
      <c r="E153" s="45">
        <v>11.623799999999999</v>
      </c>
      <c r="F153" s="45">
        <v>8.8020999999999994</v>
      </c>
      <c r="G153" s="45">
        <v>10.875500000000001</v>
      </c>
      <c r="H153" s="45">
        <v>5.1294000000000004</v>
      </c>
      <c r="I153" s="45">
        <v>11.477600000000001</v>
      </c>
      <c r="J153" s="45">
        <v>14.6266</v>
      </c>
      <c r="K153" s="45">
        <v>15.355</v>
      </c>
      <c r="L153" s="45">
        <v>1.0430999999999999</v>
      </c>
      <c r="M153" s="45">
        <v>0.34100000000000003</v>
      </c>
      <c r="N153" s="45">
        <v>1.0518000000000001</v>
      </c>
      <c r="O153" s="45">
        <v>2.2538999999999998</v>
      </c>
      <c r="P153" s="45">
        <v>4.5781999999999998</v>
      </c>
    </row>
    <row r="154" spans="1:16" hidden="1" outlineLevel="1" collapsed="1">
      <c r="A154" s="8">
        <v>44896</v>
      </c>
      <c r="B154" s="45">
        <v>6.4957000000000003</v>
      </c>
      <c r="C154" s="45">
        <v>3.25</v>
      </c>
      <c r="D154" s="45">
        <v>6.4946000000000002</v>
      </c>
      <c r="E154" s="45">
        <v>11.306900000000001</v>
      </c>
      <c r="F154" s="45">
        <v>13.209899999999999</v>
      </c>
      <c r="G154" s="45">
        <v>11.148400000000001</v>
      </c>
      <c r="H154" s="45">
        <v>5.3432000000000004</v>
      </c>
      <c r="I154" s="45">
        <v>11.629799999999999</v>
      </c>
      <c r="J154" s="45">
        <v>14.7082</v>
      </c>
      <c r="K154" s="45">
        <v>17.085999999999999</v>
      </c>
      <c r="L154" s="45">
        <v>0.58930000000000005</v>
      </c>
      <c r="M154" s="45">
        <v>0.25159999999999999</v>
      </c>
      <c r="N154" s="45">
        <v>0.57240000000000002</v>
      </c>
      <c r="O154" s="45">
        <v>1.6437999999999999</v>
      </c>
      <c r="P154" s="45">
        <v>5.3365</v>
      </c>
    </row>
    <row r="155" spans="1:16" hidden="1" outlineLevel="1" collapsed="1">
      <c r="A155" s="8">
        <v>44927</v>
      </c>
      <c r="B155" s="45">
        <v>5.7221000000000002</v>
      </c>
      <c r="C155" s="45">
        <v>3.9460999999999999</v>
      </c>
      <c r="D155" s="45">
        <v>5.5540000000000003</v>
      </c>
      <c r="E155" s="45">
        <v>10.5154</v>
      </c>
      <c r="F155" s="45">
        <v>6.9484000000000004</v>
      </c>
      <c r="G155" s="45">
        <v>11.2333</v>
      </c>
      <c r="H155" s="45">
        <v>6.0603999999999996</v>
      </c>
      <c r="I155" s="45">
        <v>11.761699999999999</v>
      </c>
      <c r="J155" s="45">
        <v>14.3742</v>
      </c>
      <c r="K155" s="45">
        <v>18.4542</v>
      </c>
      <c r="L155" s="45">
        <v>0.83240000000000003</v>
      </c>
      <c r="M155" s="45">
        <v>0.40770000000000001</v>
      </c>
      <c r="N155" s="45">
        <v>0.83089999999999997</v>
      </c>
      <c r="O155" s="45">
        <v>1.5926</v>
      </c>
      <c r="P155" s="45">
        <v>4.2225000000000001</v>
      </c>
    </row>
    <row r="156" spans="1:16" hidden="1" outlineLevel="1" collapsed="1">
      <c r="A156" s="8">
        <v>44958</v>
      </c>
      <c r="B156" s="45">
        <v>5.8197000000000001</v>
      </c>
      <c r="C156" s="45">
        <v>4.0091000000000001</v>
      </c>
      <c r="D156" s="45">
        <v>5.6859999999999999</v>
      </c>
      <c r="E156" s="45">
        <v>8.8925000000000001</v>
      </c>
      <c r="F156" s="45">
        <v>7.5460000000000003</v>
      </c>
      <c r="G156" s="45">
        <v>11.2902</v>
      </c>
      <c r="H156" s="45">
        <v>5.7018000000000004</v>
      </c>
      <c r="I156" s="45">
        <v>11.7181</v>
      </c>
      <c r="J156" s="45">
        <v>13.7446</v>
      </c>
      <c r="K156" s="45">
        <v>17.569900000000001</v>
      </c>
      <c r="L156" s="45">
        <v>0.83819999999999995</v>
      </c>
      <c r="M156" s="45">
        <v>0.78210000000000002</v>
      </c>
      <c r="N156" s="45">
        <v>0.78249999999999997</v>
      </c>
      <c r="O156" s="45">
        <v>1.6595</v>
      </c>
      <c r="P156" s="45">
        <v>2.1661999999999999</v>
      </c>
    </row>
    <row r="157" spans="1:16" hidden="1" outlineLevel="1" collapsed="1">
      <c r="A157" s="8">
        <v>44986</v>
      </c>
      <c r="B157" s="45">
        <v>6.1908000000000003</v>
      </c>
      <c r="C157" s="45">
        <v>4.5294999999999996</v>
      </c>
      <c r="D157" s="45">
        <v>5.8894000000000002</v>
      </c>
      <c r="E157" s="45">
        <v>11.5099</v>
      </c>
      <c r="F157" s="45">
        <v>12.327500000000001</v>
      </c>
      <c r="G157" s="45">
        <v>11.727</v>
      </c>
      <c r="H157" s="45">
        <v>5.3804999999999996</v>
      </c>
      <c r="I157" s="45">
        <v>12.0061</v>
      </c>
      <c r="J157" s="45">
        <v>14.656000000000001</v>
      </c>
      <c r="K157" s="45">
        <v>16.057600000000001</v>
      </c>
      <c r="L157" s="45">
        <v>0.76070000000000004</v>
      </c>
      <c r="M157" s="45">
        <v>0.13880000000000001</v>
      </c>
      <c r="N157" s="45">
        <v>0.74760000000000004</v>
      </c>
      <c r="O157" s="45">
        <v>1.4750000000000001</v>
      </c>
      <c r="P157" s="45">
        <v>1.633</v>
      </c>
    </row>
    <row r="158" spans="1:16" hidden="1" outlineLevel="1" collapsed="1">
      <c r="A158" s="8">
        <v>45017</v>
      </c>
      <c r="B158" s="45">
        <v>6.2792000000000003</v>
      </c>
      <c r="C158" s="45">
        <v>3.8521999999999998</v>
      </c>
      <c r="D158" s="45">
        <v>6.1506999999999996</v>
      </c>
      <c r="E158" s="45">
        <v>11.952999999999999</v>
      </c>
      <c r="F158" s="45">
        <v>16.8674</v>
      </c>
      <c r="G158" s="45">
        <v>11.775499999999999</v>
      </c>
      <c r="H158" s="45">
        <v>4.4287000000000001</v>
      </c>
      <c r="I158" s="45">
        <v>12.6778</v>
      </c>
      <c r="J158" s="45">
        <v>14.4437</v>
      </c>
      <c r="K158" s="45">
        <v>16.978000000000002</v>
      </c>
      <c r="L158" s="45">
        <v>0.82250000000000001</v>
      </c>
      <c r="M158" s="45">
        <v>0.14349999999999999</v>
      </c>
      <c r="N158" s="45">
        <v>0.82279999999999998</v>
      </c>
      <c r="O158" s="45">
        <v>1.5189999999999999</v>
      </c>
      <c r="P158" s="45">
        <v>2.3083999999999998</v>
      </c>
    </row>
    <row r="159" spans="1:16" hidden="1" outlineLevel="1" collapsed="1">
      <c r="A159" s="8">
        <v>45047</v>
      </c>
      <c r="B159" s="45">
        <v>7.1299000000000001</v>
      </c>
      <c r="C159" s="45">
        <v>3.6436000000000002</v>
      </c>
      <c r="D159" s="45">
        <v>7.1596000000000002</v>
      </c>
      <c r="E159" s="45">
        <v>10.018000000000001</v>
      </c>
      <c r="F159" s="45">
        <v>12.0306</v>
      </c>
      <c r="G159" s="45">
        <v>12.6744</v>
      </c>
      <c r="H159" s="45">
        <v>3.8944999999999999</v>
      </c>
      <c r="I159" s="45">
        <v>13.6143</v>
      </c>
      <c r="J159" s="45">
        <v>15.1302</v>
      </c>
      <c r="K159" s="45">
        <v>15.8217</v>
      </c>
      <c r="L159" s="45">
        <v>0.93140000000000001</v>
      </c>
      <c r="M159" s="45">
        <v>8.8999999999999999E-3</v>
      </c>
      <c r="N159" s="45">
        <v>0.88200000000000001</v>
      </c>
      <c r="O159" s="45">
        <v>2.0284</v>
      </c>
      <c r="P159" s="45">
        <v>0.42530000000000001</v>
      </c>
    </row>
    <row r="160" spans="1:16" hidden="1" outlineLevel="1" collapsed="1">
      <c r="A160" s="8">
        <v>45078</v>
      </c>
      <c r="B160" s="45">
        <v>6.8619000000000003</v>
      </c>
      <c r="C160" s="45">
        <v>3.6815000000000002</v>
      </c>
      <c r="D160" s="45">
        <v>6.8901000000000003</v>
      </c>
      <c r="E160" s="45">
        <v>9.7429000000000006</v>
      </c>
      <c r="F160" s="45">
        <v>11.4239</v>
      </c>
      <c r="G160" s="45">
        <v>12.743</v>
      </c>
      <c r="H160" s="45">
        <v>3.9609000000000001</v>
      </c>
      <c r="I160" s="45">
        <v>14.0159</v>
      </c>
      <c r="J160" s="45">
        <v>13.5078</v>
      </c>
      <c r="K160" s="45">
        <v>15.4407</v>
      </c>
      <c r="L160" s="45">
        <v>1.0192000000000001</v>
      </c>
      <c r="M160" s="45">
        <v>9.4000000000000004E-3</v>
      </c>
      <c r="N160" s="45">
        <v>0.97489999999999999</v>
      </c>
      <c r="O160" s="45">
        <v>2.2345999999999999</v>
      </c>
      <c r="P160" s="45">
        <v>2.2667999999999999</v>
      </c>
    </row>
    <row r="161" spans="1:16" hidden="1" outlineLevel="1" collapsed="1">
      <c r="A161" s="8">
        <v>45108</v>
      </c>
      <c r="B161" s="45">
        <v>7.8103999999999996</v>
      </c>
      <c r="C161" s="45">
        <v>3.2166000000000001</v>
      </c>
      <c r="D161" s="45">
        <v>8.0677000000000003</v>
      </c>
      <c r="E161" s="45">
        <v>9.4105000000000008</v>
      </c>
      <c r="F161" s="45">
        <v>4.7060000000000004</v>
      </c>
      <c r="G161" s="45">
        <v>12.9056</v>
      </c>
      <c r="H161" s="45">
        <v>3.7553000000000001</v>
      </c>
      <c r="I161" s="45">
        <v>13.9328</v>
      </c>
      <c r="J161" s="45">
        <v>13.577999999999999</v>
      </c>
      <c r="K161" s="45">
        <v>9.5086999999999993</v>
      </c>
      <c r="L161" s="45">
        <v>1.2775000000000001</v>
      </c>
      <c r="M161" s="45">
        <v>2.07E-2</v>
      </c>
      <c r="N161" s="45">
        <v>1.2506999999999999</v>
      </c>
      <c r="O161" s="45">
        <v>1.7382</v>
      </c>
      <c r="P161" s="45">
        <v>3.4805999999999999</v>
      </c>
    </row>
    <row r="162" spans="1:16" hidden="1" outlineLevel="1" collapsed="1">
      <c r="A162" s="8">
        <v>45139</v>
      </c>
      <c r="B162" s="45">
        <v>6.7565999999999997</v>
      </c>
      <c r="C162" s="45">
        <v>3.6736</v>
      </c>
      <c r="D162" s="45">
        <v>6.8257000000000003</v>
      </c>
      <c r="E162" s="45">
        <v>11.1639</v>
      </c>
      <c r="F162" s="45">
        <v>14.144299999999999</v>
      </c>
      <c r="G162" s="45">
        <v>12.511799999999999</v>
      </c>
      <c r="H162" s="45">
        <v>4.2637</v>
      </c>
      <c r="I162" s="45">
        <v>13.773300000000001</v>
      </c>
      <c r="J162" s="45">
        <v>14.393000000000001</v>
      </c>
      <c r="K162" s="45">
        <v>15.642200000000001</v>
      </c>
      <c r="L162" s="45">
        <v>1.0130999999999999</v>
      </c>
      <c r="M162" s="45">
        <v>1.2E-2</v>
      </c>
      <c r="N162" s="45">
        <v>1.0021</v>
      </c>
      <c r="O162" s="45">
        <v>2.5017</v>
      </c>
      <c r="P162" s="45">
        <v>4.2845000000000004</v>
      </c>
    </row>
    <row r="163" spans="1:16" hidden="1" outlineLevel="1" collapsed="1">
      <c r="A163" s="8">
        <v>45170</v>
      </c>
      <c r="B163" s="45">
        <v>7.2812000000000001</v>
      </c>
      <c r="C163" s="45">
        <v>2.9691000000000001</v>
      </c>
      <c r="D163" s="45">
        <v>7.4370000000000003</v>
      </c>
      <c r="E163" s="45">
        <v>9.7294</v>
      </c>
      <c r="F163" s="45">
        <v>7.9469000000000003</v>
      </c>
      <c r="G163" s="45">
        <v>12.864000000000001</v>
      </c>
      <c r="H163" s="45">
        <v>3.8052000000000001</v>
      </c>
      <c r="I163" s="45">
        <v>13.6867</v>
      </c>
      <c r="J163" s="45">
        <v>14.3752</v>
      </c>
      <c r="K163" s="45">
        <v>16.014900000000001</v>
      </c>
      <c r="L163" s="45">
        <v>1.1848000000000001</v>
      </c>
      <c r="M163" s="45">
        <v>1.21E-2</v>
      </c>
      <c r="N163" s="45">
        <v>1.0597000000000001</v>
      </c>
      <c r="O163" s="45">
        <v>2.4599000000000002</v>
      </c>
      <c r="P163" s="45">
        <v>5.8592000000000004</v>
      </c>
    </row>
    <row r="164" spans="1:16" hidden="1" outlineLevel="1" collapsed="1">
      <c r="A164" s="8">
        <v>45200</v>
      </c>
      <c r="B164" s="45">
        <v>7.7042000000000002</v>
      </c>
      <c r="C164" s="45">
        <v>3.7574999999999998</v>
      </c>
      <c r="D164" s="45">
        <v>8.1165000000000003</v>
      </c>
      <c r="E164" s="45">
        <v>9.8139000000000003</v>
      </c>
      <c r="F164" s="45">
        <v>11.739000000000001</v>
      </c>
      <c r="G164" s="45">
        <v>11.922000000000001</v>
      </c>
      <c r="H164" s="45">
        <v>4.4843999999999999</v>
      </c>
      <c r="I164" s="45">
        <v>13.298</v>
      </c>
      <c r="J164" s="45">
        <v>13.9956</v>
      </c>
      <c r="K164" s="45">
        <v>15.7521</v>
      </c>
      <c r="L164" s="45">
        <v>1.3645</v>
      </c>
      <c r="M164" s="45">
        <v>1.2999999999999999E-2</v>
      </c>
      <c r="N164" s="45">
        <v>1.3544</v>
      </c>
      <c r="O164" s="45">
        <v>2.8477000000000001</v>
      </c>
      <c r="P164" s="45">
        <v>3.5846</v>
      </c>
    </row>
    <row r="165" spans="1:16" hidden="1" outlineLevel="1" collapsed="1">
      <c r="A165" s="8">
        <v>45231</v>
      </c>
      <c r="B165" s="45">
        <v>8.1227</v>
      </c>
      <c r="C165" s="45">
        <v>3.4321999999999999</v>
      </c>
      <c r="D165" s="45">
        <v>8.5814000000000004</v>
      </c>
      <c r="E165" s="45">
        <v>9.3134999999999994</v>
      </c>
      <c r="F165" s="45">
        <v>6.1546000000000003</v>
      </c>
      <c r="G165" s="45">
        <v>12.212</v>
      </c>
      <c r="H165" s="45">
        <v>4.3533999999999997</v>
      </c>
      <c r="I165" s="45">
        <v>13.238799999999999</v>
      </c>
      <c r="J165" s="45">
        <v>13.6754</v>
      </c>
      <c r="K165" s="45">
        <v>14.9185</v>
      </c>
      <c r="L165" s="45">
        <v>1.3624000000000001</v>
      </c>
      <c r="M165" s="45">
        <v>1.2699999999999999E-2</v>
      </c>
      <c r="N165" s="45">
        <v>1.3603000000000001</v>
      </c>
      <c r="O165" s="45">
        <v>1.6387</v>
      </c>
      <c r="P165" s="45">
        <v>5.0328999999999997</v>
      </c>
    </row>
    <row r="166" spans="1:16" hidden="1" outlineLevel="1" collapsed="1">
      <c r="A166" s="8">
        <v>45261</v>
      </c>
      <c r="B166" s="45">
        <v>8.0968</v>
      </c>
      <c r="C166" s="45">
        <v>2.6305000000000001</v>
      </c>
      <c r="D166" s="45">
        <v>8.5451999999999995</v>
      </c>
      <c r="E166" s="45">
        <v>9.5146999999999995</v>
      </c>
      <c r="F166" s="45">
        <v>13.3741</v>
      </c>
      <c r="G166" s="45">
        <v>12.267899999999999</v>
      </c>
      <c r="H166" s="45">
        <v>3.9881000000000002</v>
      </c>
      <c r="I166" s="45">
        <v>13.074199999999999</v>
      </c>
      <c r="J166" s="45">
        <v>13.4383</v>
      </c>
      <c r="K166" s="45">
        <v>16.074000000000002</v>
      </c>
      <c r="L166" s="45">
        <v>1.3389</v>
      </c>
      <c r="M166" s="45">
        <v>1.1900000000000001E-2</v>
      </c>
      <c r="N166" s="45">
        <v>1.4138999999999999</v>
      </c>
      <c r="O166" s="45">
        <v>1.9955000000000001</v>
      </c>
      <c r="P166" s="45">
        <v>5.5271999999999997</v>
      </c>
    </row>
    <row r="167" spans="1:16" hidden="1" outlineLevel="1" collapsed="1">
      <c r="A167" s="8">
        <v>45292</v>
      </c>
      <c r="B167" s="45">
        <v>7.4260999999999999</v>
      </c>
      <c r="C167" s="45">
        <v>3.3334999999999999</v>
      </c>
      <c r="D167" s="45">
        <v>7.79</v>
      </c>
      <c r="E167" s="45">
        <v>9.5289000000000001</v>
      </c>
      <c r="F167" s="45">
        <v>11.7461</v>
      </c>
      <c r="G167" s="45">
        <v>11.785600000000001</v>
      </c>
      <c r="H167" s="45">
        <v>4.3243</v>
      </c>
      <c r="I167" s="45">
        <v>12.93</v>
      </c>
      <c r="J167" s="45">
        <v>13.736000000000001</v>
      </c>
      <c r="K167" s="45">
        <v>16.009699999999999</v>
      </c>
      <c r="L167" s="45">
        <v>1.3293999999999999</v>
      </c>
      <c r="M167" s="45">
        <v>1.29E-2</v>
      </c>
      <c r="N167" s="45">
        <v>1.3786</v>
      </c>
      <c r="O167" s="45">
        <v>1.8835999999999999</v>
      </c>
      <c r="P167" s="45">
        <v>4.6723999999999997</v>
      </c>
    </row>
    <row r="168" spans="1:16" hidden="1" outlineLevel="1" collapsed="1">
      <c r="A168" s="8">
        <v>45323</v>
      </c>
      <c r="B168" s="45">
        <v>7.6147</v>
      </c>
      <c r="C168" s="45">
        <v>3.1109</v>
      </c>
      <c r="D168" s="45">
        <v>7.9717000000000002</v>
      </c>
      <c r="E168" s="45">
        <v>9.7228999999999992</v>
      </c>
      <c r="F168" s="45">
        <v>10.606199999999999</v>
      </c>
      <c r="G168" s="45">
        <v>12.1096</v>
      </c>
      <c r="H168" s="45">
        <v>4.2666000000000004</v>
      </c>
      <c r="I168" s="45">
        <v>13.1294</v>
      </c>
      <c r="J168" s="45">
        <v>13.851699999999999</v>
      </c>
      <c r="K168" s="45">
        <v>15.368</v>
      </c>
      <c r="L168" s="45">
        <v>1.3092999999999999</v>
      </c>
      <c r="M168" s="45">
        <v>1.5800000000000002E-2</v>
      </c>
      <c r="N168" s="45">
        <v>1.3455999999999999</v>
      </c>
      <c r="O168" s="45">
        <v>2.0236000000000001</v>
      </c>
      <c r="P168" s="45">
        <v>6.2464000000000004</v>
      </c>
    </row>
    <row r="169" spans="1:16" hidden="1" outlineLevel="1" collapsed="1">
      <c r="A169" s="8">
        <v>45352</v>
      </c>
      <c r="B169" s="45">
        <v>7.9622000000000002</v>
      </c>
      <c r="C169" s="45">
        <v>3.4780000000000002</v>
      </c>
      <c r="D169" s="45">
        <v>8.5220000000000002</v>
      </c>
      <c r="E169" s="45">
        <v>9.2232000000000003</v>
      </c>
      <c r="F169" s="45">
        <v>12.112</v>
      </c>
      <c r="G169" s="45">
        <v>12.0146</v>
      </c>
      <c r="H169" s="45">
        <v>4.617</v>
      </c>
      <c r="I169" s="45">
        <v>13.2433</v>
      </c>
      <c r="J169" s="45">
        <v>13.922800000000001</v>
      </c>
      <c r="K169" s="45">
        <v>16.173100000000002</v>
      </c>
      <c r="L169" s="45">
        <v>1.3144</v>
      </c>
      <c r="M169" s="45">
        <v>9.1000000000000004E-3</v>
      </c>
      <c r="N169" s="45">
        <v>1.3646</v>
      </c>
      <c r="O169" s="45">
        <v>1.9650000000000001</v>
      </c>
      <c r="P169" s="45">
        <v>5.9756999999999998</v>
      </c>
    </row>
    <row r="170" spans="1:16" collapsed="1">
      <c r="A170" s="8">
        <v>45383</v>
      </c>
      <c r="B170" s="45">
        <v>8.1144999999999996</v>
      </c>
      <c r="C170" s="45">
        <v>3.0935999999999999</v>
      </c>
      <c r="D170" s="45">
        <v>8.4830000000000005</v>
      </c>
      <c r="E170" s="45">
        <v>9.9773999999999994</v>
      </c>
      <c r="F170" s="45">
        <v>15.425599999999999</v>
      </c>
      <c r="G170" s="45">
        <v>12.2385</v>
      </c>
      <c r="H170" s="45">
        <v>4.5271999999999997</v>
      </c>
      <c r="I170" s="45">
        <v>13.114599999999999</v>
      </c>
      <c r="J170" s="45">
        <v>12.904500000000001</v>
      </c>
      <c r="K170" s="45">
        <v>15.8073</v>
      </c>
      <c r="L170" s="45">
        <v>1.3327</v>
      </c>
      <c r="M170" s="45">
        <v>1.0999999999999999E-2</v>
      </c>
      <c r="N170" s="45">
        <v>1.4115</v>
      </c>
      <c r="O170" s="45">
        <v>1.9514</v>
      </c>
      <c r="P170" s="45">
        <v>3.4838</v>
      </c>
    </row>
    <row r="171" spans="1:16">
      <c r="A171" s="8">
        <v>45413</v>
      </c>
      <c r="B171" s="45">
        <v>7.4555999999999996</v>
      </c>
      <c r="C171" s="45">
        <v>3.1297999999999999</v>
      </c>
      <c r="D171" s="45">
        <v>7.6867000000000001</v>
      </c>
      <c r="E171" s="45">
        <v>9.7666000000000004</v>
      </c>
      <c r="F171" s="45">
        <v>14.231299999999999</v>
      </c>
      <c r="G171" s="45">
        <v>11.4651</v>
      </c>
      <c r="H171" s="45">
        <v>4.3840000000000003</v>
      </c>
      <c r="I171" s="45">
        <v>12.521599999999999</v>
      </c>
      <c r="J171" s="45">
        <v>11.8843</v>
      </c>
      <c r="K171" s="45">
        <v>14.9598</v>
      </c>
      <c r="L171" s="45">
        <v>1.3257000000000001</v>
      </c>
      <c r="M171" s="45">
        <v>1.2500000000000001E-2</v>
      </c>
      <c r="N171" s="45">
        <v>1.4232</v>
      </c>
      <c r="O171" s="45">
        <v>1.5271999999999999</v>
      </c>
      <c r="P171" s="45">
        <v>3.1124999999999998</v>
      </c>
    </row>
    <row r="172" spans="1:16">
      <c r="A172" s="8">
        <v>45444</v>
      </c>
      <c r="B172" s="45">
        <v>7.5144000000000002</v>
      </c>
      <c r="C172" s="45">
        <v>2.6284000000000001</v>
      </c>
      <c r="D172" s="45">
        <v>7.8019999999999996</v>
      </c>
      <c r="E172" s="45">
        <v>9.6472999999999995</v>
      </c>
      <c r="F172" s="45">
        <v>14.0998</v>
      </c>
      <c r="G172" s="45">
        <v>11.576000000000001</v>
      </c>
      <c r="H172" s="45">
        <v>4.1886000000000001</v>
      </c>
      <c r="I172" s="45">
        <v>12.503500000000001</v>
      </c>
      <c r="J172" s="45">
        <v>11.835000000000001</v>
      </c>
      <c r="K172" s="45">
        <v>14.829499999999999</v>
      </c>
      <c r="L172" s="45">
        <v>1.3692</v>
      </c>
      <c r="M172" s="45">
        <v>1.18E-2</v>
      </c>
      <c r="N172" s="45">
        <v>1.5078</v>
      </c>
      <c r="O172" s="45">
        <v>1.4523999999999999</v>
      </c>
      <c r="P172" s="45">
        <v>3.3477000000000001</v>
      </c>
    </row>
    <row r="173" spans="1:16">
      <c r="A173" s="8">
        <v>45474</v>
      </c>
      <c r="B173" s="45">
        <v>7.5989000000000004</v>
      </c>
      <c r="C173" s="45">
        <v>2.6890000000000001</v>
      </c>
      <c r="D173" s="45">
        <v>7.9846000000000004</v>
      </c>
      <c r="E173" s="45">
        <v>9.2195</v>
      </c>
      <c r="F173" s="45">
        <v>13.033899999999999</v>
      </c>
      <c r="G173" s="45">
        <v>11.3461</v>
      </c>
      <c r="H173" s="45">
        <v>4.4885999999999999</v>
      </c>
      <c r="I173" s="45">
        <v>12.183199999999999</v>
      </c>
      <c r="J173" s="45">
        <v>11.408300000000001</v>
      </c>
      <c r="K173" s="45">
        <v>14.8028</v>
      </c>
      <c r="L173" s="45">
        <v>1.2621</v>
      </c>
      <c r="M173" s="45">
        <v>1.1299999999999999E-2</v>
      </c>
      <c r="N173" s="45">
        <v>1.4289000000000001</v>
      </c>
      <c r="O173" s="45">
        <v>1.2202</v>
      </c>
      <c r="P173" s="45">
        <v>2.1631999999999998</v>
      </c>
    </row>
    <row r="174" spans="1:16">
      <c r="A174" s="8">
        <v>45505</v>
      </c>
      <c r="B174" s="45">
        <v>7.0662000000000003</v>
      </c>
      <c r="C174" s="45">
        <v>2.9790000000000001</v>
      </c>
      <c r="D174" s="45">
        <v>7.2205000000000004</v>
      </c>
      <c r="E174" s="45">
        <v>9.5288000000000004</v>
      </c>
      <c r="F174" s="45">
        <v>12.0661</v>
      </c>
      <c r="G174" s="45">
        <v>11.136799999999999</v>
      </c>
      <c r="H174" s="45">
        <v>4.3639000000000001</v>
      </c>
      <c r="I174" s="45">
        <v>12.0686</v>
      </c>
      <c r="J174" s="45">
        <v>11.6175</v>
      </c>
      <c r="K174" s="45">
        <v>14.4495</v>
      </c>
      <c r="L174" s="45">
        <v>1.3449</v>
      </c>
      <c r="M174" s="45">
        <v>1.43E-2</v>
      </c>
      <c r="N174" s="45">
        <v>1.4461999999999999</v>
      </c>
      <c r="O174" s="45">
        <v>1.5295000000000001</v>
      </c>
      <c r="P174" s="45">
        <v>2.1019999999999999</v>
      </c>
    </row>
    <row r="175" spans="1:16">
      <c r="A175" s="8">
        <v>45536</v>
      </c>
      <c r="B175" s="45">
        <v>7.4104000000000001</v>
      </c>
      <c r="C175" s="45">
        <v>3.1185999999999998</v>
      </c>
      <c r="D175" s="45">
        <v>7.7664999999999997</v>
      </c>
      <c r="E175" s="45">
        <v>9.4026999999999994</v>
      </c>
      <c r="F175" s="45">
        <v>13.4133</v>
      </c>
      <c r="G175" s="45">
        <v>11.0677</v>
      </c>
      <c r="H175" s="45">
        <v>4.5368000000000004</v>
      </c>
      <c r="I175" s="45">
        <v>12.100899999999999</v>
      </c>
      <c r="J175" s="45">
        <v>11.4803</v>
      </c>
      <c r="K175" s="45">
        <v>14.121700000000001</v>
      </c>
      <c r="L175" s="45">
        <v>1.2737000000000001</v>
      </c>
      <c r="M175" s="45">
        <v>0.02</v>
      </c>
      <c r="N175" s="45">
        <v>1.3955</v>
      </c>
      <c r="O175" s="45">
        <v>1.5812999999999999</v>
      </c>
      <c r="P175" s="45">
        <v>3.4016999999999999</v>
      </c>
    </row>
    <row r="176" spans="1:16">
      <c r="A176" s="8">
        <v>45566</v>
      </c>
      <c r="B176" s="45">
        <v>7.0380000000000003</v>
      </c>
      <c r="C176" s="45">
        <v>3.1665000000000001</v>
      </c>
      <c r="D176" s="45">
        <v>7.2367999999999997</v>
      </c>
      <c r="E176" s="45">
        <v>10.1295</v>
      </c>
      <c r="F176" s="45">
        <v>6.5445000000000002</v>
      </c>
      <c r="G176" s="45">
        <v>10.801399999999999</v>
      </c>
      <c r="H176" s="45">
        <v>4.5608000000000004</v>
      </c>
      <c r="I176" s="45">
        <v>11.928599999999999</v>
      </c>
      <c r="J176" s="45">
        <v>11.8833</v>
      </c>
      <c r="K176" s="45">
        <v>13.564500000000001</v>
      </c>
      <c r="L176" s="45">
        <v>1.2524999999999999</v>
      </c>
      <c r="M176" s="45">
        <v>1.7899999999999999E-2</v>
      </c>
      <c r="N176" s="45">
        <v>1.3895</v>
      </c>
      <c r="O176" s="45">
        <v>1.4613</v>
      </c>
      <c r="P176" s="45">
        <v>1.9812000000000001</v>
      </c>
    </row>
    <row r="177" spans="1:16">
      <c r="A177" s="8">
        <v>45597</v>
      </c>
      <c r="B177" s="45">
        <v>6.9554</v>
      </c>
      <c r="C177" s="45">
        <v>3.3212999999999999</v>
      </c>
      <c r="D177" s="45">
        <v>7.0160999999999998</v>
      </c>
      <c r="E177" s="45">
        <v>9.1466999999999992</v>
      </c>
      <c r="F177" s="45">
        <v>11.6282</v>
      </c>
      <c r="G177" s="45">
        <v>11.406599999999999</v>
      </c>
      <c r="H177" s="45">
        <v>4.6694000000000004</v>
      </c>
      <c r="I177" s="45">
        <v>12.101800000000001</v>
      </c>
      <c r="J177" s="45">
        <v>11.424300000000001</v>
      </c>
      <c r="K177" s="45">
        <v>13.3461</v>
      </c>
      <c r="L177" s="45">
        <v>1.2809999999999999</v>
      </c>
      <c r="M177" s="45">
        <v>1.9199999999999998E-2</v>
      </c>
      <c r="N177" s="45">
        <v>1.3434999999999999</v>
      </c>
      <c r="O177" s="45">
        <v>1.3307</v>
      </c>
      <c r="P177" s="45">
        <v>1.0789</v>
      </c>
    </row>
    <row r="178" spans="1:16">
      <c r="A178" s="8">
        <v>45627</v>
      </c>
      <c r="B178" s="45">
        <v>6.5919999999999996</v>
      </c>
      <c r="C178" s="45">
        <v>3.2905000000000002</v>
      </c>
      <c r="D178" s="45">
        <v>6.6679000000000004</v>
      </c>
      <c r="E178" s="45">
        <v>8.6216000000000008</v>
      </c>
      <c r="F178" s="45">
        <v>10.0145</v>
      </c>
      <c r="G178" s="45">
        <v>10.952299999999999</v>
      </c>
      <c r="H178" s="45">
        <v>4.6951000000000001</v>
      </c>
      <c r="I178" s="45">
        <v>12.087</v>
      </c>
      <c r="J178" s="45">
        <v>11.5596</v>
      </c>
      <c r="K178" s="45">
        <v>13.1988</v>
      </c>
      <c r="L178" s="45">
        <v>1.3486</v>
      </c>
      <c r="M178" s="45">
        <v>1.46E-2</v>
      </c>
      <c r="N178" s="45">
        <v>1.4477</v>
      </c>
      <c r="O178" s="45">
        <v>1.4619</v>
      </c>
      <c r="P178" s="45">
        <v>2.0091999999999999</v>
      </c>
    </row>
    <row r="179" spans="1:16">
      <c r="A179" s="8">
        <v>45658</v>
      </c>
      <c r="B179" s="45">
        <v>7.1505999999999998</v>
      </c>
      <c r="C179" s="45">
        <v>2.9765000000000001</v>
      </c>
      <c r="D179" s="45">
        <v>7.2232000000000003</v>
      </c>
      <c r="E179" s="45">
        <v>9.4634</v>
      </c>
      <c r="F179" s="45">
        <v>9.6555999999999997</v>
      </c>
      <c r="G179" s="45">
        <v>11.4162</v>
      </c>
      <c r="H179" s="45">
        <v>4.6444000000000001</v>
      </c>
      <c r="I179" s="45">
        <v>12.279</v>
      </c>
      <c r="J179" s="45">
        <v>11.8744</v>
      </c>
      <c r="K179" s="45">
        <v>13.1043</v>
      </c>
      <c r="L179" s="45">
        <v>1.1473</v>
      </c>
      <c r="M179" s="45">
        <v>1.6299999999999999E-2</v>
      </c>
      <c r="N179" s="45">
        <v>1.2373000000000001</v>
      </c>
      <c r="O179" s="45">
        <v>1.1659999999999999</v>
      </c>
      <c r="P179" s="45">
        <v>2.0381999999999998</v>
      </c>
    </row>
    <row r="180" spans="1:16">
      <c r="A180" s="8">
        <v>45689</v>
      </c>
      <c r="B180" s="45">
        <v>7.4983000000000004</v>
      </c>
      <c r="C180" s="45">
        <v>3.6429</v>
      </c>
      <c r="D180" s="45">
        <v>7.6726999999999999</v>
      </c>
      <c r="E180" s="45">
        <v>9.1283999999999992</v>
      </c>
      <c r="F180" s="45">
        <v>10.924799999999999</v>
      </c>
      <c r="G180" s="45">
        <v>11.3886</v>
      </c>
      <c r="H180" s="45">
        <v>5.0979999999999999</v>
      </c>
      <c r="I180" s="45">
        <v>12.427</v>
      </c>
      <c r="J180" s="45">
        <v>11.679</v>
      </c>
      <c r="K180" s="45">
        <v>13.170299999999999</v>
      </c>
      <c r="L180" s="45">
        <v>1.1876</v>
      </c>
      <c r="M180" s="45">
        <v>1.4200000000000001E-2</v>
      </c>
      <c r="N180" s="45">
        <v>1.2864</v>
      </c>
      <c r="O180" s="45">
        <v>1.3786</v>
      </c>
      <c r="P180" s="45">
        <v>1.3778999999999999</v>
      </c>
    </row>
    <row r="181" spans="1:16">
      <c r="A181" s="8">
        <v>45717</v>
      </c>
      <c r="B181" s="45">
        <v>7.1430999999999996</v>
      </c>
      <c r="C181" s="45">
        <v>3.4163999999999999</v>
      </c>
      <c r="D181" s="45">
        <v>7.2046999999999999</v>
      </c>
      <c r="E181" s="45">
        <v>9.4626999999999999</v>
      </c>
      <c r="F181" s="45">
        <v>10.145099999999999</v>
      </c>
      <c r="G181" s="45">
        <v>11.6936</v>
      </c>
      <c r="H181" s="45">
        <v>4.9231999999999996</v>
      </c>
      <c r="I181" s="45">
        <v>12.7567</v>
      </c>
      <c r="J181" s="45">
        <v>11.7011</v>
      </c>
      <c r="K181" s="45">
        <v>13.7562</v>
      </c>
      <c r="L181" s="45">
        <v>1.2064999999999999</v>
      </c>
      <c r="M181" s="45">
        <v>1.7000000000000001E-2</v>
      </c>
      <c r="N181" s="45">
        <v>1.2901</v>
      </c>
      <c r="O181" s="45">
        <v>1.3243</v>
      </c>
      <c r="P181" s="45">
        <v>1.476</v>
      </c>
    </row>
    <row r="182" spans="1:16">
      <c r="A182" s="8">
        <v>45748</v>
      </c>
      <c r="B182" s="45">
        <v>7.5824999999999996</v>
      </c>
      <c r="C182" s="45">
        <v>3.0394000000000001</v>
      </c>
      <c r="D182" s="45">
        <v>7.9562999999999997</v>
      </c>
      <c r="E182" s="45">
        <v>9.0861000000000001</v>
      </c>
      <c r="F182" s="45">
        <v>9.3406000000000002</v>
      </c>
      <c r="G182" s="45">
        <v>11.755800000000001</v>
      </c>
      <c r="H182" s="45">
        <v>4.5499000000000001</v>
      </c>
      <c r="I182" s="45">
        <v>12.912100000000001</v>
      </c>
      <c r="J182" s="45">
        <v>11.831899999999999</v>
      </c>
      <c r="K182" s="45">
        <v>13.7532</v>
      </c>
      <c r="L182" s="45">
        <v>1.1363000000000001</v>
      </c>
      <c r="M182" s="45">
        <v>1.35E-2</v>
      </c>
      <c r="N182" s="45">
        <v>1.2118</v>
      </c>
      <c r="O182" s="45">
        <v>1.6596</v>
      </c>
      <c r="P182" s="45">
        <v>1.2061999999999999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49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9" t="s">
        <v>0</v>
      </c>
      <c r="B6" s="258" t="s">
        <v>215</v>
      </c>
      <c r="C6" s="259" t="s">
        <v>129</v>
      </c>
      <c r="D6" s="259" t="s">
        <v>188</v>
      </c>
    </row>
    <row r="7" spans="1:6" s="20" customFormat="1" ht="15" customHeight="1">
      <c r="A7" s="200"/>
      <c r="B7" s="258"/>
      <c r="C7" s="260"/>
      <c r="D7" s="260"/>
    </row>
    <row r="8" spans="1:6" s="20" customFormat="1" ht="25.5" customHeight="1">
      <c r="A8" s="201"/>
      <c r="B8" s="258"/>
      <c r="C8" s="261"/>
      <c r="D8" s="261"/>
    </row>
    <row r="9" spans="1:6" s="20" customFormat="1" hidden="1">
      <c r="A9" s="115"/>
      <c r="B9" s="125"/>
      <c r="C9" s="126"/>
      <c r="D9" s="126"/>
    </row>
    <row r="10" spans="1:6" s="20" customFormat="1">
      <c r="A10" s="18">
        <v>1</v>
      </c>
      <c r="B10" s="146">
        <v>2</v>
      </c>
      <c r="C10" s="146">
        <v>3</v>
      </c>
      <c r="D10" s="47">
        <v>4</v>
      </c>
    </row>
    <row r="11" spans="1:6" hidden="1" outlineLevel="1">
      <c r="A11" s="48">
        <v>40544</v>
      </c>
      <c r="B11" s="147">
        <v>10</v>
      </c>
      <c r="C11" s="147">
        <v>49</v>
      </c>
      <c r="D11" s="143" t="s">
        <v>189</v>
      </c>
      <c r="E11" s="43"/>
      <c r="F11" s="43"/>
    </row>
    <row r="12" spans="1:6" hidden="1" outlineLevel="1">
      <c r="A12" s="48">
        <v>40575</v>
      </c>
      <c r="B12" s="147">
        <v>10</v>
      </c>
      <c r="C12" s="147">
        <v>48</v>
      </c>
      <c r="D12" s="143" t="s">
        <v>189</v>
      </c>
      <c r="E12" s="43"/>
      <c r="F12" s="43"/>
    </row>
    <row r="13" spans="1:6" hidden="1" outlineLevel="1">
      <c r="A13" s="48">
        <v>40603</v>
      </c>
      <c r="B13" s="147">
        <v>10</v>
      </c>
      <c r="C13" s="147">
        <v>46</v>
      </c>
      <c r="D13" s="143" t="s">
        <v>189</v>
      </c>
      <c r="E13" s="43"/>
      <c r="F13" s="43"/>
    </row>
    <row r="14" spans="1:6" hidden="1" outlineLevel="1">
      <c r="A14" s="48">
        <v>40634</v>
      </c>
      <c r="B14" s="147">
        <v>10</v>
      </c>
      <c r="C14" s="147">
        <v>45</v>
      </c>
      <c r="D14" s="143" t="s">
        <v>189</v>
      </c>
      <c r="E14" s="43"/>
      <c r="F14" s="43"/>
    </row>
    <row r="15" spans="1:6" hidden="1" outlineLevel="1">
      <c r="A15" s="48">
        <v>40664</v>
      </c>
      <c r="B15" s="147">
        <v>10</v>
      </c>
      <c r="C15" s="147">
        <v>43</v>
      </c>
      <c r="D15" s="143" t="s">
        <v>189</v>
      </c>
      <c r="E15" s="43"/>
      <c r="F15" s="43"/>
    </row>
    <row r="16" spans="1:6" hidden="1" outlineLevel="1">
      <c r="A16" s="48">
        <v>40695</v>
      </c>
      <c r="B16" s="147">
        <v>10</v>
      </c>
      <c r="C16" s="147">
        <v>39</v>
      </c>
      <c r="D16" s="143" t="s">
        <v>189</v>
      </c>
      <c r="E16" s="43"/>
      <c r="F16" s="43"/>
    </row>
    <row r="17" spans="1:6" hidden="1" outlineLevel="1">
      <c r="A17" s="48">
        <v>40725</v>
      </c>
      <c r="B17" s="147">
        <v>10</v>
      </c>
      <c r="C17" s="147">
        <v>36</v>
      </c>
      <c r="D17" s="143" t="s">
        <v>189</v>
      </c>
      <c r="E17" s="43"/>
      <c r="F17" s="43"/>
    </row>
    <row r="18" spans="1:6" hidden="1" outlineLevel="1">
      <c r="A18" s="48">
        <v>40756</v>
      </c>
      <c r="B18" s="147">
        <v>10</v>
      </c>
      <c r="C18" s="147">
        <v>35</v>
      </c>
      <c r="D18" s="143" t="s">
        <v>189</v>
      </c>
      <c r="E18" s="43"/>
      <c r="F18" s="43"/>
    </row>
    <row r="19" spans="1:6" hidden="1" outlineLevel="1">
      <c r="A19" s="48">
        <v>40787</v>
      </c>
      <c r="B19" s="147">
        <v>10</v>
      </c>
      <c r="C19" s="147">
        <v>35</v>
      </c>
      <c r="D19" s="143" t="s">
        <v>189</v>
      </c>
      <c r="E19" s="43"/>
      <c r="F19" s="43"/>
    </row>
    <row r="20" spans="1:6" hidden="1" outlineLevel="1">
      <c r="A20" s="48">
        <v>40817</v>
      </c>
      <c r="B20" s="147">
        <v>9</v>
      </c>
      <c r="C20" s="147">
        <v>33</v>
      </c>
      <c r="D20" s="143" t="s">
        <v>189</v>
      </c>
      <c r="E20" s="43"/>
      <c r="F20" s="43"/>
    </row>
    <row r="21" spans="1:6" hidden="1" outlineLevel="1">
      <c r="A21" s="48">
        <v>40848</v>
      </c>
      <c r="B21" s="147">
        <v>9</v>
      </c>
      <c r="C21" s="147">
        <v>33</v>
      </c>
      <c r="D21" s="143" t="s">
        <v>189</v>
      </c>
      <c r="E21" s="43"/>
      <c r="F21" s="43"/>
    </row>
    <row r="22" spans="1:6" hidden="1" outlineLevel="1">
      <c r="A22" s="48">
        <v>40878</v>
      </c>
      <c r="B22" s="147">
        <v>9</v>
      </c>
      <c r="C22" s="147">
        <v>29</v>
      </c>
      <c r="D22" s="143" t="s">
        <v>189</v>
      </c>
      <c r="E22" s="43"/>
      <c r="F22" s="43"/>
    </row>
    <row r="23" spans="1:6" hidden="1" outlineLevel="1">
      <c r="A23" s="48">
        <v>40909</v>
      </c>
      <c r="B23" s="147">
        <v>9</v>
      </c>
      <c r="C23" s="147">
        <v>29</v>
      </c>
      <c r="D23" s="143" t="s">
        <v>189</v>
      </c>
      <c r="E23" s="43"/>
      <c r="F23" s="43"/>
    </row>
    <row r="24" spans="1:6" hidden="1" outlineLevel="1">
      <c r="A24" s="48">
        <v>40940</v>
      </c>
      <c r="B24" s="147">
        <v>9</v>
      </c>
      <c r="C24" s="147">
        <v>29</v>
      </c>
      <c r="D24" s="143" t="s">
        <v>189</v>
      </c>
      <c r="E24" s="43"/>
      <c r="F24" s="43"/>
    </row>
    <row r="25" spans="1:6" hidden="1" outlineLevel="1">
      <c r="A25" s="48">
        <v>40969</v>
      </c>
      <c r="B25" s="147">
        <v>9</v>
      </c>
      <c r="C25" s="147">
        <v>29</v>
      </c>
      <c r="D25" s="143" t="s">
        <v>189</v>
      </c>
      <c r="E25" s="43"/>
      <c r="F25" s="43"/>
    </row>
    <row r="26" spans="1:6" hidden="1" outlineLevel="1">
      <c r="A26" s="48">
        <v>41000</v>
      </c>
      <c r="B26" s="147">
        <v>9</v>
      </c>
      <c r="C26" s="147">
        <v>26</v>
      </c>
      <c r="D26" s="143" t="s">
        <v>189</v>
      </c>
      <c r="E26" s="43"/>
      <c r="F26" s="43"/>
    </row>
    <row r="27" spans="1:6" hidden="1" outlineLevel="1">
      <c r="A27" s="48">
        <v>41030</v>
      </c>
      <c r="B27" s="147">
        <v>9</v>
      </c>
      <c r="C27" s="147">
        <v>26</v>
      </c>
      <c r="D27" s="143" t="s">
        <v>189</v>
      </c>
      <c r="E27" s="43"/>
      <c r="F27" s="43"/>
    </row>
    <row r="28" spans="1:6" hidden="1" outlineLevel="1">
      <c r="A28" s="48">
        <v>41061</v>
      </c>
      <c r="B28" s="147">
        <v>9</v>
      </c>
      <c r="C28" s="147">
        <v>24</v>
      </c>
      <c r="D28" s="143" t="s">
        <v>189</v>
      </c>
      <c r="E28" s="43"/>
      <c r="F28" s="43"/>
    </row>
    <row r="29" spans="1:6" hidden="1" outlineLevel="1">
      <c r="A29" s="48">
        <v>41091</v>
      </c>
      <c r="B29" s="147">
        <v>9</v>
      </c>
      <c r="C29" s="147">
        <v>23</v>
      </c>
      <c r="D29" s="143" t="s">
        <v>189</v>
      </c>
      <c r="E29" s="43"/>
      <c r="F29" s="43"/>
    </row>
    <row r="30" spans="1:6" hidden="1" outlineLevel="1">
      <c r="A30" s="48">
        <v>41122</v>
      </c>
      <c r="B30" s="147">
        <v>9</v>
      </c>
      <c r="C30" s="147">
        <v>20</v>
      </c>
      <c r="D30" s="143" t="s">
        <v>189</v>
      </c>
      <c r="E30" s="43"/>
      <c r="F30" s="43"/>
    </row>
    <row r="31" spans="1:6" hidden="1" outlineLevel="1">
      <c r="A31" s="48">
        <v>41153</v>
      </c>
      <c r="B31" s="147">
        <v>9</v>
      </c>
      <c r="C31" s="147">
        <v>19</v>
      </c>
      <c r="D31" s="143" t="s">
        <v>189</v>
      </c>
      <c r="E31" s="43"/>
      <c r="F31" s="43"/>
    </row>
    <row r="32" spans="1:6" hidden="1" outlineLevel="1">
      <c r="A32" s="48">
        <v>41183</v>
      </c>
      <c r="B32" s="147">
        <v>9</v>
      </c>
      <c r="C32" s="147">
        <v>18</v>
      </c>
      <c r="D32" s="143" t="s">
        <v>189</v>
      </c>
      <c r="E32" s="43"/>
      <c r="F32" s="43"/>
    </row>
    <row r="33" spans="1:6" hidden="1" outlineLevel="1">
      <c r="A33" s="48">
        <v>41214</v>
      </c>
      <c r="B33" s="147">
        <v>9</v>
      </c>
      <c r="C33" s="147">
        <v>18</v>
      </c>
      <c r="D33" s="143" t="s">
        <v>189</v>
      </c>
      <c r="E33" s="43"/>
      <c r="F33" s="43"/>
    </row>
    <row r="34" spans="1:6" hidden="1" outlineLevel="1">
      <c r="A34" s="48">
        <v>41244</v>
      </c>
      <c r="B34" s="147">
        <v>9</v>
      </c>
      <c r="C34" s="147">
        <v>18</v>
      </c>
      <c r="D34" s="143" t="s">
        <v>189</v>
      </c>
      <c r="E34" s="43"/>
      <c r="F34" s="43"/>
    </row>
    <row r="35" spans="1:6" hidden="1" outlineLevel="1">
      <c r="A35" s="48">
        <v>41275</v>
      </c>
      <c r="B35" s="147">
        <v>9</v>
      </c>
      <c r="C35" s="147">
        <v>18</v>
      </c>
      <c r="D35" s="143" t="s">
        <v>189</v>
      </c>
      <c r="E35" s="43"/>
      <c r="F35" s="43"/>
    </row>
    <row r="36" spans="1:6" hidden="1" outlineLevel="1">
      <c r="A36" s="48">
        <v>41306</v>
      </c>
      <c r="B36" s="147">
        <v>9</v>
      </c>
      <c r="C36" s="147">
        <v>17</v>
      </c>
      <c r="D36" s="143" t="s">
        <v>189</v>
      </c>
      <c r="E36" s="43"/>
      <c r="F36" s="43"/>
    </row>
    <row r="37" spans="1:6" hidden="1" outlineLevel="1">
      <c r="A37" s="48">
        <v>41334</v>
      </c>
      <c r="B37" s="147">
        <v>9</v>
      </c>
      <c r="C37" s="147">
        <v>17</v>
      </c>
      <c r="D37" s="143" t="s">
        <v>189</v>
      </c>
      <c r="E37" s="43"/>
      <c r="F37" s="43"/>
    </row>
    <row r="38" spans="1:6" hidden="1" outlineLevel="1">
      <c r="A38" s="48">
        <v>41365</v>
      </c>
      <c r="B38" s="147">
        <v>9</v>
      </c>
      <c r="C38" s="147">
        <v>17</v>
      </c>
      <c r="D38" s="143" t="s">
        <v>189</v>
      </c>
      <c r="E38" s="43"/>
      <c r="F38" s="43"/>
    </row>
    <row r="39" spans="1:6" hidden="1" outlineLevel="1">
      <c r="A39" s="48">
        <v>41395</v>
      </c>
      <c r="B39" s="147">
        <v>9</v>
      </c>
      <c r="C39" s="147">
        <v>17</v>
      </c>
      <c r="D39" s="143" t="s">
        <v>189</v>
      </c>
      <c r="E39" s="43"/>
      <c r="F39" s="43"/>
    </row>
    <row r="40" spans="1:6" hidden="1" outlineLevel="1">
      <c r="A40" s="48">
        <v>41426</v>
      </c>
      <c r="B40" s="147">
        <v>9</v>
      </c>
      <c r="C40" s="147">
        <v>17</v>
      </c>
      <c r="D40" s="143" t="s">
        <v>189</v>
      </c>
      <c r="E40" s="43"/>
      <c r="F40" s="43"/>
    </row>
    <row r="41" spans="1:6" hidden="1" outlineLevel="1">
      <c r="A41" s="48">
        <v>41456</v>
      </c>
      <c r="B41" s="147">
        <v>9</v>
      </c>
      <c r="C41" s="147">
        <v>17</v>
      </c>
      <c r="D41" s="143" t="s">
        <v>189</v>
      </c>
      <c r="E41" s="43"/>
      <c r="F41" s="43"/>
    </row>
    <row r="42" spans="1:6" hidden="1" outlineLevel="1">
      <c r="A42" s="48">
        <v>41487</v>
      </c>
      <c r="B42" s="147">
        <v>9</v>
      </c>
      <c r="C42" s="147">
        <v>16</v>
      </c>
      <c r="D42" s="143" t="s">
        <v>189</v>
      </c>
      <c r="E42" s="43"/>
      <c r="F42" s="43"/>
    </row>
    <row r="43" spans="1:6" hidden="1" outlineLevel="1">
      <c r="A43" s="48">
        <v>41518</v>
      </c>
      <c r="B43" s="147">
        <v>9</v>
      </c>
      <c r="C43" s="147">
        <v>15</v>
      </c>
      <c r="D43" s="143" t="s">
        <v>189</v>
      </c>
      <c r="E43" s="43"/>
      <c r="F43" s="43"/>
    </row>
    <row r="44" spans="1:6" hidden="1" outlineLevel="1">
      <c r="A44" s="48">
        <v>41548</v>
      </c>
      <c r="B44" s="147">
        <v>9</v>
      </c>
      <c r="C44" s="147">
        <v>15</v>
      </c>
      <c r="D44" s="143" t="s">
        <v>189</v>
      </c>
      <c r="E44" s="43"/>
      <c r="F44" s="43"/>
    </row>
    <row r="45" spans="1:6" hidden="1" outlineLevel="1">
      <c r="A45" s="48">
        <v>41579</v>
      </c>
      <c r="B45" s="147">
        <v>9</v>
      </c>
      <c r="C45" s="147">
        <v>15</v>
      </c>
      <c r="D45" s="143" t="s">
        <v>189</v>
      </c>
      <c r="E45" s="43"/>
      <c r="F45" s="43"/>
    </row>
    <row r="46" spans="1:6" hidden="1" outlineLevel="1">
      <c r="A46" s="48">
        <v>41609</v>
      </c>
      <c r="B46" s="147">
        <v>9</v>
      </c>
      <c r="C46" s="147">
        <v>15</v>
      </c>
      <c r="D46" s="143" t="s">
        <v>189</v>
      </c>
      <c r="E46" s="43"/>
      <c r="F46" s="43"/>
    </row>
    <row r="47" spans="1:6" hidden="1" outlineLevel="1">
      <c r="A47" s="48">
        <v>41640</v>
      </c>
      <c r="B47" s="147">
        <v>9</v>
      </c>
      <c r="C47" s="147">
        <v>15</v>
      </c>
      <c r="D47" s="143" t="s">
        <v>189</v>
      </c>
      <c r="E47" s="43"/>
      <c r="F47" s="43"/>
    </row>
    <row r="48" spans="1:6" hidden="1" outlineLevel="1">
      <c r="A48" s="48">
        <v>41671</v>
      </c>
      <c r="B48" s="147">
        <v>9</v>
      </c>
      <c r="C48" s="147">
        <v>15</v>
      </c>
      <c r="D48" s="143" t="s">
        <v>189</v>
      </c>
      <c r="E48" s="43"/>
      <c r="F48" s="43"/>
    </row>
    <row r="49" spans="1:6" hidden="1" outlineLevel="1">
      <c r="A49" s="48">
        <v>41699</v>
      </c>
      <c r="B49" s="147">
        <v>9</v>
      </c>
      <c r="C49" s="147">
        <v>14</v>
      </c>
      <c r="D49" s="143" t="s">
        <v>189</v>
      </c>
      <c r="E49" s="43"/>
      <c r="F49" s="43"/>
    </row>
    <row r="50" spans="1:6" hidden="1" outlineLevel="1">
      <c r="A50" s="48">
        <v>41730</v>
      </c>
      <c r="B50" s="147">
        <v>9</v>
      </c>
      <c r="C50" s="147">
        <v>14</v>
      </c>
      <c r="D50" s="143" t="s">
        <v>189</v>
      </c>
      <c r="E50" s="43"/>
      <c r="F50" s="43"/>
    </row>
    <row r="51" spans="1:6" hidden="1" outlineLevel="1">
      <c r="A51" s="48">
        <v>41760</v>
      </c>
      <c r="B51" s="147">
        <v>9</v>
      </c>
      <c r="C51" s="147">
        <v>14</v>
      </c>
      <c r="D51" s="143" t="s">
        <v>189</v>
      </c>
      <c r="E51" s="43"/>
      <c r="F51" s="43"/>
    </row>
    <row r="52" spans="1:6" hidden="1" outlineLevel="1">
      <c r="A52" s="48">
        <v>41791</v>
      </c>
      <c r="B52" s="147">
        <v>9</v>
      </c>
      <c r="C52" s="147">
        <v>13</v>
      </c>
      <c r="D52" s="143" t="s">
        <v>189</v>
      </c>
      <c r="E52" s="43"/>
      <c r="F52" s="43"/>
    </row>
    <row r="53" spans="1:6" hidden="1" outlineLevel="1">
      <c r="A53" s="48">
        <v>41821</v>
      </c>
      <c r="B53" s="147">
        <v>9</v>
      </c>
      <c r="C53" s="147">
        <v>13</v>
      </c>
      <c r="D53" s="143" t="s">
        <v>189</v>
      </c>
      <c r="E53" s="43"/>
      <c r="F53" s="43"/>
    </row>
    <row r="54" spans="1:6" hidden="1" outlineLevel="1" collapsed="1">
      <c r="A54" s="48">
        <v>41852</v>
      </c>
      <c r="B54" s="147">
        <v>9</v>
      </c>
      <c r="C54" s="147">
        <v>13</v>
      </c>
      <c r="D54" s="143" t="s">
        <v>189</v>
      </c>
      <c r="E54" s="43"/>
      <c r="F54" s="43"/>
    </row>
    <row r="55" spans="1:6" hidden="1" outlineLevel="1" collapsed="1">
      <c r="A55" s="48">
        <v>41883</v>
      </c>
      <c r="B55" s="147">
        <v>9</v>
      </c>
      <c r="C55" s="147">
        <v>13</v>
      </c>
      <c r="D55" s="143" t="s">
        <v>189</v>
      </c>
      <c r="E55" s="43"/>
      <c r="F55" s="43"/>
    </row>
    <row r="56" spans="1:6" hidden="1" outlineLevel="1" collapsed="1">
      <c r="A56" s="48">
        <v>41913</v>
      </c>
      <c r="B56" s="147">
        <v>8</v>
      </c>
      <c r="C56" s="147">
        <v>13</v>
      </c>
      <c r="D56" s="143" t="s">
        <v>189</v>
      </c>
      <c r="E56" s="43"/>
      <c r="F56" s="43"/>
    </row>
    <row r="57" spans="1:6" hidden="1" outlineLevel="1" collapsed="1">
      <c r="A57" s="48">
        <v>41944</v>
      </c>
      <c r="B57" s="147">
        <v>8</v>
      </c>
      <c r="C57" s="147">
        <v>13</v>
      </c>
      <c r="D57" s="143" t="s">
        <v>189</v>
      </c>
      <c r="E57" s="43"/>
      <c r="F57" s="43"/>
    </row>
    <row r="58" spans="1:6" hidden="1" outlineLevel="1">
      <c r="A58" s="48">
        <v>41974</v>
      </c>
      <c r="B58" s="147">
        <v>8</v>
      </c>
      <c r="C58" s="147">
        <v>13</v>
      </c>
      <c r="D58" s="143" t="s">
        <v>189</v>
      </c>
      <c r="E58" s="43"/>
      <c r="F58" s="43"/>
    </row>
    <row r="59" spans="1:6" hidden="1" outlineLevel="1">
      <c r="A59" s="48">
        <v>42005</v>
      </c>
      <c r="B59" s="147">
        <v>7</v>
      </c>
      <c r="C59" s="147">
        <v>10</v>
      </c>
      <c r="D59" s="143" t="s">
        <v>189</v>
      </c>
      <c r="E59" s="43"/>
      <c r="F59" s="43"/>
    </row>
    <row r="60" spans="1:6" hidden="1" outlineLevel="1" collapsed="1">
      <c r="A60" s="48">
        <v>42036</v>
      </c>
      <c r="B60" s="147">
        <v>7</v>
      </c>
      <c r="C60" s="147">
        <v>10</v>
      </c>
      <c r="D60" s="143" t="s">
        <v>189</v>
      </c>
      <c r="E60" s="43"/>
      <c r="F60" s="43"/>
    </row>
    <row r="61" spans="1:6" hidden="1" outlineLevel="1" collapsed="1">
      <c r="A61" s="48">
        <v>42064</v>
      </c>
      <c r="B61" s="147">
        <v>7</v>
      </c>
      <c r="C61" s="147">
        <v>10</v>
      </c>
      <c r="D61" s="143" t="s">
        <v>189</v>
      </c>
      <c r="E61" s="43"/>
      <c r="F61" s="43"/>
    </row>
    <row r="62" spans="1:6" hidden="1" outlineLevel="1" collapsed="1">
      <c r="A62" s="48">
        <v>42095</v>
      </c>
      <c r="B62" s="147">
        <v>7</v>
      </c>
      <c r="C62" s="147">
        <v>9</v>
      </c>
      <c r="D62" s="143" t="s">
        <v>189</v>
      </c>
      <c r="E62" s="43"/>
      <c r="F62" s="43"/>
    </row>
    <row r="63" spans="1:6" hidden="1" outlineLevel="1" collapsed="1">
      <c r="A63" s="48">
        <v>42125</v>
      </c>
      <c r="B63" s="147">
        <v>6</v>
      </c>
      <c r="C63" s="147">
        <v>8</v>
      </c>
      <c r="D63" s="143" t="s">
        <v>189</v>
      </c>
      <c r="E63" s="43"/>
      <c r="F63" s="43"/>
    </row>
    <row r="64" spans="1:6" hidden="1" outlineLevel="1">
      <c r="A64" s="48">
        <v>42156</v>
      </c>
      <c r="B64" s="147">
        <v>6</v>
      </c>
      <c r="C64" s="147">
        <v>8</v>
      </c>
      <c r="D64" s="143" t="s">
        <v>189</v>
      </c>
      <c r="E64" s="43"/>
      <c r="F64" s="43"/>
    </row>
    <row r="65" spans="1:6" hidden="1" outlineLevel="1">
      <c r="A65" s="48">
        <v>42186</v>
      </c>
      <c r="B65" s="147">
        <v>6</v>
      </c>
      <c r="C65" s="147">
        <v>7</v>
      </c>
      <c r="D65" s="143" t="s">
        <v>189</v>
      </c>
      <c r="E65" s="43"/>
      <c r="F65" s="43"/>
    </row>
    <row r="66" spans="1:6" hidden="1" outlineLevel="1">
      <c r="A66" s="48">
        <v>42217</v>
      </c>
      <c r="B66" s="147">
        <v>6</v>
      </c>
      <c r="C66" s="147">
        <v>7</v>
      </c>
      <c r="D66" s="143" t="s">
        <v>189</v>
      </c>
      <c r="E66" s="43"/>
      <c r="F66" s="43"/>
    </row>
    <row r="67" spans="1:6" hidden="1" outlineLevel="1">
      <c r="A67" s="48">
        <v>42248</v>
      </c>
      <c r="B67" s="147">
        <v>6</v>
      </c>
      <c r="C67" s="147">
        <v>7</v>
      </c>
      <c r="D67" s="143" t="s">
        <v>189</v>
      </c>
      <c r="E67" s="43"/>
      <c r="F67" s="43"/>
    </row>
    <row r="68" spans="1:6" hidden="1" outlineLevel="1" collapsed="1">
      <c r="A68" s="48">
        <v>42278</v>
      </c>
      <c r="B68" s="147">
        <v>6</v>
      </c>
      <c r="C68" s="147">
        <v>7</v>
      </c>
      <c r="D68" s="143" t="s">
        <v>189</v>
      </c>
      <c r="E68" s="43"/>
      <c r="F68" s="43"/>
    </row>
    <row r="69" spans="1:6" hidden="1" outlineLevel="1" collapsed="1">
      <c r="A69" s="48">
        <v>42309</v>
      </c>
      <c r="B69" s="147">
        <v>6</v>
      </c>
      <c r="C69" s="147">
        <v>7</v>
      </c>
      <c r="D69" s="143" t="s">
        <v>189</v>
      </c>
      <c r="E69" s="43"/>
      <c r="F69" s="43"/>
    </row>
    <row r="70" spans="1:6" hidden="1" outlineLevel="1" collapsed="1">
      <c r="A70" s="48">
        <v>42339</v>
      </c>
      <c r="B70" s="147">
        <v>5</v>
      </c>
      <c r="C70" s="147">
        <v>6</v>
      </c>
      <c r="D70" s="43">
        <v>949</v>
      </c>
      <c r="E70" s="43"/>
      <c r="F70" s="43"/>
    </row>
    <row r="71" spans="1:6" hidden="1" outlineLevel="1" collapsed="1">
      <c r="A71" s="48">
        <v>42370</v>
      </c>
      <c r="B71" s="147">
        <v>5</v>
      </c>
      <c r="C71" s="147">
        <v>6</v>
      </c>
      <c r="D71" s="43">
        <v>949</v>
      </c>
      <c r="E71" s="43"/>
      <c r="F71" s="43"/>
    </row>
    <row r="72" spans="1:6" hidden="1" outlineLevel="1" collapsed="1">
      <c r="A72" s="48">
        <v>42401</v>
      </c>
      <c r="B72" s="147">
        <v>5</v>
      </c>
      <c r="C72" s="147">
        <v>6</v>
      </c>
      <c r="D72" s="43">
        <v>949</v>
      </c>
      <c r="E72" s="43"/>
      <c r="F72" s="43"/>
    </row>
    <row r="73" spans="1:6" hidden="1" outlineLevel="1" collapsed="1">
      <c r="A73" s="48">
        <v>42430</v>
      </c>
      <c r="B73" s="147">
        <v>5</v>
      </c>
      <c r="C73" s="147">
        <v>6</v>
      </c>
      <c r="D73" s="43">
        <v>797</v>
      </c>
      <c r="E73" s="43"/>
      <c r="F73" s="43"/>
    </row>
    <row r="74" spans="1:6" hidden="1" outlineLevel="1" collapsed="1">
      <c r="A74" s="48">
        <v>42461</v>
      </c>
      <c r="B74" s="147">
        <v>5</v>
      </c>
      <c r="C74" s="147">
        <v>6</v>
      </c>
      <c r="D74" s="43">
        <v>797</v>
      </c>
      <c r="E74" s="43"/>
      <c r="F74" s="43"/>
    </row>
    <row r="75" spans="1:6" hidden="1" outlineLevel="2">
      <c r="A75" s="48">
        <v>42491</v>
      </c>
      <c r="B75" s="147">
        <v>5</v>
      </c>
      <c r="C75" s="147">
        <v>5</v>
      </c>
      <c r="D75" s="43">
        <v>797</v>
      </c>
      <c r="E75" s="43"/>
      <c r="F75" s="43"/>
    </row>
    <row r="76" spans="1:6" hidden="1" outlineLevel="1" collapsed="1">
      <c r="A76" s="48">
        <v>42522</v>
      </c>
      <c r="B76" s="147">
        <v>5</v>
      </c>
      <c r="C76" s="147">
        <v>4</v>
      </c>
      <c r="D76" s="43">
        <v>784</v>
      </c>
      <c r="E76" s="43"/>
      <c r="F76" s="43"/>
    </row>
    <row r="77" spans="1:6" hidden="1" outlineLevel="1" collapsed="1">
      <c r="A77" s="48">
        <v>42552</v>
      </c>
      <c r="B77" s="147">
        <v>5</v>
      </c>
      <c r="C77" s="147">
        <v>4</v>
      </c>
      <c r="D77" s="43">
        <v>784</v>
      </c>
    </row>
    <row r="78" spans="1:6" hidden="1" outlineLevel="1" collapsed="1">
      <c r="A78" s="48">
        <v>42583</v>
      </c>
      <c r="B78" s="147">
        <v>5</v>
      </c>
      <c r="C78" s="147">
        <v>4</v>
      </c>
      <c r="D78" s="43">
        <v>784</v>
      </c>
    </row>
    <row r="79" spans="1:6" hidden="1" outlineLevel="1" collapsed="1">
      <c r="A79" s="48">
        <v>42614</v>
      </c>
      <c r="B79" s="147">
        <v>5</v>
      </c>
      <c r="C79" s="147">
        <v>4</v>
      </c>
      <c r="D79" s="19">
        <v>785</v>
      </c>
    </row>
    <row r="80" spans="1:6" hidden="1" outlineLevel="1" collapsed="1">
      <c r="A80" s="48">
        <v>42644</v>
      </c>
      <c r="B80" s="147">
        <v>5</v>
      </c>
      <c r="C80" s="147">
        <v>4</v>
      </c>
      <c r="D80" s="19">
        <v>785</v>
      </c>
    </row>
    <row r="81" spans="1:4" hidden="1" outlineLevel="1" collapsed="1">
      <c r="A81" s="48">
        <v>42675</v>
      </c>
      <c r="B81" s="147">
        <v>5</v>
      </c>
      <c r="C81" s="147">
        <v>4</v>
      </c>
      <c r="D81" s="19">
        <v>785</v>
      </c>
    </row>
    <row r="82" spans="1:4" hidden="1" outlineLevel="1" collapsed="1">
      <c r="A82" s="48">
        <v>42705</v>
      </c>
      <c r="B82" s="147">
        <v>4</v>
      </c>
      <c r="C82" s="147">
        <v>4</v>
      </c>
      <c r="D82" s="19">
        <v>743</v>
      </c>
    </row>
    <row r="83" spans="1:4" hidden="1" outlineLevel="1" collapsed="1">
      <c r="A83" s="48">
        <v>42736</v>
      </c>
      <c r="B83" s="147">
        <v>4</v>
      </c>
      <c r="C83" s="147">
        <v>4</v>
      </c>
      <c r="D83" s="19">
        <v>743</v>
      </c>
    </row>
    <row r="84" spans="1:4" hidden="1" outlineLevel="1" collapsed="1">
      <c r="A84" s="48">
        <v>42767</v>
      </c>
      <c r="B84" s="147">
        <v>4</v>
      </c>
      <c r="C84" s="147">
        <v>4</v>
      </c>
      <c r="D84" s="19">
        <v>743</v>
      </c>
    </row>
    <row r="85" spans="1:4" hidden="1" outlineLevel="1" collapsed="1">
      <c r="A85" s="48">
        <v>42795</v>
      </c>
      <c r="B85" s="147">
        <v>4</v>
      </c>
      <c r="C85" s="147">
        <v>4</v>
      </c>
      <c r="D85" s="19">
        <v>733</v>
      </c>
    </row>
    <row r="86" spans="1:4" hidden="1" outlineLevel="1" collapsed="1">
      <c r="A86" s="48">
        <v>42826</v>
      </c>
      <c r="B86" s="147">
        <v>3</v>
      </c>
      <c r="C86" s="147">
        <v>4</v>
      </c>
      <c r="D86" s="19">
        <v>733</v>
      </c>
    </row>
    <row r="87" spans="1:4" hidden="1" outlineLevel="1" collapsed="1">
      <c r="A87" s="48">
        <v>42856</v>
      </c>
      <c r="B87" s="147">
        <v>3</v>
      </c>
      <c r="C87" s="147">
        <v>4</v>
      </c>
      <c r="D87" s="19">
        <v>733</v>
      </c>
    </row>
    <row r="88" spans="1:4" hidden="1" outlineLevel="1" collapsed="1">
      <c r="A88" s="48">
        <v>42887</v>
      </c>
      <c r="B88" s="147">
        <v>3</v>
      </c>
      <c r="C88" s="147">
        <v>4</v>
      </c>
      <c r="D88" s="19">
        <v>730</v>
      </c>
    </row>
    <row r="89" spans="1:4" hidden="1" outlineLevel="1" collapsed="1">
      <c r="A89" s="48">
        <v>42917</v>
      </c>
      <c r="B89" s="147">
        <v>3</v>
      </c>
      <c r="C89" s="147">
        <v>4</v>
      </c>
      <c r="D89" s="19">
        <v>730</v>
      </c>
    </row>
    <row r="90" spans="1:4" hidden="1" outlineLevel="1" collapsed="1">
      <c r="A90" s="48">
        <v>42948</v>
      </c>
      <c r="B90" s="147">
        <v>3</v>
      </c>
      <c r="C90" s="147">
        <v>4</v>
      </c>
      <c r="D90" s="19">
        <v>730</v>
      </c>
    </row>
    <row r="91" spans="1:4" hidden="1" outlineLevel="1" collapsed="1">
      <c r="A91" s="48">
        <v>42979</v>
      </c>
      <c r="B91" s="147">
        <v>3</v>
      </c>
      <c r="C91" s="147">
        <v>4</v>
      </c>
      <c r="D91" s="19">
        <v>729</v>
      </c>
    </row>
    <row r="92" spans="1:4" hidden="1" outlineLevel="1" collapsed="1">
      <c r="A92" s="48">
        <v>43009</v>
      </c>
      <c r="B92" s="147">
        <v>3</v>
      </c>
      <c r="C92" s="147">
        <v>4</v>
      </c>
      <c r="D92" s="19">
        <v>729</v>
      </c>
    </row>
    <row r="93" spans="1:4" hidden="1" outlineLevel="1" collapsed="1">
      <c r="A93" s="48">
        <v>43040</v>
      </c>
      <c r="B93" s="147">
        <v>3</v>
      </c>
      <c r="C93" s="147">
        <v>4</v>
      </c>
      <c r="D93" s="19">
        <v>729</v>
      </c>
    </row>
    <row r="94" spans="1:4" hidden="1" outlineLevel="1" collapsed="1">
      <c r="A94" s="48">
        <v>43070</v>
      </c>
      <c r="B94" s="147">
        <v>3</v>
      </c>
      <c r="C94" s="147">
        <v>4</v>
      </c>
      <c r="D94" s="19">
        <v>704</v>
      </c>
    </row>
    <row r="95" spans="1:4" hidden="1" outlineLevel="1" collapsed="1">
      <c r="A95" s="48">
        <v>43101</v>
      </c>
      <c r="B95" s="147">
        <v>3</v>
      </c>
      <c r="C95" s="147">
        <v>4</v>
      </c>
      <c r="D95" s="19">
        <v>704</v>
      </c>
    </row>
    <row r="96" spans="1:4" hidden="1" outlineLevel="1" collapsed="1">
      <c r="A96" s="48">
        <v>43132</v>
      </c>
      <c r="B96" s="147">
        <v>3</v>
      </c>
      <c r="C96" s="147">
        <v>4</v>
      </c>
      <c r="D96" s="19">
        <v>704</v>
      </c>
    </row>
    <row r="97" spans="1:4" hidden="1" outlineLevel="1" collapsed="1">
      <c r="A97" s="48">
        <v>43160</v>
      </c>
      <c r="B97" s="147">
        <v>3</v>
      </c>
      <c r="C97" s="147">
        <v>4</v>
      </c>
      <c r="D97" s="19">
        <v>686</v>
      </c>
    </row>
    <row r="98" spans="1:4" hidden="1" outlineLevel="1" collapsed="1">
      <c r="A98" s="48">
        <v>43191</v>
      </c>
      <c r="B98" s="147">
        <v>3</v>
      </c>
      <c r="C98" s="147">
        <v>4</v>
      </c>
      <c r="D98" s="19">
        <v>686</v>
      </c>
    </row>
    <row r="99" spans="1:4" hidden="1" outlineLevel="1" collapsed="1">
      <c r="A99" s="48">
        <v>43221</v>
      </c>
      <c r="B99" s="147">
        <v>3</v>
      </c>
      <c r="C99" s="147">
        <v>4</v>
      </c>
      <c r="D99" s="19">
        <v>686</v>
      </c>
    </row>
    <row r="100" spans="1:4" hidden="1" outlineLevel="1" collapsed="1">
      <c r="A100" s="48">
        <v>43252</v>
      </c>
      <c r="B100" s="147">
        <v>3</v>
      </c>
      <c r="C100" s="147">
        <v>4</v>
      </c>
      <c r="D100" s="19">
        <v>667</v>
      </c>
    </row>
    <row r="101" spans="1:4" hidden="1" outlineLevel="1" collapsed="1">
      <c r="A101" s="48">
        <v>43282</v>
      </c>
      <c r="B101" s="147">
        <v>3</v>
      </c>
      <c r="C101" s="147">
        <v>4</v>
      </c>
      <c r="D101" s="19">
        <v>667</v>
      </c>
    </row>
    <row r="102" spans="1:4" hidden="1" outlineLevel="1" collapsed="1">
      <c r="A102" s="48">
        <v>43313</v>
      </c>
      <c r="B102" s="147">
        <v>3</v>
      </c>
      <c r="C102" s="147">
        <v>4</v>
      </c>
      <c r="D102" s="19">
        <v>667</v>
      </c>
    </row>
    <row r="103" spans="1:4" hidden="1" outlineLevel="1" collapsed="1">
      <c r="A103" s="48">
        <v>43344</v>
      </c>
      <c r="B103" s="147">
        <v>3</v>
      </c>
      <c r="C103" s="147">
        <v>4</v>
      </c>
      <c r="D103" s="19">
        <v>641</v>
      </c>
    </row>
    <row r="104" spans="1:4" hidden="1" outlineLevel="1" collapsed="1">
      <c r="A104" s="48">
        <v>43374</v>
      </c>
      <c r="B104" s="147">
        <v>3</v>
      </c>
      <c r="C104" s="147">
        <v>4</v>
      </c>
      <c r="D104" s="19">
        <v>641</v>
      </c>
    </row>
    <row r="105" spans="1:4" hidden="1" outlineLevel="1" collapsed="1">
      <c r="A105" s="48">
        <v>43405</v>
      </c>
      <c r="B105" s="147">
        <v>3</v>
      </c>
      <c r="C105" s="147">
        <v>4</v>
      </c>
      <c r="D105" s="19">
        <v>641</v>
      </c>
    </row>
    <row r="106" spans="1:4" hidden="1" outlineLevel="1" collapsed="1">
      <c r="A106" s="48">
        <v>43435</v>
      </c>
      <c r="B106" s="147">
        <v>3</v>
      </c>
      <c r="C106" s="147">
        <v>4</v>
      </c>
      <c r="D106" s="19">
        <v>628</v>
      </c>
    </row>
    <row r="107" spans="1:4" hidden="1" outlineLevel="1" collapsed="1">
      <c r="A107" s="48">
        <v>43466</v>
      </c>
      <c r="B107" s="147">
        <v>3</v>
      </c>
      <c r="C107" s="147">
        <v>4</v>
      </c>
      <c r="D107" s="19">
        <v>628</v>
      </c>
    </row>
    <row r="108" spans="1:4" hidden="1" outlineLevel="1" collapsed="1">
      <c r="A108" s="48">
        <v>43497</v>
      </c>
      <c r="B108" s="147">
        <v>3</v>
      </c>
      <c r="C108" s="147">
        <v>4</v>
      </c>
      <c r="D108" s="19">
        <v>628</v>
      </c>
    </row>
    <row r="109" spans="1:4" hidden="1" outlineLevel="1" collapsed="1">
      <c r="A109" s="48">
        <v>43525</v>
      </c>
      <c r="B109" s="147">
        <v>3</v>
      </c>
      <c r="C109" s="147">
        <v>4</v>
      </c>
      <c r="D109" s="19">
        <v>624</v>
      </c>
    </row>
    <row r="110" spans="1:4" hidden="1" outlineLevel="1" collapsed="1">
      <c r="A110" s="48">
        <v>43556</v>
      </c>
      <c r="B110" s="147">
        <v>3</v>
      </c>
      <c r="C110" s="147">
        <v>4</v>
      </c>
      <c r="D110" s="19">
        <v>624</v>
      </c>
    </row>
    <row r="111" spans="1:4" hidden="1" outlineLevel="1" collapsed="1">
      <c r="A111" s="48">
        <v>43586</v>
      </c>
      <c r="B111" s="147">
        <v>3</v>
      </c>
      <c r="C111" s="147">
        <v>4</v>
      </c>
      <c r="D111" s="19">
        <v>624</v>
      </c>
    </row>
    <row r="112" spans="1:4" hidden="1" outlineLevel="1" collapsed="1">
      <c r="A112" s="48">
        <v>43617</v>
      </c>
      <c r="B112" s="147">
        <v>3</v>
      </c>
      <c r="C112" s="147">
        <v>4</v>
      </c>
      <c r="D112" s="19">
        <v>615</v>
      </c>
    </row>
    <row r="113" spans="1:4" hidden="1" outlineLevel="1" collapsed="1">
      <c r="A113" s="48">
        <v>43647</v>
      </c>
      <c r="B113" s="147">
        <v>3</v>
      </c>
      <c r="C113" s="147">
        <v>4</v>
      </c>
      <c r="D113" s="19">
        <v>615</v>
      </c>
    </row>
    <row r="114" spans="1:4" hidden="1" outlineLevel="1" collapsed="1">
      <c r="A114" s="48">
        <v>43678</v>
      </c>
      <c r="B114" s="147">
        <v>3</v>
      </c>
      <c r="C114" s="147">
        <v>4</v>
      </c>
      <c r="D114" s="19">
        <v>615</v>
      </c>
    </row>
    <row r="115" spans="1:4" hidden="1" outlineLevel="1" collapsed="1">
      <c r="A115" s="48">
        <v>43709</v>
      </c>
      <c r="B115" s="147">
        <v>3</v>
      </c>
      <c r="C115" s="147">
        <v>4</v>
      </c>
      <c r="D115" s="19">
        <v>616</v>
      </c>
    </row>
    <row r="116" spans="1:4" hidden="1" outlineLevel="1" collapsed="1">
      <c r="A116" s="48">
        <v>43739</v>
      </c>
      <c r="B116" s="147">
        <v>3</v>
      </c>
      <c r="C116" s="147">
        <v>4</v>
      </c>
      <c r="D116" s="19">
        <v>616</v>
      </c>
    </row>
    <row r="117" spans="1:4" hidden="1" outlineLevel="1" collapsed="1">
      <c r="A117" s="48">
        <v>43770</v>
      </c>
      <c r="B117" s="147">
        <v>3</v>
      </c>
      <c r="C117" s="147">
        <v>4</v>
      </c>
      <c r="D117" s="19">
        <v>616</v>
      </c>
    </row>
    <row r="118" spans="1:4" hidden="1" outlineLevel="1" collapsed="1">
      <c r="A118" s="48">
        <v>43800</v>
      </c>
      <c r="B118" s="147">
        <v>3</v>
      </c>
      <c r="C118" s="147">
        <v>4</v>
      </c>
      <c r="D118" s="19">
        <v>607</v>
      </c>
    </row>
    <row r="119" spans="1:4" hidden="1" outlineLevel="1" collapsed="1">
      <c r="A119" s="48">
        <v>43831</v>
      </c>
      <c r="B119" s="147">
        <v>3</v>
      </c>
      <c r="C119" s="147">
        <v>4</v>
      </c>
      <c r="D119" s="19">
        <v>607</v>
      </c>
    </row>
    <row r="120" spans="1:4" hidden="1" outlineLevel="1" collapsed="1">
      <c r="A120" s="48">
        <v>43862</v>
      </c>
      <c r="B120" s="147">
        <v>3</v>
      </c>
      <c r="C120" s="147">
        <v>4</v>
      </c>
      <c r="D120" s="19">
        <v>607</v>
      </c>
    </row>
    <row r="121" spans="1:4" hidden="1" outlineLevel="1" collapsed="1">
      <c r="A121" s="48">
        <v>43891</v>
      </c>
      <c r="B121" s="147">
        <v>3</v>
      </c>
      <c r="C121" s="147">
        <v>4</v>
      </c>
      <c r="D121" s="19">
        <v>591</v>
      </c>
    </row>
    <row r="122" spans="1:4" hidden="1" outlineLevel="1" collapsed="1">
      <c r="A122" s="48">
        <v>43922</v>
      </c>
      <c r="B122" s="147">
        <v>3</v>
      </c>
      <c r="C122" s="147">
        <v>4</v>
      </c>
      <c r="D122" s="19">
        <v>591</v>
      </c>
    </row>
    <row r="123" spans="1:4" hidden="1" outlineLevel="1" collapsed="1">
      <c r="A123" s="48">
        <v>43952</v>
      </c>
      <c r="B123" s="147">
        <v>3</v>
      </c>
      <c r="C123" s="147">
        <v>4</v>
      </c>
      <c r="D123" s="19">
        <v>591</v>
      </c>
    </row>
    <row r="124" spans="1:4" hidden="1" outlineLevel="1" collapsed="1">
      <c r="A124" s="48">
        <v>43983</v>
      </c>
      <c r="B124" s="147">
        <v>3</v>
      </c>
      <c r="C124" s="147">
        <v>4</v>
      </c>
      <c r="D124" s="19">
        <v>570</v>
      </c>
    </row>
    <row r="125" spans="1:4" hidden="1" outlineLevel="1" collapsed="1">
      <c r="A125" s="48">
        <v>44013</v>
      </c>
      <c r="B125" s="147">
        <v>3</v>
      </c>
      <c r="C125" s="147">
        <v>4</v>
      </c>
      <c r="D125" s="19">
        <v>570</v>
      </c>
    </row>
    <row r="126" spans="1:4" hidden="1" outlineLevel="1" collapsed="1">
      <c r="A126" s="48">
        <v>44044</v>
      </c>
      <c r="B126" s="147">
        <v>3</v>
      </c>
      <c r="C126" s="147">
        <v>4</v>
      </c>
      <c r="D126" s="19">
        <v>570</v>
      </c>
    </row>
    <row r="127" spans="1:4" hidden="1" outlineLevel="1" collapsed="1">
      <c r="A127" s="48">
        <v>44075</v>
      </c>
      <c r="B127" s="147">
        <v>3</v>
      </c>
      <c r="C127" s="147">
        <v>4</v>
      </c>
      <c r="D127" s="19">
        <v>546</v>
      </c>
    </row>
    <row r="128" spans="1:4" hidden="1" outlineLevel="1" collapsed="1">
      <c r="A128" s="48">
        <v>44105</v>
      </c>
      <c r="B128" s="147">
        <v>3</v>
      </c>
      <c r="C128" s="147">
        <v>4</v>
      </c>
      <c r="D128" s="19">
        <v>546</v>
      </c>
    </row>
    <row r="129" spans="1:4" hidden="1" outlineLevel="1" collapsed="1">
      <c r="A129" s="48">
        <v>44136</v>
      </c>
      <c r="B129" s="147">
        <v>3</v>
      </c>
      <c r="C129" s="147">
        <v>4</v>
      </c>
      <c r="D129" s="19">
        <v>546</v>
      </c>
    </row>
    <row r="130" spans="1:4" hidden="1" outlineLevel="1" collapsed="1">
      <c r="A130" s="48">
        <v>44166</v>
      </c>
      <c r="B130" s="147">
        <v>3</v>
      </c>
      <c r="C130" s="147">
        <v>4</v>
      </c>
      <c r="D130" s="19">
        <v>535</v>
      </c>
    </row>
    <row r="131" spans="1:4" hidden="1" outlineLevel="1" collapsed="1">
      <c r="A131" s="48">
        <v>44197</v>
      </c>
      <c r="B131" s="147">
        <v>2</v>
      </c>
      <c r="C131" s="147">
        <v>4</v>
      </c>
      <c r="D131" s="19">
        <v>535</v>
      </c>
    </row>
    <row r="132" spans="1:4" hidden="1" outlineLevel="1" collapsed="1">
      <c r="A132" s="48">
        <v>44228</v>
      </c>
      <c r="B132" s="147">
        <v>2</v>
      </c>
      <c r="C132" s="147">
        <v>4</v>
      </c>
      <c r="D132" s="19">
        <v>535</v>
      </c>
    </row>
    <row r="133" spans="1:4" hidden="1" outlineLevel="1" collapsed="1">
      <c r="A133" s="48">
        <v>44256</v>
      </c>
      <c r="B133" s="147">
        <v>2</v>
      </c>
      <c r="C133" s="147">
        <v>4</v>
      </c>
      <c r="D133" s="19">
        <v>530</v>
      </c>
    </row>
    <row r="134" spans="1:4" hidden="1" outlineLevel="1" collapsed="1">
      <c r="A134" s="48">
        <v>44287</v>
      </c>
      <c r="B134" s="147">
        <v>2</v>
      </c>
      <c r="C134" s="147">
        <v>4</v>
      </c>
      <c r="D134" s="19">
        <v>530</v>
      </c>
    </row>
    <row r="135" spans="1:4" hidden="1" outlineLevel="1" collapsed="1">
      <c r="A135" s="48">
        <v>44317</v>
      </c>
      <c r="B135" s="147">
        <v>2</v>
      </c>
      <c r="C135" s="147">
        <v>4</v>
      </c>
      <c r="D135" s="19">
        <v>530</v>
      </c>
    </row>
    <row r="136" spans="1:4" hidden="1" outlineLevel="1" collapsed="1">
      <c r="A136" s="48">
        <v>44348</v>
      </c>
      <c r="B136" s="147">
        <v>2</v>
      </c>
      <c r="C136" s="147">
        <v>4</v>
      </c>
      <c r="D136" s="19">
        <v>508</v>
      </c>
    </row>
    <row r="137" spans="1:4" hidden="1" outlineLevel="1" collapsed="1">
      <c r="A137" s="48">
        <v>44378</v>
      </c>
      <c r="B137" s="147">
        <v>2</v>
      </c>
      <c r="C137" s="147">
        <v>4</v>
      </c>
      <c r="D137" s="19">
        <v>508</v>
      </c>
    </row>
    <row r="138" spans="1:4" hidden="1" outlineLevel="1" collapsed="1">
      <c r="A138" s="48">
        <v>44409</v>
      </c>
      <c r="B138" s="147">
        <v>2</v>
      </c>
      <c r="C138" s="147">
        <v>4</v>
      </c>
      <c r="D138" s="19">
        <v>508</v>
      </c>
    </row>
    <row r="139" spans="1:4" hidden="1" outlineLevel="1" collapsed="1">
      <c r="A139" s="48">
        <v>44440</v>
      </c>
      <c r="B139" s="147">
        <v>2</v>
      </c>
      <c r="C139" s="147">
        <v>4</v>
      </c>
      <c r="D139" s="19">
        <v>499</v>
      </c>
    </row>
    <row r="140" spans="1:4" hidden="1" outlineLevel="1" collapsed="1">
      <c r="A140" s="48">
        <v>44470</v>
      </c>
      <c r="B140" s="147">
        <v>2</v>
      </c>
      <c r="C140" s="147">
        <v>4</v>
      </c>
      <c r="D140" s="19">
        <v>499</v>
      </c>
    </row>
    <row r="141" spans="1:4" hidden="1" outlineLevel="1" collapsed="1">
      <c r="A141" s="48">
        <v>44501</v>
      </c>
      <c r="B141" s="147">
        <v>2</v>
      </c>
      <c r="C141" s="147">
        <v>4</v>
      </c>
      <c r="D141" s="19">
        <v>499</v>
      </c>
    </row>
    <row r="142" spans="1:4" hidden="1" outlineLevel="1" collapsed="1">
      <c r="A142" s="48">
        <v>44531</v>
      </c>
      <c r="B142" s="147">
        <v>2</v>
      </c>
      <c r="C142" s="147">
        <v>4</v>
      </c>
      <c r="D142" s="19">
        <v>499</v>
      </c>
    </row>
    <row r="143" spans="1:4" hidden="1" outlineLevel="1" collapsed="1">
      <c r="A143" s="48">
        <v>44562</v>
      </c>
      <c r="B143" s="147">
        <v>2</v>
      </c>
      <c r="C143" s="147">
        <v>4</v>
      </c>
      <c r="D143" s="19">
        <v>499</v>
      </c>
    </row>
    <row r="144" spans="1:4" hidden="1" outlineLevel="1" collapsed="1">
      <c r="A144" s="48">
        <v>44593</v>
      </c>
      <c r="B144" s="147">
        <v>2</v>
      </c>
      <c r="C144" s="147">
        <v>4</v>
      </c>
      <c r="D144" s="19">
        <v>499</v>
      </c>
    </row>
    <row r="145" spans="1:4" hidden="1" outlineLevel="1" collapsed="1">
      <c r="A145" s="48">
        <v>44621</v>
      </c>
      <c r="B145" s="147">
        <v>2</v>
      </c>
      <c r="C145" s="147">
        <v>4</v>
      </c>
      <c r="D145" s="19">
        <v>478</v>
      </c>
    </row>
    <row r="146" spans="1:4" hidden="1" outlineLevel="1" collapsed="1">
      <c r="A146" s="48">
        <v>44652</v>
      </c>
      <c r="B146" s="147">
        <v>2</v>
      </c>
      <c r="C146" s="147">
        <v>4</v>
      </c>
      <c r="D146" s="19">
        <v>478</v>
      </c>
    </row>
    <row r="147" spans="1:4" hidden="1" outlineLevel="1" collapsed="1">
      <c r="A147" s="48">
        <v>44682</v>
      </c>
      <c r="B147" s="147">
        <v>2</v>
      </c>
      <c r="C147" s="147">
        <v>3</v>
      </c>
      <c r="D147" s="19">
        <v>478</v>
      </c>
    </row>
    <row r="148" spans="1:4" hidden="1" outlineLevel="1" collapsed="1">
      <c r="A148" s="48">
        <v>44713</v>
      </c>
      <c r="B148" s="147">
        <v>2</v>
      </c>
      <c r="C148" s="147">
        <v>3</v>
      </c>
      <c r="D148" s="19">
        <v>437</v>
      </c>
    </row>
    <row r="149" spans="1:4" hidden="1" outlineLevel="1" collapsed="1">
      <c r="A149" s="48">
        <v>44743</v>
      </c>
      <c r="B149" s="147">
        <v>2</v>
      </c>
      <c r="C149" s="147">
        <v>3</v>
      </c>
      <c r="D149" s="19">
        <v>437</v>
      </c>
    </row>
    <row r="150" spans="1:4" hidden="1" outlineLevel="1" collapsed="1">
      <c r="A150" s="48">
        <v>44774</v>
      </c>
      <c r="B150" s="147">
        <v>2</v>
      </c>
      <c r="C150" s="147">
        <v>3</v>
      </c>
      <c r="D150" s="19">
        <v>437</v>
      </c>
    </row>
    <row r="151" spans="1:4" hidden="1" outlineLevel="1" collapsed="1">
      <c r="A151" s="48">
        <v>44805</v>
      </c>
      <c r="B151" s="147">
        <v>2</v>
      </c>
      <c r="C151" s="147">
        <v>3</v>
      </c>
      <c r="D151" s="19">
        <v>421</v>
      </c>
    </row>
    <row r="152" spans="1:4" hidden="1" outlineLevel="1" collapsed="1">
      <c r="A152" s="48">
        <v>44835</v>
      </c>
      <c r="B152" s="147">
        <v>2</v>
      </c>
      <c r="C152" s="147">
        <v>3</v>
      </c>
      <c r="D152" s="19">
        <v>421</v>
      </c>
    </row>
    <row r="153" spans="1:4" hidden="1" outlineLevel="1" collapsed="1">
      <c r="A153" s="48">
        <v>44866</v>
      </c>
      <c r="B153" s="147">
        <v>2</v>
      </c>
      <c r="C153" s="147">
        <v>3</v>
      </c>
      <c r="D153" s="19">
        <v>421</v>
      </c>
    </row>
    <row r="154" spans="1:4" hidden="1" outlineLevel="1" collapsed="1">
      <c r="A154" s="48">
        <v>44896</v>
      </c>
      <c r="B154" s="147">
        <v>2</v>
      </c>
      <c r="C154" s="147">
        <v>3</v>
      </c>
      <c r="D154" s="19">
        <v>409</v>
      </c>
    </row>
    <row r="155" spans="1:4" hidden="1" outlineLevel="1" collapsed="1">
      <c r="A155" s="48">
        <v>44927</v>
      </c>
      <c r="B155" s="147">
        <v>2</v>
      </c>
      <c r="C155" s="147">
        <v>3</v>
      </c>
      <c r="D155" s="19">
        <v>409</v>
      </c>
    </row>
    <row r="156" spans="1:4" hidden="1" outlineLevel="1" collapsed="1">
      <c r="A156" s="48">
        <v>44958</v>
      </c>
      <c r="B156" s="147">
        <v>2</v>
      </c>
      <c r="C156" s="147">
        <v>3</v>
      </c>
      <c r="D156" s="19">
        <v>409</v>
      </c>
    </row>
    <row r="157" spans="1:4" hidden="1" outlineLevel="1" collapsed="1">
      <c r="A157" s="48">
        <v>44986</v>
      </c>
      <c r="B157" s="147">
        <v>2</v>
      </c>
      <c r="C157" s="147">
        <v>3</v>
      </c>
      <c r="D157" s="19">
        <v>407</v>
      </c>
    </row>
    <row r="158" spans="1:4" hidden="1" outlineLevel="1" collapsed="1">
      <c r="A158" s="48">
        <v>45017</v>
      </c>
      <c r="B158" s="147">
        <v>2</v>
      </c>
      <c r="C158" s="147">
        <v>3</v>
      </c>
      <c r="D158" s="19">
        <v>407</v>
      </c>
    </row>
    <row r="159" spans="1:4" hidden="1" outlineLevel="1" collapsed="1">
      <c r="A159" s="48">
        <v>45047</v>
      </c>
      <c r="B159" s="147">
        <v>2</v>
      </c>
      <c r="C159" s="147">
        <v>3</v>
      </c>
      <c r="D159" s="19">
        <v>407</v>
      </c>
    </row>
    <row r="160" spans="1:4" hidden="1" outlineLevel="1" collapsed="1">
      <c r="A160" s="48">
        <v>45078</v>
      </c>
      <c r="B160" s="147">
        <v>2</v>
      </c>
      <c r="C160" s="147">
        <v>3</v>
      </c>
      <c r="D160" s="19">
        <v>405</v>
      </c>
    </row>
    <row r="161" spans="1:4" hidden="1" outlineLevel="1" collapsed="1">
      <c r="A161" s="48">
        <v>45108</v>
      </c>
      <c r="B161" s="147">
        <v>2</v>
      </c>
      <c r="C161" s="147">
        <v>3</v>
      </c>
      <c r="D161" s="19">
        <v>405</v>
      </c>
    </row>
    <row r="162" spans="1:4" hidden="1" outlineLevel="1" collapsed="1">
      <c r="A162" s="48">
        <v>45139</v>
      </c>
      <c r="B162" s="147">
        <v>2</v>
      </c>
      <c r="C162" s="147">
        <v>3</v>
      </c>
      <c r="D162" s="19">
        <v>405</v>
      </c>
    </row>
    <row r="163" spans="1:4" hidden="1" outlineLevel="1" collapsed="1">
      <c r="A163" s="48">
        <v>45170</v>
      </c>
      <c r="B163" s="147">
        <v>2</v>
      </c>
      <c r="C163" s="147">
        <v>3</v>
      </c>
      <c r="D163" s="19">
        <v>399</v>
      </c>
    </row>
    <row r="164" spans="1:4" hidden="1" outlineLevel="1" collapsed="1">
      <c r="A164" s="48">
        <v>45200</v>
      </c>
      <c r="B164" s="147">
        <v>2</v>
      </c>
      <c r="C164" s="147">
        <v>3</v>
      </c>
      <c r="D164" s="19">
        <v>399</v>
      </c>
    </row>
    <row r="165" spans="1:4" hidden="1" outlineLevel="1" collapsed="1">
      <c r="A165" s="48">
        <v>45231</v>
      </c>
      <c r="B165" s="147">
        <v>2</v>
      </c>
      <c r="C165" s="147">
        <v>3</v>
      </c>
      <c r="D165" s="19">
        <v>399</v>
      </c>
    </row>
    <row r="166" spans="1:4" hidden="1" outlineLevel="1" collapsed="1">
      <c r="A166" s="48">
        <v>45261</v>
      </c>
      <c r="B166" s="147">
        <v>2</v>
      </c>
      <c r="C166" s="147">
        <v>3</v>
      </c>
      <c r="D166" s="19">
        <v>400</v>
      </c>
    </row>
    <row r="167" spans="1:4" hidden="1" outlineLevel="1" collapsed="1">
      <c r="A167" s="48">
        <v>45292</v>
      </c>
      <c r="B167" s="147">
        <v>2</v>
      </c>
      <c r="C167" s="147">
        <v>3</v>
      </c>
      <c r="D167" s="19">
        <v>400</v>
      </c>
    </row>
    <row r="168" spans="1:4" hidden="1" outlineLevel="1" collapsed="1">
      <c r="A168" s="48">
        <v>45323</v>
      </c>
      <c r="B168" s="147">
        <v>2</v>
      </c>
      <c r="C168" s="147">
        <v>3</v>
      </c>
      <c r="D168" s="19">
        <v>400</v>
      </c>
    </row>
    <row r="169" spans="1:4" hidden="1" outlineLevel="1" collapsed="1">
      <c r="A169" s="48">
        <v>45352</v>
      </c>
      <c r="B169" s="147">
        <v>2</v>
      </c>
      <c r="C169" s="147">
        <v>3</v>
      </c>
      <c r="D169" s="19">
        <v>393</v>
      </c>
    </row>
    <row r="170" spans="1:4" collapsed="1">
      <c r="A170" s="48">
        <v>45383</v>
      </c>
      <c r="B170" s="147">
        <v>2</v>
      </c>
      <c r="C170" s="147">
        <v>3</v>
      </c>
      <c r="D170" s="19">
        <v>393</v>
      </c>
    </row>
    <row r="171" spans="1:4">
      <c r="A171" s="48">
        <v>45413</v>
      </c>
      <c r="B171" s="147">
        <v>2</v>
      </c>
      <c r="C171" s="147">
        <v>3</v>
      </c>
      <c r="D171" s="19">
        <v>393</v>
      </c>
    </row>
    <row r="172" spans="1:4">
      <c r="A172" s="48">
        <v>45444</v>
      </c>
      <c r="B172" s="147">
        <v>2</v>
      </c>
      <c r="C172" s="147">
        <v>3</v>
      </c>
      <c r="D172" s="19">
        <v>391</v>
      </c>
    </row>
    <row r="173" spans="1:4">
      <c r="A173" s="48">
        <v>45474</v>
      </c>
      <c r="B173" s="147">
        <v>2</v>
      </c>
      <c r="C173" s="147">
        <v>3</v>
      </c>
      <c r="D173" s="19">
        <v>391</v>
      </c>
    </row>
    <row r="174" spans="1:4">
      <c r="A174" s="48">
        <v>45505</v>
      </c>
      <c r="B174" s="147">
        <v>2</v>
      </c>
      <c r="C174" s="147">
        <v>3</v>
      </c>
      <c r="D174" s="19">
        <v>391</v>
      </c>
    </row>
    <row r="175" spans="1:4">
      <c r="A175" s="48">
        <v>45536</v>
      </c>
      <c r="B175" s="147">
        <v>2</v>
      </c>
      <c r="C175" s="147">
        <v>3</v>
      </c>
      <c r="D175" s="19">
        <v>391</v>
      </c>
    </row>
    <row r="176" spans="1:4">
      <c r="A176" s="48">
        <v>45566</v>
      </c>
      <c r="B176" s="147">
        <v>2</v>
      </c>
      <c r="C176" s="147">
        <v>3</v>
      </c>
      <c r="D176" s="19">
        <v>391</v>
      </c>
    </row>
    <row r="177" spans="1:4">
      <c r="A177" s="48">
        <v>45597</v>
      </c>
      <c r="B177" s="147">
        <v>2</v>
      </c>
      <c r="C177" s="147">
        <v>3</v>
      </c>
      <c r="D177" s="19">
        <v>391</v>
      </c>
    </row>
    <row r="178" spans="1:4">
      <c r="A178" s="48">
        <v>45627</v>
      </c>
      <c r="B178" s="147">
        <v>2</v>
      </c>
      <c r="C178" s="147">
        <v>3</v>
      </c>
      <c r="D178" s="19">
        <v>386</v>
      </c>
    </row>
    <row r="179" spans="1:4">
      <c r="A179" s="48">
        <v>45658</v>
      </c>
      <c r="B179" s="147">
        <v>2</v>
      </c>
      <c r="C179" s="147">
        <v>3</v>
      </c>
      <c r="D179" s="19">
        <v>386</v>
      </c>
    </row>
    <row r="180" spans="1:4">
      <c r="A180" s="48">
        <v>45689</v>
      </c>
      <c r="B180" s="147">
        <v>2</v>
      </c>
      <c r="C180" s="147">
        <v>3</v>
      </c>
      <c r="D180" s="19">
        <v>386</v>
      </c>
    </row>
    <row r="181" spans="1:4">
      <c r="A181" s="48">
        <v>45717</v>
      </c>
      <c r="B181" s="147">
        <v>2</v>
      </c>
      <c r="C181" s="147">
        <v>3</v>
      </c>
      <c r="D181" s="19">
        <v>386</v>
      </c>
    </row>
    <row r="182" spans="1:4">
      <c r="A182" s="48">
        <v>45748</v>
      </c>
      <c r="B182" s="147">
        <v>2</v>
      </c>
      <c r="C182" s="147">
        <v>3</v>
      </c>
      <c r="D182" s="19">
        <v>386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5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163</v>
      </c>
      <c r="B1" s="51">
        <v>2025</v>
      </c>
      <c r="G1" s="52" t="s">
        <v>132</v>
      </c>
      <c r="J1" s="53" t="s">
        <v>160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161</v>
      </c>
      <c r="K2" s="53">
        <v>2</v>
      </c>
      <c r="M2" s="53">
        <v>2012</v>
      </c>
    </row>
    <row r="3" spans="1:16380">
      <c r="A3" s="182" t="s">
        <v>123</v>
      </c>
      <c r="B3" s="182"/>
      <c r="C3" s="182"/>
      <c r="D3" s="182"/>
      <c r="E3" s="182"/>
      <c r="F3" s="182"/>
      <c r="G3" s="182"/>
      <c r="J3" s="53" t="s">
        <v>162</v>
      </c>
      <c r="K3" s="53">
        <v>3</v>
      </c>
      <c r="M3" s="53">
        <v>2013</v>
      </c>
    </row>
    <row r="4" spans="1:16380">
      <c r="A4" s="183" t="s">
        <v>120</v>
      </c>
      <c r="B4" s="183"/>
      <c r="C4" s="183"/>
      <c r="D4" s="183"/>
      <c r="E4" s="183"/>
      <c r="F4" s="183"/>
      <c r="G4" s="183"/>
      <c r="H4" s="57"/>
      <c r="I4" s="57"/>
      <c r="J4" s="53" t="s">
        <v>163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82" t="s">
        <v>130</v>
      </c>
      <c r="B5" s="182"/>
      <c r="C5" s="182"/>
      <c r="D5" s="182"/>
      <c r="E5" s="182"/>
      <c r="F5" s="182"/>
      <c r="G5" s="182"/>
      <c r="H5" s="57"/>
      <c r="I5" s="57"/>
      <c r="J5" s="53" t="s">
        <v>164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82">
        <f>DATE(B1,VLOOKUP(A1,$J$1:$K$12,2,0),1)</f>
        <v>45748</v>
      </c>
      <c r="B6" s="182"/>
      <c r="C6" s="182"/>
      <c r="D6" s="182"/>
      <c r="E6" s="182"/>
      <c r="F6" s="182"/>
      <c r="G6" s="182"/>
      <c r="H6" s="57"/>
      <c r="J6" s="53" t="s">
        <v>165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166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84" t="s">
        <v>115</v>
      </c>
      <c r="B8" s="186" t="s">
        <v>228</v>
      </c>
      <c r="C8" s="186"/>
      <c r="D8" s="186"/>
      <c r="E8" s="186" t="s">
        <v>167</v>
      </c>
      <c r="F8" s="186"/>
      <c r="G8" s="187"/>
      <c r="H8" s="62"/>
      <c r="I8" s="63"/>
      <c r="J8" s="53" t="s">
        <v>168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85"/>
      <c r="B9" s="65" t="s">
        <v>169</v>
      </c>
      <c r="C9" s="66" t="s">
        <v>170</v>
      </c>
      <c r="D9" s="67" t="s">
        <v>171</v>
      </c>
      <c r="E9" s="66" t="s">
        <v>172</v>
      </c>
      <c r="F9" s="66" t="s">
        <v>173</v>
      </c>
      <c r="G9" s="68" t="s">
        <v>174</v>
      </c>
      <c r="I9" s="69"/>
      <c r="J9" s="53" t="s">
        <v>159</v>
      </c>
      <c r="K9" s="53">
        <v>9</v>
      </c>
      <c r="L9" s="64"/>
      <c r="M9" s="53">
        <v>2025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70" t="s">
        <v>121</v>
      </c>
      <c r="B10" s="71"/>
      <c r="C10" s="71"/>
      <c r="D10" s="71"/>
      <c r="E10" s="72"/>
      <c r="F10" s="72"/>
      <c r="G10" s="73"/>
      <c r="H10" s="74"/>
      <c r="I10" s="74"/>
      <c r="J10" s="53" t="s">
        <v>175</v>
      </c>
      <c r="K10" s="53">
        <v>10</v>
      </c>
      <c r="L10" s="75"/>
      <c r="M10" s="53">
        <v>2020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16380">
      <c r="A11" s="76" t="s">
        <v>116</v>
      </c>
      <c r="B11" s="77">
        <f>IF(ISERROR(VLOOKUP($A$6,Україна!$A$10:$AC$200,2,0)),"–",VLOOKUP($A$6,Україна!$A$10:$AC$200,2,0))</f>
        <v>816832.86752873997</v>
      </c>
      <c r="C11" s="77">
        <f>IF(ISERROR(VLOOKUP($A$6,'Кредити НФК'!$A$10:$M$200,2,0)),"–",VLOOKUP($A$6,'Кредити НФК'!$A$10:$M$200,2,0))</f>
        <v>34040.717967049997</v>
      </c>
      <c r="D11" s="78">
        <f t="shared" ref="D11:D16" si="0">IF(ISERROR(C11/B11*100),"–",C11/B11*100)</f>
        <v>4.1674030661911736</v>
      </c>
      <c r="E11" s="7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23.878959519273309</v>
      </c>
      <c r="F11" s="79">
        <f ca="1">IF(ISERROR((C11/VLOOKUP(DATE(VLOOKUP($B$1,Years,1,0)-1,12,1),'Кредити НФК'!$A$10:$M$200,2,0)*100-100)),"–",(C11/VLOOKUP(DATE(VLOOKUP($B$1,Years,1,0)-1,12,1),'Кредити НФК'!$A$10:$M$200,2,0)*100-100))</f>
        <v>12.202650080698078</v>
      </c>
      <c r="G11" s="7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2.0149622729423271</v>
      </c>
      <c r="H11" s="80"/>
      <c r="I11" s="74"/>
      <c r="J11" s="53" t="s">
        <v>176</v>
      </c>
      <c r="K11" s="53">
        <v>11</v>
      </c>
      <c r="L11" s="75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</row>
    <row r="12" spans="1:16380">
      <c r="A12" s="81" t="s">
        <v>17</v>
      </c>
      <c r="B12" s="77">
        <f>IF(ISERROR(VLOOKUP($A$6,Україна!$A$3:$AC$200,3,0)),"–",VLOOKUP($A$6,Україна!$A$3:$AC$200,3,0))</f>
        <v>568991.63896480005</v>
      </c>
      <c r="C12" s="77">
        <f>IF(ISERROR(VLOOKUP($A$6,'Кредити НФК'!$A$10:$M$200,6,0)),"–",VLOOKUP($A$6,'Кредити НФК'!$A$10:$M$200,6,0))</f>
        <v>23581.312323589998</v>
      </c>
      <c r="D12" s="78">
        <f t="shared" si="0"/>
        <v>4.1444040138257332</v>
      </c>
      <c r="E12" s="7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28.790211697203915</v>
      </c>
      <c r="F12" s="79">
        <f ca="1">IF(ISERROR((C12/VLOOKUP(DATE(VLOOKUP($B$1,Years,1,0)-1,12,1),'Кредити НФК'!$A$10:$M$200,6,0)*100-100)),"–",(C12/VLOOKUP(DATE(VLOOKUP($B$1,Years,1,0)-1,12,1),'Кредити НФК'!$A$10:$M$200,6,0)*100-100))</f>
        <v>11.29343426728822</v>
      </c>
      <c r="G12" s="7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1.3420774938377633</v>
      </c>
      <c r="H12" s="74"/>
      <c r="I12" s="74"/>
      <c r="J12" s="53" t="s">
        <v>177</v>
      </c>
      <c r="K12" s="53">
        <v>12</v>
      </c>
      <c r="L12" s="75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16380">
      <c r="A13" s="82" t="s">
        <v>9</v>
      </c>
      <c r="B13" s="77">
        <f>IF(ISERROR(VLOOKUP($A$6,Україна!$A$3:$AC$200,4,0)),"–",VLOOKUP($A$6,Україна!$A$3:$AC$200,4,0))</f>
        <v>247841.22856394001</v>
      </c>
      <c r="C13" s="77">
        <f>IF(ISERROR(VLOOKUP($A$6,'Кредити НФК'!$A$10:$M$200,10,0)),"–",VLOOKUP($A$6,'Кредити НФК'!$A$10:$M$200,10,0))</f>
        <v>10459.405643460001</v>
      </c>
      <c r="D13" s="78">
        <f t="shared" si="0"/>
        <v>4.2202040814858215</v>
      </c>
      <c r="E13" s="7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14.071687785510065</v>
      </c>
      <c r="F13" s="79">
        <f ca="1">IF(ISERROR((C13/VLOOKUP(DATE(VLOOKUP($B$1,Years,1,0)-1,12,1),'Кредити НФК'!$A$10:$M$200,10,0)*100-100)),"–",(C13/VLOOKUP(DATE(VLOOKUP($B$1,Years,1,0)-1,12,1),'Кредити НФК'!$A$10:$M$200,10,0)*100-100))</f>
        <v>14.308053035626031</v>
      </c>
      <c r="G13" s="7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3.5652993382276463</v>
      </c>
      <c r="H13" s="74"/>
      <c r="I13" s="74"/>
      <c r="J13" s="53"/>
      <c r="K13" s="53"/>
      <c r="L13" s="75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</row>
    <row r="14" spans="1:16380">
      <c r="A14" s="76" t="s">
        <v>117</v>
      </c>
      <c r="B14" s="77">
        <f>IF(ISERROR(VLOOKUP($A$6,Україна!$A$3:$AC$200,5,0)),"–",VLOOKUP($A$6,Україна!$A$3:$AC$200,5,0))</f>
        <v>313023.99799017998</v>
      </c>
      <c r="C14" s="77">
        <f>IF(ISERROR(VLOOKUP($A$6,'Кредити ДГ'!$A$10:$M$200,2,0)),"–",VLOOKUP($A$6,'Кредити ДГ'!$A$10:$M$200,2,0))</f>
        <v>11786.196500059999</v>
      </c>
      <c r="D14" s="78">
        <f t="shared" si="0"/>
        <v>3.7652693006718767</v>
      </c>
      <c r="E14" s="7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14.862905924527013</v>
      </c>
      <c r="F14" s="79">
        <f ca="1">IF(ISERROR((C14/VLOOKUP(DATE(VLOOKUP($B$1,Years,1,0)-1,12,1),'Кредити ДГ'!$A$10:$M$200,2,0)*100-100)),"–",(C14/VLOOKUP(DATE(VLOOKUP($B$1,Years,1,0)-1,12,1),'Кредити ДГ'!$A$10:$M$200,2,0)*100-100))</f>
        <v>5.2380476961428855</v>
      </c>
      <c r="G14" s="7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1.7857650872259399</v>
      </c>
      <c r="H14" s="74"/>
      <c r="I14" s="74"/>
      <c r="J14" s="53"/>
      <c r="K14" s="53"/>
      <c r="L14" s="75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16380">
      <c r="A15" s="81" t="s">
        <v>17</v>
      </c>
      <c r="B15" s="77">
        <f>IF(ISERROR(VLOOKUP($A$6,Україна!$A$3:$AC$200,6,0)),"–",VLOOKUP($A$6,Україна!$A$3:$AC$200,6,0))</f>
        <v>302531.75057251001</v>
      </c>
      <c r="C15" s="77">
        <f>IF(ISERROR(VLOOKUP($A$6,'Кредити ДГ'!$A$10:$M$200,6,0)),"–",VLOOKUP($A$6,'Кредити ДГ'!$A$10:$M$200,6,0))</f>
        <v>11027.66280799</v>
      </c>
      <c r="D15" s="78">
        <f t="shared" si="0"/>
        <v>3.6451257717979324</v>
      </c>
      <c r="E15" s="7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20.632060189142564</v>
      </c>
      <c r="F15" s="79">
        <f ca="1">IF(ISERROR((C15/VLOOKUP(DATE(VLOOKUP($B$1,Years,1,0)-1,12,1),'Кредити ДГ'!$A$10:$M$200,6,0)*100-100)),"–",(C15/VLOOKUP(DATE(VLOOKUP($B$1,Years,1,0)-1,12,1),'Кредити ДГ'!$A$10:$M$200,6,0)*100-100))</f>
        <v>6.6290255906010742</v>
      </c>
      <c r="G15" s="7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1.8272497241889738</v>
      </c>
      <c r="H15" s="74"/>
      <c r="I15" s="74"/>
      <c r="J15" s="53"/>
      <c r="K15" s="53"/>
      <c r="L15" s="75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</row>
    <row r="16" spans="1:16380">
      <c r="A16" s="83" t="s">
        <v>9</v>
      </c>
      <c r="B16" s="84">
        <f>IF(ISERROR(VLOOKUP($A$6,Україна!$A$3:$AC$200,7,0)),"–",VLOOKUP($A$6,Україна!$A$3:$AC$200,7,0))</f>
        <v>10492.24741767</v>
      </c>
      <c r="C16" s="84">
        <f>IF(ISERROR(VLOOKUP($A$6,'Кредити ДГ'!$A$10:$M$200,10,0)),"–",VLOOKUP($A$6,'Кредити ДГ'!$A$10:$M$200,10,0))</f>
        <v>758.53369207000003</v>
      </c>
      <c r="D16" s="85">
        <f t="shared" si="0"/>
        <v>7.229468214717782</v>
      </c>
      <c r="E16" s="8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-32.245355755618931</v>
      </c>
      <c r="F16" s="86">
        <f ca="1">IF(ISERROR((C16/VLOOKUP(DATE(VLOOKUP($B$1,Years,1,0)-1,12,1),'Кредити ДГ'!$A$10:$M$200,10,0)*100-100)),"–",(C16/VLOOKUP(DATE(VLOOKUP($B$1,Years,1,0)-1,12,1),'Кредити ДГ'!$A$10:$M$200,10,0)*100-100))</f>
        <v>-11.538665393196922</v>
      </c>
      <c r="G16" s="8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1.1864513292111809</v>
      </c>
      <c r="H16" s="74"/>
      <c r="I16" s="74"/>
      <c r="K16" s="53"/>
      <c r="L16" s="75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</row>
    <row r="17" spans="1:13">
      <c r="A17" s="87" t="s">
        <v>122</v>
      </c>
      <c r="B17" s="88"/>
      <c r="C17" s="89"/>
      <c r="D17" s="89"/>
      <c r="E17" s="90"/>
      <c r="F17" s="90"/>
      <c r="G17" s="91"/>
      <c r="K17" s="53"/>
    </row>
    <row r="18" spans="1:13">
      <c r="A18" s="76" t="s">
        <v>34</v>
      </c>
      <c r="B18" s="77">
        <f>IF(ISERROR(VLOOKUP($A$6,Україна!$A$3:$AC$200,8,0)),"–",VLOOKUP($A$6,Україна!$A$3:$AC$200,8,0))</f>
        <v>1217183.2390689801</v>
      </c>
      <c r="C18" s="77">
        <f>IF(ISERROR(VLOOKUP($A$6,'Депозити НФК'!$A$10:$S$200,2,0)),"–",VLOOKUP($A$6,'Депозити НФК'!$A$10:$S$200,2,0))</f>
        <v>46765.981550500001</v>
      </c>
      <c r="D18" s="78">
        <f>IF(ISERROR(C18/B18*100),"–",C18/B18*100)</f>
        <v>3.8421480061022826</v>
      </c>
      <c r="E18" s="7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1.9903863360247982</v>
      </c>
      <c r="F18" s="79">
        <f ca="1">IF(ISERROR((C18/VLOOKUP(DATE(VLOOKUP($B$1,Years,1,0)-1,12,1),'Депозити НФК'!$A$10:$S$200,2,0)*100-100)),"–",(C18/VLOOKUP(DATE(VLOOKUP($B$1,Years,1,0)-1,12,1),'Депозити НФК'!$A$10:$S$200,2,0)*100-100))</f>
        <v>-9.3891839360668854</v>
      </c>
      <c r="G18" s="7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-1.4940200812988849</v>
      </c>
      <c r="K18" s="53"/>
      <c r="L18" s="75"/>
    </row>
    <row r="19" spans="1:13">
      <c r="A19" s="81" t="s">
        <v>17</v>
      </c>
      <c r="B19" s="77">
        <f>IF(ISERROR(VLOOKUP($A$6,Україна!$A$3:$AC$200,9,0)),"–",VLOOKUP($A$6,Україна!$A$3:$AC$200,9,0))</f>
        <v>904124.78066096036</v>
      </c>
      <c r="C19" s="77">
        <f>IF(ISERROR(VLOOKUP($A$6,'Депозити НФК'!$A$10:$S$200,8,0)),"–",VLOOKUP($A$6,'Депозити НФК'!$A$10:$S$200,8,0))</f>
        <v>25382.00596282</v>
      </c>
      <c r="D19" s="78">
        <f t="shared" ref="D19:D23" si="1">IF(ISERROR(C19/B19*100),"–",C19/B19*100)</f>
        <v>2.8073565182302032</v>
      </c>
      <c r="E19" s="7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1.1777144482872899</v>
      </c>
      <c r="F19" s="79">
        <f ca="1">IF(ISERROR((C19/VLOOKUP(DATE(VLOOKUP($B$1,Years,1,0)-1,12,1),'Депозити НФК'!$A$10:$S$200,8,0)*100-100)),"–",(C19/VLOOKUP(DATE(VLOOKUP($B$1,Years,1,0)-1,12,1),'Депозити НФК'!$A$10:$S$200,8,0)*100-100))</f>
        <v>-20.662909416815296</v>
      </c>
      <c r="G19" s="7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-4.0666554496101526</v>
      </c>
      <c r="K19" s="53"/>
      <c r="L19" s="75"/>
    </row>
    <row r="20" spans="1:13">
      <c r="A20" s="81" t="s">
        <v>9</v>
      </c>
      <c r="B20" s="77">
        <f>IF(ISERROR(VLOOKUP($A$6,Україна!$A$3:$AC$200,10,0)),"–",VLOOKUP($A$6,Україна!$A$3:$AC$200,10,0))</f>
        <v>313058.45840802003</v>
      </c>
      <c r="C20" s="77">
        <f>IF(ISERROR(VLOOKUP($A$6,'Депозити НФК'!$A$10:$S$200,14,0)),"–",VLOOKUP($A$6,'Депозити НФК'!$A$10:$S$200,14,0))</f>
        <v>21383.975587680001</v>
      </c>
      <c r="D20" s="78">
        <f t="shared" si="1"/>
        <v>6.8306653320989401</v>
      </c>
      <c r="E20" s="7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2.9721059290367862</v>
      </c>
      <c r="F20" s="79">
        <f ca="1">IF(ISERROR((C20/VLOOKUP(DATE(VLOOKUP($B$1,Years,1,0)-1,12,1),'Депозити НФК'!$A$10:$S$200,14,0)*100-100)),"–",(C20/VLOOKUP(DATE(VLOOKUP($B$1,Years,1,0)-1,12,1),'Депозити НФК'!$A$10:$S$200,14,0)*100-100))</f>
        <v>8.9945364460285049</v>
      </c>
      <c r="G20" s="7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1.7445807939846247</v>
      </c>
      <c r="K20" s="53"/>
      <c r="L20" s="75"/>
    </row>
    <row r="21" spans="1:13">
      <c r="A21" s="76" t="s">
        <v>33</v>
      </c>
      <c r="B21" s="77">
        <f>IF(ISERROR(VLOOKUP($A$6,Україна!$A$3:$AC$200,11,0)),"–",VLOOKUP($A$6,Україна!$A$3:$AC$200,11,0))</f>
        <v>1413823.5465283697</v>
      </c>
      <c r="C21" s="77">
        <f>IF(ISERROR(VLOOKUP($A$6,'Депозити ДГ'!$A$10:$S$200,2,0)),"–",VLOOKUP($A$6,'Депозити ДГ'!$A$10:$S$200,2,0))</f>
        <v>62716.333060539997</v>
      </c>
      <c r="D21" s="78">
        <f t="shared" si="1"/>
        <v>4.4359377953875043</v>
      </c>
      <c r="E21" s="7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8.6463368996120238</v>
      </c>
      <c r="F21" s="79">
        <f ca="1">IF(ISERROR((C21/VLOOKUP(DATE(VLOOKUP($B$1,Years,1,0)-1,12,1),'Депозити ДГ'!$A$10:$S$200,2,0)*100-100)),"–",(C21/VLOOKUP(DATE(VLOOKUP($B$1,Years,1,0)-1,12,1),'Депозити ДГ'!$A$10:$S$200,2,0)*100-100))</f>
        <v>0.43700558681989321</v>
      </c>
      <c r="G21" s="7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1.9308530821051875</v>
      </c>
      <c r="J21" s="75"/>
      <c r="K21" s="75"/>
      <c r="L21" s="75"/>
    </row>
    <row r="22" spans="1:13">
      <c r="A22" s="81" t="s">
        <v>17</v>
      </c>
      <c r="B22" s="77">
        <f>IF(ISERROR(VLOOKUP($A$6,Україна!$A$3:$AC$200,12,0)),"–",VLOOKUP($A$6,Україна!$A$3:$AC$200,12,0))</f>
        <v>913499.64493157982</v>
      </c>
      <c r="C22" s="77">
        <f>IF(ISERROR(VLOOKUP($A$6,'Депозити ДГ'!$A$10:$S$200,8,0)),"–",VLOOKUP($A$6,'Депозити ДГ'!$A$10:$S$200,8,0))</f>
        <v>33633.175376729996</v>
      </c>
      <c r="D22" s="78">
        <f t="shared" si="1"/>
        <v>3.6817940284201303</v>
      </c>
      <c r="E22" s="7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11.149329846510426</v>
      </c>
      <c r="F22" s="79">
        <f ca="1">IF(ISERROR((C22/VLOOKUP(DATE(VLOOKUP($B$1,Years,1,0)-1,12,1),'Депозити ДГ'!$A$10:$S$200,8,0)*100-100)),"–",(C22/VLOOKUP(DATE(VLOOKUP($B$1,Years,1,0)-1,12,1),'Депозити ДГ'!$A$10:$S$200,8,0)*100-100))</f>
        <v>-0.47331374900952028</v>
      </c>
      <c r="G22" s="7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2.1313635057434368</v>
      </c>
      <c r="J22" s="75"/>
      <c r="K22" s="75"/>
      <c r="L22" s="75"/>
    </row>
    <row r="23" spans="1:13">
      <c r="A23" s="83" t="s">
        <v>9</v>
      </c>
      <c r="B23" s="84">
        <f>IF(ISERROR(VLOOKUP($A$6,Україна!$A$3:$AC$200,13,0)),"–",VLOOKUP($A$6,Україна!$A$3:$AC$200,13,0))</f>
        <v>500323.90159679</v>
      </c>
      <c r="C23" s="84">
        <f>IF(ISERROR(VLOOKUP($A$6,'Депозити ДГ'!$A$10:$S$200,14,0)),"–",VLOOKUP($A$6,'Депозити ДГ'!$A$10:$S$200,14,0))</f>
        <v>29083.157683810001</v>
      </c>
      <c r="D23" s="85">
        <f t="shared" si="1"/>
        <v>5.8128659436398573</v>
      </c>
      <c r="E23" s="8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5.8887518223140773</v>
      </c>
      <c r="F23" s="86">
        <f ca="1">IF(ISERROR((C23/VLOOKUP(DATE(VLOOKUP($B$1,Years,1,0)-1,12,1),'Депозити ДГ'!$A$10:$S$200,14,0)*100-100)),"–",(C23/VLOOKUP(DATE(VLOOKUP($B$1,Years,1,0)-1,12,1),'Депозити ДГ'!$A$10:$S$200,14,0)*100-100))</f>
        <v>1.510729151004341</v>
      </c>
      <c r="G23" s="8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1.6999525738553132</v>
      </c>
      <c r="J23" s="75"/>
      <c r="K23" s="75"/>
      <c r="L23" s="75"/>
    </row>
    <row r="24" spans="1:13">
      <c r="A24" s="92"/>
      <c r="B24" s="92"/>
      <c r="C24" s="93"/>
      <c r="D24" s="93"/>
      <c r="E24" s="94"/>
      <c r="F24" s="94"/>
      <c r="G24" s="56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95"/>
      <c r="K25" s="95"/>
      <c r="L25" s="95"/>
      <c r="M25" s="53"/>
    </row>
    <row r="26" spans="1:13" s="1" customFormat="1" ht="27.75" customHeight="1">
      <c r="A26" s="176"/>
      <c r="B26" s="177"/>
      <c r="C26" s="177"/>
      <c r="D26" s="177"/>
      <c r="E26" s="66" t="s">
        <v>169</v>
      </c>
      <c r="F26" s="66" t="s">
        <v>170</v>
      </c>
      <c r="G26" s="96" t="s">
        <v>178</v>
      </c>
      <c r="J26" s="97"/>
      <c r="K26" s="97"/>
      <c r="L26" s="97"/>
      <c r="M26" s="53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56"/>
    </row>
    <row r="28" spans="1:13">
      <c r="A28" s="76" t="s">
        <v>24</v>
      </c>
      <c r="B28" s="56"/>
      <c r="C28" s="56"/>
      <c r="D28" s="56"/>
      <c r="E28" s="79">
        <f>IF(ISERROR(VLOOKUP($A$6,Україна!$A$3:$AC$200,14,0)),"–",VLOOKUP($A$6,Україна!$A$3:$AC$200,14,0))</f>
        <v>15.2905</v>
      </c>
      <c r="F28" s="79">
        <f>IF(ISERROR(VLOOKUP($A$6,'% ставки за кредитами НФК'!$A$10:$S$200,2,0)),"–",VLOOKUP($A$6,'% ставки за кредитами НФК'!$A$10:$S$200,2,0))</f>
        <v>16.886900000000001</v>
      </c>
      <c r="G28" s="79">
        <f>IF(ISERROR(IF(F28=0,"–",F28-E28)),"–",IF(F28=0,"–",F28-E28))</f>
        <v>1.5964000000000009</v>
      </c>
    </row>
    <row r="29" spans="1:13">
      <c r="A29" s="81" t="s">
        <v>17</v>
      </c>
      <c r="B29" s="56"/>
      <c r="C29" s="56"/>
      <c r="D29" s="56"/>
      <c r="E29" s="79">
        <f>IF(ISERROR(VLOOKUP($A$6,Україна!$A$3:$AC$200,15,0)),"–",VLOOKUP($A$6,Україна!$A$3:$AC$200,15,0))</f>
        <v>16.611699999999999</v>
      </c>
      <c r="F29" s="79">
        <f>IF(ISERROR(VLOOKUP($A$6,'% ставки за кредитами НФК'!$A$10:$S$200,8,0)),"–",VLOOKUP($A$6,'% ставки за кредитами НФК'!$A$10:$S$200,8,0))</f>
        <v>18.351900000000001</v>
      </c>
      <c r="G29" s="79">
        <f t="shared" ref="G29:G37" si="2">IF(ISERROR(IF(F29=0,"–",F29-E29)),"–",IF(F29=0,"–",F29-E29))</f>
        <v>1.7402000000000015</v>
      </c>
    </row>
    <row r="30" spans="1:13">
      <c r="A30" s="98" t="s">
        <v>118</v>
      </c>
      <c r="B30" s="56"/>
      <c r="C30" s="56"/>
      <c r="D30" s="56"/>
      <c r="E30" s="79">
        <f>IF(ISERROR(VLOOKUP($A$6,Україна!$A$3:$AC$200,16,0)),"–",VLOOKUP($A$6,Україна!$A$3:$AC$200,16,0))</f>
        <v>16.614100000000001</v>
      </c>
      <c r="F30" s="79">
        <f>IF(ISERROR(VLOOKUP($A$6,'% ставки за кредитами НФК'!$A$10:$S$200,10,0)),"–",VLOOKUP($A$6,'% ставки за кредитами НФК'!$A$10:$S$200,10,0))</f>
        <v>18.647099999999998</v>
      </c>
      <c r="G30" s="79">
        <f t="shared" si="2"/>
        <v>2.0329999999999977</v>
      </c>
    </row>
    <row r="31" spans="1:13">
      <c r="A31" s="81" t="s">
        <v>9</v>
      </c>
      <c r="B31" s="56"/>
      <c r="C31" s="56"/>
      <c r="D31" s="56"/>
      <c r="E31" s="79">
        <f>IF(ISERROR(VLOOKUP($A$6,Україна!$A$3:$AC$200,17,0)),"–",VLOOKUP($A$6,Україна!$A$3:$AC$200,17,0))</f>
        <v>6.3094000000000001</v>
      </c>
      <c r="F31" s="79">
        <f>IF(ISERROR(VLOOKUP($A$6,'% ставки за кредитами НФК'!$A$10:$S$200,14,0)),"–",VLOOKUP($A$6,'% ставки за кредитами НФК'!$A$10:$S$200,14,0))</f>
        <v>5.9660000000000002</v>
      </c>
      <c r="G31" s="79">
        <f t="shared" si="2"/>
        <v>-0.34339999999999993</v>
      </c>
    </row>
    <row r="32" spans="1:13">
      <c r="A32" s="98" t="s">
        <v>118</v>
      </c>
      <c r="B32" s="56"/>
      <c r="C32" s="56"/>
      <c r="D32" s="56"/>
      <c r="E32" s="79">
        <f>IF(ISERROR(VLOOKUP($A$6,Україна!$A$3:$AC$200,18,0)),"–",VLOOKUP($A$6,Україна!$A$3:$AC$200,18,0))</f>
        <v>6.3108000000000004</v>
      </c>
      <c r="F32" s="79">
        <f>IF(ISERROR(VLOOKUP($A$6,'% ставки за кредитами НФК'!$A$10:$S$200,16,0)),"–",VLOOKUP($A$6,'% ставки за кредитами НФК'!$A$10:$S$200,16,0))</f>
        <v>5.9660000000000002</v>
      </c>
      <c r="G32" s="79">
        <f t="shared" si="2"/>
        <v>-0.34480000000000022</v>
      </c>
    </row>
    <row r="33" spans="1:13">
      <c r="A33" s="76" t="s">
        <v>198</v>
      </c>
      <c r="B33" s="56"/>
      <c r="C33" s="56"/>
      <c r="D33" s="56"/>
      <c r="E33" s="79">
        <f>IF(ISERROR(VLOOKUP($A$6,Україна!$A$3:$AC$200,19,0)),"–",VLOOKUP($A$6,Україна!$A$3:$AC$200,19,0))</f>
        <v>28.378900000000002</v>
      </c>
      <c r="F33" s="79">
        <f>IF(ISERROR(VLOOKUP($A$6,'% ставки за кредитами ДГ'!$A$10:$S$200,2,0)),"–",VLOOKUP($A$6,'% ставки за кредитами ДГ'!$A$10:$S$200,2,0))</f>
        <v>35.857300000000002</v>
      </c>
      <c r="G33" s="79">
        <f t="shared" si="2"/>
        <v>7.4784000000000006</v>
      </c>
    </row>
    <row r="34" spans="1:13">
      <c r="A34" s="81" t="s">
        <v>17</v>
      </c>
      <c r="B34" s="56"/>
      <c r="C34" s="56"/>
      <c r="D34" s="56"/>
      <c r="E34" s="79">
        <f>IF(ISERROR(VLOOKUP($A$6,Україна!$A$3:$AC$200,20,0)),"–",VLOOKUP($A$6,Україна!$A$3:$AC$200,20,0))</f>
        <v>28.3947</v>
      </c>
      <c r="F34" s="79">
        <f>IF(ISERROR(VLOOKUP($A$6,'% ставки за кредитами ДГ'!$A$10:$S$200,8,0)),"–",VLOOKUP($A$6,'% ставки за кредитами ДГ'!$A$10:$S$200,8,0))</f>
        <v>35.866500000000002</v>
      </c>
      <c r="G34" s="79">
        <f t="shared" si="2"/>
        <v>7.4718000000000018</v>
      </c>
    </row>
    <row r="35" spans="1:13">
      <c r="A35" s="98" t="s">
        <v>118</v>
      </c>
      <c r="B35" s="56"/>
      <c r="C35" s="56"/>
      <c r="D35" s="56"/>
      <c r="E35" s="79">
        <f>IF(ISERROR(VLOOKUP($A$6,Україна!$A$3:$AC$200,21,0)),"–",VLOOKUP($A$6,Україна!$A$3:$AC$200,21,0))</f>
        <v>34.479599999999998</v>
      </c>
      <c r="F35" s="79">
        <f>IF(ISERROR(VLOOKUP($A$6,'% ставки за кредитами ДГ'!$A$10:$S$200,10,0)),"–",VLOOKUP($A$6,'% ставки за кредитами ДГ'!$A$10:$S$200,10,0))</f>
        <v>35.556600000000003</v>
      </c>
      <c r="G35" s="79">
        <f t="shared" si="2"/>
        <v>1.0770000000000053</v>
      </c>
    </row>
    <row r="36" spans="1:13">
      <c r="A36" s="81" t="s">
        <v>9</v>
      </c>
      <c r="B36" s="56"/>
      <c r="C36" s="56"/>
      <c r="D36" s="56"/>
      <c r="E36" s="79">
        <f>IF(ISERROR(VLOOKUP($A$6,Україна!$A$3:$AC$200,22,0)),"–",VLOOKUP($A$6,Україна!$A$3:$AC$200,22,0))</f>
        <v>13.567</v>
      </c>
      <c r="F36" s="79">
        <f>IF(ISERROR(VLOOKUP($A$6,'% ставки за кредитами ДГ'!$A$10:$S$200,14,0)),"–",VLOOKUP($A$6,'% ставки за кредитами ДГ'!$A$10:$S$200,14,0))</f>
        <v>30.744399999999999</v>
      </c>
      <c r="G36" s="79">
        <f t="shared" si="2"/>
        <v>17.177399999999999</v>
      </c>
    </row>
    <row r="37" spans="1:13">
      <c r="A37" s="98" t="s">
        <v>118</v>
      </c>
      <c r="B37" s="56"/>
      <c r="C37" s="56"/>
      <c r="D37" s="56"/>
      <c r="E37" s="86">
        <f>IF(ISERROR(VLOOKUP($A$6,Україна!$A$3:$AC$200,23,0)),"–",VLOOKUP($A$6,Україна!$A$3:$AC$200,23,0))</f>
        <v>7.8761000000000001</v>
      </c>
      <c r="F37" s="86">
        <f>IF(ISERROR(VLOOKUP($A$6,'% ставки за кредитами ДГ'!$A$10:$S$200,16,0)),"–",VLOOKUP($A$6,'% ставки за кредитами ДГ'!$A$10:$S$200,16,0))</f>
        <v>0</v>
      </c>
      <c r="G37" s="86" t="str">
        <f t="shared" si="2"/>
        <v>–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56"/>
    </row>
    <row r="39" spans="1:13">
      <c r="A39" s="76" t="s">
        <v>24</v>
      </c>
      <c r="B39" s="56"/>
      <c r="C39" s="56"/>
      <c r="D39" s="56"/>
      <c r="E39" s="79">
        <f>IF(ISERROR(VLOOKUP($A$6,Україна!$A$3:$AC$200,24,0)),"–",VLOOKUP($A$6,Україна!$A$3:$AC$200,24,0))</f>
        <v>8.6957000000000004</v>
      </c>
      <c r="F39" s="79">
        <f>IF(ISERROR(VLOOKUP($A$6,'% ставки за депозитами НФК'!$A$10:$P$200,2,0)),"–",VLOOKUP($A$6,'% ставки за депозитами НФК'!$A$10:$P$200,2,0))</f>
        <v>8.0495000000000001</v>
      </c>
      <c r="G39" s="79">
        <f>IF(ISERROR(IF(F39=0,"–",F39-E39)),"–",IF(F39=0,"–",F39-E39))</f>
        <v>-0.64620000000000033</v>
      </c>
    </row>
    <row r="40" spans="1:13">
      <c r="A40" s="81" t="s">
        <v>17</v>
      </c>
      <c r="B40" s="56"/>
      <c r="C40" s="56"/>
      <c r="D40" s="56"/>
      <c r="E40" s="79">
        <f>IF(ISERROR(VLOOKUP($A$6,Україна!$A$3:$AC$200,25,0)),"–",VLOOKUP($A$6,Україна!$A$3:$AC$200,25,0))</f>
        <v>9.6890999999999998</v>
      </c>
      <c r="F40" s="79">
        <f>IF(ISERROR(VLOOKUP($A$6,'% ставки за депозитами НФК'!$A$10:$P$200,7,0)),"–",VLOOKUP($A$6,'% ставки за депозитами НФК'!$A$10:$P$200,7,0))</f>
        <v>9.8230000000000004</v>
      </c>
      <c r="G40" s="79">
        <f t="shared" ref="G40:G44" si="3">IF(ISERROR(IF(F40=0,"–",F40-E40)),"–",IF(F40=0,"–",F40-E40))</f>
        <v>0.13390000000000057</v>
      </c>
    </row>
    <row r="41" spans="1:13">
      <c r="A41" s="81" t="s">
        <v>9</v>
      </c>
      <c r="B41" s="56"/>
      <c r="C41" s="56"/>
      <c r="D41" s="56"/>
      <c r="E41" s="79">
        <f>IF(ISERROR(VLOOKUP($A$6,Україна!$A$3:$AC$200,26,0)),"–",VLOOKUP($A$6,Україна!$A$3:$AC$200,26,0))</f>
        <v>0.76100000000000001</v>
      </c>
      <c r="F41" s="79">
        <f>IF(ISERROR(VLOOKUP($A$6,'% ставки за депозитами НФК'!$A$10:$P$200,12,0)),"–",VLOOKUP($A$6,'% ставки за депозитами НФК'!$A$10:$P$200,12,0))</f>
        <v>0.98319999999999996</v>
      </c>
      <c r="G41" s="79">
        <f t="shared" si="3"/>
        <v>0.22219999999999995</v>
      </c>
    </row>
    <row r="42" spans="1:13">
      <c r="A42" s="76" t="s">
        <v>198</v>
      </c>
      <c r="B42" s="56"/>
      <c r="C42" s="56"/>
      <c r="D42" s="56"/>
      <c r="E42" s="79">
        <f>IF(ISERROR(VLOOKUP($A$6,Україна!$A$3:$AC$200,27,0)),"–",VLOOKUP($A$6,Україна!$A$3:$AC$200,27,0))</f>
        <v>8.0541999999999998</v>
      </c>
      <c r="F42" s="79">
        <f>IF(ISERROR(VLOOKUP($A$6,'% ставки за депозитами ДГ'!$A$10:$P$200,2,0)),"–",VLOOKUP($A$6,'% ставки за депозитами ДГ'!$A$10:$P$200,2,0))</f>
        <v>7.5824999999999996</v>
      </c>
      <c r="G42" s="79">
        <f t="shared" si="3"/>
        <v>-0.47170000000000023</v>
      </c>
    </row>
    <row r="43" spans="1:13">
      <c r="A43" s="82" t="s">
        <v>17</v>
      </c>
      <c r="B43" s="56"/>
      <c r="C43" s="56"/>
      <c r="D43" s="56"/>
      <c r="E43" s="79">
        <f>IF(ISERROR(VLOOKUP($A$6,Україна!$A$3:$AC$200,28,0)),"–",VLOOKUP($A$6,Україна!$A$3:$AC$200,28,0))</f>
        <v>10.428900000000001</v>
      </c>
      <c r="F43" s="79">
        <f>IF(ISERROR(VLOOKUP($A$6,'% ставки за депозитами ДГ'!$A$10:$P$200,7,0)),"–",VLOOKUP($A$6,'% ставки за депозитами ДГ'!$A$10:$P$200,7,0))</f>
        <v>11.755800000000001</v>
      </c>
      <c r="G43" s="79">
        <f t="shared" si="3"/>
        <v>1.3269000000000002</v>
      </c>
    </row>
    <row r="44" spans="1:13">
      <c r="A44" s="83" t="s">
        <v>9</v>
      </c>
      <c r="B44" s="99"/>
      <c r="C44" s="99"/>
      <c r="D44" s="99"/>
      <c r="E44" s="86">
        <f>IF(ISERROR(VLOOKUP($A$6,Україна!$A$3:$AC$200,29,0)),"–",VLOOKUP($A$6,Україна!$A$3:$AC$200,29,0))</f>
        <v>1.0068999999999999</v>
      </c>
      <c r="F44" s="86">
        <f>IF(ISERROR(VLOOKUP($A$6,'% ставки за депозитами ДГ'!$A$10:$P$200,12,0)),"–",VLOOKUP($A$6,'% ставки за депозитами ДГ'!$A$10:$P$200,12,0))</f>
        <v>1.1363000000000001</v>
      </c>
      <c r="G44" s="86">
        <f t="shared" si="3"/>
        <v>0.12940000000000018</v>
      </c>
    </row>
    <row r="45" spans="1:13">
      <c r="A45" s="92"/>
      <c r="B45" s="92"/>
      <c r="C45" s="93"/>
      <c r="D45" s="93"/>
      <c r="E45" s="94"/>
      <c r="F45" s="94"/>
      <c r="G45" s="56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96" t="s">
        <v>170</v>
      </c>
      <c r="J46" s="95"/>
      <c r="K46" s="95"/>
      <c r="L46" s="95"/>
      <c r="M46" s="53"/>
    </row>
    <row r="47" spans="1:13">
      <c r="A47" s="100" t="s">
        <v>119</v>
      </c>
      <c r="B47" s="101"/>
      <c r="C47" s="102"/>
      <c r="D47" s="102"/>
      <c r="E47" s="94"/>
      <c r="F47" s="94"/>
      <c r="G47" s="56"/>
    </row>
    <row r="48" spans="1:13">
      <c r="A48" s="103" t="s">
        <v>114</v>
      </c>
      <c r="B48" s="103"/>
      <c r="C48" s="94"/>
      <c r="D48" s="94"/>
      <c r="E48" s="104"/>
      <c r="F48" s="56"/>
      <c r="G48" s="77">
        <f>IF(ISERROR(VLOOKUP($A$6,'Банки та філії'!$A$10:$C$200,2,0)),,VLOOKUP($A$6,'Банки та філії'!$A$10:$C$200,2,0))</f>
        <v>2</v>
      </c>
    </row>
    <row r="49" spans="1:7">
      <c r="A49" s="103" t="s">
        <v>63</v>
      </c>
      <c r="B49" s="103"/>
      <c r="C49" s="94"/>
      <c r="D49" s="94"/>
      <c r="E49" s="104"/>
      <c r="F49" s="145"/>
      <c r="G49" s="77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190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386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0:31"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</row>
    <row r="179" spans="20:31"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</row>
    <row r="180" spans="20:31"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0:31"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</row>
    <row r="182" spans="20:31"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8" t="s">
        <v>132</v>
      </c>
    </row>
    <row r="2" spans="1:16" ht="6" customHeight="1"/>
    <row r="3" spans="1:16">
      <c r="A3" s="49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0" t="s">
        <v>131</v>
      </c>
    </row>
    <row r="5" spans="1:16">
      <c r="A5" s="13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266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170</v>
      </c>
    </row>
    <row r="8" spans="1:16">
      <c r="A8" s="262"/>
      <c r="B8" s="262"/>
      <c r="C8" s="262"/>
      <c r="D8" s="262"/>
      <c r="E8" s="262"/>
    </row>
    <row r="9" spans="1:16" s="1" customFormat="1" ht="13.8">
      <c r="A9" s="18">
        <v>1</v>
      </c>
      <c r="B9" s="139">
        <v>2</v>
      </c>
      <c r="C9" s="18">
        <v>3</v>
      </c>
      <c r="D9" s="139">
        <v>4</v>
      </c>
      <c r="E9" s="139">
        <v>5</v>
      </c>
    </row>
    <row r="10" spans="1:16" s="1" customFormat="1">
      <c r="A10" s="154">
        <v>2</v>
      </c>
      <c r="B10" s="156" t="s">
        <v>200</v>
      </c>
      <c r="C10" s="161">
        <v>322313</v>
      </c>
      <c r="D10" s="162">
        <v>43</v>
      </c>
      <c r="E10" s="163">
        <v>3</v>
      </c>
    </row>
    <row r="11" spans="1:16" s="1" customFormat="1">
      <c r="A11" s="154">
        <v>6</v>
      </c>
      <c r="B11" s="156" t="s">
        <v>201</v>
      </c>
      <c r="C11" s="161">
        <v>300465</v>
      </c>
      <c r="D11" s="162">
        <v>1152</v>
      </c>
      <c r="E11" s="163">
        <v>79</v>
      </c>
    </row>
    <row r="12" spans="1:16" s="1" customFormat="1">
      <c r="A12" s="154">
        <v>29</v>
      </c>
      <c r="B12" s="156" t="s">
        <v>218</v>
      </c>
      <c r="C12" s="161">
        <v>300119</v>
      </c>
      <c r="D12" s="162">
        <v>32</v>
      </c>
      <c r="E12" s="163">
        <v>4</v>
      </c>
    </row>
    <row r="13" spans="1:16" s="1" customFormat="1">
      <c r="A13" s="154">
        <v>36</v>
      </c>
      <c r="B13" s="156" t="s">
        <v>264</v>
      </c>
      <c r="C13" s="161">
        <v>300335</v>
      </c>
      <c r="D13" s="162">
        <v>325</v>
      </c>
      <c r="E13" s="163">
        <v>25</v>
      </c>
    </row>
    <row r="14" spans="1:16" s="1" customFormat="1">
      <c r="A14" s="154">
        <v>43</v>
      </c>
      <c r="B14" s="156" t="s">
        <v>202</v>
      </c>
      <c r="C14" s="161">
        <v>320940</v>
      </c>
      <c r="D14" s="162">
        <v>3</v>
      </c>
      <c r="E14" s="163">
        <v>0</v>
      </c>
    </row>
    <row r="15" spans="1:16" s="1" customFormat="1">
      <c r="A15" s="154">
        <v>46</v>
      </c>
      <c r="B15" s="156" t="s">
        <v>256</v>
      </c>
      <c r="C15" s="161">
        <v>305299</v>
      </c>
      <c r="D15" s="162">
        <v>1105</v>
      </c>
      <c r="E15" s="163">
        <v>79</v>
      </c>
    </row>
    <row r="16" spans="1:16" s="1" customFormat="1">
      <c r="A16" s="154">
        <v>49</v>
      </c>
      <c r="B16" s="156" t="s">
        <v>203</v>
      </c>
      <c r="C16" s="161">
        <v>353100</v>
      </c>
      <c r="D16" s="162">
        <v>15</v>
      </c>
      <c r="E16" s="163">
        <v>0</v>
      </c>
    </row>
    <row r="17" spans="1:5" s="1" customFormat="1">
      <c r="A17" s="154">
        <v>62</v>
      </c>
      <c r="B17" s="156" t="s">
        <v>204</v>
      </c>
      <c r="C17" s="161">
        <v>339500</v>
      </c>
      <c r="D17" s="162">
        <v>94</v>
      </c>
      <c r="E17" s="163">
        <v>5</v>
      </c>
    </row>
    <row r="18" spans="1:5" s="1" customFormat="1">
      <c r="A18" s="154">
        <v>72</v>
      </c>
      <c r="B18" s="156" t="s">
        <v>230</v>
      </c>
      <c r="C18" s="161">
        <v>334840</v>
      </c>
      <c r="D18" s="162">
        <v>1</v>
      </c>
      <c r="E18" s="163">
        <v>0</v>
      </c>
    </row>
    <row r="19" spans="1:5" s="1" customFormat="1">
      <c r="A19" s="154">
        <v>88</v>
      </c>
      <c r="B19" s="156" t="s">
        <v>250</v>
      </c>
      <c r="C19" s="161">
        <v>325365</v>
      </c>
      <c r="D19" s="162">
        <v>65</v>
      </c>
      <c r="E19" s="163">
        <v>2</v>
      </c>
    </row>
    <row r="20" spans="1:5" s="1" customFormat="1">
      <c r="A20" s="154">
        <v>91</v>
      </c>
      <c r="B20" s="156" t="s">
        <v>255</v>
      </c>
      <c r="C20" s="161">
        <v>325268</v>
      </c>
      <c r="D20" s="162">
        <v>20</v>
      </c>
      <c r="E20" s="163">
        <v>0</v>
      </c>
    </row>
    <row r="21" spans="1:5" s="1" customFormat="1">
      <c r="A21" s="154">
        <v>95</v>
      </c>
      <c r="B21" s="156" t="s">
        <v>251</v>
      </c>
      <c r="C21" s="161">
        <v>325990</v>
      </c>
      <c r="D21" s="162">
        <v>9</v>
      </c>
      <c r="E21" s="163">
        <v>0</v>
      </c>
    </row>
    <row r="22" spans="1:5" s="1" customFormat="1">
      <c r="A22" s="154">
        <v>96</v>
      </c>
      <c r="B22" s="156" t="s">
        <v>231</v>
      </c>
      <c r="C22" s="161">
        <v>307770</v>
      </c>
      <c r="D22" s="162">
        <v>199</v>
      </c>
      <c r="E22" s="163">
        <v>12</v>
      </c>
    </row>
    <row r="23" spans="1:5" s="1" customFormat="1">
      <c r="A23" s="154">
        <v>101</v>
      </c>
      <c r="B23" s="156" t="s">
        <v>205</v>
      </c>
      <c r="C23" s="161">
        <v>313849</v>
      </c>
      <c r="D23" s="162">
        <v>25</v>
      </c>
      <c r="E23" s="163">
        <v>2</v>
      </c>
    </row>
    <row r="24" spans="1:5" s="1" customFormat="1">
      <c r="A24" s="154">
        <v>105</v>
      </c>
      <c r="B24" s="156" t="s">
        <v>216</v>
      </c>
      <c r="C24" s="161">
        <v>328168</v>
      </c>
      <c r="D24" s="162">
        <v>45</v>
      </c>
      <c r="E24" s="163">
        <v>23</v>
      </c>
    </row>
    <row r="25" spans="1:5" s="1" customFormat="1" ht="15" customHeight="1">
      <c r="A25" s="154">
        <v>106</v>
      </c>
      <c r="B25" s="156" t="s">
        <v>206</v>
      </c>
      <c r="C25" s="161">
        <v>328209</v>
      </c>
      <c r="D25" s="162">
        <v>46</v>
      </c>
      <c r="E25" s="163">
        <v>16</v>
      </c>
    </row>
    <row r="26" spans="1:5" s="1" customFormat="1">
      <c r="A26" s="154">
        <v>113</v>
      </c>
      <c r="B26" s="156" t="s">
        <v>219</v>
      </c>
      <c r="C26" s="161">
        <v>331489</v>
      </c>
      <c r="D26" s="162">
        <v>73</v>
      </c>
      <c r="E26" s="163">
        <v>2</v>
      </c>
    </row>
    <row r="27" spans="1:5" s="1" customFormat="1">
      <c r="A27" s="154">
        <v>115</v>
      </c>
      <c r="B27" s="156" t="s">
        <v>237</v>
      </c>
      <c r="C27" s="161">
        <v>334851</v>
      </c>
      <c r="D27" s="162">
        <v>223</v>
      </c>
      <c r="E27" s="163">
        <v>18</v>
      </c>
    </row>
    <row r="28" spans="1:5" s="1" customFormat="1">
      <c r="A28" s="154">
        <v>123</v>
      </c>
      <c r="B28" s="156" t="s">
        <v>232</v>
      </c>
      <c r="C28" s="161">
        <v>351607</v>
      </c>
      <c r="D28" s="162">
        <v>16</v>
      </c>
      <c r="E28" s="163">
        <v>1</v>
      </c>
    </row>
    <row r="29" spans="1:5" s="1" customFormat="1">
      <c r="A29" s="154">
        <v>128</v>
      </c>
      <c r="B29" s="156" t="s">
        <v>220</v>
      </c>
      <c r="C29" s="161">
        <v>351254</v>
      </c>
      <c r="D29" s="162">
        <v>3</v>
      </c>
      <c r="E29" s="163">
        <v>0</v>
      </c>
    </row>
    <row r="30" spans="1:5" s="1" customFormat="1">
      <c r="A30" s="154">
        <v>129</v>
      </c>
      <c r="B30" s="156" t="s">
        <v>233</v>
      </c>
      <c r="C30" s="161">
        <v>321723</v>
      </c>
      <c r="D30" s="162">
        <v>1</v>
      </c>
      <c r="E30" s="163">
        <v>0</v>
      </c>
    </row>
    <row r="31" spans="1:5" s="1" customFormat="1">
      <c r="A31" s="154">
        <v>133</v>
      </c>
      <c r="B31" s="156" t="s">
        <v>221</v>
      </c>
      <c r="C31" s="161">
        <v>353489</v>
      </c>
      <c r="D31" s="162">
        <v>49</v>
      </c>
      <c r="E31" s="163">
        <v>3</v>
      </c>
    </row>
    <row r="32" spans="1:5" s="1" customFormat="1">
      <c r="A32" s="154">
        <v>136</v>
      </c>
      <c r="B32" s="156" t="s">
        <v>238</v>
      </c>
      <c r="C32" s="161">
        <v>351005</v>
      </c>
      <c r="D32" s="162">
        <v>218</v>
      </c>
      <c r="E32" s="163">
        <v>20</v>
      </c>
    </row>
    <row r="33" spans="1:5" s="1" customFormat="1">
      <c r="A33" s="154">
        <v>142</v>
      </c>
      <c r="B33" s="156" t="s">
        <v>239</v>
      </c>
      <c r="C33" s="161">
        <v>336310</v>
      </c>
      <c r="D33" s="162">
        <v>72</v>
      </c>
      <c r="E33" s="163">
        <v>3</v>
      </c>
    </row>
    <row r="34" spans="1:5" s="1" customFormat="1">
      <c r="A34" s="154">
        <v>146</v>
      </c>
      <c r="B34" s="156" t="s">
        <v>261</v>
      </c>
      <c r="C34" s="161">
        <v>320371</v>
      </c>
      <c r="D34" s="162">
        <v>13</v>
      </c>
      <c r="E34" s="163">
        <v>1</v>
      </c>
    </row>
    <row r="35" spans="1:5" s="1" customFormat="1">
      <c r="A35" s="154">
        <v>153</v>
      </c>
      <c r="B35" s="156" t="s">
        <v>222</v>
      </c>
      <c r="C35" s="161">
        <v>380838</v>
      </c>
      <c r="D35" s="162">
        <v>39</v>
      </c>
      <c r="E35" s="163">
        <v>1</v>
      </c>
    </row>
    <row r="36" spans="1:5" s="1" customFormat="1">
      <c r="A36" s="154">
        <v>171</v>
      </c>
      <c r="B36" s="156" t="s">
        <v>252</v>
      </c>
      <c r="C36" s="161">
        <v>300614</v>
      </c>
      <c r="D36" s="162">
        <v>125</v>
      </c>
      <c r="E36" s="163">
        <v>5</v>
      </c>
    </row>
    <row r="37" spans="1:5" s="1" customFormat="1">
      <c r="A37" s="154">
        <v>205</v>
      </c>
      <c r="B37" s="156" t="s">
        <v>207</v>
      </c>
      <c r="C37" s="161">
        <v>313582</v>
      </c>
      <c r="D37" s="162">
        <v>22</v>
      </c>
      <c r="E37" s="163">
        <v>0</v>
      </c>
    </row>
    <row r="38" spans="1:5" s="1" customFormat="1">
      <c r="A38" s="154">
        <v>231</v>
      </c>
      <c r="B38" s="156" t="s">
        <v>234</v>
      </c>
      <c r="C38" s="161">
        <v>322539</v>
      </c>
      <c r="D38" s="162">
        <v>19</v>
      </c>
      <c r="E38" s="163">
        <v>1</v>
      </c>
    </row>
    <row r="39" spans="1:5" s="1" customFormat="1">
      <c r="A39" s="154">
        <v>240</v>
      </c>
      <c r="B39" s="156" t="s">
        <v>262</v>
      </c>
      <c r="C39" s="161">
        <v>322540</v>
      </c>
      <c r="D39" s="162">
        <v>44</v>
      </c>
      <c r="E39" s="163">
        <v>1</v>
      </c>
    </row>
    <row r="40" spans="1:5" s="1" customFormat="1">
      <c r="A40" s="154">
        <v>242</v>
      </c>
      <c r="B40" s="156" t="s">
        <v>253</v>
      </c>
      <c r="C40" s="161">
        <v>322001</v>
      </c>
      <c r="D40" s="162">
        <v>13</v>
      </c>
      <c r="E40" s="163">
        <v>0</v>
      </c>
    </row>
    <row r="41" spans="1:5" s="1" customFormat="1">
      <c r="A41" s="154">
        <v>251</v>
      </c>
      <c r="B41" s="156" t="s">
        <v>208</v>
      </c>
      <c r="C41" s="161">
        <v>300658</v>
      </c>
      <c r="D41" s="162">
        <v>14</v>
      </c>
      <c r="E41" s="163">
        <v>1</v>
      </c>
    </row>
    <row r="42" spans="1:5" s="1" customFormat="1">
      <c r="A42" s="154">
        <v>270</v>
      </c>
      <c r="B42" s="156" t="s">
        <v>235</v>
      </c>
      <c r="C42" s="161">
        <v>305749</v>
      </c>
      <c r="D42" s="162">
        <v>34</v>
      </c>
      <c r="E42" s="163">
        <v>1</v>
      </c>
    </row>
    <row r="43" spans="1:5" s="1" customFormat="1">
      <c r="A43" s="154">
        <v>272</v>
      </c>
      <c r="B43" s="156" t="s">
        <v>263</v>
      </c>
      <c r="C43" s="161">
        <v>300346</v>
      </c>
      <c r="D43" s="162">
        <v>137</v>
      </c>
      <c r="E43" s="163">
        <v>12</v>
      </c>
    </row>
    <row r="44" spans="1:5" s="1" customFormat="1">
      <c r="A44" s="154">
        <v>274</v>
      </c>
      <c r="B44" s="156" t="s">
        <v>209</v>
      </c>
      <c r="C44" s="161">
        <v>320478</v>
      </c>
      <c r="D44" s="162">
        <v>212</v>
      </c>
      <c r="E44" s="163">
        <v>15</v>
      </c>
    </row>
    <row r="45" spans="1:5" s="1" customFormat="1">
      <c r="A45" s="154">
        <v>286</v>
      </c>
      <c r="B45" s="156" t="s">
        <v>240</v>
      </c>
      <c r="C45" s="161">
        <v>306500</v>
      </c>
      <c r="D45" s="162">
        <v>32</v>
      </c>
      <c r="E45" s="163">
        <v>2</v>
      </c>
    </row>
    <row r="46" spans="1:5" s="1" customFormat="1">
      <c r="A46" s="154">
        <v>288</v>
      </c>
      <c r="B46" s="156" t="s">
        <v>210</v>
      </c>
      <c r="C46" s="161">
        <v>300647</v>
      </c>
      <c r="D46" s="162">
        <v>4</v>
      </c>
      <c r="E46" s="163">
        <v>1</v>
      </c>
    </row>
    <row r="47" spans="1:5" s="1" customFormat="1">
      <c r="A47" s="154">
        <v>290</v>
      </c>
      <c r="B47" s="156" t="s">
        <v>223</v>
      </c>
      <c r="C47" s="161">
        <v>300506</v>
      </c>
      <c r="D47" s="162">
        <v>11</v>
      </c>
      <c r="E47" s="163">
        <v>3</v>
      </c>
    </row>
    <row r="48" spans="1:5" s="1" customFormat="1">
      <c r="A48" s="154">
        <v>295</v>
      </c>
      <c r="B48" s="156" t="s">
        <v>241</v>
      </c>
      <c r="C48" s="161">
        <v>300539</v>
      </c>
      <c r="D48" s="162">
        <v>0</v>
      </c>
      <c r="E48" s="163">
        <v>0</v>
      </c>
    </row>
    <row r="49" spans="1:5" s="1" customFormat="1">
      <c r="A49" s="154">
        <v>296</v>
      </c>
      <c r="B49" s="156" t="s">
        <v>211</v>
      </c>
      <c r="C49" s="161">
        <v>300528</v>
      </c>
      <c r="D49" s="162">
        <v>69</v>
      </c>
      <c r="E49" s="163">
        <v>6</v>
      </c>
    </row>
    <row r="50" spans="1:5" s="1" customFormat="1">
      <c r="A50" s="154">
        <v>297</v>
      </c>
      <c r="B50" s="156" t="s">
        <v>224</v>
      </c>
      <c r="C50" s="161">
        <v>300584</v>
      </c>
      <c r="D50" s="162">
        <v>0</v>
      </c>
      <c r="E50" s="163">
        <v>0</v>
      </c>
    </row>
    <row r="51" spans="1:5" s="1" customFormat="1">
      <c r="A51" s="154">
        <v>298</v>
      </c>
      <c r="B51" s="156" t="s">
        <v>212</v>
      </c>
      <c r="C51" s="161">
        <v>320984</v>
      </c>
      <c r="D51" s="162">
        <v>4</v>
      </c>
      <c r="E51" s="163">
        <v>1</v>
      </c>
    </row>
    <row r="52" spans="1:5" s="1" customFormat="1">
      <c r="A52" s="154">
        <v>305</v>
      </c>
      <c r="B52" s="156" t="s">
        <v>213</v>
      </c>
      <c r="C52" s="161">
        <v>307123</v>
      </c>
      <c r="D52" s="162">
        <v>34</v>
      </c>
      <c r="E52" s="163">
        <v>15</v>
      </c>
    </row>
    <row r="53" spans="1:5" s="1" customFormat="1">
      <c r="A53" s="154">
        <v>311</v>
      </c>
      <c r="B53" s="156" t="s">
        <v>242</v>
      </c>
      <c r="C53" s="161">
        <v>380106</v>
      </c>
      <c r="D53" s="162">
        <v>0</v>
      </c>
      <c r="E53" s="163">
        <v>0</v>
      </c>
    </row>
    <row r="54" spans="1:5" s="1" customFormat="1" ht="28.8">
      <c r="A54" s="154">
        <v>313</v>
      </c>
      <c r="B54" s="156" t="s">
        <v>243</v>
      </c>
      <c r="C54" s="161">
        <v>380883</v>
      </c>
      <c r="D54" s="162">
        <v>0</v>
      </c>
      <c r="E54" s="163">
        <v>0</v>
      </c>
    </row>
    <row r="55" spans="1:5" s="1" customFormat="1" ht="28.8">
      <c r="A55" s="154">
        <v>320</v>
      </c>
      <c r="B55" s="156" t="s">
        <v>257</v>
      </c>
      <c r="C55" s="161">
        <v>380281</v>
      </c>
      <c r="D55" s="162">
        <v>29</v>
      </c>
      <c r="E55" s="163">
        <v>1</v>
      </c>
    </row>
    <row r="56" spans="1:5" s="1" customFormat="1">
      <c r="A56" s="154">
        <v>329</v>
      </c>
      <c r="B56" s="156" t="s">
        <v>244</v>
      </c>
      <c r="C56" s="161">
        <v>380366</v>
      </c>
      <c r="D56" s="162">
        <v>1</v>
      </c>
      <c r="E56" s="163">
        <v>0</v>
      </c>
    </row>
    <row r="57" spans="1:5" s="1" customFormat="1">
      <c r="A57" s="154">
        <v>331</v>
      </c>
      <c r="B57" s="156" t="s">
        <v>245</v>
      </c>
      <c r="C57" s="161">
        <v>380441</v>
      </c>
      <c r="D57" s="162">
        <v>0</v>
      </c>
      <c r="E57" s="163">
        <v>0</v>
      </c>
    </row>
    <row r="58" spans="1:5" s="1" customFormat="1">
      <c r="A58" s="154">
        <v>381</v>
      </c>
      <c r="B58" s="156" t="s">
        <v>225</v>
      </c>
      <c r="C58" s="161">
        <v>313009</v>
      </c>
      <c r="D58" s="162">
        <v>8</v>
      </c>
      <c r="E58" s="163">
        <v>0</v>
      </c>
    </row>
    <row r="59" spans="1:5" s="1" customFormat="1">
      <c r="A59" s="154">
        <v>386</v>
      </c>
      <c r="B59" s="156" t="s">
        <v>254</v>
      </c>
      <c r="C59" s="161">
        <v>380526</v>
      </c>
      <c r="D59" s="162">
        <v>32</v>
      </c>
      <c r="E59" s="163">
        <v>1</v>
      </c>
    </row>
    <row r="60" spans="1:5" s="1" customFormat="1">
      <c r="A60" s="154">
        <v>387</v>
      </c>
      <c r="B60" s="156" t="s">
        <v>265</v>
      </c>
      <c r="C60" s="161">
        <v>380548</v>
      </c>
      <c r="D60" s="162">
        <v>6</v>
      </c>
      <c r="E60" s="163">
        <v>0</v>
      </c>
    </row>
    <row r="61" spans="1:5" s="1" customFormat="1">
      <c r="A61" s="154">
        <v>389</v>
      </c>
      <c r="B61" s="156" t="s">
        <v>226</v>
      </c>
      <c r="C61" s="161">
        <v>380582</v>
      </c>
      <c r="D61" s="162">
        <v>14</v>
      </c>
      <c r="E61" s="163">
        <v>2</v>
      </c>
    </row>
    <row r="62" spans="1:5" s="1" customFormat="1">
      <c r="A62" s="154">
        <v>392</v>
      </c>
      <c r="B62" s="156" t="s">
        <v>214</v>
      </c>
      <c r="C62" s="161">
        <v>380634</v>
      </c>
      <c r="D62" s="162">
        <v>153</v>
      </c>
      <c r="E62" s="163">
        <v>14</v>
      </c>
    </row>
    <row r="63" spans="1:5" s="1" customFormat="1">
      <c r="A63" s="154">
        <v>394</v>
      </c>
      <c r="B63" s="156" t="s">
        <v>246</v>
      </c>
      <c r="C63" s="161">
        <v>380645</v>
      </c>
      <c r="D63" s="162">
        <v>5</v>
      </c>
      <c r="E63" s="163">
        <v>0</v>
      </c>
    </row>
    <row r="64" spans="1:5" s="1" customFormat="1">
      <c r="A64" s="154">
        <v>395</v>
      </c>
      <c r="B64" s="156" t="s">
        <v>236</v>
      </c>
      <c r="C64" s="161">
        <v>377090</v>
      </c>
      <c r="D64" s="162">
        <v>5</v>
      </c>
      <c r="E64" s="163">
        <v>0</v>
      </c>
    </row>
    <row r="65" spans="1:5" s="1" customFormat="1">
      <c r="A65" s="154">
        <v>407</v>
      </c>
      <c r="B65" s="156" t="s">
        <v>247</v>
      </c>
      <c r="C65" s="161">
        <v>380731</v>
      </c>
      <c r="D65" s="162">
        <v>0</v>
      </c>
      <c r="E65" s="163">
        <v>0</v>
      </c>
    </row>
    <row r="66" spans="1:5" s="1" customFormat="1">
      <c r="A66" s="154">
        <v>455</v>
      </c>
      <c r="B66" s="156" t="s">
        <v>248</v>
      </c>
      <c r="C66" s="161">
        <v>380797</v>
      </c>
      <c r="D66" s="162">
        <v>0</v>
      </c>
      <c r="E66" s="163">
        <v>0</v>
      </c>
    </row>
    <row r="67" spans="1:5" s="1" customFormat="1">
      <c r="A67" s="154">
        <v>553</v>
      </c>
      <c r="B67" s="156" t="s">
        <v>217</v>
      </c>
      <c r="C67" s="161">
        <v>380946</v>
      </c>
      <c r="D67" s="162">
        <v>0</v>
      </c>
      <c r="E67" s="163">
        <v>0</v>
      </c>
    </row>
    <row r="68" spans="1:5" s="1" customFormat="1">
      <c r="A68" s="154">
        <v>694</v>
      </c>
      <c r="B68" s="156" t="s">
        <v>227</v>
      </c>
      <c r="C68" s="161">
        <v>339050</v>
      </c>
      <c r="D68" s="162">
        <v>40</v>
      </c>
      <c r="E68" s="163">
        <v>3</v>
      </c>
    </row>
    <row r="69" spans="1:5" s="1" customFormat="1">
      <c r="A69" s="154">
        <v>774</v>
      </c>
      <c r="B69" s="156" t="s">
        <v>249</v>
      </c>
      <c r="C69" s="161">
        <v>339072</v>
      </c>
      <c r="D69" s="162">
        <v>13</v>
      </c>
      <c r="E69" s="163">
        <v>1</v>
      </c>
    </row>
    <row r="70" spans="1:5" s="1" customFormat="1">
      <c r="A70" s="154"/>
      <c r="B70" s="167" t="s">
        <v>267</v>
      </c>
      <c r="C70" s="168"/>
      <c r="D70" s="169">
        <v>4966</v>
      </c>
      <c r="E70" s="170">
        <v>385</v>
      </c>
    </row>
    <row r="71" spans="1:5" s="1" customFormat="1">
      <c r="A71" s="154"/>
      <c r="B71" s="167"/>
      <c r="C71" s="168"/>
      <c r="D71" s="169"/>
      <c r="E71" s="170"/>
    </row>
    <row r="72" spans="1:5" s="1" customFormat="1">
      <c r="A72" s="154"/>
      <c r="B72" s="156"/>
      <c r="C72" s="161"/>
      <c r="D72" s="162"/>
      <c r="E72" s="163"/>
    </row>
    <row r="73" spans="1:5" s="1" customFormat="1">
      <c r="A73" s="154"/>
      <c r="B73" s="156"/>
      <c r="C73" s="161"/>
      <c r="D73" s="162"/>
      <c r="E73" s="163"/>
    </row>
    <row r="74" spans="1:5" s="1" customFormat="1">
      <c r="A74" s="154"/>
      <c r="B74" s="156"/>
      <c r="C74" s="161"/>
      <c r="D74" s="162"/>
      <c r="E74" s="163"/>
    </row>
    <row r="75" spans="1:5" s="1" customFormat="1">
      <c r="A75" s="154"/>
      <c r="B75" s="156"/>
      <c r="C75" s="161"/>
      <c r="D75" s="162"/>
      <c r="E75" s="163"/>
    </row>
    <row r="76" spans="1:5" s="1" customFormat="1">
      <c r="A76" s="154"/>
      <c r="B76" s="156"/>
      <c r="C76" s="161"/>
      <c r="D76" s="162"/>
      <c r="E76" s="163"/>
    </row>
    <row r="77" spans="1:5" s="1" customFormat="1">
      <c r="A77" s="154"/>
      <c r="B77" s="149"/>
      <c r="C77" s="161"/>
      <c r="D77" s="162"/>
      <c r="E77" s="163"/>
    </row>
    <row r="78" spans="1:5" s="1" customFormat="1">
      <c r="A78" s="154"/>
      <c r="B78" s="156"/>
      <c r="C78" s="161"/>
      <c r="D78" s="162"/>
      <c r="E78" s="163"/>
    </row>
    <row r="79" spans="1:5" s="1" customFormat="1">
      <c r="A79" s="154"/>
      <c r="C79" s="161"/>
      <c r="D79" s="162"/>
      <c r="E79" s="163"/>
    </row>
    <row r="80" spans="1:5" s="1" customFormat="1">
      <c r="A80" s="154"/>
      <c r="C80" s="164"/>
      <c r="D80" s="161"/>
      <c r="E80" s="161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7"/>
      <c r="C87" s="155"/>
      <c r="D87" s="155"/>
      <c r="E87" s="155"/>
    </row>
    <row r="88" spans="1:5" s="1" customFormat="1">
      <c r="A88" s="154"/>
      <c r="B88" s="157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4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5" t="s">
        <v>0</v>
      </c>
      <c r="B3" s="265" t="s">
        <v>121</v>
      </c>
      <c r="C3" s="265"/>
      <c r="D3" s="265"/>
      <c r="E3" s="265"/>
      <c r="F3" s="265"/>
      <c r="G3" s="265"/>
      <c r="H3" s="265" t="s">
        <v>122</v>
      </c>
      <c r="I3" s="265"/>
      <c r="J3" s="265"/>
      <c r="K3" s="265"/>
      <c r="L3" s="265"/>
      <c r="M3" s="265"/>
      <c r="N3" s="266" t="s">
        <v>133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134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hidden="1" outlineLevel="1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 hidden="1" outlineLevel="1" collapsed="1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 hidden="1" outlineLevel="1" collapsed="1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 hidden="1" outlineLevel="1" collapsed="1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 hidden="1" outlineLevel="1" collapsed="1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 collapsed="1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  <row r="178" spans="1:32">
      <c r="A178" s="8">
        <v>45627</v>
      </c>
      <c r="B178" s="137">
        <v>782219.07062774</v>
      </c>
      <c r="C178" s="137">
        <v>531408.56119597994</v>
      </c>
      <c r="D178" s="137">
        <v>250810.50943176</v>
      </c>
      <c r="E178" s="137">
        <v>291759.56418992003</v>
      </c>
      <c r="F178" s="137">
        <v>280116.67716557998</v>
      </c>
      <c r="G178" s="137">
        <v>11642.88702434</v>
      </c>
      <c r="H178" s="137">
        <v>1227642.4079868596</v>
      </c>
      <c r="I178" s="137">
        <v>896538.76843407028</v>
      </c>
      <c r="J178" s="137">
        <v>331103.63955278997</v>
      </c>
      <c r="K178" s="137">
        <v>1381874.9500687101</v>
      </c>
      <c r="L178" s="137">
        <v>896810.57919934997</v>
      </c>
      <c r="M178" s="137">
        <v>485064.37086936005</v>
      </c>
      <c r="N178" s="137">
        <v>13.737500000000001</v>
      </c>
      <c r="O178" s="137">
        <v>15.0021</v>
      </c>
      <c r="P178" s="137">
        <v>14.599399999999999</v>
      </c>
      <c r="Q178" s="137">
        <v>6.2554999999999996</v>
      </c>
      <c r="R178" s="137">
        <v>6.2496</v>
      </c>
      <c r="S178" s="137">
        <v>27.7974</v>
      </c>
      <c r="T178" s="137">
        <v>27.808199999999999</v>
      </c>
      <c r="U178" s="137">
        <v>33.658700000000003</v>
      </c>
      <c r="V178" s="137">
        <v>14.713699999999999</v>
      </c>
      <c r="W178" s="137">
        <v>8.9337</v>
      </c>
      <c r="X178" s="137">
        <v>7.2984999999999998</v>
      </c>
      <c r="Y178" s="137">
        <v>8.3117000000000001</v>
      </c>
      <c r="Z178" s="137">
        <v>0.83260000000000001</v>
      </c>
      <c r="AA178" s="137">
        <v>7.2891000000000004</v>
      </c>
      <c r="AB178" s="137">
        <v>9.9954000000000001</v>
      </c>
      <c r="AC178" s="137">
        <v>1.0572999999999999</v>
      </c>
      <c r="AD178" s="138"/>
      <c r="AE178" s="138"/>
      <c r="AF178" s="138"/>
    </row>
    <row r="179" spans="1:32">
      <c r="A179" s="8">
        <v>45658</v>
      </c>
      <c r="B179" s="137">
        <v>774407.91559429001</v>
      </c>
      <c r="C179" s="137">
        <v>533595.10044112999</v>
      </c>
      <c r="D179" s="137">
        <v>240812.81515315999</v>
      </c>
      <c r="E179" s="137">
        <v>297387.04787749</v>
      </c>
      <c r="F179" s="137">
        <v>285816.81691229</v>
      </c>
      <c r="G179" s="137">
        <v>11570.2309652</v>
      </c>
      <c r="H179" s="137">
        <v>1183648.21080099</v>
      </c>
      <c r="I179" s="137">
        <v>847598.64050361002</v>
      </c>
      <c r="J179" s="137">
        <v>336049.57029738004</v>
      </c>
      <c r="K179" s="137">
        <v>1365641.0550475302</v>
      </c>
      <c r="L179" s="137">
        <v>880418.08783410001</v>
      </c>
      <c r="M179" s="137">
        <v>485222.96721342998</v>
      </c>
      <c r="N179" s="137">
        <v>15.6356</v>
      </c>
      <c r="O179" s="137">
        <v>16.575500000000002</v>
      </c>
      <c r="P179" s="137">
        <v>16.532</v>
      </c>
      <c r="Q179" s="137">
        <v>6.2794999999999996</v>
      </c>
      <c r="R179" s="137">
        <v>6.2778999999999998</v>
      </c>
      <c r="S179" s="137">
        <v>28.189499999999999</v>
      </c>
      <c r="T179" s="137">
        <v>28.199100000000001</v>
      </c>
      <c r="U179" s="137">
        <v>34.0657</v>
      </c>
      <c r="V179" s="137">
        <v>15.263</v>
      </c>
      <c r="W179" s="137">
        <v>5.6242000000000001</v>
      </c>
      <c r="X179" s="137">
        <v>7.5743999999999998</v>
      </c>
      <c r="Y179" s="137">
        <v>8.5900999999999996</v>
      </c>
      <c r="Z179" s="137">
        <v>0.83120000000000005</v>
      </c>
      <c r="AA179" s="137">
        <v>7.4923000000000002</v>
      </c>
      <c r="AB179" s="137">
        <v>10.1884</v>
      </c>
      <c r="AC179" s="137">
        <v>1.0226999999999999</v>
      </c>
      <c r="AD179" s="138"/>
      <c r="AE179" s="138"/>
      <c r="AF179" s="138"/>
    </row>
    <row r="180" spans="1:32">
      <c r="A180" s="8">
        <v>45689</v>
      </c>
      <c r="B180" s="137">
        <v>788997.69236026006</v>
      </c>
      <c r="C180" s="137">
        <v>549132.70473012002</v>
      </c>
      <c r="D180" s="137">
        <v>239864.98763014001</v>
      </c>
      <c r="E180" s="137">
        <v>301044.66417576</v>
      </c>
      <c r="F180" s="137">
        <v>289569.91322793998</v>
      </c>
      <c r="G180" s="137">
        <v>11474.750947820001</v>
      </c>
      <c r="H180" s="137">
        <v>1178792.6350090201</v>
      </c>
      <c r="I180" s="137">
        <v>868849.37618282996</v>
      </c>
      <c r="J180" s="137">
        <v>309943.25882618991</v>
      </c>
      <c r="K180" s="137">
        <v>1377980.8703743301</v>
      </c>
      <c r="L180" s="137">
        <v>893939.05714070995</v>
      </c>
      <c r="M180" s="137">
        <v>484041.81323361996</v>
      </c>
      <c r="N180" s="137">
        <v>14.414</v>
      </c>
      <c r="O180" s="137">
        <v>15.6327</v>
      </c>
      <c r="P180" s="137">
        <v>15.225899999999999</v>
      </c>
      <c r="Q180" s="137">
        <v>6.2161</v>
      </c>
      <c r="R180" s="137">
        <v>6.2153</v>
      </c>
      <c r="S180" s="137">
        <v>28.1967</v>
      </c>
      <c r="T180" s="137">
        <v>28.227799999999998</v>
      </c>
      <c r="U180" s="137">
        <v>34.485599999999998</v>
      </c>
      <c r="V180" s="137">
        <v>9.3343000000000007</v>
      </c>
      <c r="W180" s="137">
        <v>6.5542999999999996</v>
      </c>
      <c r="X180" s="137">
        <v>7.9782000000000002</v>
      </c>
      <c r="Y180" s="137">
        <v>8.9603000000000002</v>
      </c>
      <c r="Z180" s="137">
        <v>0.81879999999999997</v>
      </c>
      <c r="AA180" s="137">
        <v>7.6707000000000001</v>
      </c>
      <c r="AB180" s="137">
        <v>10.3048</v>
      </c>
      <c r="AC180" s="137">
        <v>0.98419999999999996</v>
      </c>
      <c r="AD180" s="138"/>
      <c r="AE180" s="138"/>
      <c r="AF180" s="138"/>
    </row>
    <row r="181" spans="1:32">
      <c r="A181" s="8">
        <v>45717</v>
      </c>
      <c r="B181" s="137">
        <v>804408.58701043006</v>
      </c>
      <c r="C181" s="137">
        <v>563629.86224885995</v>
      </c>
      <c r="D181" s="137">
        <v>240778.72476156999</v>
      </c>
      <c r="E181" s="137">
        <v>307384.70912314003</v>
      </c>
      <c r="F181" s="137">
        <v>296992.76599540003</v>
      </c>
      <c r="G181" s="137">
        <v>10391.94312774</v>
      </c>
      <c r="H181" s="137">
        <v>1204815.6092614001</v>
      </c>
      <c r="I181" s="137">
        <v>895419.61400735995</v>
      </c>
      <c r="J181" s="137">
        <v>309395.99525404006</v>
      </c>
      <c r="K181" s="137">
        <v>1379104.5950466397</v>
      </c>
      <c r="L181" s="137">
        <v>888654.94525830005</v>
      </c>
      <c r="M181" s="137">
        <v>490449.64978833997</v>
      </c>
      <c r="N181" s="137">
        <v>14.518599999999999</v>
      </c>
      <c r="O181" s="137">
        <v>15.743399999999999</v>
      </c>
      <c r="P181" s="137">
        <v>15.5357</v>
      </c>
      <c r="Q181" s="137">
        <v>6.2683</v>
      </c>
      <c r="R181" s="137">
        <v>6.2676999999999996</v>
      </c>
      <c r="S181" s="137">
        <v>28.789899999999999</v>
      </c>
      <c r="T181" s="137">
        <v>28.810500000000001</v>
      </c>
      <c r="U181" s="137">
        <v>35.416600000000003</v>
      </c>
      <c r="V181" s="137">
        <v>10.429600000000001</v>
      </c>
      <c r="W181" s="137">
        <v>6.3913000000000002</v>
      </c>
      <c r="X181" s="137">
        <v>8.2809000000000008</v>
      </c>
      <c r="Y181" s="137">
        <v>9.3148</v>
      </c>
      <c r="Z181" s="137">
        <v>0.74719999999999998</v>
      </c>
      <c r="AA181" s="137">
        <v>7.6886000000000001</v>
      </c>
      <c r="AB181" s="137">
        <v>10.2525</v>
      </c>
      <c r="AC181" s="137">
        <v>0.9929</v>
      </c>
      <c r="AD181" s="138"/>
      <c r="AE181" s="138"/>
      <c r="AF181" s="138"/>
    </row>
    <row r="182" spans="1:32">
      <c r="A182" s="8">
        <v>45748</v>
      </c>
      <c r="B182" s="137">
        <v>816832.86752873997</v>
      </c>
      <c r="C182" s="137">
        <v>568991.63896480005</v>
      </c>
      <c r="D182" s="137">
        <v>247841.22856394001</v>
      </c>
      <c r="E182" s="137">
        <v>313023.99799017998</v>
      </c>
      <c r="F182" s="137">
        <v>302531.75057251001</v>
      </c>
      <c r="G182" s="137">
        <v>10492.24741767</v>
      </c>
      <c r="H182" s="137">
        <v>1217183.2390689801</v>
      </c>
      <c r="I182" s="137">
        <v>904124.78066096036</v>
      </c>
      <c r="J182" s="137">
        <v>313058.45840802003</v>
      </c>
      <c r="K182" s="137">
        <v>1413823.5465283697</v>
      </c>
      <c r="L182" s="137">
        <v>913499.64493157982</v>
      </c>
      <c r="M182" s="137">
        <v>500323.90159679</v>
      </c>
      <c r="N182" s="137">
        <v>15.2905</v>
      </c>
      <c r="O182" s="137">
        <v>16.611699999999999</v>
      </c>
      <c r="P182" s="137">
        <v>16.614100000000001</v>
      </c>
      <c r="Q182" s="137">
        <v>6.3094000000000001</v>
      </c>
      <c r="R182" s="137">
        <v>6.3108000000000004</v>
      </c>
      <c r="S182" s="137">
        <v>28.378900000000002</v>
      </c>
      <c r="T182" s="137">
        <v>28.3947</v>
      </c>
      <c r="U182" s="137">
        <v>34.479599999999998</v>
      </c>
      <c r="V182" s="137">
        <v>13.567</v>
      </c>
      <c r="W182" s="137">
        <v>7.8761000000000001</v>
      </c>
      <c r="X182" s="137">
        <v>8.6957000000000004</v>
      </c>
      <c r="Y182" s="137">
        <v>9.6890999999999998</v>
      </c>
      <c r="Z182" s="137">
        <v>0.76100000000000001</v>
      </c>
      <c r="AA182" s="137">
        <v>8.0541999999999998</v>
      </c>
      <c r="AB182" s="137">
        <v>10.428900000000001</v>
      </c>
      <c r="AC182" s="137">
        <v>1.0068999999999999</v>
      </c>
      <c r="AD182" s="138"/>
      <c r="AE182" s="138"/>
      <c r="AF182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5" width="10.109375" style="10" customWidth="1"/>
    <col min="6" max="6" width="8.8867187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49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19" s="14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19" s="15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19" s="15" customFormat="1" ht="90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40440.977036049997</v>
      </c>
      <c r="C11" s="10">
        <v>203.73946480000001</v>
      </c>
      <c r="D11" s="10">
        <v>6.6326717000000004</v>
      </c>
      <c r="E11" s="10">
        <v>197.1067931</v>
      </c>
      <c r="F11" s="10">
        <v>0</v>
      </c>
      <c r="G11" s="10">
        <v>0</v>
      </c>
      <c r="H11" s="10">
        <v>0</v>
      </c>
      <c r="I11" s="10">
        <v>20750.043847010002</v>
      </c>
      <c r="J11" s="10">
        <v>1328.89646068</v>
      </c>
      <c r="K11" s="10">
        <v>19421.147386330002</v>
      </c>
      <c r="L11" s="10">
        <v>19487.193724240002</v>
      </c>
      <c r="M11" s="10">
        <v>19476.265199140002</v>
      </c>
      <c r="N11" s="10">
        <v>10.9285251</v>
      </c>
      <c r="O11" s="10">
        <v>1169.6868141299999</v>
      </c>
      <c r="P11" s="10">
        <v>240.49494958</v>
      </c>
    </row>
    <row r="12" spans="1:19" hidden="1" outlineLevel="1">
      <c r="A12" s="8">
        <v>40575</v>
      </c>
      <c r="B12" s="128">
        <v>40434.420712940002</v>
      </c>
      <c r="C12" s="128">
        <v>267.63350918999998</v>
      </c>
      <c r="D12" s="128">
        <v>6.52954525</v>
      </c>
      <c r="E12" s="128">
        <v>261.10396394000003</v>
      </c>
      <c r="F12" s="128">
        <v>0</v>
      </c>
      <c r="G12" s="128">
        <v>0</v>
      </c>
      <c r="H12" s="128">
        <v>0</v>
      </c>
      <c r="I12" s="128">
        <v>20720.34926413</v>
      </c>
      <c r="J12" s="128">
        <v>1260.1527205100001</v>
      </c>
      <c r="K12" s="128">
        <v>19460.196543620001</v>
      </c>
      <c r="L12" s="128">
        <v>19446.437939619998</v>
      </c>
      <c r="M12" s="128">
        <v>19435.066706549998</v>
      </c>
      <c r="N12" s="128">
        <v>11.371233070000001</v>
      </c>
      <c r="O12" s="128">
        <v>1570.1559630100001</v>
      </c>
      <c r="P12" s="128">
        <v>240.09485046</v>
      </c>
      <c r="Q12" s="128"/>
      <c r="R12" s="128"/>
      <c r="S12" s="128"/>
    </row>
    <row r="13" spans="1:19" hidden="1" outlineLevel="1">
      <c r="A13" s="8">
        <v>40603</v>
      </c>
      <c r="B13" s="128">
        <v>40869.580331489997</v>
      </c>
      <c r="C13" s="128">
        <v>297.96439294999999</v>
      </c>
      <c r="D13" s="128">
        <v>34.398643630000002</v>
      </c>
      <c r="E13" s="128">
        <v>263.56574932000001</v>
      </c>
      <c r="F13" s="128">
        <v>0</v>
      </c>
      <c r="G13" s="128">
        <v>0</v>
      </c>
      <c r="H13" s="128">
        <v>0</v>
      </c>
      <c r="I13" s="128">
        <v>21234.103199450001</v>
      </c>
      <c r="J13" s="128">
        <v>1176.6140622099999</v>
      </c>
      <c r="K13" s="128">
        <v>20057.489137240002</v>
      </c>
      <c r="L13" s="128">
        <v>19337.512739090002</v>
      </c>
      <c r="M13" s="128">
        <v>19325.85360586</v>
      </c>
      <c r="N13" s="128">
        <v>11.65913323</v>
      </c>
      <c r="O13" s="128">
        <v>1146.26691304</v>
      </c>
      <c r="P13" s="128">
        <v>241.93364321000001</v>
      </c>
      <c r="Q13" s="128"/>
      <c r="R13" s="128"/>
      <c r="S13" s="128"/>
    </row>
    <row r="14" spans="1:19" hidden="1" outlineLevel="1">
      <c r="A14" s="8">
        <v>40634</v>
      </c>
      <c r="B14" s="128">
        <v>41434.566632560003</v>
      </c>
      <c r="C14" s="128">
        <v>275.09298237000002</v>
      </c>
      <c r="D14" s="128">
        <v>6.3672069699999998</v>
      </c>
      <c r="E14" s="128">
        <v>268.72577539999997</v>
      </c>
      <c r="F14" s="128">
        <v>0</v>
      </c>
      <c r="G14" s="128">
        <v>0</v>
      </c>
      <c r="H14" s="128">
        <v>0</v>
      </c>
      <c r="I14" s="128">
        <v>21772.190193269998</v>
      </c>
      <c r="J14" s="128">
        <v>1204.9063158599999</v>
      </c>
      <c r="K14" s="128">
        <v>20567.283877409998</v>
      </c>
      <c r="L14" s="128">
        <v>19387.283456919999</v>
      </c>
      <c r="M14" s="128">
        <v>19375.77606063</v>
      </c>
      <c r="N14" s="128">
        <v>11.507396290000001</v>
      </c>
      <c r="O14" s="128">
        <v>1099.6084341200001</v>
      </c>
      <c r="P14" s="128">
        <v>246.66990437999999</v>
      </c>
      <c r="Q14" s="128"/>
      <c r="R14" s="128"/>
      <c r="S14" s="128"/>
    </row>
    <row r="15" spans="1:19" hidden="1" outlineLevel="1">
      <c r="A15" s="8">
        <v>40664</v>
      </c>
      <c r="B15" s="128">
        <v>41732.959176210003</v>
      </c>
      <c r="C15" s="128">
        <v>290.95276969000003</v>
      </c>
      <c r="D15" s="128">
        <v>22.259872309999999</v>
      </c>
      <c r="E15" s="128">
        <v>268.69289737999998</v>
      </c>
      <c r="F15" s="128">
        <v>0</v>
      </c>
      <c r="G15" s="128">
        <v>0</v>
      </c>
      <c r="H15" s="128">
        <v>0</v>
      </c>
      <c r="I15" s="128">
        <v>22090.773681539999</v>
      </c>
      <c r="J15" s="128">
        <v>1181.43549949</v>
      </c>
      <c r="K15" s="128">
        <v>20909.33818205</v>
      </c>
      <c r="L15" s="128">
        <v>19351.23272498</v>
      </c>
      <c r="M15" s="128">
        <v>19339.381316570001</v>
      </c>
      <c r="N15" s="128">
        <v>11.851408409999999</v>
      </c>
      <c r="O15" s="128">
        <v>959.32597152999995</v>
      </c>
      <c r="P15" s="128">
        <v>245.59357649</v>
      </c>
      <c r="Q15" s="128"/>
      <c r="R15" s="128"/>
      <c r="S15" s="128"/>
    </row>
    <row r="16" spans="1:19" hidden="1" outlineLevel="1">
      <c r="A16" s="8">
        <v>40695</v>
      </c>
      <c r="B16" s="128">
        <v>42252.133917769999</v>
      </c>
      <c r="C16" s="128">
        <v>318.01739150999998</v>
      </c>
      <c r="D16" s="128">
        <v>35.985644059999998</v>
      </c>
      <c r="E16" s="128">
        <v>282.03174745000001</v>
      </c>
      <c r="F16" s="128">
        <v>0</v>
      </c>
      <c r="G16" s="128">
        <v>0</v>
      </c>
      <c r="H16" s="128">
        <v>0</v>
      </c>
      <c r="I16" s="128">
        <v>22652.334573929998</v>
      </c>
      <c r="J16" s="128">
        <v>1069.24722468</v>
      </c>
      <c r="K16" s="128">
        <v>21583.08734925</v>
      </c>
      <c r="L16" s="128">
        <v>19281.781952329999</v>
      </c>
      <c r="M16" s="128">
        <v>19270.333293690001</v>
      </c>
      <c r="N16" s="128">
        <v>11.44865864</v>
      </c>
      <c r="O16" s="128">
        <v>862.63963658</v>
      </c>
      <c r="P16" s="128">
        <v>243.51159583</v>
      </c>
      <c r="Q16" s="128"/>
      <c r="R16" s="128"/>
      <c r="S16" s="128"/>
    </row>
    <row r="17" spans="1:19" hidden="1" outlineLevel="1">
      <c r="A17" s="8">
        <v>40725</v>
      </c>
      <c r="B17" s="128">
        <v>42253.37421324</v>
      </c>
      <c r="C17" s="128">
        <v>304.93426641000002</v>
      </c>
      <c r="D17" s="128">
        <v>21.812137360000001</v>
      </c>
      <c r="E17" s="128">
        <v>283.12212905000001</v>
      </c>
      <c r="F17" s="128">
        <v>0</v>
      </c>
      <c r="G17" s="128">
        <v>0</v>
      </c>
      <c r="H17" s="128">
        <v>0</v>
      </c>
      <c r="I17" s="128">
        <v>22774.768311060001</v>
      </c>
      <c r="J17" s="128">
        <v>1034.5152018700001</v>
      </c>
      <c r="K17" s="128">
        <v>21740.253109189998</v>
      </c>
      <c r="L17" s="128">
        <v>19173.671635769999</v>
      </c>
      <c r="M17" s="128">
        <v>19162.19109869</v>
      </c>
      <c r="N17" s="128">
        <v>11.48053708</v>
      </c>
      <c r="O17" s="128">
        <v>1300.00337444</v>
      </c>
      <c r="P17" s="128">
        <v>150.09493805</v>
      </c>
      <c r="Q17" s="128"/>
      <c r="R17" s="128"/>
      <c r="S17" s="128"/>
    </row>
    <row r="18" spans="1:19" hidden="1" outlineLevel="1">
      <c r="A18" s="8">
        <v>40756</v>
      </c>
      <c r="B18" s="128">
        <v>42495.750622250001</v>
      </c>
      <c r="C18" s="128">
        <v>305.94660465999999</v>
      </c>
      <c r="D18" s="128">
        <v>21.70417368</v>
      </c>
      <c r="E18" s="128">
        <v>284.24243097999999</v>
      </c>
      <c r="F18" s="128">
        <v>0</v>
      </c>
      <c r="G18" s="128">
        <v>0</v>
      </c>
      <c r="H18" s="128">
        <v>0</v>
      </c>
      <c r="I18" s="128">
        <v>23132.490426010001</v>
      </c>
      <c r="J18" s="128">
        <v>1079.84354433</v>
      </c>
      <c r="K18" s="128">
        <v>22052.646881680001</v>
      </c>
      <c r="L18" s="128">
        <v>19057.313591580001</v>
      </c>
      <c r="M18" s="128">
        <v>19047.054801229999</v>
      </c>
      <c r="N18" s="128">
        <v>10.25879035</v>
      </c>
      <c r="O18" s="128">
        <v>1510.8000538399999</v>
      </c>
      <c r="P18" s="128">
        <v>138.64481133999999</v>
      </c>
      <c r="Q18" s="128"/>
      <c r="R18" s="128"/>
      <c r="S18" s="128"/>
    </row>
    <row r="19" spans="1:19" hidden="1" outlineLevel="1">
      <c r="A19" s="8">
        <v>40787</v>
      </c>
      <c r="B19" s="128">
        <v>42304.752052590004</v>
      </c>
      <c r="C19" s="128">
        <v>273.38652446999998</v>
      </c>
      <c r="D19" s="128">
        <v>28.772104299999999</v>
      </c>
      <c r="E19" s="128">
        <v>244.61442016999999</v>
      </c>
      <c r="F19" s="128">
        <v>0</v>
      </c>
      <c r="G19" s="128">
        <v>0</v>
      </c>
      <c r="H19" s="128">
        <v>0</v>
      </c>
      <c r="I19" s="128">
        <v>23352.717357000001</v>
      </c>
      <c r="J19" s="128">
        <v>1168.4034070299999</v>
      </c>
      <c r="K19" s="128">
        <v>22184.313949970001</v>
      </c>
      <c r="L19" s="128">
        <v>18678.648171119999</v>
      </c>
      <c r="M19" s="128">
        <v>18669.491313130002</v>
      </c>
      <c r="N19" s="128">
        <v>9.1568579900000007</v>
      </c>
      <c r="O19" s="128">
        <v>1344.9366632799999</v>
      </c>
      <c r="P19" s="128">
        <v>141.94793390999999</v>
      </c>
      <c r="Q19" s="128"/>
      <c r="R19" s="128"/>
      <c r="S19" s="128"/>
    </row>
    <row r="20" spans="1:19" hidden="1" outlineLevel="1">
      <c r="A20" s="8">
        <v>40817</v>
      </c>
      <c r="B20" s="128">
        <v>41790.266500559999</v>
      </c>
      <c r="C20" s="128">
        <v>225.99545853000001</v>
      </c>
      <c r="D20" s="128">
        <v>21.461460200000001</v>
      </c>
      <c r="E20" s="128">
        <v>204.53399833</v>
      </c>
      <c r="F20" s="128">
        <v>0</v>
      </c>
      <c r="G20" s="128">
        <v>0</v>
      </c>
      <c r="H20" s="128">
        <v>0</v>
      </c>
      <c r="I20" s="128">
        <v>23395.937242659998</v>
      </c>
      <c r="J20" s="128">
        <v>1330.79583841</v>
      </c>
      <c r="K20" s="128">
        <v>22065.14140425</v>
      </c>
      <c r="L20" s="128">
        <v>18168.333799370001</v>
      </c>
      <c r="M20" s="128">
        <v>18159.681680180001</v>
      </c>
      <c r="N20" s="128">
        <v>8.6521191900000005</v>
      </c>
      <c r="O20" s="128">
        <v>1505.88163001</v>
      </c>
      <c r="P20" s="128">
        <v>115.60860666000001</v>
      </c>
      <c r="Q20" s="128"/>
      <c r="R20" s="128"/>
      <c r="S20" s="128"/>
    </row>
    <row r="21" spans="1:19" hidden="1" outlineLevel="1">
      <c r="A21" s="8">
        <v>40848</v>
      </c>
      <c r="B21" s="128">
        <v>40158.59201842</v>
      </c>
      <c r="C21" s="128">
        <v>208.52051453999999</v>
      </c>
      <c r="D21" s="128">
        <v>21.356157679999999</v>
      </c>
      <c r="E21" s="128">
        <v>187.16435686</v>
      </c>
      <c r="F21" s="128">
        <v>0</v>
      </c>
      <c r="G21" s="128">
        <v>0</v>
      </c>
      <c r="H21" s="128">
        <v>0</v>
      </c>
      <c r="I21" s="128">
        <v>22303.149496059999</v>
      </c>
      <c r="J21" s="128">
        <v>1371.71982439</v>
      </c>
      <c r="K21" s="128">
        <v>20931.429671670001</v>
      </c>
      <c r="L21" s="128">
        <v>17646.922007820001</v>
      </c>
      <c r="M21" s="128">
        <v>17639.100236760001</v>
      </c>
      <c r="N21" s="128">
        <v>7.8217710599999997</v>
      </c>
      <c r="O21" s="128">
        <v>1435.31661007</v>
      </c>
      <c r="P21" s="128">
        <v>107.87910109000001</v>
      </c>
      <c r="Q21" s="128"/>
      <c r="R21" s="128"/>
      <c r="S21" s="128"/>
    </row>
    <row r="22" spans="1:19" hidden="1" outlineLevel="1">
      <c r="A22" s="8">
        <v>40878</v>
      </c>
      <c r="B22" s="128">
        <v>39174.498240050001</v>
      </c>
      <c r="C22" s="128">
        <v>242.01515431999999</v>
      </c>
      <c r="D22" s="128">
        <v>41.239817430000002</v>
      </c>
      <c r="E22" s="128">
        <v>200.77533689000001</v>
      </c>
      <c r="F22" s="128">
        <v>0</v>
      </c>
      <c r="G22" s="128">
        <v>0</v>
      </c>
      <c r="H22" s="128">
        <v>0</v>
      </c>
      <c r="I22" s="128">
        <v>21950.599535149999</v>
      </c>
      <c r="J22" s="128">
        <v>1413.1014250999999</v>
      </c>
      <c r="K22" s="128">
        <v>20537.498110050001</v>
      </c>
      <c r="L22" s="128">
        <v>16981.883550580002</v>
      </c>
      <c r="M22" s="128">
        <v>16974.62233038</v>
      </c>
      <c r="N22" s="128">
        <v>7.2612202000000003</v>
      </c>
      <c r="O22" s="128">
        <v>1624.2879120800001</v>
      </c>
      <c r="P22" s="128">
        <v>124.22123139999999</v>
      </c>
      <c r="Q22" s="128"/>
      <c r="R22" s="128"/>
      <c r="S22" s="128"/>
    </row>
    <row r="23" spans="1:19" hidden="1" outlineLevel="1">
      <c r="A23" s="8">
        <v>40909</v>
      </c>
      <c r="B23" s="128">
        <v>39165.655158089998</v>
      </c>
      <c r="C23" s="128">
        <v>257.70557387999997</v>
      </c>
      <c r="D23" s="128">
        <v>20.852458049999999</v>
      </c>
      <c r="E23" s="128">
        <v>236.85311583000001</v>
      </c>
      <c r="F23" s="128">
        <v>0</v>
      </c>
      <c r="G23" s="128">
        <v>0</v>
      </c>
      <c r="H23" s="128">
        <v>0</v>
      </c>
      <c r="I23" s="128">
        <v>22146.87054896</v>
      </c>
      <c r="J23" s="128">
        <v>1393.5101658900001</v>
      </c>
      <c r="K23" s="128">
        <v>20753.360383070001</v>
      </c>
      <c r="L23" s="128">
        <v>16761.079035250001</v>
      </c>
      <c r="M23" s="128">
        <v>16754.383725039999</v>
      </c>
      <c r="N23" s="128">
        <v>6.6953102099999997</v>
      </c>
      <c r="O23" s="128">
        <v>1829.4224269900001</v>
      </c>
      <c r="P23" s="128">
        <v>120.32140367</v>
      </c>
      <c r="Q23" s="128"/>
      <c r="R23" s="128"/>
      <c r="S23" s="128"/>
    </row>
    <row r="24" spans="1:19" hidden="1" outlineLevel="1">
      <c r="A24" s="8">
        <v>40940</v>
      </c>
      <c r="B24" s="128">
        <v>38971.456070499997</v>
      </c>
      <c r="C24" s="128">
        <v>258.36988023999999</v>
      </c>
      <c r="D24" s="128">
        <v>20.595191610000001</v>
      </c>
      <c r="E24" s="128">
        <v>237.77468863000001</v>
      </c>
      <c r="F24" s="128">
        <v>0</v>
      </c>
      <c r="G24" s="128">
        <v>0</v>
      </c>
      <c r="H24" s="128">
        <v>0</v>
      </c>
      <c r="I24" s="128">
        <v>22270.45152943</v>
      </c>
      <c r="J24" s="128">
        <v>1607.1868680800001</v>
      </c>
      <c r="K24" s="128">
        <v>20663.26466135</v>
      </c>
      <c r="L24" s="128">
        <v>16442.634660830001</v>
      </c>
      <c r="M24" s="128">
        <v>16436.358555170002</v>
      </c>
      <c r="N24" s="128">
        <v>6.2761056599999998</v>
      </c>
      <c r="O24" s="128">
        <v>2089.0871560199998</v>
      </c>
      <c r="P24" s="128">
        <v>136.69225305000001</v>
      </c>
      <c r="Q24" s="128"/>
      <c r="R24" s="128"/>
      <c r="S24" s="128"/>
    </row>
    <row r="25" spans="1:19" hidden="1" outlineLevel="1">
      <c r="A25" s="8">
        <v>40969</v>
      </c>
      <c r="B25" s="128">
        <v>38481.353661950001</v>
      </c>
      <c r="C25" s="128">
        <v>285.59680616000003</v>
      </c>
      <c r="D25" s="128">
        <v>25.36810693</v>
      </c>
      <c r="E25" s="128">
        <v>260.22869923000002</v>
      </c>
      <c r="F25" s="128">
        <v>0</v>
      </c>
      <c r="G25" s="128">
        <v>0</v>
      </c>
      <c r="H25" s="128">
        <v>0</v>
      </c>
      <c r="I25" s="128">
        <v>22567.57769387</v>
      </c>
      <c r="J25" s="128">
        <v>1476.0301110400001</v>
      </c>
      <c r="K25" s="128">
        <v>21091.54758283</v>
      </c>
      <c r="L25" s="128">
        <v>15628.179161919999</v>
      </c>
      <c r="M25" s="128">
        <v>15622.28269158</v>
      </c>
      <c r="N25" s="128">
        <v>5.8964703399999996</v>
      </c>
      <c r="O25" s="128">
        <v>2360.6831108199999</v>
      </c>
      <c r="P25" s="128">
        <v>138.92871237</v>
      </c>
      <c r="Q25" s="128"/>
      <c r="R25" s="128"/>
      <c r="S25" s="128"/>
    </row>
    <row r="26" spans="1:19" hidden="1" outlineLevel="1">
      <c r="A26" s="8">
        <v>41000</v>
      </c>
      <c r="B26" s="128">
        <v>38854.576717340002</v>
      </c>
      <c r="C26" s="128">
        <v>249.72004767999999</v>
      </c>
      <c r="D26" s="128">
        <v>20.259585560000001</v>
      </c>
      <c r="E26" s="128">
        <v>229.46046211999999</v>
      </c>
      <c r="F26" s="128">
        <v>0</v>
      </c>
      <c r="G26" s="128">
        <v>0</v>
      </c>
      <c r="H26" s="128">
        <v>0</v>
      </c>
      <c r="I26" s="128">
        <v>23043.926940009998</v>
      </c>
      <c r="J26" s="128">
        <v>1486.97500554</v>
      </c>
      <c r="K26" s="128">
        <v>21556.951934469998</v>
      </c>
      <c r="L26" s="128">
        <v>15560.929729650001</v>
      </c>
      <c r="M26" s="128">
        <v>15555.167187409999</v>
      </c>
      <c r="N26" s="128">
        <v>5.7625422400000001</v>
      </c>
      <c r="O26" s="128">
        <v>2813.57049968</v>
      </c>
      <c r="P26" s="128">
        <v>133.15490474000001</v>
      </c>
      <c r="Q26" s="128"/>
      <c r="R26" s="128"/>
      <c r="S26" s="128"/>
    </row>
    <row r="27" spans="1:19" hidden="1" outlineLevel="1">
      <c r="A27" s="8">
        <v>41030</v>
      </c>
      <c r="B27" s="128">
        <v>38821.469533830001</v>
      </c>
      <c r="C27" s="128">
        <v>233.54241496</v>
      </c>
      <c r="D27" s="128">
        <v>19.998670619999999</v>
      </c>
      <c r="E27" s="128">
        <v>213.54374433999999</v>
      </c>
      <c r="F27" s="128">
        <v>0</v>
      </c>
      <c r="G27" s="128">
        <v>0</v>
      </c>
      <c r="H27" s="128">
        <v>0</v>
      </c>
      <c r="I27" s="128">
        <v>23378.941531889999</v>
      </c>
      <c r="J27" s="128">
        <v>1595.3080133999999</v>
      </c>
      <c r="K27" s="128">
        <v>21783.633518490002</v>
      </c>
      <c r="L27" s="128">
        <v>15208.985586979999</v>
      </c>
      <c r="M27" s="128">
        <v>15203.594051370001</v>
      </c>
      <c r="N27" s="128">
        <v>5.39153561</v>
      </c>
      <c r="O27" s="128">
        <v>2664.41192009</v>
      </c>
      <c r="P27" s="128">
        <v>133.65921236</v>
      </c>
      <c r="Q27" s="128"/>
      <c r="R27" s="128"/>
      <c r="S27" s="128"/>
    </row>
    <row r="28" spans="1:19" hidden="1" outlineLevel="1">
      <c r="A28" s="8">
        <v>41061</v>
      </c>
      <c r="B28" s="128">
        <v>39139.890128829997</v>
      </c>
      <c r="C28" s="128">
        <v>309.57828611999997</v>
      </c>
      <c r="D28" s="128">
        <v>30.810437820000001</v>
      </c>
      <c r="E28" s="128">
        <v>278.76784830000003</v>
      </c>
      <c r="F28" s="128">
        <v>0</v>
      </c>
      <c r="G28" s="128">
        <v>0</v>
      </c>
      <c r="H28" s="128">
        <v>0</v>
      </c>
      <c r="I28" s="128">
        <v>23846.04249869</v>
      </c>
      <c r="J28" s="128">
        <v>1730.8495934299999</v>
      </c>
      <c r="K28" s="128">
        <v>22115.192905259999</v>
      </c>
      <c r="L28" s="128">
        <v>14984.26934402</v>
      </c>
      <c r="M28" s="128">
        <v>14979.23498055</v>
      </c>
      <c r="N28" s="128">
        <v>5.0343634699999997</v>
      </c>
      <c r="O28" s="128">
        <v>2789.6611483800002</v>
      </c>
      <c r="P28" s="128">
        <v>132.40509123000001</v>
      </c>
      <c r="Q28" s="128"/>
      <c r="R28" s="128"/>
      <c r="S28" s="128"/>
    </row>
    <row r="29" spans="1:19" hidden="1" outlineLevel="1">
      <c r="A29" s="8">
        <v>41091</v>
      </c>
      <c r="B29" s="128">
        <v>38857.952548059999</v>
      </c>
      <c r="C29" s="128">
        <v>296.66050890000002</v>
      </c>
      <c r="D29" s="128">
        <v>19.635139540000001</v>
      </c>
      <c r="E29" s="128">
        <v>277.02536936000001</v>
      </c>
      <c r="F29" s="128">
        <v>124.2677925</v>
      </c>
      <c r="G29" s="128">
        <v>0</v>
      </c>
      <c r="H29" s="128">
        <v>124.2677925</v>
      </c>
      <c r="I29" s="128">
        <v>23560.282682950001</v>
      </c>
      <c r="J29" s="128">
        <v>1510.5352943400001</v>
      </c>
      <c r="K29" s="128">
        <v>22049.747388610002</v>
      </c>
      <c r="L29" s="128">
        <v>14876.74156371</v>
      </c>
      <c r="M29" s="128">
        <v>14872.39908211</v>
      </c>
      <c r="N29" s="128">
        <v>4.3424816000000002</v>
      </c>
      <c r="O29" s="128">
        <v>2705.02693361</v>
      </c>
      <c r="P29" s="128">
        <v>112.5419629</v>
      </c>
      <c r="Q29" s="128"/>
      <c r="R29" s="128"/>
      <c r="S29" s="128"/>
    </row>
    <row r="30" spans="1:19" hidden="1" outlineLevel="1">
      <c r="A30" s="8">
        <v>41122</v>
      </c>
      <c r="B30" s="128">
        <v>38804.114143259998</v>
      </c>
      <c r="C30" s="128">
        <v>322.48490002</v>
      </c>
      <c r="D30" s="128">
        <v>19.423773149999999</v>
      </c>
      <c r="E30" s="128">
        <v>303.06112687000001</v>
      </c>
      <c r="F30" s="128">
        <v>124.2677925</v>
      </c>
      <c r="G30" s="128">
        <v>0</v>
      </c>
      <c r="H30" s="128">
        <v>124.2677925</v>
      </c>
      <c r="I30" s="128">
        <v>23668.382816360001</v>
      </c>
      <c r="J30" s="128">
        <v>1463.4047048100001</v>
      </c>
      <c r="K30" s="128">
        <v>22204.978111550001</v>
      </c>
      <c r="L30" s="128">
        <v>14688.978634380001</v>
      </c>
      <c r="M30" s="128">
        <v>14684.703255619999</v>
      </c>
      <c r="N30" s="128">
        <v>4.2753787599999997</v>
      </c>
      <c r="O30" s="128">
        <v>2427.7248665799998</v>
      </c>
      <c r="P30" s="128">
        <v>128.51989728000001</v>
      </c>
      <c r="Q30" s="128"/>
      <c r="R30" s="128"/>
      <c r="S30" s="128"/>
    </row>
    <row r="31" spans="1:19" hidden="1" outlineLevel="1">
      <c r="A31" s="8">
        <v>41153</v>
      </c>
      <c r="B31" s="128">
        <v>39458.525023499998</v>
      </c>
      <c r="C31" s="128">
        <v>325.42295504999998</v>
      </c>
      <c r="D31" s="128">
        <v>23.220214859999999</v>
      </c>
      <c r="E31" s="128">
        <v>302.20274018999999</v>
      </c>
      <c r="F31" s="128">
        <v>124.4967925</v>
      </c>
      <c r="G31" s="128">
        <v>0.22900000000000001</v>
      </c>
      <c r="H31" s="128">
        <v>124.2677925</v>
      </c>
      <c r="I31" s="128">
        <v>24457.259740509999</v>
      </c>
      <c r="J31" s="128">
        <v>1572.72114612</v>
      </c>
      <c r="K31" s="128">
        <v>22884.53859439</v>
      </c>
      <c r="L31" s="128">
        <v>14551.345535439999</v>
      </c>
      <c r="M31" s="128">
        <v>14548.0024051</v>
      </c>
      <c r="N31" s="128">
        <v>3.3431303400000001</v>
      </c>
      <c r="O31" s="128">
        <v>1452.10460829</v>
      </c>
      <c r="P31" s="128">
        <v>99.371153939999999</v>
      </c>
      <c r="Q31" s="128"/>
      <c r="R31" s="128"/>
      <c r="S31" s="128"/>
    </row>
    <row r="32" spans="1:19" hidden="1" outlineLevel="1">
      <c r="A32" s="8">
        <v>41183</v>
      </c>
      <c r="B32" s="128">
        <v>40197.62682587</v>
      </c>
      <c r="C32" s="128">
        <v>329.37431042999998</v>
      </c>
      <c r="D32" s="128">
        <v>19.02579154</v>
      </c>
      <c r="E32" s="128">
        <v>310.34851888999998</v>
      </c>
      <c r="F32" s="128">
        <v>124.2677925</v>
      </c>
      <c r="G32" s="128">
        <v>0</v>
      </c>
      <c r="H32" s="128">
        <v>124.2677925</v>
      </c>
      <c r="I32" s="128">
        <v>25264.121362000002</v>
      </c>
      <c r="J32" s="128">
        <v>1881.4834375200001</v>
      </c>
      <c r="K32" s="128">
        <v>23382.637924480001</v>
      </c>
      <c r="L32" s="128">
        <v>14479.86336094</v>
      </c>
      <c r="M32" s="128">
        <v>14476.577060330001</v>
      </c>
      <c r="N32" s="128">
        <v>3.2863006100000001</v>
      </c>
      <c r="O32" s="128">
        <v>1412.76149377</v>
      </c>
      <c r="P32" s="128">
        <v>100.36205185999999</v>
      </c>
      <c r="Q32" s="128"/>
      <c r="R32" s="128"/>
      <c r="S32" s="128"/>
    </row>
    <row r="33" spans="1:19" hidden="1" outlineLevel="1">
      <c r="A33" s="8">
        <v>41214</v>
      </c>
      <c r="B33" s="128">
        <v>40203.970295409999</v>
      </c>
      <c r="C33" s="128">
        <v>318.75176015</v>
      </c>
      <c r="D33" s="128">
        <v>18.830205679999999</v>
      </c>
      <c r="E33" s="128">
        <v>299.92155446999999</v>
      </c>
      <c r="F33" s="128">
        <v>124.2677925</v>
      </c>
      <c r="G33" s="128">
        <v>0</v>
      </c>
      <c r="H33" s="128">
        <v>124.2677925</v>
      </c>
      <c r="I33" s="128">
        <v>25522.253675939999</v>
      </c>
      <c r="J33" s="128">
        <v>1867.45388097</v>
      </c>
      <c r="K33" s="128">
        <v>23654.79979497</v>
      </c>
      <c r="L33" s="128">
        <v>14238.697066819999</v>
      </c>
      <c r="M33" s="128">
        <v>14235.488125940001</v>
      </c>
      <c r="N33" s="128">
        <v>3.2089408800000001</v>
      </c>
      <c r="O33" s="128">
        <v>947.85689679999996</v>
      </c>
      <c r="P33" s="128">
        <v>100.05153391</v>
      </c>
      <c r="Q33" s="128"/>
      <c r="R33" s="128"/>
      <c r="S33" s="128"/>
    </row>
    <row r="34" spans="1:19" hidden="1" outlineLevel="1">
      <c r="A34" s="8">
        <v>41244</v>
      </c>
      <c r="B34" s="128">
        <v>40299.446231460002</v>
      </c>
      <c r="C34" s="128">
        <v>317.02347420000001</v>
      </c>
      <c r="D34" s="128">
        <v>25.140870899999999</v>
      </c>
      <c r="E34" s="128">
        <v>291.88260330000003</v>
      </c>
      <c r="F34" s="128">
        <v>124.4033775</v>
      </c>
      <c r="G34" s="128">
        <v>0</v>
      </c>
      <c r="H34" s="128">
        <v>124.4033775</v>
      </c>
      <c r="I34" s="128">
        <v>25733.691109079999</v>
      </c>
      <c r="J34" s="128">
        <v>1993.22227544</v>
      </c>
      <c r="K34" s="128">
        <v>23740.46883364</v>
      </c>
      <c r="L34" s="128">
        <v>14124.32827068</v>
      </c>
      <c r="M34" s="128">
        <v>14121.18679869</v>
      </c>
      <c r="N34" s="128">
        <v>3.1414719899999999</v>
      </c>
      <c r="O34" s="128">
        <v>1130.1913939399999</v>
      </c>
      <c r="P34" s="128">
        <v>95.888085140000001</v>
      </c>
      <c r="Q34" s="128"/>
      <c r="R34" s="128"/>
      <c r="S34" s="128"/>
    </row>
    <row r="35" spans="1:19" hidden="1" outlineLevel="1">
      <c r="A35" s="8">
        <v>41275</v>
      </c>
      <c r="B35" s="128">
        <v>39981.213674649996</v>
      </c>
      <c r="C35" s="128">
        <v>387.48156746000001</v>
      </c>
      <c r="D35" s="128">
        <v>18.382726080000001</v>
      </c>
      <c r="E35" s="128">
        <v>369.09884138000001</v>
      </c>
      <c r="F35" s="128">
        <v>124.2677925</v>
      </c>
      <c r="G35" s="128">
        <v>0</v>
      </c>
      <c r="H35" s="128">
        <v>124.2677925</v>
      </c>
      <c r="I35" s="128">
        <v>25315.382173620001</v>
      </c>
      <c r="J35" s="128">
        <v>2217.3383341399999</v>
      </c>
      <c r="K35" s="128">
        <v>23098.04383948</v>
      </c>
      <c r="L35" s="128">
        <v>14154.082141069999</v>
      </c>
      <c r="M35" s="128">
        <v>14150.94515327</v>
      </c>
      <c r="N35" s="128">
        <v>3.1369878</v>
      </c>
      <c r="O35" s="128">
        <v>730.05556463000005</v>
      </c>
      <c r="P35" s="128">
        <v>96.341717310000007</v>
      </c>
      <c r="Q35" s="128"/>
      <c r="R35" s="128"/>
      <c r="S35" s="128"/>
    </row>
    <row r="36" spans="1:19" hidden="1" outlineLevel="1">
      <c r="A36" s="8">
        <v>41306</v>
      </c>
      <c r="B36" s="128">
        <v>40330.182941339997</v>
      </c>
      <c r="C36" s="128">
        <v>368.94588284000002</v>
      </c>
      <c r="D36" s="128">
        <v>18.126749629999999</v>
      </c>
      <c r="E36" s="128">
        <v>350.81913321000002</v>
      </c>
      <c r="F36" s="128">
        <v>124.2677925</v>
      </c>
      <c r="G36" s="128">
        <v>0</v>
      </c>
      <c r="H36" s="128">
        <v>124.2677925</v>
      </c>
      <c r="I36" s="128">
        <v>25744.920149450001</v>
      </c>
      <c r="J36" s="128">
        <v>2188.2979939500001</v>
      </c>
      <c r="K36" s="128">
        <v>23556.622155500001</v>
      </c>
      <c r="L36" s="128">
        <v>14092.049116550001</v>
      </c>
      <c r="M36" s="128">
        <v>14088.95120132</v>
      </c>
      <c r="N36" s="128">
        <v>3.0979152299999999</v>
      </c>
      <c r="O36" s="128">
        <v>1112.13203927</v>
      </c>
      <c r="P36" s="128">
        <v>96.120069049999998</v>
      </c>
      <c r="Q36" s="128"/>
      <c r="R36" s="128"/>
      <c r="S36" s="128"/>
    </row>
    <row r="37" spans="1:19" hidden="1" outlineLevel="1">
      <c r="A37" s="8">
        <v>41334</v>
      </c>
      <c r="B37" s="128">
        <v>40823.705358320003</v>
      </c>
      <c r="C37" s="128">
        <v>368.46869765999998</v>
      </c>
      <c r="D37" s="128">
        <v>26.830767340000001</v>
      </c>
      <c r="E37" s="128">
        <v>341.63793032000001</v>
      </c>
      <c r="F37" s="128">
        <v>118.05440308</v>
      </c>
      <c r="G37" s="128">
        <v>1.9999999999999999E-7</v>
      </c>
      <c r="H37" s="128">
        <v>118.05440288</v>
      </c>
      <c r="I37" s="128">
        <v>26273.585163039999</v>
      </c>
      <c r="J37" s="128">
        <v>2112.8463254899998</v>
      </c>
      <c r="K37" s="128">
        <v>24160.738837550001</v>
      </c>
      <c r="L37" s="128">
        <v>14063.59709454</v>
      </c>
      <c r="M37" s="128">
        <v>14060.48252404</v>
      </c>
      <c r="N37" s="128">
        <v>3.1145705000000001</v>
      </c>
      <c r="O37" s="128">
        <v>1522.2538462800001</v>
      </c>
      <c r="P37" s="128">
        <v>96.511965329999995</v>
      </c>
      <c r="Q37" s="128"/>
      <c r="R37" s="128"/>
      <c r="S37" s="128"/>
    </row>
    <row r="38" spans="1:19" hidden="1" outlineLevel="1">
      <c r="A38" s="8">
        <v>41365</v>
      </c>
      <c r="B38" s="128">
        <v>40947.420460989997</v>
      </c>
      <c r="C38" s="128">
        <v>340.28634599999998</v>
      </c>
      <c r="D38" s="128">
        <v>17.565400929999999</v>
      </c>
      <c r="E38" s="128">
        <v>322.72094507000003</v>
      </c>
      <c r="F38" s="128">
        <v>82.845195000000004</v>
      </c>
      <c r="G38" s="128">
        <v>0</v>
      </c>
      <c r="H38" s="128">
        <v>82.845195000000004</v>
      </c>
      <c r="I38" s="128">
        <v>26484.285456680002</v>
      </c>
      <c r="J38" s="128">
        <v>2138.19933283</v>
      </c>
      <c r="K38" s="128">
        <v>24346.08612385</v>
      </c>
      <c r="L38" s="128">
        <v>14040.00346331</v>
      </c>
      <c r="M38" s="128">
        <v>14036.90994218</v>
      </c>
      <c r="N38" s="128">
        <v>3.0935211300000001</v>
      </c>
      <c r="O38" s="128">
        <v>1327.2733724300001</v>
      </c>
      <c r="P38" s="128">
        <v>96.70082644</v>
      </c>
      <c r="Q38" s="128"/>
      <c r="R38" s="128"/>
      <c r="S38" s="128"/>
    </row>
    <row r="39" spans="1:19" hidden="1" outlineLevel="1">
      <c r="A39" s="8">
        <v>41395</v>
      </c>
      <c r="B39" s="128">
        <v>41009.76026399</v>
      </c>
      <c r="C39" s="128">
        <v>337.05870641000001</v>
      </c>
      <c r="D39" s="128">
        <v>17.308571799999999</v>
      </c>
      <c r="E39" s="128">
        <v>319.75013460999998</v>
      </c>
      <c r="F39" s="128">
        <v>82.845195000000004</v>
      </c>
      <c r="G39" s="128">
        <v>0</v>
      </c>
      <c r="H39" s="128">
        <v>82.845195000000004</v>
      </c>
      <c r="I39" s="128">
        <v>26639.955720630001</v>
      </c>
      <c r="J39" s="128">
        <v>2104.0323164299998</v>
      </c>
      <c r="K39" s="128">
        <v>24535.923404199999</v>
      </c>
      <c r="L39" s="128">
        <v>13949.90064195</v>
      </c>
      <c r="M39" s="128">
        <v>13946.897484339999</v>
      </c>
      <c r="N39" s="128">
        <v>3.0031576100000001</v>
      </c>
      <c r="O39" s="128">
        <v>1318.7172687</v>
      </c>
      <c r="P39" s="128">
        <v>96.88929838</v>
      </c>
      <c r="Q39" s="128"/>
      <c r="R39" s="128"/>
      <c r="S39" s="128"/>
    </row>
    <row r="40" spans="1:19" hidden="1" outlineLevel="1">
      <c r="A40" s="8">
        <v>41426</v>
      </c>
      <c r="B40" s="128">
        <v>41239.827364099998</v>
      </c>
      <c r="C40" s="128">
        <v>338.89675753</v>
      </c>
      <c r="D40" s="128">
        <v>18.55173126</v>
      </c>
      <c r="E40" s="128">
        <v>320.34502627000001</v>
      </c>
      <c r="F40" s="128">
        <v>82.845195000000004</v>
      </c>
      <c r="G40" s="128">
        <v>0</v>
      </c>
      <c r="H40" s="128">
        <v>82.845195000000004</v>
      </c>
      <c r="I40" s="128">
        <v>27190.339891439999</v>
      </c>
      <c r="J40" s="128">
        <v>2225.3434477300002</v>
      </c>
      <c r="K40" s="128">
        <v>24964.996443709999</v>
      </c>
      <c r="L40" s="128">
        <v>13627.74552013</v>
      </c>
      <c r="M40" s="128">
        <v>13624.672605629999</v>
      </c>
      <c r="N40" s="128">
        <v>3.0729145</v>
      </c>
      <c r="O40" s="128">
        <v>1041.03742317</v>
      </c>
      <c r="P40" s="128">
        <v>95.75407964</v>
      </c>
      <c r="Q40" s="128"/>
      <c r="R40" s="128"/>
      <c r="S40" s="128"/>
    </row>
    <row r="41" spans="1:19" hidden="1" outlineLevel="1">
      <c r="A41" s="8">
        <v>41456</v>
      </c>
      <c r="B41" s="128">
        <v>41542.577356499998</v>
      </c>
      <c r="C41" s="128">
        <v>355.98149751</v>
      </c>
      <c r="D41" s="128">
        <v>16.655859459999999</v>
      </c>
      <c r="E41" s="128">
        <v>339.32563805000001</v>
      </c>
      <c r="F41" s="128">
        <v>82.845195000000004</v>
      </c>
      <c r="G41" s="128">
        <v>0</v>
      </c>
      <c r="H41" s="128">
        <v>82.845195000000004</v>
      </c>
      <c r="I41" s="128">
        <v>27424.083056179999</v>
      </c>
      <c r="J41" s="128">
        <v>2195.1667079499998</v>
      </c>
      <c r="K41" s="128">
        <v>25228.916348229999</v>
      </c>
      <c r="L41" s="128">
        <v>13679.667607810001</v>
      </c>
      <c r="M41" s="128">
        <v>13676.63116128</v>
      </c>
      <c r="N41" s="128">
        <v>3.0364465300000001</v>
      </c>
      <c r="O41" s="128">
        <v>1081.76540737</v>
      </c>
      <c r="P41" s="128">
        <v>85.669926520000004</v>
      </c>
      <c r="Q41" s="128"/>
      <c r="R41" s="128"/>
      <c r="S41" s="128"/>
    </row>
    <row r="42" spans="1:19" hidden="1" outlineLevel="1">
      <c r="A42" s="8">
        <v>41487</v>
      </c>
      <c r="B42" s="128">
        <v>41407.322104710001</v>
      </c>
      <c r="C42" s="128">
        <v>338.56217106999998</v>
      </c>
      <c r="D42" s="128">
        <v>16.30443206</v>
      </c>
      <c r="E42" s="128">
        <v>322.25773901000002</v>
      </c>
      <c r="F42" s="128">
        <v>82.845195000000004</v>
      </c>
      <c r="G42" s="128">
        <v>0</v>
      </c>
      <c r="H42" s="128">
        <v>82.845195000000004</v>
      </c>
      <c r="I42" s="128">
        <v>27383.27793488</v>
      </c>
      <c r="J42" s="128">
        <v>2198.9074015800002</v>
      </c>
      <c r="K42" s="128">
        <v>25184.3705333</v>
      </c>
      <c r="L42" s="128">
        <v>13602.63680376</v>
      </c>
      <c r="M42" s="128">
        <v>13599.555667369999</v>
      </c>
      <c r="N42" s="128">
        <v>3.0811363900000002</v>
      </c>
      <c r="O42" s="128">
        <v>849.74566976999995</v>
      </c>
      <c r="P42" s="128">
        <v>59.223660750000001</v>
      </c>
      <c r="Q42" s="128"/>
      <c r="R42" s="128"/>
      <c r="S42" s="128"/>
    </row>
    <row r="43" spans="1:19" hidden="1" outlineLevel="1">
      <c r="A43" s="8">
        <v>41518</v>
      </c>
      <c r="B43" s="128">
        <v>41669.132459660002</v>
      </c>
      <c r="C43" s="128">
        <v>359.72864084000003</v>
      </c>
      <c r="D43" s="128">
        <v>15.95326597</v>
      </c>
      <c r="E43" s="128">
        <v>343.77537487000001</v>
      </c>
      <c r="F43" s="128">
        <v>82.851527000000004</v>
      </c>
      <c r="G43" s="128">
        <v>0</v>
      </c>
      <c r="H43" s="128">
        <v>82.851527000000004</v>
      </c>
      <c r="I43" s="128">
        <v>27822.018490959999</v>
      </c>
      <c r="J43" s="128">
        <v>2301.5066087499999</v>
      </c>
      <c r="K43" s="128">
        <v>25520.511882210001</v>
      </c>
      <c r="L43" s="128">
        <v>13404.533800859999</v>
      </c>
      <c r="M43" s="128">
        <v>13401.52766604</v>
      </c>
      <c r="N43" s="128">
        <v>3.0061348200000002</v>
      </c>
      <c r="O43" s="128">
        <v>939.33417114999997</v>
      </c>
      <c r="P43" s="128">
        <v>59.376613859999999</v>
      </c>
      <c r="Q43" s="128"/>
      <c r="R43" s="128"/>
      <c r="S43" s="128"/>
    </row>
    <row r="44" spans="1:19" hidden="1" outlineLevel="1">
      <c r="A44" s="8">
        <v>41548</v>
      </c>
      <c r="B44" s="128">
        <v>41949.050071199999</v>
      </c>
      <c r="C44" s="128">
        <v>386.55608439999997</v>
      </c>
      <c r="D44" s="128">
        <v>15.627903480000001</v>
      </c>
      <c r="E44" s="128">
        <v>370.92818091999999</v>
      </c>
      <c r="F44" s="128">
        <v>82.845195000000004</v>
      </c>
      <c r="G44" s="128">
        <v>0</v>
      </c>
      <c r="H44" s="128">
        <v>82.845195000000004</v>
      </c>
      <c r="I44" s="128">
        <v>28121.311425690001</v>
      </c>
      <c r="J44" s="128">
        <v>2111.0456870899998</v>
      </c>
      <c r="K44" s="128">
        <v>26010.265738599999</v>
      </c>
      <c r="L44" s="128">
        <v>13358.337366109999</v>
      </c>
      <c r="M44" s="128">
        <v>13355.342828209999</v>
      </c>
      <c r="N44" s="128">
        <v>2.9945379000000001</v>
      </c>
      <c r="O44" s="128">
        <v>992.06627042000002</v>
      </c>
      <c r="P44" s="128">
        <v>59.293027719999998</v>
      </c>
      <c r="Q44" s="128"/>
      <c r="R44" s="128"/>
      <c r="S44" s="128"/>
    </row>
    <row r="45" spans="1:19" hidden="1" outlineLevel="1">
      <c r="A45" s="8">
        <v>41579</v>
      </c>
      <c r="B45" s="128">
        <v>42777.37186634</v>
      </c>
      <c r="C45" s="128">
        <v>460.36330414999998</v>
      </c>
      <c r="D45" s="128">
        <v>15.302421580000001</v>
      </c>
      <c r="E45" s="128">
        <v>445.06088256999999</v>
      </c>
      <c r="F45" s="128">
        <v>82.887551149999993</v>
      </c>
      <c r="G45" s="128">
        <v>0</v>
      </c>
      <c r="H45" s="128">
        <v>82.887551149999993</v>
      </c>
      <c r="I45" s="128">
        <v>29058.572953530002</v>
      </c>
      <c r="J45" s="128">
        <v>2119.52314733</v>
      </c>
      <c r="K45" s="128">
        <v>26939.049806200001</v>
      </c>
      <c r="L45" s="128">
        <v>13175.548057509999</v>
      </c>
      <c r="M45" s="128">
        <v>13172.51098056</v>
      </c>
      <c r="N45" s="128">
        <v>3.0370769499999999</v>
      </c>
      <c r="O45" s="128">
        <v>974.76344800000004</v>
      </c>
      <c r="P45" s="128">
        <v>59.072438570000003</v>
      </c>
      <c r="Q45" s="128"/>
      <c r="R45" s="128"/>
      <c r="S45" s="128"/>
    </row>
    <row r="46" spans="1:19" hidden="1" outlineLevel="1">
      <c r="A46" s="8">
        <v>41609</v>
      </c>
      <c r="B46" s="128">
        <v>42913.723378390001</v>
      </c>
      <c r="C46" s="128">
        <v>407.28330820000002</v>
      </c>
      <c r="D46" s="128">
        <v>5.6268720300000004</v>
      </c>
      <c r="E46" s="128">
        <v>401.65643617000001</v>
      </c>
      <c r="F46" s="128">
        <v>82.843427739999996</v>
      </c>
      <c r="G46" s="128">
        <v>2.4999999999999999E-7</v>
      </c>
      <c r="H46" s="128">
        <v>82.843427489999996</v>
      </c>
      <c r="I46" s="128">
        <v>29452.187347039999</v>
      </c>
      <c r="J46" s="128">
        <v>1981.9410448000001</v>
      </c>
      <c r="K46" s="128">
        <v>27470.246302240001</v>
      </c>
      <c r="L46" s="128">
        <v>12971.40929541</v>
      </c>
      <c r="M46" s="128">
        <v>12956.09662864</v>
      </c>
      <c r="N46" s="128">
        <v>15.31266677</v>
      </c>
      <c r="O46" s="128">
        <v>870.18050000999995</v>
      </c>
      <c r="P46" s="128">
        <v>58.51037865</v>
      </c>
      <c r="Q46" s="128"/>
      <c r="R46" s="128"/>
      <c r="S46" s="128"/>
    </row>
    <row r="47" spans="1:19" hidden="1" outlineLevel="1">
      <c r="A47" s="8">
        <v>41640</v>
      </c>
      <c r="B47" s="128">
        <v>43237.682253370003</v>
      </c>
      <c r="C47" s="128">
        <v>357.91395541999998</v>
      </c>
      <c r="D47" s="128">
        <v>7.9101749999999998E-2</v>
      </c>
      <c r="E47" s="128">
        <v>357.83485366999997</v>
      </c>
      <c r="F47" s="128">
        <v>82.901621430000006</v>
      </c>
      <c r="G47" s="128">
        <v>5.7415330000000001E-2</v>
      </c>
      <c r="H47" s="128">
        <v>82.844206099999994</v>
      </c>
      <c r="I47" s="128">
        <v>29720.691147090001</v>
      </c>
      <c r="J47" s="128">
        <v>2082.20178149</v>
      </c>
      <c r="K47" s="128">
        <v>27638.489365599999</v>
      </c>
      <c r="L47" s="128">
        <v>13076.17552943</v>
      </c>
      <c r="M47" s="128">
        <v>13062.52080964</v>
      </c>
      <c r="N47" s="128">
        <v>13.65471979</v>
      </c>
      <c r="O47" s="128">
        <v>962.04504679000001</v>
      </c>
      <c r="P47" s="128">
        <v>58.991762459999997</v>
      </c>
      <c r="Q47" s="128"/>
      <c r="R47" s="128"/>
      <c r="S47" s="128"/>
    </row>
    <row r="48" spans="1:19" hidden="1" outlineLevel="1">
      <c r="A48" s="8">
        <v>41671</v>
      </c>
      <c r="B48" s="128">
        <v>47875.601904540003</v>
      </c>
      <c r="C48" s="128">
        <v>382.73332066</v>
      </c>
      <c r="D48" s="128">
        <v>3.2439099999999998E-2</v>
      </c>
      <c r="E48" s="128">
        <v>382.70088156000003</v>
      </c>
      <c r="F48" s="128">
        <v>33.138134110000003</v>
      </c>
      <c r="G48" s="128">
        <v>0</v>
      </c>
      <c r="H48" s="128">
        <v>33.138134110000003</v>
      </c>
      <c r="I48" s="128">
        <v>32433.455301120001</v>
      </c>
      <c r="J48" s="128">
        <v>2510.4914742300002</v>
      </c>
      <c r="K48" s="128">
        <v>29922.963826890002</v>
      </c>
      <c r="L48" s="128">
        <v>15026.27514865</v>
      </c>
      <c r="M48" s="128">
        <v>15009.88551588</v>
      </c>
      <c r="N48" s="128">
        <v>16.389632769999999</v>
      </c>
      <c r="O48" s="128">
        <v>646.03046058999996</v>
      </c>
      <c r="P48" s="128">
        <v>73.266663890000004</v>
      </c>
      <c r="Q48" s="128"/>
      <c r="R48" s="128"/>
      <c r="S48" s="128"/>
    </row>
    <row r="49" spans="1:19" hidden="1" outlineLevel="1">
      <c r="A49" s="8">
        <v>41699</v>
      </c>
      <c r="B49" s="128">
        <v>49472.325389029997</v>
      </c>
      <c r="C49" s="128">
        <v>478.65064861000002</v>
      </c>
      <c r="D49" s="128">
        <v>3.5981768199999999</v>
      </c>
      <c r="E49" s="128">
        <v>475.05247179000003</v>
      </c>
      <c r="F49" s="128">
        <v>33.147343679999999</v>
      </c>
      <c r="G49" s="128">
        <v>9.5041499999999994E-3</v>
      </c>
      <c r="H49" s="128">
        <v>33.137839530000001</v>
      </c>
      <c r="I49" s="128">
        <v>33223.449166879996</v>
      </c>
      <c r="J49" s="128">
        <v>2706.6333399099999</v>
      </c>
      <c r="K49" s="128">
        <v>30516.81582697</v>
      </c>
      <c r="L49" s="128">
        <v>15737.078229860001</v>
      </c>
      <c r="M49" s="128">
        <v>15719.383553019999</v>
      </c>
      <c r="N49" s="128">
        <v>17.69467684</v>
      </c>
      <c r="O49" s="128">
        <v>314.74232622</v>
      </c>
      <c r="P49" s="128">
        <v>80.187266870000002</v>
      </c>
      <c r="Q49" s="128"/>
      <c r="R49" s="128"/>
      <c r="S49" s="128"/>
    </row>
    <row r="50" spans="1:19" hidden="1" outlineLevel="1">
      <c r="A50" s="8">
        <v>41730</v>
      </c>
      <c r="B50" s="128">
        <v>50576.377167170001</v>
      </c>
      <c r="C50" s="128">
        <v>568.70048973999997</v>
      </c>
      <c r="D50" s="128">
        <v>7.6030130000000001E-2</v>
      </c>
      <c r="E50" s="128">
        <v>568.62445961000003</v>
      </c>
      <c r="F50" s="128">
        <v>33.137808210000003</v>
      </c>
      <c r="G50" s="128">
        <v>0</v>
      </c>
      <c r="H50" s="128">
        <v>33.137808210000003</v>
      </c>
      <c r="I50" s="128">
        <v>33869.278269750001</v>
      </c>
      <c r="J50" s="128">
        <v>2799.47800895</v>
      </c>
      <c r="K50" s="128">
        <v>31069.800260799999</v>
      </c>
      <c r="L50" s="128">
        <v>16105.260599470001</v>
      </c>
      <c r="M50" s="128">
        <v>16086.615092690001</v>
      </c>
      <c r="N50" s="128">
        <v>18.645506780000002</v>
      </c>
      <c r="O50" s="128">
        <v>406.30934184</v>
      </c>
      <c r="P50" s="128">
        <v>82.765768420000001</v>
      </c>
      <c r="Q50" s="128"/>
      <c r="R50" s="128"/>
      <c r="S50" s="128"/>
    </row>
    <row r="51" spans="1:19" hidden="1" outlineLevel="1">
      <c r="A51" s="8">
        <v>41760</v>
      </c>
      <c r="B51" s="128">
        <v>51118.194151399999</v>
      </c>
      <c r="C51" s="128">
        <v>517.79780603999995</v>
      </c>
      <c r="D51" s="128">
        <v>7.4309849999999997E-2</v>
      </c>
      <c r="E51" s="128">
        <v>517.72349618999999</v>
      </c>
      <c r="F51" s="128">
        <v>33.155736419999997</v>
      </c>
      <c r="G51" s="128">
        <v>0</v>
      </c>
      <c r="H51" s="128">
        <v>33.155736419999997</v>
      </c>
      <c r="I51" s="128">
        <v>34181.567853760003</v>
      </c>
      <c r="J51" s="128">
        <v>2831.35016928</v>
      </c>
      <c r="K51" s="128">
        <v>31350.217684480001</v>
      </c>
      <c r="L51" s="128">
        <v>16385.67275518</v>
      </c>
      <c r="M51" s="128">
        <v>16367.058175280001</v>
      </c>
      <c r="N51" s="128">
        <v>18.614579899999999</v>
      </c>
      <c r="O51" s="128">
        <v>239.47035099999999</v>
      </c>
      <c r="P51" s="128">
        <v>85.377215129999996</v>
      </c>
      <c r="Q51" s="128"/>
      <c r="R51" s="128"/>
      <c r="S51" s="128"/>
    </row>
    <row r="52" spans="1:19" hidden="1" outlineLevel="1">
      <c r="A52" s="8">
        <v>41791</v>
      </c>
      <c r="B52" s="128">
        <v>50803.957317629996</v>
      </c>
      <c r="C52" s="128">
        <v>532.36900084000001</v>
      </c>
      <c r="D52" s="128">
        <v>2.5773513100000001</v>
      </c>
      <c r="E52" s="128">
        <v>529.79164952999997</v>
      </c>
      <c r="F52" s="128">
        <v>33.19136494</v>
      </c>
      <c r="G52" s="128">
        <v>0</v>
      </c>
      <c r="H52" s="128">
        <v>33.19136494</v>
      </c>
      <c r="I52" s="128">
        <v>33989.09303733</v>
      </c>
      <c r="J52" s="128">
        <v>2841.7778955099998</v>
      </c>
      <c r="K52" s="128">
        <v>31147.31514182</v>
      </c>
      <c r="L52" s="128">
        <v>16249.30391452</v>
      </c>
      <c r="M52" s="128">
        <v>16230.63166155</v>
      </c>
      <c r="N52" s="128">
        <v>18.672252969999999</v>
      </c>
      <c r="O52" s="128">
        <v>400.38670160999999</v>
      </c>
      <c r="P52" s="128">
        <v>85.544494639999996</v>
      </c>
      <c r="Q52" s="128"/>
      <c r="R52" s="128"/>
      <c r="S52" s="128"/>
    </row>
    <row r="53" spans="1:19" hidden="1" outlineLevel="1">
      <c r="A53" s="8">
        <v>41821</v>
      </c>
      <c r="B53" s="128">
        <v>50398.725939240001</v>
      </c>
      <c r="C53" s="128">
        <v>534.22271117000003</v>
      </c>
      <c r="D53" s="128">
        <v>8.1155450000000004E-2</v>
      </c>
      <c r="E53" s="128">
        <v>534.14155572000004</v>
      </c>
      <c r="F53" s="128">
        <v>33.13814232</v>
      </c>
      <c r="G53" s="128">
        <v>0</v>
      </c>
      <c r="H53" s="128">
        <v>33.13814232</v>
      </c>
      <c r="I53" s="128">
        <v>33539.457431499999</v>
      </c>
      <c r="J53" s="128">
        <v>2807.33157527</v>
      </c>
      <c r="K53" s="128">
        <v>30732.125856229999</v>
      </c>
      <c r="L53" s="128">
        <v>16291.907654250001</v>
      </c>
      <c r="M53" s="128">
        <v>16272.30488114</v>
      </c>
      <c r="N53" s="128">
        <v>19.602773110000001</v>
      </c>
      <c r="O53" s="128">
        <v>356.77867455000001</v>
      </c>
      <c r="P53" s="128">
        <v>87.694018119999996</v>
      </c>
      <c r="Q53" s="128"/>
      <c r="R53" s="128"/>
      <c r="S53" s="128"/>
    </row>
    <row r="54" spans="1:19" hidden="1" outlineLevel="1">
      <c r="A54" s="8">
        <v>41852</v>
      </c>
      <c r="B54" s="128">
        <v>53104.401799339998</v>
      </c>
      <c r="C54" s="128">
        <v>652.38318948000006</v>
      </c>
      <c r="D54" s="128">
        <v>6.3440849999999993E-2</v>
      </c>
      <c r="E54" s="128">
        <v>652.31974863000005</v>
      </c>
      <c r="F54" s="128">
        <v>33.173889529999997</v>
      </c>
      <c r="G54" s="128">
        <v>0</v>
      </c>
      <c r="H54" s="128">
        <v>33.173889529999997</v>
      </c>
      <c r="I54" s="128">
        <v>34748.460284280001</v>
      </c>
      <c r="J54" s="128">
        <v>2996.4986910500002</v>
      </c>
      <c r="K54" s="128">
        <v>31751.96159323</v>
      </c>
      <c r="L54" s="128">
        <v>17670.384436050001</v>
      </c>
      <c r="M54" s="128">
        <v>17651.25600139</v>
      </c>
      <c r="N54" s="128">
        <v>19.12843466</v>
      </c>
      <c r="O54" s="128">
        <v>265.18390061000002</v>
      </c>
      <c r="P54" s="128">
        <v>99.220713610000004</v>
      </c>
      <c r="Q54" s="128"/>
      <c r="R54" s="128"/>
      <c r="S54" s="128"/>
    </row>
    <row r="55" spans="1:19" hidden="1" outlineLevel="1">
      <c r="A55" s="8">
        <v>41883</v>
      </c>
      <c r="B55" s="128">
        <v>51622.481038409998</v>
      </c>
      <c r="C55" s="128">
        <v>707.72974812999996</v>
      </c>
      <c r="D55" s="128">
        <v>6.5715540000000003E-2</v>
      </c>
      <c r="E55" s="128">
        <v>707.66403259000003</v>
      </c>
      <c r="F55" s="128">
        <v>33.138287409999997</v>
      </c>
      <c r="G55" s="128">
        <v>0</v>
      </c>
      <c r="H55" s="128">
        <v>33.138287409999997</v>
      </c>
      <c r="I55" s="128">
        <v>34030.769342090003</v>
      </c>
      <c r="J55" s="128">
        <v>2633.4934228900001</v>
      </c>
      <c r="K55" s="128">
        <v>31397.275919200001</v>
      </c>
      <c r="L55" s="128">
        <v>16850.843660779999</v>
      </c>
      <c r="M55" s="128">
        <v>16832.576316250001</v>
      </c>
      <c r="N55" s="128">
        <v>18.267344529999999</v>
      </c>
      <c r="O55" s="128">
        <v>167.54361348</v>
      </c>
      <c r="P55" s="128">
        <v>95.316447440000005</v>
      </c>
      <c r="Q55" s="128"/>
      <c r="R55" s="128"/>
      <c r="S55" s="128"/>
    </row>
    <row r="56" spans="1:19" hidden="1" outlineLevel="1">
      <c r="A56" s="8">
        <v>41913</v>
      </c>
      <c r="B56" s="128">
        <v>50661.482852519999</v>
      </c>
      <c r="C56" s="128">
        <v>698.97524020000003</v>
      </c>
      <c r="D56" s="128">
        <v>6.870482E-2</v>
      </c>
      <c r="E56" s="128">
        <v>698.90653538000004</v>
      </c>
      <c r="F56" s="128">
        <v>33.138429799999997</v>
      </c>
      <c r="G56" s="128">
        <v>0</v>
      </c>
      <c r="H56" s="128">
        <v>33.138429799999997</v>
      </c>
      <c r="I56" s="128">
        <v>33365.523042879999</v>
      </c>
      <c r="J56" s="128">
        <v>2504.1643680900002</v>
      </c>
      <c r="K56" s="128">
        <v>30861.358674790001</v>
      </c>
      <c r="L56" s="128">
        <v>16563.846139640002</v>
      </c>
      <c r="M56" s="128">
        <v>16545.73444462</v>
      </c>
      <c r="N56" s="128">
        <v>18.111695019999999</v>
      </c>
      <c r="O56" s="128">
        <v>120.89195873</v>
      </c>
      <c r="P56" s="128">
        <v>95.147304300000002</v>
      </c>
      <c r="Q56" s="128"/>
      <c r="R56" s="128"/>
      <c r="S56" s="128"/>
    </row>
    <row r="57" spans="1:19" hidden="1" outlineLevel="1">
      <c r="A57" s="8">
        <v>41944</v>
      </c>
      <c r="B57" s="128">
        <v>54612.687472769998</v>
      </c>
      <c r="C57" s="128">
        <v>733.05980495999995</v>
      </c>
      <c r="D57" s="128">
        <v>7.1732190000000001E-2</v>
      </c>
      <c r="E57" s="128">
        <v>732.98807277000003</v>
      </c>
      <c r="F57" s="128">
        <v>33.174049490000002</v>
      </c>
      <c r="G57" s="128">
        <v>0</v>
      </c>
      <c r="H57" s="128">
        <v>33.174049490000002</v>
      </c>
      <c r="I57" s="128">
        <v>35821.282872340002</v>
      </c>
      <c r="J57" s="128">
        <v>2798.8625536</v>
      </c>
      <c r="K57" s="128">
        <v>33022.420318739998</v>
      </c>
      <c r="L57" s="128">
        <v>18025.170745980002</v>
      </c>
      <c r="M57" s="128">
        <v>18006.132473080001</v>
      </c>
      <c r="N57" s="128">
        <v>19.038272899999999</v>
      </c>
      <c r="O57" s="128">
        <v>152.7803964</v>
      </c>
      <c r="P57" s="128">
        <v>324.79075325999997</v>
      </c>
      <c r="Q57" s="128"/>
      <c r="R57" s="128"/>
      <c r="S57" s="128"/>
    </row>
    <row r="58" spans="1:19" hidden="1" outlineLevel="1">
      <c r="A58" s="8">
        <v>41974</v>
      </c>
      <c r="B58" s="128">
        <v>53321.948473730001</v>
      </c>
      <c r="C58" s="128">
        <v>950.35845802999995</v>
      </c>
      <c r="D58" s="128">
        <v>6.0764029999999997E-2</v>
      </c>
      <c r="E58" s="128">
        <v>950.29769399999998</v>
      </c>
      <c r="F58" s="128">
        <v>33.138621579999999</v>
      </c>
      <c r="G58" s="128">
        <v>0</v>
      </c>
      <c r="H58" s="128">
        <v>33.138621579999999</v>
      </c>
      <c r="I58" s="128">
        <v>33901.273528539998</v>
      </c>
      <c r="J58" s="128">
        <v>2852.8629977599999</v>
      </c>
      <c r="K58" s="128">
        <v>31048.410530779998</v>
      </c>
      <c r="L58" s="128">
        <v>18437.177865580001</v>
      </c>
      <c r="M58" s="128">
        <v>18418.505676510002</v>
      </c>
      <c r="N58" s="128">
        <v>18.672189070000002</v>
      </c>
      <c r="O58" s="128">
        <v>175.45290270000001</v>
      </c>
      <c r="P58" s="128">
        <v>288.08461037000001</v>
      </c>
      <c r="Q58" s="128"/>
      <c r="R58" s="128"/>
      <c r="S58" s="128"/>
    </row>
    <row r="59" spans="1:19" hidden="1" outlineLevel="1">
      <c r="A59" s="8">
        <v>42005</v>
      </c>
      <c r="B59" s="128">
        <v>51984.022516930003</v>
      </c>
      <c r="C59" s="128">
        <v>822.52279438000005</v>
      </c>
      <c r="D59" s="128">
        <v>5.6466219999999998E-2</v>
      </c>
      <c r="E59" s="128">
        <v>822.46632815999999</v>
      </c>
      <c r="F59" s="128">
        <v>0</v>
      </c>
      <c r="G59" s="128">
        <v>0</v>
      </c>
      <c r="H59" s="128">
        <v>0</v>
      </c>
      <c r="I59" s="128">
        <v>32815.238046159997</v>
      </c>
      <c r="J59" s="128">
        <v>2958.92262084</v>
      </c>
      <c r="K59" s="128">
        <v>29856.315425320001</v>
      </c>
      <c r="L59" s="128">
        <v>18346.261676390001</v>
      </c>
      <c r="M59" s="128">
        <v>18327.894148619998</v>
      </c>
      <c r="N59" s="128">
        <v>18.367527769999999</v>
      </c>
      <c r="O59" s="128">
        <v>89.16284958</v>
      </c>
      <c r="P59" s="128">
        <v>292.37403968000001</v>
      </c>
      <c r="Q59" s="128"/>
      <c r="R59" s="128"/>
      <c r="S59" s="128"/>
    </row>
    <row r="60" spans="1:19" hidden="1" outlineLevel="1">
      <c r="A60" s="8">
        <v>42036</v>
      </c>
      <c r="B60" s="128">
        <v>71038.731335100005</v>
      </c>
      <c r="C60" s="128">
        <v>1034.7194059799999</v>
      </c>
      <c r="D60" s="128">
        <v>5.0013960000000003E-2</v>
      </c>
      <c r="E60" s="128">
        <v>1034.66939202</v>
      </c>
      <c r="F60" s="128">
        <v>0</v>
      </c>
      <c r="G60" s="128">
        <v>0</v>
      </c>
      <c r="H60" s="128">
        <v>0</v>
      </c>
      <c r="I60" s="128">
        <v>41925.52707846</v>
      </c>
      <c r="J60" s="128">
        <v>4419.01692809</v>
      </c>
      <c r="K60" s="128">
        <v>37506.510150369999</v>
      </c>
      <c r="L60" s="128">
        <v>28078.484850659999</v>
      </c>
      <c r="M60" s="128">
        <v>28059.699068329999</v>
      </c>
      <c r="N60" s="128">
        <v>18.78578233</v>
      </c>
      <c r="O60" s="128">
        <v>15.39802274</v>
      </c>
      <c r="P60" s="128">
        <v>418.50641974000001</v>
      </c>
      <c r="Q60" s="128"/>
      <c r="R60" s="128"/>
      <c r="S60" s="128"/>
    </row>
    <row r="61" spans="1:19" hidden="1" outlineLevel="1">
      <c r="A61" s="8">
        <v>42064</v>
      </c>
      <c r="B61" s="128">
        <v>62625.423331220001</v>
      </c>
      <c r="C61" s="128">
        <v>1002.55663821</v>
      </c>
      <c r="D61" s="128">
        <v>4.144494E-2</v>
      </c>
      <c r="E61" s="128">
        <v>1002.5151932700001</v>
      </c>
      <c r="F61" s="128">
        <v>3.4119999999999999E-5</v>
      </c>
      <c r="G61" s="128">
        <v>3.4119999999999999E-5</v>
      </c>
      <c r="H61" s="128">
        <v>0</v>
      </c>
      <c r="I61" s="128">
        <v>37812.619415779998</v>
      </c>
      <c r="J61" s="128">
        <v>3687.26291864</v>
      </c>
      <c r="K61" s="128">
        <v>34125.356497139997</v>
      </c>
      <c r="L61" s="128">
        <v>23810.24724311</v>
      </c>
      <c r="M61" s="128">
        <v>23792.00649372</v>
      </c>
      <c r="N61" s="128">
        <v>18.240749390000001</v>
      </c>
      <c r="O61" s="128">
        <v>35.901764460000003</v>
      </c>
      <c r="P61" s="128">
        <v>350.27911055999999</v>
      </c>
      <c r="Q61" s="128"/>
      <c r="R61" s="128"/>
      <c r="S61" s="128"/>
    </row>
    <row r="62" spans="1:19" hidden="1" outlineLevel="1">
      <c r="A62" s="8">
        <v>42095</v>
      </c>
      <c r="B62" s="128">
        <v>56620.406679810003</v>
      </c>
      <c r="C62" s="128">
        <v>858.81467985999996</v>
      </c>
      <c r="D62" s="128">
        <v>3.4907590000000002E-2</v>
      </c>
      <c r="E62" s="128">
        <v>858.77977226999997</v>
      </c>
      <c r="F62" s="128">
        <v>3.6260000000000002E-5</v>
      </c>
      <c r="G62" s="128">
        <v>3.6260000000000002E-5</v>
      </c>
      <c r="H62" s="128">
        <v>0</v>
      </c>
      <c r="I62" s="128">
        <v>34047.199446240003</v>
      </c>
      <c r="J62" s="128">
        <v>2415.5137223299998</v>
      </c>
      <c r="K62" s="128">
        <v>31631.685723909999</v>
      </c>
      <c r="L62" s="128">
        <v>21714.39251745</v>
      </c>
      <c r="M62" s="128">
        <v>21695.342180299998</v>
      </c>
      <c r="N62" s="128">
        <v>19.050337150000001</v>
      </c>
      <c r="O62" s="128">
        <v>17.089205740000001</v>
      </c>
      <c r="P62" s="128">
        <v>308.74242049999998</v>
      </c>
      <c r="Q62" s="128"/>
      <c r="R62" s="128"/>
      <c r="S62" s="128"/>
    </row>
    <row r="63" spans="1:19" hidden="1" outlineLevel="1">
      <c r="A63" s="8">
        <v>42125</v>
      </c>
      <c r="B63" s="128">
        <v>42033.85345771</v>
      </c>
      <c r="C63" s="128">
        <v>854.89764762000004</v>
      </c>
      <c r="D63" s="128">
        <v>3.5691140000000003E-2</v>
      </c>
      <c r="E63" s="128">
        <v>854.86195648</v>
      </c>
      <c r="F63" s="128">
        <v>2.601E-5</v>
      </c>
      <c r="G63" s="128">
        <v>2.601E-5</v>
      </c>
      <c r="H63" s="128">
        <v>0</v>
      </c>
      <c r="I63" s="128">
        <v>22464.850874380001</v>
      </c>
      <c r="J63" s="128">
        <v>3195.8001012</v>
      </c>
      <c r="K63" s="128">
        <v>19269.050773179999</v>
      </c>
      <c r="L63" s="128">
        <v>18714.1049097</v>
      </c>
      <c r="M63" s="128">
        <v>18696.731060319999</v>
      </c>
      <c r="N63" s="128">
        <v>17.373849379999999</v>
      </c>
      <c r="O63" s="128">
        <v>25.089205740000001</v>
      </c>
      <c r="P63" s="128">
        <v>201.30757331999999</v>
      </c>
      <c r="Q63" s="128"/>
      <c r="R63" s="128"/>
      <c r="S63" s="128"/>
    </row>
    <row r="64" spans="1:19" hidden="1" outlineLevel="1">
      <c r="A64" s="8">
        <v>42156</v>
      </c>
      <c r="B64" s="128">
        <v>42662.943447960002</v>
      </c>
      <c r="C64" s="128">
        <v>807.13020254000003</v>
      </c>
      <c r="D64" s="128">
        <v>2.5753669999999999E-2</v>
      </c>
      <c r="E64" s="128">
        <v>807.10444887000006</v>
      </c>
      <c r="F64" s="128">
        <v>7.7650000000000004E-5</v>
      </c>
      <c r="G64" s="128">
        <v>7.7650000000000004E-5</v>
      </c>
      <c r="H64" s="128">
        <v>0</v>
      </c>
      <c r="I64" s="128">
        <v>23201.426497960001</v>
      </c>
      <c r="J64" s="128">
        <v>3187.08934408</v>
      </c>
      <c r="K64" s="128">
        <v>20014.337153879998</v>
      </c>
      <c r="L64" s="128">
        <v>18654.386669809999</v>
      </c>
      <c r="M64" s="128">
        <v>18637.88011686</v>
      </c>
      <c r="N64" s="128">
        <v>16.50655295</v>
      </c>
      <c r="O64" s="128">
        <v>57.123452319999998</v>
      </c>
      <c r="P64" s="128">
        <v>202.44091548</v>
      </c>
      <c r="Q64" s="128"/>
      <c r="R64" s="128"/>
      <c r="S64" s="128"/>
    </row>
    <row r="65" spans="1:19" hidden="1" outlineLevel="1">
      <c r="A65" s="8">
        <v>42186</v>
      </c>
      <c r="B65" s="128">
        <v>43252.322211929997</v>
      </c>
      <c r="C65" s="128">
        <v>815.58584041999995</v>
      </c>
      <c r="D65" s="128">
        <v>2.2444220000000001E-2</v>
      </c>
      <c r="E65" s="128">
        <v>815.56339620000006</v>
      </c>
      <c r="F65" s="128">
        <v>8.2360000000000004E-5</v>
      </c>
      <c r="G65" s="128">
        <v>8.2360000000000004E-5</v>
      </c>
      <c r="H65" s="128">
        <v>0</v>
      </c>
      <c r="I65" s="128">
        <v>23528.304371260001</v>
      </c>
      <c r="J65" s="128">
        <v>3276.5300569800002</v>
      </c>
      <c r="K65" s="128">
        <v>20251.774314279999</v>
      </c>
      <c r="L65" s="128">
        <v>18908.43191789</v>
      </c>
      <c r="M65" s="128">
        <v>18892.006618480002</v>
      </c>
      <c r="N65" s="128">
        <v>16.425299410000001</v>
      </c>
      <c r="O65" s="128">
        <v>5.0892057399999997</v>
      </c>
      <c r="P65" s="128">
        <v>208.88952133000001</v>
      </c>
      <c r="Q65" s="128"/>
      <c r="R65" s="128"/>
      <c r="S65" s="128"/>
    </row>
    <row r="66" spans="1:19" hidden="1" outlineLevel="1">
      <c r="A66" s="8">
        <v>42217</v>
      </c>
      <c r="B66" s="128">
        <v>42570.329606309999</v>
      </c>
      <c r="C66" s="128">
        <v>831.97800233999999</v>
      </c>
      <c r="D66" s="128">
        <v>1.9420070000000001E-2</v>
      </c>
      <c r="E66" s="128">
        <v>831.95858226999997</v>
      </c>
      <c r="F66" s="128">
        <v>8.7700000000000004E-5</v>
      </c>
      <c r="G66" s="128">
        <v>8.7700000000000004E-5</v>
      </c>
      <c r="H66" s="128">
        <v>0</v>
      </c>
      <c r="I66" s="128">
        <v>23247.366300049998</v>
      </c>
      <c r="J66" s="128">
        <v>3210.8893159200002</v>
      </c>
      <c r="K66" s="128">
        <v>20036.47698413</v>
      </c>
      <c r="L66" s="128">
        <v>18490.98521622</v>
      </c>
      <c r="M66" s="128">
        <v>18475.167337449999</v>
      </c>
      <c r="N66" s="128">
        <v>15.81787877</v>
      </c>
      <c r="O66" s="128">
        <v>10.089205740000001</v>
      </c>
      <c r="P66" s="128">
        <v>207.42922923</v>
      </c>
      <c r="Q66" s="128"/>
      <c r="R66" s="128"/>
      <c r="S66" s="128"/>
    </row>
    <row r="67" spans="1:19" hidden="1" outlineLevel="1">
      <c r="A67" s="8">
        <v>42248</v>
      </c>
      <c r="B67" s="128">
        <v>42750.84531343</v>
      </c>
      <c r="C67" s="128">
        <v>825.30978211000001</v>
      </c>
      <c r="D67" s="128">
        <v>1.5885280000000002E-2</v>
      </c>
      <c r="E67" s="128">
        <v>825.29389682999999</v>
      </c>
      <c r="F67" s="128">
        <v>9.3040000000000004E-5</v>
      </c>
      <c r="G67" s="128">
        <v>9.3040000000000004E-5</v>
      </c>
      <c r="H67" s="128">
        <v>0</v>
      </c>
      <c r="I67" s="128">
        <v>23440.178216230001</v>
      </c>
      <c r="J67" s="128">
        <v>3220.0799709500002</v>
      </c>
      <c r="K67" s="128">
        <v>20220.098245280002</v>
      </c>
      <c r="L67" s="128">
        <v>18485.357222049999</v>
      </c>
      <c r="M67" s="128">
        <v>18469.804692810001</v>
      </c>
      <c r="N67" s="128">
        <v>15.55252924</v>
      </c>
      <c r="O67" s="128">
        <v>27.214765870000001</v>
      </c>
      <c r="P67" s="128">
        <v>210.88570601999999</v>
      </c>
      <c r="Q67" s="128"/>
      <c r="R67" s="128"/>
      <c r="S67" s="128"/>
    </row>
    <row r="68" spans="1:19" hidden="1" outlineLevel="1">
      <c r="A68" s="8">
        <v>42278</v>
      </c>
      <c r="B68" s="128">
        <v>44703.19319695</v>
      </c>
      <c r="C68" s="128">
        <v>841.39081397999996</v>
      </c>
      <c r="D68" s="128">
        <v>8.9284399999999993E-3</v>
      </c>
      <c r="E68" s="128">
        <v>841.38188553999998</v>
      </c>
      <c r="F68" s="128">
        <v>9.8900000000000005E-5</v>
      </c>
      <c r="G68" s="128">
        <v>9.8900000000000005E-5</v>
      </c>
      <c r="H68" s="128">
        <v>0</v>
      </c>
      <c r="I68" s="128">
        <v>24635.635416870002</v>
      </c>
      <c r="J68" s="128">
        <v>3428.4557555000001</v>
      </c>
      <c r="K68" s="128">
        <v>21207.179661369999</v>
      </c>
      <c r="L68" s="128">
        <v>19226.166867200001</v>
      </c>
      <c r="M68" s="128">
        <v>19210.582240619999</v>
      </c>
      <c r="N68" s="128">
        <v>15.58462658</v>
      </c>
      <c r="O68" s="128">
        <v>20.863202820000001</v>
      </c>
      <c r="P68" s="128">
        <v>227.34281763000001</v>
      </c>
      <c r="Q68" s="128"/>
      <c r="R68" s="128"/>
      <c r="S68" s="128"/>
    </row>
    <row r="69" spans="1:19" hidden="1" outlineLevel="1">
      <c r="A69" s="8">
        <v>42309</v>
      </c>
      <c r="B69" s="128">
        <v>45551.934155210001</v>
      </c>
      <c r="C69" s="128">
        <v>853.31951683</v>
      </c>
      <c r="D69" s="128">
        <v>5.6361700000000002E-3</v>
      </c>
      <c r="E69" s="128">
        <v>853.31388066</v>
      </c>
      <c r="F69" s="128">
        <v>4.33E-6</v>
      </c>
      <c r="G69" s="128">
        <v>4.33E-6</v>
      </c>
      <c r="H69" s="128">
        <v>0</v>
      </c>
      <c r="I69" s="128">
        <v>24899.09893928</v>
      </c>
      <c r="J69" s="128">
        <v>3550.3573928800001</v>
      </c>
      <c r="K69" s="128">
        <v>21348.741546400001</v>
      </c>
      <c r="L69" s="128">
        <v>19799.515694770002</v>
      </c>
      <c r="M69" s="128">
        <v>19786.029727559999</v>
      </c>
      <c r="N69" s="128">
        <v>13.48596721</v>
      </c>
      <c r="O69" s="128">
        <v>21.752674949999999</v>
      </c>
      <c r="P69" s="128">
        <v>233.85190636999999</v>
      </c>
      <c r="Q69" s="128"/>
      <c r="R69" s="128"/>
      <c r="S69" s="128"/>
    </row>
    <row r="70" spans="1:19" hidden="1" outlineLevel="1">
      <c r="A70" s="8">
        <v>42339</v>
      </c>
      <c r="B70" s="128">
        <v>42287.218622170003</v>
      </c>
      <c r="C70" s="128">
        <v>665.18884403000004</v>
      </c>
      <c r="D70" s="128">
        <v>2.13423E-3</v>
      </c>
      <c r="E70" s="128">
        <v>665.18670980000002</v>
      </c>
      <c r="F70" s="128">
        <v>4.6E-6</v>
      </c>
      <c r="G70" s="128">
        <v>4.6E-6</v>
      </c>
      <c r="H70" s="128">
        <v>0</v>
      </c>
      <c r="I70" s="128">
        <v>23762.259074580001</v>
      </c>
      <c r="J70" s="128">
        <v>3587.44453049</v>
      </c>
      <c r="K70" s="128">
        <v>20174.814544090001</v>
      </c>
      <c r="L70" s="128">
        <v>17859.770698960001</v>
      </c>
      <c r="M70" s="128">
        <v>17846.58083087</v>
      </c>
      <c r="N70" s="128">
        <v>13.189868089999999</v>
      </c>
      <c r="O70" s="128">
        <v>21.857897359999999</v>
      </c>
      <c r="P70" s="128">
        <v>351.55553471000002</v>
      </c>
      <c r="Q70" s="128"/>
      <c r="R70" s="128"/>
      <c r="S70" s="128"/>
    </row>
    <row r="71" spans="1:19" hidden="1" outlineLevel="1">
      <c r="A71" s="8">
        <v>42370</v>
      </c>
      <c r="B71" s="128">
        <v>43392.660814800001</v>
      </c>
      <c r="C71" s="128">
        <v>664.52707470999997</v>
      </c>
      <c r="D71" s="128">
        <v>2.1251899999999999E-3</v>
      </c>
      <c r="E71" s="128">
        <v>664.52494951999995</v>
      </c>
      <c r="F71" s="128">
        <v>4.8799999999999999E-6</v>
      </c>
      <c r="G71" s="128">
        <v>4.8799999999999999E-6</v>
      </c>
      <c r="H71" s="128">
        <v>0</v>
      </c>
      <c r="I71" s="128">
        <v>24300.683152360001</v>
      </c>
      <c r="J71" s="128">
        <v>3766.34914699</v>
      </c>
      <c r="K71" s="128">
        <v>20534.334005370001</v>
      </c>
      <c r="L71" s="128">
        <v>18427.450582850001</v>
      </c>
      <c r="M71" s="128">
        <v>18414.422216949999</v>
      </c>
      <c r="N71" s="128">
        <v>13.028365900000001</v>
      </c>
      <c r="O71" s="128">
        <v>22.901951019999998</v>
      </c>
      <c r="P71" s="128">
        <v>419.67700250000001</v>
      </c>
      <c r="Q71" s="128"/>
      <c r="R71" s="128"/>
      <c r="S71" s="128"/>
    </row>
    <row r="72" spans="1:19" hidden="1" outlineLevel="1">
      <c r="A72" s="8">
        <v>42401</v>
      </c>
      <c r="B72" s="128">
        <v>44661.795014089999</v>
      </c>
      <c r="C72" s="128">
        <v>683.19763485999999</v>
      </c>
      <c r="D72" s="128">
        <v>2.0441299999999999E-3</v>
      </c>
      <c r="E72" s="128">
        <v>683.19559073000005</v>
      </c>
      <c r="F72" s="128">
        <v>5.1900000000000003E-6</v>
      </c>
      <c r="G72" s="128">
        <v>5.1900000000000003E-6</v>
      </c>
      <c r="H72" s="128">
        <v>0</v>
      </c>
      <c r="I72" s="128">
        <v>24621.382999459998</v>
      </c>
      <c r="J72" s="128">
        <v>3976.6671814800002</v>
      </c>
      <c r="K72" s="128">
        <v>20644.715817979999</v>
      </c>
      <c r="L72" s="128">
        <v>19357.214374579999</v>
      </c>
      <c r="M72" s="128">
        <v>19345.577902320001</v>
      </c>
      <c r="N72" s="128">
        <v>11.63647226</v>
      </c>
      <c r="O72" s="128">
        <v>24.627634230000002</v>
      </c>
      <c r="P72" s="128">
        <v>385.75672895999998</v>
      </c>
      <c r="Q72" s="128"/>
      <c r="R72" s="128"/>
      <c r="S72" s="128"/>
    </row>
    <row r="73" spans="1:19" hidden="1" outlineLevel="1">
      <c r="A73" s="8">
        <v>42430</v>
      </c>
      <c r="B73" s="128">
        <v>43003.944895649998</v>
      </c>
      <c r="C73" s="128">
        <v>691.56967976999999</v>
      </c>
      <c r="D73" s="128">
        <v>2.0466199999999999E-3</v>
      </c>
      <c r="E73" s="128">
        <v>691.56763315000001</v>
      </c>
      <c r="F73" s="128">
        <v>5.48E-6</v>
      </c>
      <c r="G73" s="128">
        <v>5.48E-6</v>
      </c>
      <c r="H73" s="128">
        <v>0</v>
      </c>
      <c r="I73" s="128">
        <v>24151.516069239999</v>
      </c>
      <c r="J73" s="128">
        <v>3700.77443412</v>
      </c>
      <c r="K73" s="128">
        <v>20450.741635120001</v>
      </c>
      <c r="L73" s="128">
        <v>18160.859141159999</v>
      </c>
      <c r="M73" s="128">
        <v>18149.441972699999</v>
      </c>
      <c r="N73" s="128">
        <v>11.417168459999999</v>
      </c>
      <c r="O73" s="128">
        <v>23.869077180000001</v>
      </c>
      <c r="P73" s="128">
        <v>352.14076074000002</v>
      </c>
      <c r="Q73" s="128"/>
      <c r="R73" s="128"/>
      <c r="S73" s="128"/>
    </row>
    <row r="74" spans="1:19" hidden="1" outlineLevel="1">
      <c r="A74" s="8">
        <v>42461</v>
      </c>
      <c r="B74" s="128">
        <v>41402.612435479998</v>
      </c>
      <c r="C74" s="128">
        <v>738.99001004000002</v>
      </c>
      <c r="D74" s="128">
        <v>1.58577E-3</v>
      </c>
      <c r="E74" s="128">
        <v>738.98842427</v>
      </c>
      <c r="F74" s="128">
        <v>5.8200000000000002E-6</v>
      </c>
      <c r="G74" s="128">
        <v>5.8200000000000002E-6</v>
      </c>
      <c r="H74" s="128">
        <v>0</v>
      </c>
      <c r="I74" s="128">
        <v>23284.832884529998</v>
      </c>
      <c r="J74" s="128">
        <v>3635.9759652799999</v>
      </c>
      <c r="K74" s="128">
        <v>19648.85691925</v>
      </c>
      <c r="L74" s="128">
        <v>17378.78953509</v>
      </c>
      <c r="M74" s="128">
        <v>17367.840326869999</v>
      </c>
      <c r="N74" s="128">
        <v>10.949208219999999</v>
      </c>
      <c r="O74" s="128">
        <v>30.454993949999999</v>
      </c>
      <c r="P74" s="128">
        <v>341.49931798</v>
      </c>
      <c r="Q74" s="128"/>
      <c r="R74" s="128"/>
      <c r="S74" s="128"/>
    </row>
    <row r="75" spans="1:19" hidden="1" outlineLevel="1">
      <c r="A75" s="8">
        <v>42491</v>
      </c>
      <c r="B75" s="128">
        <v>40081.312082069999</v>
      </c>
      <c r="C75" s="128">
        <v>735.38608938000004</v>
      </c>
      <c r="D75" s="128">
        <v>1.68195E-3</v>
      </c>
      <c r="E75" s="128">
        <v>735.38440743000001</v>
      </c>
      <c r="F75" s="128">
        <v>6.1800000000000001E-6</v>
      </c>
      <c r="G75" s="128">
        <v>6.1800000000000001E-6</v>
      </c>
      <c r="H75" s="128">
        <v>0</v>
      </c>
      <c r="I75" s="128">
        <v>22178.40153549</v>
      </c>
      <c r="J75" s="128">
        <v>2716.3570051400002</v>
      </c>
      <c r="K75" s="128">
        <v>19462.044530349998</v>
      </c>
      <c r="L75" s="128">
        <v>17167.524451019999</v>
      </c>
      <c r="M75" s="128">
        <v>17156.800763390002</v>
      </c>
      <c r="N75" s="128">
        <v>10.723687630000001</v>
      </c>
      <c r="O75" s="128">
        <v>22.914860399999998</v>
      </c>
      <c r="P75" s="128">
        <v>341.15198551999998</v>
      </c>
      <c r="Q75" s="128"/>
      <c r="R75" s="128"/>
      <c r="S75" s="128"/>
    </row>
    <row r="76" spans="1:19" hidden="1" outlineLevel="1">
      <c r="A76" s="8">
        <v>42522</v>
      </c>
      <c r="B76" s="128">
        <v>39133.639310630002</v>
      </c>
      <c r="C76" s="128">
        <v>728.92689833999998</v>
      </c>
      <c r="D76" s="128">
        <v>1.9725699999999999E-3</v>
      </c>
      <c r="E76" s="128">
        <v>728.92492576999996</v>
      </c>
      <c r="F76" s="128">
        <v>6.55E-6</v>
      </c>
      <c r="G76" s="128">
        <v>6.55E-6</v>
      </c>
      <c r="H76" s="128">
        <v>0</v>
      </c>
      <c r="I76" s="128">
        <v>21673.1787147</v>
      </c>
      <c r="J76" s="128">
        <v>2402.5786451899999</v>
      </c>
      <c r="K76" s="128">
        <v>19270.600069510001</v>
      </c>
      <c r="L76" s="128">
        <v>16731.53369104</v>
      </c>
      <c r="M76" s="128">
        <v>16721.2405416</v>
      </c>
      <c r="N76" s="128">
        <v>10.293149440000001</v>
      </c>
      <c r="O76" s="128">
        <v>22.543038689999999</v>
      </c>
      <c r="P76" s="128">
        <v>311.17207610000003</v>
      </c>
      <c r="Q76" s="128"/>
      <c r="R76" s="128"/>
      <c r="S76" s="128"/>
    </row>
    <row r="77" spans="1:19" hidden="1" outlineLevel="1">
      <c r="A77" s="8">
        <v>42552</v>
      </c>
      <c r="B77" s="128">
        <v>37665.637938250002</v>
      </c>
      <c r="C77" s="128">
        <v>822.87525536999999</v>
      </c>
      <c r="D77" s="128">
        <v>1.8966899999999999E-3</v>
      </c>
      <c r="E77" s="128">
        <v>822.87335868000002</v>
      </c>
      <c r="F77" s="128">
        <v>6.9399999999999996E-6</v>
      </c>
      <c r="G77" s="128">
        <v>6.9399999999999996E-6</v>
      </c>
      <c r="H77" s="128">
        <v>0</v>
      </c>
      <c r="I77" s="128">
        <v>20898.64104681</v>
      </c>
      <c r="J77" s="128">
        <v>2342.5803405500001</v>
      </c>
      <c r="K77" s="128">
        <v>18556.060706259999</v>
      </c>
      <c r="L77" s="128">
        <v>15944.121629130001</v>
      </c>
      <c r="M77" s="128">
        <v>15934.13412402</v>
      </c>
      <c r="N77" s="128">
        <v>9.9875051100000007</v>
      </c>
      <c r="O77" s="128">
        <v>22.492060550000001</v>
      </c>
      <c r="P77" s="128">
        <v>295.97623966999998</v>
      </c>
      <c r="Q77" s="128"/>
      <c r="R77" s="128"/>
      <c r="S77" s="128"/>
    </row>
    <row r="78" spans="1:19" hidden="1" outlineLevel="1">
      <c r="A78" s="8">
        <v>42583</v>
      </c>
      <c r="B78" s="128">
        <v>38241.961954159997</v>
      </c>
      <c r="C78" s="128">
        <v>847.13529721999998</v>
      </c>
      <c r="D78" s="128">
        <v>2.01556E-3</v>
      </c>
      <c r="E78" s="128">
        <v>847.13328165999997</v>
      </c>
      <c r="F78" s="128">
        <v>7.3699999999999997E-6</v>
      </c>
      <c r="G78" s="128">
        <v>7.3699999999999997E-6</v>
      </c>
      <c r="H78" s="128">
        <v>0</v>
      </c>
      <c r="I78" s="128">
        <v>21165.654564969998</v>
      </c>
      <c r="J78" s="128">
        <v>2375.6556430099999</v>
      </c>
      <c r="K78" s="128">
        <v>18789.998921959999</v>
      </c>
      <c r="L78" s="128">
        <v>16229.172084600001</v>
      </c>
      <c r="M78" s="128">
        <v>16219.48888361</v>
      </c>
      <c r="N78" s="128">
        <v>9.6832009899999996</v>
      </c>
      <c r="O78" s="128">
        <v>23.266675200000002</v>
      </c>
      <c r="P78" s="128">
        <v>303.21668168000002</v>
      </c>
      <c r="Q78" s="128"/>
      <c r="R78" s="128"/>
      <c r="S78" s="128"/>
    </row>
    <row r="79" spans="1:19" hidden="1" outlineLevel="1">
      <c r="A79" s="8">
        <v>42614</v>
      </c>
      <c r="B79" s="128">
        <v>38695.09073679</v>
      </c>
      <c r="C79" s="128">
        <v>871.87663054999996</v>
      </c>
      <c r="D79" s="128">
        <v>2.1459500000000002E-3</v>
      </c>
      <c r="E79" s="128">
        <v>871.87448459999996</v>
      </c>
      <c r="F79" s="128">
        <v>7.8499999999999994E-6</v>
      </c>
      <c r="G79" s="128">
        <v>7.8499999999999994E-6</v>
      </c>
      <c r="H79" s="128">
        <v>0</v>
      </c>
      <c r="I79" s="128">
        <v>21637.618680079999</v>
      </c>
      <c r="J79" s="128">
        <v>2392.5158347199999</v>
      </c>
      <c r="K79" s="128">
        <v>19245.102845360001</v>
      </c>
      <c r="L79" s="128">
        <v>16185.59541831</v>
      </c>
      <c r="M79" s="128">
        <v>16175.729052729999</v>
      </c>
      <c r="N79" s="128">
        <v>9.8663655800000001</v>
      </c>
      <c r="O79" s="128">
        <v>118.34343821</v>
      </c>
      <c r="P79" s="128">
        <v>304.9437585</v>
      </c>
      <c r="Q79" s="128"/>
      <c r="R79" s="128"/>
      <c r="S79" s="128"/>
    </row>
    <row r="80" spans="1:19" hidden="1" outlineLevel="1">
      <c r="A80" s="8">
        <v>42644</v>
      </c>
      <c r="B80" s="128">
        <v>37717.215541179998</v>
      </c>
      <c r="C80" s="128">
        <v>858.41161783999996</v>
      </c>
      <c r="D80" s="128">
        <v>2.2717700000000002E-3</v>
      </c>
      <c r="E80" s="128">
        <v>858.40934606999997</v>
      </c>
      <c r="F80" s="128">
        <v>8.3100000000000001E-6</v>
      </c>
      <c r="G80" s="128">
        <v>8.3100000000000001E-6</v>
      </c>
      <c r="H80" s="128">
        <v>0</v>
      </c>
      <c r="I80" s="128">
        <v>20950.170066120001</v>
      </c>
      <c r="J80" s="128">
        <v>2285.62089281</v>
      </c>
      <c r="K80" s="128">
        <v>18664.549173309999</v>
      </c>
      <c r="L80" s="128">
        <v>15908.63384891</v>
      </c>
      <c r="M80" s="128">
        <v>15898.96415014</v>
      </c>
      <c r="N80" s="128">
        <v>9.6696987700000001</v>
      </c>
      <c r="O80" s="128">
        <v>143.37828368000001</v>
      </c>
      <c r="P80" s="128">
        <v>289.87536161999998</v>
      </c>
      <c r="Q80" s="128"/>
      <c r="R80" s="128"/>
      <c r="S80" s="128"/>
    </row>
    <row r="81" spans="1:19" hidden="1" outlineLevel="1">
      <c r="A81" s="8">
        <v>42675</v>
      </c>
      <c r="B81" s="128">
        <v>37365.360364740001</v>
      </c>
      <c r="C81" s="128">
        <v>851.21074836000003</v>
      </c>
      <c r="D81" s="128">
        <v>1.0899999999999999E-6</v>
      </c>
      <c r="E81" s="128">
        <v>851.21074726999996</v>
      </c>
      <c r="F81" s="128">
        <v>8.8400000000000001E-6</v>
      </c>
      <c r="G81" s="128">
        <v>8.8400000000000001E-6</v>
      </c>
      <c r="H81" s="128">
        <v>0</v>
      </c>
      <c r="I81" s="128">
        <v>20709.38045253</v>
      </c>
      <c r="J81" s="128">
        <v>2009.3208222000001</v>
      </c>
      <c r="K81" s="128">
        <v>18700.059630330001</v>
      </c>
      <c r="L81" s="128">
        <v>15804.769155010001</v>
      </c>
      <c r="M81" s="128">
        <v>15795.90217338</v>
      </c>
      <c r="N81" s="128">
        <v>8.8669816299999997</v>
      </c>
      <c r="O81" s="128">
        <v>155.36765176</v>
      </c>
      <c r="P81" s="128">
        <v>294.49491346999997</v>
      </c>
      <c r="Q81" s="128"/>
      <c r="R81" s="128"/>
      <c r="S81" s="128"/>
    </row>
    <row r="82" spans="1:19" hidden="1" outlineLevel="1">
      <c r="A82" s="8">
        <v>42705</v>
      </c>
      <c r="B82" s="128">
        <v>37498.829585189997</v>
      </c>
      <c r="C82" s="128">
        <v>897.02513612999996</v>
      </c>
      <c r="D82" s="128">
        <v>1.1400000000000001E-6</v>
      </c>
      <c r="E82" s="128">
        <v>897.02513498999997</v>
      </c>
      <c r="F82" s="128">
        <v>9.3999999999999998E-6</v>
      </c>
      <c r="G82" s="128">
        <v>9.3999999999999998E-6</v>
      </c>
      <c r="H82" s="128">
        <v>0</v>
      </c>
      <c r="I82" s="128">
        <v>20351.80463934</v>
      </c>
      <c r="J82" s="128">
        <v>2072.6662055100001</v>
      </c>
      <c r="K82" s="128">
        <v>18279.138433830001</v>
      </c>
      <c r="L82" s="128">
        <v>16249.99980032</v>
      </c>
      <c r="M82" s="128">
        <v>16241.787809380001</v>
      </c>
      <c r="N82" s="128">
        <v>8.2119909399999997</v>
      </c>
      <c r="O82" s="128">
        <v>75.081376239999997</v>
      </c>
      <c r="P82" s="128">
        <v>295.88573695999997</v>
      </c>
      <c r="Q82" s="128"/>
      <c r="R82" s="128"/>
      <c r="S82" s="128"/>
    </row>
    <row r="83" spans="1:19" hidden="1" outlineLevel="1">
      <c r="A83" s="8">
        <v>42736</v>
      </c>
      <c r="B83" s="128">
        <v>37232.209986169997</v>
      </c>
      <c r="C83" s="128">
        <v>871.88970076999999</v>
      </c>
      <c r="D83" s="128">
        <v>1.19E-6</v>
      </c>
      <c r="E83" s="128">
        <v>871.88969957999996</v>
      </c>
      <c r="F83" s="128">
        <v>9.9699999999999994E-6</v>
      </c>
      <c r="G83" s="128">
        <v>9.9699999999999994E-6</v>
      </c>
      <c r="H83" s="128">
        <v>0</v>
      </c>
      <c r="I83" s="128">
        <v>20222.265036180001</v>
      </c>
      <c r="J83" s="128">
        <v>2029.76325058</v>
      </c>
      <c r="K83" s="128">
        <v>18192.501785600001</v>
      </c>
      <c r="L83" s="128">
        <v>16138.055239249999</v>
      </c>
      <c r="M83" s="128">
        <v>16130.170238840001</v>
      </c>
      <c r="N83" s="128">
        <v>7.88500041</v>
      </c>
      <c r="O83" s="128">
        <v>120.41855321</v>
      </c>
      <c r="P83" s="128">
        <v>295.44021771000001</v>
      </c>
      <c r="Q83" s="128"/>
      <c r="R83" s="128"/>
      <c r="S83" s="128"/>
    </row>
    <row r="84" spans="1:19" hidden="1" outlineLevel="1">
      <c r="A84" s="8">
        <v>42767</v>
      </c>
      <c r="B84" s="128">
        <v>36935.2347782</v>
      </c>
      <c r="C84" s="128">
        <v>898.22569926999995</v>
      </c>
      <c r="D84" s="128">
        <v>1.24E-6</v>
      </c>
      <c r="E84" s="128">
        <v>898.22569802999999</v>
      </c>
      <c r="F84" s="128">
        <v>1.059E-5</v>
      </c>
      <c r="G84" s="128">
        <v>1.059E-5</v>
      </c>
      <c r="H84" s="128">
        <v>0</v>
      </c>
      <c r="I84" s="128">
        <v>20045.498447720001</v>
      </c>
      <c r="J84" s="128">
        <v>2005.92755102</v>
      </c>
      <c r="K84" s="128">
        <v>18039.570896699999</v>
      </c>
      <c r="L84" s="128">
        <v>15991.51062062</v>
      </c>
      <c r="M84" s="128">
        <v>15981.11764196</v>
      </c>
      <c r="N84" s="128">
        <v>10.392978660000001</v>
      </c>
      <c r="O84" s="128">
        <v>121.22365293</v>
      </c>
      <c r="P84" s="128">
        <v>297.60078362000002</v>
      </c>
      <c r="Q84" s="128"/>
      <c r="R84" s="128"/>
      <c r="S84" s="128"/>
    </row>
    <row r="85" spans="1:19" hidden="1" outlineLevel="1">
      <c r="A85" s="8">
        <v>42795</v>
      </c>
      <c r="B85" s="128">
        <v>36563.176942949998</v>
      </c>
      <c r="C85" s="128">
        <v>938.44903134000003</v>
      </c>
      <c r="D85" s="128">
        <v>1.2899999999999999E-6</v>
      </c>
      <c r="E85" s="128">
        <v>938.44903005000003</v>
      </c>
      <c r="F85" s="128">
        <v>1.1219999999999999E-5</v>
      </c>
      <c r="G85" s="128">
        <v>1.1219999999999999E-5</v>
      </c>
      <c r="H85" s="128">
        <v>0</v>
      </c>
      <c r="I85" s="128">
        <v>19934.314825019999</v>
      </c>
      <c r="J85" s="128">
        <v>1984.3833821000001</v>
      </c>
      <c r="K85" s="128">
        <v>17949.931442919999</v>
      </c>
      <c r="L85" s="128">
        <v>15690.413075369999</v>
      </c>
      <c r="M85" s="128">
        <v>15679.322067970001</v>
      </c>
      <c r="N85" s="128">
        <v>11.091007400000001</v>
      </c>
      <c r="O85" s="128">
        <v>84.66149575</v>
      </c>
      <c r="P85" s="128">
        <v>291.92070847000002</v>
      </c>
      <c r="Q85" s="128"/>
      <c r="R85" s="128"/>
      <c r="S85" s="128"/>
    </row>
    <row r="86" spans="1:19" hidden="1" outlineLevel="1">
      <c r="A86" s="8">
        <v>42826</v>
      </c>
      <c r="B86" s="128">
        <v>35494.117923240003</v>
      </c>
      <c r="C86" s="128">
        <v>1000.45863939</v>
      </c>
      <c r="D86" s="128">
        <v>1.33E-6</v>
      </c>
      <c r="E86" s="128">
        <v>1000.45863806</v>
      </c>
      <c r="F86" s="128">
        <v>1.189E-5</v>
      </c>
      <c r="G86" s="128">
        <v>1.189E-5</v>
      </c>
      <c r="H86" s="128">
        <v>0</v>
      </c>
      <c r="I86" s="128">
        <v>19066.4646914</v>
      </c>
      <c r="J86" s="128">
        <v>1980.4032874699999</v>
      </c>
      <c r="K86" s="128">
        <v>17086.061403930002</v>
      </c>
      <c r="L86" s="128">
        <v>15427.194580560001</v>
      </c>
      <c r="M86" s="128">
        <v>15415.58275664</v>
      </c>
      <c r="N86" s="128">
        <v>11.611823920000001</v>
      </c>
      <c r="O86" s="128">
        <v>114.71232286</v>
      </c>
      <c r="P86" s="128">
        <v>283.73925851000001</v>
      </c>
      <c r="Q86" s="128"/>
      <c r="R86" s="128"/>
      <c r="S86" s="128"/>
    </row>
    <row r="87" spans="1:19" hidden="1" outlineLevel="1">
      <c r="A87" s="8">
        <v>42856</v>
      </c>
      <c r="B87" s="128">
        <v>35606.414977439999</v>
      </c>
      <c r="C87" s="128">
        <v>1125.8530978399999</v>
      </c>
      <c r="D87" s="128">
        <v>1.3799999999999999E-6</v>
      </c>
      <c r="E87" s="128">
        <v>1125.85309646</v>
      </c>
      <c r="F87" s="128">
        <v>1.261E-5</v>
      </c>
      <c r="G87" s="128">
        <v>1.261E-5</v>
      </c>
      <c r="H87" s="128">
        <v>0</v>
      </c>
      <c r="I87" s="128">
        <v>19112.269894339999</v>
      </c>
      <c r="J87" s="128">
        <v>1930.43933836</v>
      </c>
      <c r="K87" s="128">
        <v>17181.830555979999</v>
      </c>
      <c r="L87" s="128">
        <v>15368.29197265</v>
      </c>
      <c r="M87" s="128">
        <v>15346.68640884</v>
      </c>
      <c r="N87" s="128">
        <v>21.60556381</v>
      </c>
      <c r="O87" s="128">
        <v>123.61581592</v>
      </c>
      <c r="P87" s="128">
        <v>273.29141228999998</v>
      </c>
      <c r="Q87" s="128"/>
      <c r="R87" s="128"/>
      <c r="S87" s="128"/>
    </row>
    <row r="88" spans="1:19" hidden="1" outlineLevel="1">
      <c r="A88" s="8">
        <v>42887</v>
      </c>
      <c r="B88" s="128">
        <v>35632.097358940002</v>
      </c>
      <c r="C88" s="128">
        <v>1173.8645559900001</v>
      </c>
      <c r="D88" s="128">
        <v>0.79001056000000003</v>
      </c>
      <c r="E88" s="128">
        <v>1173.0745454299999</v>
      </c>
      <c r="F88" s="128">
        <v>1.344E-5</v>
      </c>
      <c r="G88" s="128">
        <v>1.344E-5</v>
      </c>
      <c r="H88" s="128">
        <v>0</v>
      </c>
      <c r="I88" s="128">
        <v>19304.774609100001</v>
      </c>
      <c r="J88" s="128">
        <v>1933.4341838400001</v>
      </c>
      <c r="K88" s="128">
        <v>17371.340425260001</v>
      </c>
      <c r="L88" s="128">
        <v>15153.45818041</v>
      </c>
      <c r="M88" s="128">
        <v>15132.149544190001</v>
      </c>
      <c r="N88" s="128">
        <v>21.30863622</v>
      </c>
      <c r="O88" s="128">
        <v>84.112494999999996</v>
      </c>
      <c r="P88" s="128">
        <v>270.99729148</v>
      </c>
      <c r="Q88" s="128"/>
      <c r="R88" s="128"/>
      <c r="S88" s="128"/>
    </row>
    <row r="89" spans="1:19" hidden="1" outlineLevel="1">
      <c r="A89" s="8">
        <v>42917</v>
      </c>
      <c r="B89" s="128">
        <v>35673.804468230002</v>
      </c>
      <c r="C89" s="128">
        <v>1183.2505303600001</v>
      </c>
      <c r="D89" s="128">
        <v>0.89671118999999999</v>
      </c>
      <c r="E89" s="128">
        <v>1182.35381917</v>
      </c>
      <c r="F89" s="128">
        <v>1.4219999999999999E-5</v>
      </c>
      <c r="G89" s="128">
        <v>1.4219999999999999E-5</v>
      </c>
      <c r="H89" s="128">
        <v>0</v>
      </c>
      <c r="I89" s="128">
        <v>19532.767183430002</v>
      </c>
      <c r="J89" s="128">
        <v>1884.3909340099999</v>
      </c>
      <c r="K89" s="128">
        <v>17648.376249419998</v>
      </c>
      <c r="L89" s="128">
        <v>14957.786740220001</v>
      </c>
      <c r="M89" s="128">
        <v>14935.96756168</v>
      </c>
      <c r="N89" s="128">
        <v>21.819178539999999</v>
      </c>
      <c r="O89" s="128">
        <v>104.31221309</v>
      </c>
      <c r="P89" s="128">
        <v>262.55744009</v>
      </c>
      <c r="Q89" s="128"/>
      <c r="R89" s="128"/>
      <c r="S89" s="128"/>
    </row>
    <row r="90" spans="1:19" hidden="1" outlineLevel="1">
      <c r="A90" s="8">
        <v>42948</v>
      </c>
      <c r="B90" s="128">
        <v>35090.952892699999</v>
      </c>
      <c r="C90" s="128">
        <v>1157.56161036</v>
      </c>
      <c r="D90" s="128">
        <v>0.90550436000000001</v>
      </c>
      <c r="E90" s="128">
        <v>1156.6561059999999</v>
      </c>
      <c r="F90" s="128">
        <v>1.5119999999999999E-5</v>
      </c>
      <c r="G90" s="128">
        <v>1.5119999999999999E-5</v>
      </c>
      <c r="H90" s="128">
        <v>0</v>
      </c>
      <c r="I90" s="128">
        <v>19193.619179789999</v>
      </c>
      <c r="J90" s="128">
        <v>1856.92296771</v>
      </c>
      <c r="K90" s="128">
        <v>17336.696212080002</v>
      </c>
      <c r="L90" s="128">
        <v>14739.772087429999</v>
      </c>
      <c r="M90" s="128">
        <v>14717.35603184</v>
      </c>
      <c r="N90" s="128">
        <v>22.416055589999999</v>
      </c>
      <c r="O90" s="128">
        <v>101.43409579</v>
      </c>
      <c r="P90" s="128">
        <v>259.20083226999998</v>
      </c>
      <c r="Q90" s="128"/>
      <c r="R90" s="128"/>
      <c r="S90" s="128"/>
    </row>
    <row r="91" spans="1:19" hidden="1" outlineLevel="1">
      <c r="A91" s="8">
        <v>42979</v>
      </c>
      <c r="B91" s="128">
        <v>35990.268934170002</v>
      </c>
      <c r="C91" s="128">
        <v>1118.8545063399999</v>
      </c>
      <c r="D91" s="128">
        <v>0.90745315000000004</v>
      </c>
      <c r="E91" s="128">
        <v>1117.9470531899999</v>
      </c>
      <c r="F91" s="128">
        <v>1.6079999999999999E-5</v>
      </c>
      <c r="G91" s="128">
        <v>1.6079999999999999E-5</v>
      </c>
      <c r="H91" s="128">
        <v>0</v>
      </c>
      <c r="I91" s="128">
        <v>20111.604332340001</v>
      </c>
      <c r="J91" s="128">
        <v>1928.5264486900001</v>
      </c>
      <c r="K91" s="128">
        <v>18183.077883649999</v>
      </c>
      <c r="L91" s="128">
        <v>14759.810079409999</v>
      </c>
      <c r="M91" s="128">
        <v>14737.87480811</v>
      </c>
      <c r="N91" s="128">
        <v>21.9352713</v>
      </c>
      <c r="O91" s="128">
        <v>113.36341217</v>
      </c>
      <c r="P91" s="128">
        <v>159.55651101999999</v>
      </c>
      <c r="Q91" s="128"/>
      <c r="R91" s="128"/>
      <c r="S91" s="128"/>
    </row>
    <row r="92" spans="1:19" hidden="1" outlineLevel="1">
      <c r="A92" s="8">
        <v>43009</v>
      </c>
      <c r="B92" s="128">
        <v>36915.026382049997</v>
      </c>
      <c r="C92" s="128">
        <v>1114.6688847200001</v>
      </c>
      <c r="D92" s="128">
        <v>0.89361931999999999</v>
      </c>
      <c r="E92" s="128">
        <v>1113.7752654000001</v>
      </c>
      <c r="F92" s="128">
        <v>1.7070000000000001E-5</v>
      </c>
      <c r="G92" s="128">
        <v>1.7070000000000001E-5</v>
      </c>
      <c r="H92" s="128">
        <v>0</v>
      </c>
      <c r="I92" s="128">
        <v>20941.65384431</v>
      </c>
      <c r="J92" s="128">
        <v>1936.48350121</v>
      </c>
      <c r="K92" s="128">
        <v>19005.170343099999</v>
      </c>
      <c r="L92" s="128">
        <v>14858.70363595</v>
      </c>
      <c r="M92" s="128">
        <v>14838.425037380001</v>
      </c>
      <c r="N92" s="128">
        <v>20.27859857</v>
      </c>
      <c r="O92" s="128">
        <v>24.334353589999999</v>
      </c>
      <c r="P92" s="128">
        <v>160.99416398</v>
      </c>
      <c r="Q92" s="128"/>
      <c r="R92" s="128"/>
      <c r="S92" s="128"/>
    </row>
    <row r="93" spans="1:19" hidden="1" outlineLevel="1">
      <c r="A93" s="8">
        <v>43040</v>
      </c>
      <c r="B93" s="128">
        <v>35758.069291319996</v>
      </c>
      <c r="C93" s="128">
        <v>1130.60999864</v>
      </c>
      <c r="D93" s="128">
        <v>0.81533484000000001</v>
      </c>
      <c r="E93" s="128">
        <v>1129.7946638000001</v>
      </c>
      <c r="F93" s="128">
        <v>1.823E-5</v>
      </c>
      <c r="G93" s="128">
        <v>1.823E-5</v>
      </c>
      <c r="H93" s="128">
        <v>0</v>
      </c>
      <c r="I93" s="128">
        <v>21623.652247980001</v>
      </c>
      <c r="J93" s="128">
        <v>1868.30244376</v>
      </c>
      <c r="K93" s="128">
        <v>19755.349804220001</v>
      </c>
      <c r="L93" s="128">
        <v>13003.80702647</v>
      </c>
      <c r="M93" s="128">
        <v>12986.91150787</v>
      </c>
      <c r="N93" s="128">
        <v>16.895518599999999</v>
      </c>
      <c r="O93" s="128">
        <v>50.054908359999999</v>
      </c>
      <c r="P93" s="128">
        <v>131.63983931000001</v>
      </c>
      <c r="Q93" s="128"/>
      <c r="R93" s="128"/>
      <c r="S93" s="128"/>
    </row>
    <row r="94" spans="1:19" hidden="1" outlineLevel="1">
      <c r="A94" s="8">
        <v>43070</v>
      </c>
      <c r="B94" s="128">
        <v>36439.664141009998</v>
      </c>
      <c r="C94" s="128">
        <v>1069.81958895</v>
      </c>
      <c r="D94" s="128">
        <v>0.88247613000000003</v>
      </c>
      <c r="E94" s="128">
        <v>1068.93711282</v>
      </c>
      <c r="F94" s="128">
        <v>505.42247538999999</v>
      </c>
      <c r="G94" s="128">
        <v>1.927E-5</v>
      </c>
      <c r="H94" s="128">
        <v>505.42245611999999</v>
      </c>
      <c r="I94" s="128">
        <v>21414.887181210001</v>
      </c>
      <c r="J94" s="128">
        <v>1929.2556793700001</v>
      </c>
      <c r="K94" s="128">
        <v>19485.631501839998</v>
      </c>
      <c r="L94" s="128">
        <v>13449.534895459999</v>
      </c>
      <c r="M94" s="128">
        <v>13433.09530857</v>
      </c>
      <c r="N94" s="128">
        <v>16.439586890000001</v>
      </c>
      <c r="O94" s="128">
        <v>0</v>
      </c>
      <c r="P94" s="128">
        <v>107.1697494</v>
      </c>
      <c r="Q94" s="128"/>
      <c r="R94" s="128"/>
      <c r="S94" s="128"/>
    </row>
    <row r="95" spans="1:19" hidden="1" outlineLevel="1">
      <c r="A95" s="8">
        <v>43101</v>
      </c>
      <c r="B95" s="128">
        <v>37282.347355159996</v>
      </c>
      <c r="C95" s="128">
        <v>1003.96569694</v>
      </c>
      <c r="D95" s="128">
        <v>0.91975832000000002</v>
      </c>
      <c r="E95" s="128">
        <v>1003.04593862</v>
      </c>
      <c r="F95" s="128">
        <v>531.48469160000002</v>
      </c>
      <c r="G95" s="128">
        <v>2.048E-5</v>
      </c>
      <c r="H95" s="128">
        <v>531.48467112000003</v>
      </c>
      <c r="I95" s="128">
        <v>21413.811387149999</v>
      </c>
      <c r="J95" s="128">
        <v>1897.4172267399999</v>
      </c>
      <c r="K95" s="128">
        <v>19516.39416041</v>
      </c>
      <c r="L95" s="128">
        <v>14333.08557947</v>
      </c>
      <c r="M95" s="128">
        <v>14317.20243046</v>
      </c>
      <c r="N95" s="128">
        <v>15.88314901</v>
      </c>
      <c r="O95" s="128">
        <v>39.952048060000003</v>
      </c>
      <c r="P95" s="128">
        <v>111.14793804999999</v>
      </c>
      <c r="Q95" s="128"/>
      <c r="R95" s="128"/>
      <c r="S95" s="128"/>
    </row>
    <row r="96" spans="1:19" hidden="1" outlineLevel="1">
      <c r="A96" s="8">
        <v>43132</v>
      </c>
      <c r="B96" s="128">
        <v>36971.917742930003</v>
      </c>
      <c r="C96" s="128">
        <v>932.99044858000002</v>
      </c>
      <c r="D96" s="128">
        <v>1.8300000000000001E-6</v>
      </c>
      <c r="E96" s="128">
        <v>932.99044675000005</v>
      </c>
      <c r="F96" s="128">
        <v>546.54814726999996</v>
      </c>
      <c r="G96" s="128">
        <v>2.1780000000000002E-5</v>
      </c>
      <c r="H96" s="128">
        <v>546.54812548999996</v>
      </c>
      <c r="I96" s="128">
        <v>21522.723828419999</v>
      </c>
      <c r="J96" s="128">
        <v>1805.90564503</v>
      </c>
      <c r="K96" s="128">
        <v>19716.818183390002</v>
      </c>
      <c r="L96" s="128">
        <v>13969.655318659999</v>
      </c>
      <c r="M96" s="128">
        <v>13954.151322150001</v>
      </c>
      <c r="N96" s="128">
        <v>15.50399651</v>
      </c>
      <c r="O96" s="128">
        <v>40.000165320000001</v>
      </c>
      <c r="P96" s="128">
        <v>80.414375829999997</v>
      </c>
      <c r="Q96" s="128"/>
      <c r="R96" s="128"/>
      <c r="S96" s="128"/>
    </row>
    <row r="97" spans="1:19" hidden="1" outlineLevel="1">
      <c r="A97" s="8">
        <v>43160</v>
      </c>
      <c r="B97" s="128">
        <v>36510.969928359998</v>
      </c>
      <c r="C97" s="128">
        <v>916.21414632999995</v>
      </c>
      <c r="D97" s="128">
        <v>1.88E-6</v>
      </c>
      <c r="E97" s="128">
        <v>916.21414445000005</v>
      </c>
      <c r="F97" s="128">
        <v>613.40498444000002</v>
      </c>
      <c r="G97" s="128">
        <v>2.3010000000000002E-5</v>
      </c>
      <c r="H97" s="128">
        <v>613.40496142999996</v>
      </c>
      <c r="I97" s="128">
        <v>21114.722674209999</v>
      </c>
      <c r="J97" s="128">
        <v>1783.3781759200001</v>
      </c>
      <c r="K97" s="128">
        <v>19331.34449829</v>
      </c>
      <c r="L97" s="128">
        <v>13866.62812338</v>
      </c>
      <c r="M97" s="128">
        <v>13851.65105498</v>
      </c>
      <c r="N97" s="128">
        <v>14.9770684</v>
      </c>
      <c r="O97" s="128">
        <v>0</v>
      </c>
      <c r="P97" s="128">
        <v>80.875469100000004</v>
      </c>
      <c r="Q97" s="128"/>
      <c r="R97" s="128"/>
      <c r="S97" s="128"/>
    </row>
    <row r="98" spans="1:19" hidden="1" outlineLevel="1">
      <c r="A98" s="8">
        <v>43191</v>
      </c>
      <c r="B98" s="128">
        <v>36905.189053089998</v>
      </c>
      <c r="C98" s="128">
        <v>938.78251984999997</v>
      </c>
      <c r="D98" s="128">
        <v>1.9199999999999998E-6</v>
      </c>
      <c r="E98" s="128">
        <v>938.78251793000004</v>
      </c>
      <c r="F98" s="128">
        <v>621.61524701999997</v>
      </c>
      <c r="G98" s="128">
        <v>2.4470000000000001E-5</v>
      </c>
      <c r="H98" s="128">
        <v>621.61522255</v>
      </c>
      <c r="I98" s="128">
        <v>21554.270419330001</v>
      </c>
      <c r="J98" s="128">
        <v>1783.2841336500001</v>
      </c>
      <c r="K98" s="128">
        <v>19770.986285679999</v>
      </c>
      <c r="L98" s="128">
        <v>13790.52086689</v>
      </c>
      <c r="M98" s="128">
        <v>13775.72599545</v>
      </c>
      <c r="N98" s="128">
        <v>14.79487144</v>
      </c>
      <c r="O98" s="128">
        <v>29.702452869999998</v>
      </c>
      <c r="P98" s="128">
        <v>80.949417280000006</v>
      </c>
      <c r="Q98" s="128"/>
      <c r="R98" s="128"/>
      <c r="S98" s="128"/>
    </row>
    <row r="99" spans="1:19" hidden="1" outlineLevel="1">
      <c r="A99" s="8">
        <v>43221</v>
      </c>
      <c r="B99" s="128">
        <v>37101.786283020003</v>
      </c>
      <c r="C99" s="128">
        <v>932.79222469000001</v>
      </c>
      <c r="D99" s="128">
        <v>1.9800000000000001E-6</v>
      </c>
      <c r="E99" s="128">
        <v>932.79222271000003</v>
      </c>
      <c r="F99" s="128">
        <v>628.61440827000001</v>
      </c>
      <c r="G99" s="128">
        <v>2.597E-5</v>
      </c>
      <c r="H99" s="128">
        <v>628.61438229999999</v>
      </c>
      <c r="I99" s="128">
        <v>21790.14747082</v>
      </c>
      <c r="J99" s="128">
        <v>1743.94191959</v>
      </c>
      <c r="K99" s="128">
        <v>20046.205551229999</v>
      </c>
      <c r="L99" s="128">
        <v>13750.23217924</v>
      </c>
      <c r="M99" s="128">
        <v>13734.23814612</v>
      </c>
      <c r="N99" s="128">
        <v>15.994033119999999</v>
      </c>
      <c r="O99" s="128">
        <v>0</v>
      </c>
      <c r="P99" s="128">
        <v>81.250936010000004</v>
      </c>
      <c r="Q99" s="128"/>
      <c r="R99" s="128"/>
      <c r="S99" s="128"/>
    </row>
    <row r="100" spans="1:19" hidden="1" outlineLevel="1">
      <c r="A100" s="8">
        <v>43252</v>
      </c>
      <c r="B100" s="128">
        <v>37258.673504710001</v>
      </c>
      <c r="C100" s="128">
        <v>855.68176037000001</v>
      </c>
      <c r="D100" s="128">
        <v>2.0200000000000001E-6</v>
      </c>
      <c r="E100" s="128">
        <v>855.68175835</v>
      </c>
      <c r="F100" s="128">
        <v>621.08819245999996</v>
      </c>
      <c r="G100" s="128">
        <v>2.7610000000000002E-5</v>
      </c>
      <c r="H100" s="128">
        <v>621.08816485</v>
      </c>
      <c r="I100" s="128">
        <v>22205.244423100001</v>
      </c>
      <c r="J100" s="128">
        <v>1729.0474281899999</v>
      </c>
      <c r="K100" s="128">
        <v>20476.196994909998</v>
      </c>
      <c r="L100" s="128">
        <v>13576.65912878</v>
      </c>
      <c r="M100" s="128">
        <v>13557.94693987</v>
      </c>
      <c r="N100" s="128">
        <v>18.712188909999998</v>
      </c>
      <c r="O100" s="128">
        <v>25.876359059999999</v>
      </c>
      <c r="P100" s="128">
        <v>81.859355370000003</v>
      </c>
      <c r="Q100" s="128"/>
      <c r="R100" s="128"/>
      <c r="S100" s="128"/>
    </row>
    <row r="101" spans="1:19" hidden="1" outlineLevel="1">
      <c r="A101" s="8">
        <v>43282</v>
      </c>
      <c r="B101" s="128">
        <v>37682.037374539999</v>
      </c>
      <c r="C101" s="128">
        <v>913.40498931000002</v>
      </c>
      <c r="D101" s="128">
        <v>2.1500000000000002E-6</v>
      </c>
      <c r="E101" s="128">
        <v>913.40498716000002</v>
      </c>
      <c r="F101" s="128">
        <v>722.18236439999998</v>
      </c>
      <c r="G101" s="128">
        <v>2.9289999999999999E-5</v>
      </c>
      <c r="H101" s="128">
        <v>722.18233511000005</v>
      </c>
      <c r="I101" s="128">
        <v>22257.161754050001</v>
      </c>
      <c r="J101" s="128">
        <v>1734.6328612499999</v>
      </c>
      <c r="K101" s="128">
        <v>20522.528892800001</v>
      </c>
      <c r="L101" s="128">
        <v>13789.28826678</v>
      </c>
      <c r="M101" s="128">
        <v>13767.48739507</v>
      </c>
      <c r="N101" s="128">
        <v>21.800871709999999</v>
      </c>
      <c r="O101" s="128">
        <v>25.987010000000001</v>
      </c>
      <c r="P101" s="128">
        <v>84.072101739999994</v>
      </c>
      <c r="Q101" s="128"/>
      <c r="R101" s="128"/>
      <c r="S101" s="128"/>
    </row>
    <row r="102" spans="1:19" hidden="1" outlineLevel="1">
      <c r="A102" s="8">
        <v>43313</v>
      </c>
      <c r="B102" s="128">
        <v>39146.414106340002</v>
      </c>
      <c r="C102" s="128">
        <v>946.61941679999995</v>
      </c>
      <c r="D102" s="128">
        <v>2.1299999999999999E-6</v>
      </c>
      <c r="E102" s="128">
        <v>946.61941466999997</v>
      </c>
      <c r="F102" s="128">
        <v>819.78023613000005</v>
      </c>
      <c r="G102" s="128">
        <v>3.1239999999999999E-5</v>
      </c>
      <c r="H102" s="128">
        <v>819.78020489000005</v>
      </c>
      <c r="I102" s="128">
        <v>22895.90871684</v>
      </c>
      <c r="J102" s="128">
        <v>1802.0462286300001</v>
      </c>
      <c r="K102" s="128">
        <v>21093.862488210001</v>
      </c>
      <c r="L102" s="128">
        <v>14484.10573657</v>
      </c>
      <c r="M102" s="128">
        <v>14463.54342204</v>
      </c>
      <c r="N102" s="128">
        <v>20.562314529999998</v>
      </c>
      <c r="O102" s="128">
        <v>0</v>
      </c>
      <c r="P102" s="128">
        <v>87.863910939999997</v>
      </c>
      <c r="Q102" s="128"/>
      <c r="R102" s="128"/>
      <c r="S102" s="128"/>
    </row>
    <row r="103" spans="1:19" hidden="1" outlineLevel="1">
      <c r="A103" s="8">
        <v>43344</v>
      </c>
      <c r="B103" s="128">
        <v>39370.02887201</v>
      </c>
      <c r="C103" s="128">
        <v>938.42983517000005</v>
      </c>
      <c r="D103" s="128">
        <v>3.7780000000000001E-5</v>
      </c>
      <c r="E103" s="128">
        <v>938.42979738999998</v>
      </c>
      <c r="F103" s="128">
        <v>906.04618915000003</v>
      </c>
      <c r="G103" s="128">
        <v>3.307E-5</v>
      </c>
      <c r="H103" s="128">
        <v>906.04615607999995</v>
      </c>
      <c r="I103" s="128">
        <v>23255.886993259999</v>
      </c>
      <c r="J103" s="128">
        <v>1799.24668378</v>
      </c>
      <c r="K103" s="128">
        <v>21456.640309480001</v>
      </c>
      <c r="L103" s="128">
        <v>14269.665854430001</v>
      </c>
      <c r="M103" s="128">
        <v>14251.575246410001</v>
      </c>
      <c r="N103" s="128">
        <v>18.090608020000001</v>
      </c>
      <c r="O103" s="128">
        <v>20.02934247</v>
      </c>
      <c r="P103" s="128">
        <v>512.81955626000001</v>
      </c>
      <c r="Q103" s="128"/>
      <c r="R103" s="128"/>
      <c r="S103" s="128"/>
    </row>
    <row r="104" spans="1:19" hidden="1" outlineLevel="1">
      <c r="A104" s="8">
        <v>43374</v>
      </c>
      <c r="B104" s="128">
        <v>39266.370931060002</v>
      </c>
      <c r="C104" s="128">
        <v>964.22216775000004</v>
      </c>
      <c r="D104" s="128">
        <v>2.2299999999999998E-6</v>
      </c>
      <c r="E104" s="128">
        <v>964.22216551999998</v>
      </c>
      <c r="F104" s="128">
        <v>906.94842295000001</v>
      </c>
      <c r="G104" s="128">
        <v>3.5080000000000003E-5</v>
      </c>
      <c r="H104" s="128">
        <v>906.94838787000003</v>
      </c>
      <c r="I104" s="128">
        <v>23135.707450599999</v>
      </c>
      <c r="J104" s="128">
        <v>1760.64954536</v>
      </c>
      <c r="K104" s="128">
        <v>21375.057905239999</v>
      </c>
      <c r="L104" s="128">
        <v>14259.49288976</v>
      </c>
      <c r="M104" s="128">
        <v>14243.385349050001</v>
      </c>
      <c r="N104" s="128">
        <v>16.107540709999999</v>
      </c>
      <c r="O104" s="128">
        <v>69.230667150000002</v>
      </c>
      <c r="P104" s="128">
        <v>510.13875194000002</v>
      </c>
      <c r="Q104" s="128"/>
      <c r="R104" s="128"/>
      <c r="S104" s="128"/>
    </row>
    <row r="105" spans="1:19" hidden="1" outlineLevel="1">
      <c r="A105" s="8">
        <v>43405</v>
      </c>
      <c r="B105" s="128">
        <v>39468.116399519997</v>
      </c>
      <c r="C105" s="128">
        <v>966.22640116000002</v>
      </c>
      <c r="D105" s="128">
        <v>3.4860000000000002E-5</v>
      </c>
      <c r="E105" s="128">
        <v>966.2263663</v>
      </c>
      <c r="F105" s="128">
        <v>906.51542027999994</v>
      </c>
      <c r="G105" s="128">
        <v>3.735E-5</v>
      </c>
      <c r="H105" s="128">
        <v>906.51538292999999</v>
      </c>
      <c r="I105" s="128">
        <v>23194.33810266</v>
      </c>
      <c r="J105" s="128">
        <v>1758.2698275</v>
      </c>
      <c r="K105" s="128">
        <v>21436.06827516</v>
      </c>
      <c r="L105" s="128">
        <v>14401.03647542</v>
      </c>
      <c r="M105" s="128">
        <v>14382.11201008</v>
      </c>
      <c r="N105" s="128">
        <v>18.924465340000001</v>
      </c>
      <c r="O105" s="128">
        <v>144.13217985</v>
      </c>
      <c r="P105" s="128">
        <v>513.87755747999995</v>
      </c>
      <c r="Q105" s="128"/>
      <c r="R105" s="128"/>
      <c r="S105" s="128"/>
    </row>
    <row r="106" spans="1:19" hidden="1" outlineLevel="1">
      <c r="A106" s="8">
        <v>43435</v>
      </c>
      <c r="B106" s="128">
        <v>37939.1236488</v>
      </c>
      <c r="C106" s="128">
        <v>952.60226915999999</v>
      </c>
      <c r="D106" s="128">
        <v>2.3300000000000001E-6</v>
      </c>
      <c r="E106" s="128">
        <v>952.60226682999996</v>
      </c>
      <c r="F106" s="128">
        <v>998.27557882999997</v>
      </c>
      <c r="G106" s="128">
        <v>3.9629999999999998E-5</v>
      </c>
      <c r="H106" s="128">
        <v>998.27553920000003</v>
      </c>
      <c r="I106" s="128">
        <v>22569.199702469999</v>
      </c>
      <c r="J106" s="128">
        <v>1696.6230755900001</v>
      </c>
      <c r="K106" s="128">
        <v>20872.57662688</v>
      </c>
      <c r="L106" s="128">
        <v>13419.046098340001</v>
      </c>
      <c r="M106" s="128">
        <v>13403.80269382</v>
      </c>
      <c r="N106" s="128">
        <v>15.24340452</v>
      </c>
      <c r="O106" s="128">
        <v>0</v>
      </c>
      <c r="P106" s="128">
        <v>494.73065417999999</v>
      </c>
      <c r="Q106" s="128"/>
      <c r="R106" s="128"/>
      <c r="S106" s="128"/>
    </row>
    <row r="107" spans="1:19" hidden="1" outlineLevel="1">
      <c r="A107" s="8">
        <v>43466</v>
      </c>
      <c r="B107" s="128">
        <v>37541.379322280001</v>
      </c>
      <c r="C107" s="128">
        <v>845.43426568999996</v>
      </c>
      <c r="D107" s="128">
        <v>2.3800000000000001E-6</v>
      </c>
      <c r="E107" s="128">
        <v>845.43426331000001</v>
      </c>
      <c r="F107" s="128">
        <v>908.13184278999995</v>
      </c>
      <c r="G107" s="128">
        <v>4.227E-5</v>
      </c>
      <c r="H107" s="128">
        <v>908.13180051999996</v>
      </c>
      <c r="I107" s="128">
        <v>22230.481172700001</v>
      </c>
      <c r="J107" s="128">
        <v>1682.96493498</v>
      </c>
      <c r="K107" s="128">
        <v>20547.516237719999</v>
      </c>
      <c r="L107" s="128">
        <v>13557.3320411</v>
      </c>
      <c r="M107" s="128">
        <v>13543.444976070001</v>
      </c>
      <c r="N107" s="128">
        <v>13.88706503</v>
      </c>
      <c r="O107" s="128">
        <v>0</v>
      </c>
      <c r="P107" s="128">
        <v>218.69545059999999</v>
      </c>
      <c r="Q107" s="128"/>
      <c r="R107" s="128"/>
      <c r="S107" s="128"/>
    </row>
    <row r="108" spans="1:19" hidden="1" outlineLevel="1">
      <c r="A108" s="8">
        <v>43497</v>
      </c>
      <c r="B108" s="128">
        <v>37506.335500360001</v>
      </c>
      <c r="C108" s="128">
        <v>805.76332204000005</v>
      </c>
      <c r="D108" s="128">
        <v>2.4200000000000001E-6</v>
      </c>
      <c r="E108" s="128">
        <v>805.76331961999995</v>
      </c>
      <c r="F108" s="128">
        <v>896.26020959000004</v>
      </c>
      <c r="G108" s="128">
        <v>4.4679999999999999E-5</v>
      </c>
      <c r="H108" s="128">
        <v>896.26016490999996</v>
      </c>
      <c r="I108" s="128">
        <v>22441.806752370001</v>
      </c>
      <c r="J108" s="128">
        <v>1626.8578604700001</v>
      </c>
      <c r="K108" s="128">
        <v>20814.9488919</v>
      </c>
      <c r="L108" s="128">
        <v>13362.505216359999</v>
      </c>
      <c r="M108" s="128">
        <v>13349.40686551</v>
      </c>
      <c r="N108" s="128">
        <v>13.098350849999999</v>
      </c>
      <c r="O108" s="128">
        <v>0</v>
      </c>
      <c r="P108" s="128">
        <v>267.63835183999998</v>
      </c>
      <c r="Q108" s="128"/>
      <c r="R108" s="128"/>
      <c r="S108" s="128"/>
    </row>
    <row r="109" spans="1:19" hidden="1" outlineLevel="1">
      <c r="A109" s="8">
        <v>43525</v>
      </c>
      <c r="B109" s="128">
        <v>37690.351088839998</v>
      </c>
      <c r="C109" s="128">
        <v>786.51236259999996</v>
      </c>
      <c r="D109" s="128">
        <v>2.4700000000000001E-6</v>
      </c>
      <c r="E109" s="128">
        <v>786.51236013000005</v>
      </c>
      <c r="F109" s="128">
        <v>924.53983933999996</v>
      </c>
      <c r="G109" s="128">
        <v>4.723E-5</v>
      </c>
      <c r="H109" s="128">
        <v>924.53979211000001</v>
      </c>
      <c r="I109" s="128">
        <v>22445.328538670001</v>
      </c>
      <c r="J109" s="128">
        <v>1625.7122087499999</v>
      </c>
      <c r="K109" s="128">
        <v>20819.616329920002</v>
      </c>
      <c r="L109" s="128">
        <v>13533.970348229999</v>
      </c>
      <c r="M109" s="128">
        <v>13521.524844080001</v>
      </c>
      <c r="N109" s="128">
        <v>12.44550415</v>
      </c>
      <c r="O109" s="128">
        <v>0</v>
      </c>
      <c r="P109" s="128">
        <v>815.64101113000004</v>
      </c>
      <c r="Q109" s="128"/>
      <c r="R109" s="128"/>
      <c r="S109" s="128"/>
    </row>
    <row r="110" spans="1:19" hidden="1" outlineLevel="1">
      <c r="A110" s="8">
        <v>43556</v>
      </c>
      <c r="B110" s="128">
        <v>37520.565114860001</v>
      </c>
      <c r="C110" s="128">
        <v>807.32182478000004</v>
      </c>
      <c r="D110" s="128">
        <v>2.4700000000000001E-6</v>
      </c>
      <c r="E110" s="128">
        <v>807.32182231000002</v>
      </c>
      <c r="F110" s="128">
        <v>964.49380524000003</v>
      </c>
      <c r="G110" s="128">
        <v>5.0210000000000002E-5</v>
      </c>
      <c r="H110" s="128">
        <v>964.49375502999999</v>
      </c>
      <c r="I110" s="128">
        <v>22469.423167749999</v>
      </c>
      <c r="J110" s="128">
        <v>1576.70517253</v>
      </c>
      <c r="K110" s="128">
        <v>20892.717995219999</v>
      </c>
      <c r="L110" s="128">
        <v>13279.326317090001</v>
      </c>
      <c r="M110" s="128">
        <v>13262.998885430001</v>
      </c>
      <c r="N110" s="128">
        <v>16.327431659999998</v>
      </c>
      <c r="O110" s="128">
        <v>0</v>
      </c>
      <c r="P110" s="128">
        <v>785.86720596999999</v>
      </c>
      <c r="Q110" s="128"/>
      <c r="R110" s="128"/>
      <c r="S110" s="128"/>
    </row>
    <row r="111" spans="1:19" hidden="1" outlineLevel="1">
      <c r="A111" s="8">
        <v>43586</v>
      </c>
      <c r="B111" s="128">
        <v>37653.219066500002</v>
      </c>
      <c r="C111" s="128">
        <v>798.49601582000003</v>
      </c>
      <c r="D111" s="128">
        <v>1.0763E-4</v>
      </c>
      <c r="E111" s="128">
        <v>798.49590819000002</v>
      </c>
      <c r="F111" s="128">
        <v>922.96837691999997</v>
      </c>
      <c r="G111" s="128">
        <v>5.3470000000000001E-5</v>
      </c>
      <c r="H111" s="128">
        <v>922.96832344999996</v>
      </c>
      <c r="I111" s="128">
        <v>22527.593683769999</v>
      </c>
      <c r="J111" s="128">
        <v>1588.2427677400001</v>
      </c>
      <c r="K111" s="128">
        <v>20939.350916029998</v>
      </c>
      <c r="L111" s="128">
        <v>13404.16098999</v>
      </c>
      <c r="M111" s="128">
        <v>13385.95755942</v>
      </c>
      <c r="N111" s="128">
        <v>18.203430569999998</v>
      </c>
      <c r="O111" s="128">
        <v>191.08463012999999</v>
      </c>
      <c r="P111" s="128">
        <v>336.48641875999999</v>
      </c>
      <c r="Q111" s="128"/>
      <c r="R111" s="128"/>
      <c r="S111" s="128"/>
    </row>
    <row r="112" spans="1:19" hidden="1" outlineLevel="1">
      <c r="A112" s="8">
        <v>43617</v>
      </c>
      <c r="B112" s="128">
        <v>33415.057993989998</v>
      </c>
      <c r="C112" s="128">
        <v>723.95393724999997</v>
      </c>
      <c r="D112" s="128">
        <v>2.4700000000000001E-6</v>
      </c>
      <c r="E112" s="128">
        <v>723.95393478000005</v>
      </c>
      <c r="F112" s="128">
        <v>952.37143728000001</v>
      </c>
      <c r="G112" s="128">
        <v>5.66E-5</v>
      </c>
      <c r="H112" s="128">
        <v>952.37138068000002</v>
      </c>
      <c r="I112" s="128">
        <v>22596.578587780001</v>
      </c>
      <c r="J112" s="128">
        <v>1542.99225097</v>
      </c>
      <c r="K112" s="128">
        <v>21053.58633681</v>
      </c>
      <c r="L112" s="128">
        <v>9142.1540316800001</v>
      </c>
      <c r="M112" s="128">
        <v>9122.2515783700001</v>
      </c>
      <c r="N112" s="128">
        <v>19.902453309999999</v>
      </c>
      <c r="O112" s="128">
        <v>6.0111780799999996</v>
      </c>
      <c r="P112" s="128">
        <v>247.41727023000001</v>
      </c>
      <c r="Q112" s="128"/>
      <c r="R112" s="128"/>
      <c r="S112" s="128"/>
    </row>
    <row r="113" spans="1:19" hidden="1" outlineLevel="1">
      <c r="A113" s="8">
        <v>43647</v>
      </c>
      <c r="B113" s="128">
        <v>33253.755655219997</v>
      </c>
      <c r="C113" s="128">
        <v>716.07420827999999</v>
      </c>
      <c r="D113" s="128">
        <v>5.0609999999999998E-5</v>
      </c>
      <c r="E113" s="128">
        <v>716.07415766999998</v>
      </c>
      <c r="F113" s="128">
        <v>968.72268325000005</v>
      </c>
      <c r="G113" s="128">
        <v>6.0050000000000003E-5</v>
      </c>
      <c r="H113" s="128">
        <v>968.72262320000004</v>
      </c>
      <c r="I113" s="128">
        <v>22469.741567839999</v>
      </c>
      <c r="J113" s="128">
        <v>1469.8476881700001</v>
      </c>
      <c r="K113" s="128">
        <v>20999.893879669999</v>
      </c>
      <c r="L113" s="128">
        <v>9099.2171958500003</v>
      </c>
      <c r="M113" s="128">
        <v>9078.8611904499994</v>
      </c>
      <c r="N113" s="128">
        <v>20.356005400000001</v>
      </c>
      <c r="O113" s="128">
        <v>205.08864383</v>
      </c>
      <c r="P113" s="128">
        <v>615.04484320999995</v>
      </c>
      <c r="Q113" s="128"/>
      <c r="R113" s="128"/>
      <c r="S113" s="128"/>
    </row>
    <row r="114" spans="1:19" hidden="1" outlineLevel="1">
      <c r="A114" s="8">
        <v>43678</v>
      </c>
      <c r="B114" s="128">
        <v>33624.419756679999</v>
      </c>
      <c r="C114" s="128">
        <v>734.73008392999998</v>
      </c>
      <c r="D114" s="128">
        <v>2.1209999999999999E-5</v>
      </c>
      <c r="E114" s="128">
        <v>734.73006271999998</v>
      </c>
      <c r="F114" s="128">
        <v>978.51671139999996</v>
      </c>
      <c r="G114" s="128">
        <v>6.4079999999999996E-5</v>
      </c>
      <c r="H114" s="128">
        <v>978.51664731999995</v>
      </c>
      <c r="I114" s="128">
        <v>22693.561281769998</v>
      </c>
      <c r="J114" s="128">
        <v>1464.1705902000001</v>
      </c>
      <c r="K114" s="128">
        <v>21229.390691569999</v>
      </c>
      <c r="L114" s="128">
        <v>9217.6116795800008</v>
      </c>
      <c r="M114" s="128">
        <v>9195.2205736899996</v>
      </c>
      <c r="N114" s="128">
        <v>22.391105889999999</v>
      </c>
      <c r="O114" s="128">
        <v>0</v>
      </c>
      <c r="P114" s="128">
        <v>618.27244185999996</v>
      </c>
      <c r="Q114" s="128"/>
      <c r="R114" s="128"/>
      <c r="S114" s="128"/>
    </row>
    <row r="115" spans="1:19" hidden="1" outlineLevel="1">
      <c r="A115" s="8">
        <v>43709</v>
      </c>
      <c r="B115" s="128">
        <v>33099.052879700001</v>
      </c>
      <c r="C115" s="128">
        <v>704.50534604999996</v>
      </c>
      <c r="D115" s="128">
        <v>6.3319999999999997E-5</v>
      </c>
      <c r="E115" s="128">
        <v>704.50528272999998</v>
      </c>
      <c r="F115" s="128">
        <v>958.24114489999999</v>
      </c>
      <c r="G115" s="128">
        <v>6.7849999999999996E-5</v>
      </c>
      <c r="H115" s="128">
        <v>958.24107704999994</v>
      </c>
      <c r="I115" s="128">
        <v>22298.047764120001</v>
      </c>
      <c r="J115" s="128">
        <v>1390.05997953</v>
      </c>
      <c r="K115" s="128">
        <v>20907.987784590001</v>
      </c>
      <c r="L115" s="128">
        <v>9138.2586246299998</v>
      </c>
      <c r="M115" s="128">
        <v>9115.2081901000001</v>
      </c>
      <c r="N115" s="128">
        <v>23.05043453</v>
      </c>
      <c r="O115" s="128">
        <v>0</v>
      </c>
      <c r="P115" s="128">
        <v>952.12260914000001</v>
      </c>
      <c r="Q115" s="128"/>
      <c r="R115" s="128"/>
      <c r="S115" s="128"/>
    </row>
    <row r="116" spans="1:19" hidden="1" outlineLevel="1">
      <c r="A116" s="8">
        <v>43739</v>
      </c>
      <c r="B116" s="128">
        <v>33870.027448699999</v>
      </c>
      <c r="C116" s="128">
        <v>721.06505061999997</v>
      </c>
      <c r="D116" s="128">
        <v>2.4700000000000001E-6</v>
      </c>
      <c r="E116" s="128">
        <v>721.06504815000005</v>
      </c>
      <c r="F116" s="128">
        <v>995.40278673</v>
      </c>
      <c r="G116" s="128">
        <v>7.2399999999999998E-5</v>
      </c>
      <c r="H116" s="128">
        <v>995.40271432999998</v>
      </c>
      <c r="I116" s="128">
        <v>22835.194204889998</v>
      </c>
      <c r="J116" s="128">
        <v>1430.9241750399999</v>
      </c>
      <c r="K116" s="128">
        <v>21404.270029849999</v>
      </c>
      <c r="L116" s="128">
        <v>9318.3654064599996</v>
      </c>
      <c r="M116" s="128">
        <v>9295.2857393600007</v>
      </c>
      <c r="N116" s="128">
        <v>23.079667100000002</v>
      </c>
      <c r="O116" s="128">
        <v>0</v>
      </c>
      <c r="P116" s="128">
        <v>987.09269674999996</v>
      </c>
      <c r="Q116" s="128"/>
      <c r="R116" s="128"/>
      <c r="S116" s="128"/>
    </row>
    <row r="117" spans="1:19" hidden="1" outlineLevel="1">
      <c r="A117" s="8">
        <v>43770</v>
      </c>
      <c r="B117" s="128">
        <v>32799.252881280001</v>
      </c>
      <c r="C117" s="128">
        <v>681.05097412999999</v>
      </c>
      <c r="D117" s="128">
        <v>2.4700000000000001E-6</v>
      </c>
      <c r="E117" s="128">
        <v>681.05097165999996</v>
      </c>
      <c r="F117" s="128">
        <v>1014.1186325800001</v>
      </c>
      <c r="G117" s="128">
        <v>7.6520000000000006E-5</v>
      </c>
      <c r="H117" s="128">
        <v>1014.1185560599999</v>
      </c>
      <c r="I117" s="128">
        <v>21792.103795089999</v>
      </c>
      <c r="J117" s="128">
        <v>1363.8194735500001</v>
      </c>
      <c r="K117" s="128">
        <v>20428.284321539999</v>
      </c>
      <c r="L117" s="128">
        <v>9311.97947948</v>
      </c>
      <c r="M117" s="128">
        <v>9288.9595769499992</v>
      </c>
      <c r="N117" s="128">
        <v>23.01990253</v>
      </c>
      <c r="O117" s="128">
        <v>0</v>
      </c>
      <c r="P117" s="128">
        <v>949.80072419999999</v>
      </c>
      <c r="Q117" s="128"/>
      <c r="R117" s="128"/>
      <c r="S117" s="128"/>
    </row>
    <row r="118" spans="1:19" hidden="1" outlineLevel="1">
      <c r="A118" s="8">
        <v>43800</v>
      </c>
      <c r="B118" s="128">
        <v>32009.390412730001</v>
      </c>
      <c r="C118" s="128">
        <v>501.00609710999998</v>
      </c>
      <c r="D118" s="128">
        <v>2.4700000000000001E-6</v>
      </c>
      <c r="E118" s="128">
        <v>501.00609464000001</v>
      </c>
      <c r="F118" s="128">
        <v>998.57589427000005</v>
      </c>
      <c r="G118" s="128">
        <v>8.1329999999999996E-5</v>
      </c>
      <c r="H118" s="128">
        <v>998.57581293999999</v>
      </c>
      <c r="I118" s="128">
        <v>21169.454354500002</v>
      </c>
      <c r="J118" s="128">
        <v>1322.3801624800001</v>
      </c>
      <c r="K118" s="128">
        <v>19847.074192020002</v>
      </c>
      <c r="L118" s="128">
        <v>9340.3540668500009</v>
      </c>
      <c r="M118" s="128">
        <v>9323.2549693199999</v>
      </c>
      <c r="N118" s="128">
        <v>17.099097530000002</v>
      </c>
      <c r="O118" s="128">
        <v>0</v>
      </c>
      <c r="P118" s="128">
        <v>223.80103194</v>
      </c>
      <c r="Q118" s="128"/>
      <c r="R118" s="128"/>
      <c r="S118" s="128"/>
    </row>
    <row r="119" spans="1:19" hidden="1" outlineLevel="1">
      <c r="A119" s="8">
        <v>43831</v>
      </c>
      <c r="B119" s="128">
        <v>31891.073708169999</v>
      </c>
      <c r="C119" s="128">
        <v>499.66329483999999</v>
      </c>
      <c r="D119" s="128">
        <v>2.2220000000000001E-5</v>
      </c>
      <c r="E119" s="128">
        <v>499.66327261999999</v>
      </c>
      <c r="F119" s="128">
        <v>835.14018023000006</v>
      </c>
      <c r="G119" s="128">
        <v>8.6580000000000001E-5</v>
      </c>
      <c r="H119" s="128">
        <v>835.14009365000004</v>
      </c>
      <c r="I119" s="128">
        <v>21012.944114260001</v>
      </c>
      <c r="J119" s="128">
        <v>1372.9688767499999</v>
      </c>
      <c r="K119" s="128">
        <v>19639.97523751</v>
      </c>
      <c r="L119" s="128">
        <v>9543.3261188399993</v>
      </c>
      <c r="M119" s="128">
        <v>9533.0712971299999</v>
      </c>
      <c r="N119" s="128">
        <v>10.25482171</v>
      </c>
      <c r="O119" s="128">
        <v>0</v>
      </c>
      <c r="P119" s="128">
        <v>608.94583428999999</v>
      </c>
      <c r="Q119" s="128"/>
      <c r="R119" s="128"/>
      <c r="S119" s="128"/>
    </row>
    <row r="120" spans="1:19" hidden="1" outlineLevel="1">
      <c r="A120" s="8">
        <v>43862</v>
      </c>
      <c r="B120" s="128">
        <v>32094.300462259998</v>
      </c>
      <c r="C120" s="128">
        <v>455.49317309999998</v>
      </c>
      <c r="D120" s="128">
        <v>4.7049999999999998E-5</v>
      </c>
      <c r="E120" s="128">
        <v>455.49312605</v>
      </c>
      <c r="F120" s="128">
        <v>771.93620016</v>
      </c>
      <c r="G120" s="128">
        <v>9.166E-5</v>
      </c>
      <c r="H120" s="128">
        <v>771.93610850000005</v>
      </c>
      <c r="I120" s="128">
        <v>21304.194514710001</v>
      </c>
      <c r="J120" s="128">
        <v>1345.02599478</v>
      </c>
      <c r="K120" s="128">
        <v>19959.168519930001</v>
      </c>
      <c r="L120" s="128">
        <v>9562.6765742900006</v>
      </c>
      <c r="M120" s="128">
        <v>9553.2015398700005</v>
      </c>
      <c r="N120" s="128">
        <v>9.4750344200000001</v>
      </c>
      <c r="O120" s="128">
        <v>50.025136609999997</v>
      </c>
      <c r="P120" s="128">
        <v>600.20395243999997</v>
      </c>
      <c r="Q120" s="128"/>
      <c r="R120" s="128"/>
      <c r="S120" s="128"/>
    </row>
    <row r="121" spans="1:19" hidden="1" outlineLevel="1">
      <c r="A121" s="8">
        <v>43891</v>
      </c>
      <c r="B121" s="128">
        <v>34162.211839819996</v>
      </c>
      <c r="C121" s="128">
        <v>486.02042157</v>
      </c>
      <c r="D121" s="128">
        <v>7.2609999999999998E-5</v>
      </c>
      <c r="E121" s="128">
        <v>486.02034895999998</v>
      </c>
      <c r="F121" s="128">
        <v>715.94406073000005</v>
      </c>
      <c r="G121" s="128">
        <v>9.7029999999999998E-5</v>
      </c>
      <c r="H121" s="128">
        <v>715.94396370000004</v>
      </c>
      <c r="I121" s="128">
        <v>23093.895698830001</v>
      </c>
      <c r="J121" s="128">
        <v>1509.24690691</v>
      </c>
      <c r="K121" s="128">
        <v>21584.648791920001</v>
      </c>
      <c r="L121" s="128">
        <v>9866.3516586900005</v>
      </c>
      <c r="M121" s="128">
        <v>9858.8847512100001</v>
      </c>
      <c r="N121" s="128">
        <v>7.4669074799999997</v>
      </c>
      <c r="O121" s="128">
        <v>0</v>
      </c>
      <c r="P121" s="128">
        <v>685.06181697</v>
      </c>
      <c r="Q121" s="128"/>
      <c r="R121" s="128"/>
      <c r="S121" s="128"/>
    </row>
    <row r="122" spans="1:19" hidden="1" outlineLevel="1">
      <c r="A122" s="8">
        <v>43922</v>
      </c>
      <c r="B122" s="128">
        <v>32945.69339991</v>
      </c>
      <c r="C122" s="128">
        <v>460.02197016999997</v>
      </c>
      <c r="D122" s="128">
        <v>2.4700000000000001E-6</v>
      </c>
      <c r="E122" s="128">
        <v>460.0219677</v>
      </c>
      <c r="F122" s="128">
        <v>802.87690854000004</v>
      </c>
      <c r="G122" s="128">
        <v>1.0349999999999999E-4</v>
      </c>
      <c r="H122" s="128">
        <v>802.87680504000002</v>
      </c>
      <c r="I122" s="128">
        <v>22158.929629310001</v>
      </c>
      <c r="J122" s="128">
        <v>1433.9788404799999</v>
      </c>
      <c r="K122" s="128">
        <v>20724.95078883</v>
      </c>
      <c r="L122" s="128">
        <v>9523.8648918899999</v>
      </c>
      <c r="M122" s="128">
        <v>9514.8638169099995</v>
      </c>
      <c r="N122" s="128">
        <v>9.0010749800000003</v>
      </c>
      <c r="O122" s="128">
        <v>0</v>
      </c>
      <c r="P122" s="128">
        <v>382.44945452000002</v>
      </c>
      <c r="Q122" s="128"/>
      <c r="R122" s="128"/>
      <c r="S122" s="128"/>
    </row>
    <row r="123" spans="1:19" hidden="1" outlineLevel="1">
      <c r="A123" s="8">
        <v>43952</v>
      </c>
      <c r="B123" s="128">
        <v>33355.880844170002</v>
      </c>
      <c r="C123" s="128">
        <v>452.99391215999998</v>
      </c>
      <c r="D123" s="128">
        <v>2.4700000000000001E-6</v>
      </c>
      <c r="E123" s="128">
        <v>452.99390969000001</v>
      </c>
      <c r="F123" s="128">
        <v>860.75373950999995</v>
      </c>
      <c r="G123" s="128">
        <v>1.0977E-4</v>
      </c>
      <c r="H123" s="128">
        <v>860.75362973999995</v>
      </c>
      <c r="I123" s="128">
        <v>22548.84579698</v>
      </c>
      <c r="J123" s="128">
        <v>1414.31556664</v>
      </c>
      <c r="K123" s="128">
        <v>21134.530230339999</v>
      </c>
      <c r="L123" s="128">
        <v>9493.2873955199993</v>
      </c>
      <c r="M123" s="128">
        <v>9483.83789454</v>
      </c>
      <c r="N123" s="128">
        <v>9.4495009799999998</v>
      </c>
      <c r="O123" s="128">
        <v>0</v>
      </c>
      <c r="P123" s="128">
        <v>4.3567154600000002</v>
      </c>
      <c r="Q123" s="128"/>
      <c r="R123" s="128"/>
      <c r="S123" s="128"/>
    </row>
    <row r="124" spans="1:19" hidden="1" outlineLevel="1">
      <c r="A124" s="8">
        <v>43983</v>
      </c>
      <c r="B124" s="128">
        <v>33423.776596800002</v>
      </c>
      <c r="C124" s="128">
        <v>436.65654524000001</v>
      </c>
      <c r="D124" s="128">
        <v>2.4700000000000001E-6</v>
      </c>
      <c r="E124" s="128">
        <v>436.65654276999999</v>
      </c>
      <c r="F124" s="128">
        <v>876.59286814999996</v>
      </c>
      <c r="G124" s="128">
        <v>1.1621E-4</v>
      </c>
      <c r="H124" s="128">
        <v>876.59275193999997</v>
      </c>
      <c r="I124" s="128">
        <v>22602.037207289999</v>
      </c>
      <c r="J124" s="128">
        <v>1385.36581912</v>
      </c>
      <c r="K124" s="128">
        <v>21216.671388170002</v>
      </c>
      <c r="L124" s="128">
        <v>9508.4899761199995</v>
      </c>
      <c r="M124" s="128">
        <v>9493.5616076799997</v>
      </c>
      <c r="N124" s="128">
        <v>14.92836844</v>
      </c>
      <c r="O124" s="128">
        <v>0</v>
      </c>
      <c r="P124" s="128">
        <v>3.7074638499999999</v>
      </c>
      <c r="Q124" s="128"/>
      <c r="R124" s="128"/>
      <c r="S124" s="128"/>
    </row>
    <row r="125" spans="1:19" hidden="1" outlineLevel="1">
      <c r="A125" s="8">
        <v>44013</v>
      </c>
      <c r="B125" s="128">
        <v>34114.172737970002</v>
      </c>
      <c r="C125" s="128">
        <v>383.20297235999999</v>
      </c>
      <c r="D125" s="128">
        <v>2.4700000000000001E-6</v>
      </c>
      <c r="E125" s="128">
        <v>383.20296989000002</v>
      </c>
      <c r="F125" s="128">
        <v>921.84898444999999</v>
      </c>
      <c r="G125" s="128">
        <v>1.2373000000000001E-4</v>
      </c>
      <c r="H125" s="128">
        <v>921.84886071999995</v>
      </c>
      <c r="I125" s="128">
        <v>23228.908171809999</v>
      </c>
      <c r="J125" s="128">
        <v>1417.5579268199999</v>
      </c>
      <c r="K125" s="128">
        <v>21811.350244990001</v>
      </c>
      <c r="L125" s="128">
        <v>9580.2126093499992</v>
      </c>
      <c r="M125" s="128">
        <v>9562.7452032799993</v>
      </c>
      <c r="N125" s="128">
        <v>17.467406069999999</v>
      </c>
      <c r="O125" s="128">
        <v>0</v>
      </c>
      <c r="P125" s="128">
        <v>418.75276702000002</v>
      </c>
      <c r="Q125" s="128"/>
      <c r="R125" s="128"/>
      <c r="S125" s="128"/>
    </row>
    <row r="126" spans="1:19" hidden="1" outlineLevel="1">
      <c r="A126" s="8">
        <v>44044</v>
      </c>
      <c r="B126" s="128">
        <v>34528.995455969998</v>
      </c>
      <c r="C126" s="128">
        <v>374.40416922000003</v>
      </c>
      <c r="D126" s="128">
        <v>5.1079999999999999E-5</v>
      </c>
      <c r="E126" s="128">
        <v>374.40411813999998</v>
      </c>
      <c r="F126" s="128">
        <v>956.39878979000002</v>
      </c>
      <c r="G126" s="128">
        <v>1.3098E-4</v>
      </c>
      <c r="H126" s="128">
        <v>956.39865881000003</v>
      </c>
      <c r="I126" s="128">
        <v>23601.37794961</v>
      </c>
      <c r="J126" s="128">
        <v>1402.1723401900001</v>
      </c>
      <c r="K126" s="128">
        <v>22199.205609420002</v>
      </c>
      <c r="L126" s="128">
        <v>9596.8145473500008</v>
      </c>
      <c r="M126" s="128">
        <v>9578.6127113599996</v>
      </c>
      <c r="N126" s="128">
        <v>18.201835989999999</v>
      </c>
      <c r="O126" s="128">
        <v>0</v>
      </c>
      <c r="P126" s="128">
        <v>388.32291636000002</v>
      </c>
      <c r="Q126" s="128"/>
      <c r="R126" s="128"/>
      <c r="S126" s="128"/>
    </row>
    <row r="127" spans="1:19" hidden="1" outlineLevel="1">
      <c r="A127" s="8">
        <v>44075</v>
      </c>
      <c r="B127" s="128">
        <v>34614.358567609997</v>
      </c>
      <c r="C127" s="128">
        <v>341.96198493000003</v>
      </c>
      <c r="D127" s="128">
        <v>2.4700000000000001E-6</v>
      </c>
      <c r="E127" s="128">
        <v>341.96198246</v>
      </c>
      <c r="F127" s="128">
        <v>945.7040283</v>
      </c>
      <c r="G127" s="128">
        <v>1.392E-4</v>
      </c>
      <c r="H127" s="128">
        <v>945.70388909999997</v>
      </c>
      <c r="I127" s="128">
        <v>23802.72561094</v>
      </c>
      <c r="J127" s="128">
        <v>1442.2559814000001</v>
      </c>
      <c r="K127" s="128">
        <v>22360.469629539999</v>
      </c>
      <c r="L127" s="128">
        <v>9523.9669434400003</v>
      </c>
      <c r="M127" s="128">
        <v>9503.2283778300007</v>
      </c>
      <c r="N127" s="128">
        <v>20.738565609999998</v>
      </c>
      <c r="O127" s="128">
        <v>0</v>
      </c>
      <c r="P127" s="128">
        <v>7.7842239700000002</v>
      </c>
      <c r="Q127" s="128"/>
      <c r="R127" s="128"/>
      <c r="S127" s="128"/>
    </row>
    <row r="128" spans="1:19" hidden="1" outlineLevel="1">
      <c r="A128" s="8">
        <v>44105</v>
      </c>
      <c r="B128" s="128">
        <v>34548.239423400002</v>
      </c>
      <c r="C128" s="128">
        <v>350.04071589</v>
      </c>
      <c r="D128" s="128">
        <v>2.4700000000000001E-6</v>
      </c>
      <c r="E128" s="128">
        <v>350.04071341999997</v>
      </c>
      <c r="F128" s="128">
        <v>941.18542623999997</v>
      </c>
      <c r="G128" s="128">
        <v>1.4791000000000001E-4</v>
      </c>
      <c r="H128" s="128">
        <v>941.18527832999996</v>
      </c>
      <c r="I128" s="128">
        <v>24021.265614659998</v>
      </c>
      <c r="J128" s="128">
        <v>1451.3192411099999</v>
      </c>
      <c r="K128" s="128">
        <v>22569.946373549999</v>
      </c>
      <c r="L128" s="128">
        <v>9235.7476666099992</v>
      </c>
      <c r="M128" s="128">
        <v>9215.4613671499992</v>
      </c>
      <c r="N128" s="128">
        <v>20.286299459999999</v>
      </c>
      <c r="O128" s="128">
        <v>0</v>
      </c>
      <c r="P128" s="128">
        <v>404.12488222000002</v>
      </c>
      <c r="Q128" s="128"/>
      <c r="R128" s="128"/>
      <c r="S128" s="128"/>
    </row>
    <row r="129" spans="1:19" hidden="1" outlineLevel="1">
      <c r="A129" s="8">
        <v>44136</v>
      </c>
      <c r="B129" s="128">
        <v>34978.258996229997</v>
      </c>
      <c r="C129" s="128">
        <v>339.42963615000002</v>
      </c>
      <c r="D129" s="128">
        <v>7.1899999999999999E-5</v>
      </c>
      <c r="E129" s="128">
        <v>339.42956425</v>
      </c>
      <c r="F129" s="128">
        <v>998.10200454000005</v>
      </c>
      <c r="G129" s="128">
        <v>1.5688E-4</v>
      </c>
      <c r="H129" s="128">
        <v>998.10184765999998</v>
      </c>
      <c r="I129" s="128">
        <v>24368.417322689998</v>
      </c>
      <c r="J129" s="128">
        <v>1446.6239226600001</v>
      </c>
      <c r="K129" s="128">
        <v>22921.793400030001</v>
      </c>
      <c r="L129" s="128">
        <v>9272.3100328500004</v>
      </c>
      <c r="M129" s="128">
        <v>9253.3389933100007</v>
      </c>
      <c r="N129" s="128">
        <v>18.97103954</v>
      </c>
      <c r="O129" s="128">
        <v>0</v>
      </c>
      <c r="P129" s="128">
        <v>206.77622149000001</v>
      </c>
      <c r="Q129" s="128"/>
      <c r="R129" s="128"/>
      <c r="S129" s="128"/>
    </row>
    <row r="130" spans="1:19" hidden="1" outlineLevel="1">
      <c r="A130" s="8">
        <v>44166</v>
      </c>
      <c r="B130" s="128">
        <v>33908.352109549996</v>
      </c>
      <c r="C130" s="128">
        <v>324.57931660000003</v>
      </c>
      <c r="D130" s="128">
        <v>0</v>
      </c>
      <c r="E130" s="128">
        <v>324.57931660000003</v>
      </c>
      <c r="F130" s="128">
        <v>1027.63161096</v>
      </c>
      <c r="G130" s="128">
        <v>0</v>
      </c>
      <c r="H130" s="128">
        <v>1027.63161096</v>
      </c>
      <c r="I130" s="128">
        <v>23457.29427405</v>
      </c>
      <c r="J130" s="128">
        <v>1410.1662206799999</v>
      </c>
      <c r="K130" s="128">
        <v>22047.128053370001</v>
      </c>
      <c r="L130" s="128">
        <v>9098.8469079400002</v>
      </c>
      <c r="M130" s="128">
        <v>9085.5184831299994</v>
      </c>
      <c r="N130" s="128">
        <v>13.32842481</v>
      </c>
      <c r="O130" s="128">
        <v>0</v>
      </c>
      <c r="P130" s="128">
        <v>345.83828570999998</v>
      </c>
      <c r="Q130" s="128"/>
      <c r="R130" s="128"/>
      <c r="S130" s="128"/>
    </row>
    <row r="131" spans="1:19" hidden="1" outlineLevel="1">
      <c r="A131" s="8">
        <v>44197</v>
      </c>
      <c r="B131" s="128">
        <v>33723.647156029998</v>
      </c>
      <c r="C131" s="128">
        <v>328.76236733000002</v>
      </c>
      <c r="D131" s="128">
        <v>0</v>
      </c>
      <c r="E131" s="128">
        <v>328.76236733000002</v>
      </c>
      <c r="F131" s="128">
        <v>1043.0045094</v>
      </c>
      <c r="G131" s="128">
        <v>0</v>
      </c>
      <c r="H131" s="128">
        <v>1043.0045094</v>
      </c>
      <c r="I131" s="128">
        <v>23250.927535459999</v>
      </c>
      <c r="J131" s="128">
        <v>1385.86982341</v>
      </c>
      <c r="K131" s="128">
        <v>21865.057712049998</v>
      </c>
      <c r="L131" s="128">
        <v>9100.95274384</v>
      </c>
      <c r="M131" s="128">
        <v>9089.7092111500006</v>
      </c>
      <c r="N131" s="128">
        <v>11.24353269</v>
      </c>
      <c r="O131" s="128">
        <v>0</v>
      </c>
      <c r="P131" s="128">
        <v>4.8498130899999996</v>
      </c>
      <c r="Q131" s="128"/>
      <c r="R131" s="128"/>
      <c r="S131" s="128"/>
    </row>
    <row r="132" spans="1:19" hidden="1" outlineLevel="1">
      <c r="A132" s="8">
        <v>44228</v>
      </c>
      <c r="B132" s="128">
        <v>33733.52186447</v>
      </c>
      <c r="C132" s="128">
        <v>331.04402002</v>
      </c>
      <c r="D132" s="128">
        <v>0</v>
      </c>
      <c r="E132" s="128">
        <v>331.04402002</v>
      </c>
      <c r="F132" s="128">
        <v>930.93179000999999</v>
      </c>
      <c r="G132" s="128">
        <v>0</v>
      </c>
      <c r="H132" s="128">
        <v>930.93179000999999</v>
      </c>
      <c r="I132" s="128">
        <v>23332.000898980001</v>
      </c>
      <c r="J132" s="128">
        <v>1351.78109169</v>
      </c>
      <c r="K132" s="128">
        <v>21980.219807289999</v>
      </c>
      <c r="L132" s="128">
        <v>9139.5451554600004</v>
      </c>
      <c r="M132" s="128">
        <v>9128.7840495500004</v>
      </c>
      <c r="N132" s="128">
        <v>10.761105909999999</v>
      </c>
      <c r="O132" s="128">
        <v>0</v>
      </c>
      <c r="P132" s="128">
        <v>4.4759515299999997</v>
      </c>
      <c r="Q132" s="128"/>
      <c r="R132" s="128"/>
      <c r="S132" s="128"/>
    </row>
    <row r="133" spans="1:19" hidden="1" outlineLevel="1">
      <c r="A133" s="8">
        <v>44256</v>
      </c>
      <c r="B133" s="128">
        <v>34260.515893390002</v>
      </c>
      <c r="C133" s="128">
        <v>326.03252054000001</v>
      </c>
      <c r="D133" s="128">
        <v>0</v>
      </c>
      <c r="E133" s="128">
        <v>326.03252054000001</v>
      </c>
      <c r="F133" s="128">
        <v>983.01955449000002</v>
      </c>
      <c r="G133" s="128">
        <v>0</v>
      </c>
      <c r="H133" s="128">
        <v>983.01955449000002</v>
      </c>
      <c r="I133" s="128">
        <v>23661.55076622</v>
      </c>
      <c r="J133" s="128">
        <v>1331.31007153</v>
      </c>
      <c r="K133" s="128">
        <v>22330.240694690001</v>
      </c>
      <c r="L133" s="128">
        <v>9289.9130521400002</v>
      </c>
      <c r="M133" s="128">
        <v>9279.5445884000001</v>
      </c>
      <c r="N133" s="128">
        <v>10.368463739999999</v>
      </c>
      <c r="O133" s="128">
        <v>0</v>
      </c>
      <c r="P133" s="128">
        <v>4.6957799099999997</v>
      </c>
      <c r="Q133" s="128"/>
      <c r="R133" s="128"/>
      <c r="S133" s="128"/>
    </row>
    <row r="134" spans="1:19" hidden="1" outlineLevel="1">
      <c r="A134" s="8">
        <v>44287</v>
      </c>
      <c r="B134" s="128">
        <v>35244.542951160001</v>
      </c>
      <c r="C134" s="128">
        <v>322.87180676000003</v>
      </c>
      <c r="D134" s="128">
        <v>0</v>
      </c>
      <c r="E134" s="128">
        <v>322.87180676000003</v>
      </c>
      <c r="F134" s="128">
        <v>929.39127976999998</v>
      </c>
      <c r="G134" s="128">
        <v>0</v>
      </c>
      <c r="H134" s="128">
        <v>929.39127976999998</v>
      </c>
      <c r="I134" s="128">
        <v>24563.92204782</v>
      </c>
      <c r="J134" s="128">
        <v>1306.47925177</v>
      </c>
      <c r="K134" s="128">
        <v>23257.44279605</v>
      </c>
      <c r="L134" s="128">
        <v>9428.3578168099993</v>
      </c>
      <c r="M134" s="128">
        <v>9418.3364761100001</v>
      </c>
      <c r="N134" s="128">
        <v>10.0213407</v>
      </c>
      <c r="O134" s="128">
        <v>0</v>
      </c>
      <c r="P134" s="128">
        <v>3.8445201400000002</v>
      </c>
      <c r="Q134" s="128"/>
      <c r="R134" s="128"/>
      <c r="S134" s="128"/>
    </row>
    <row r="135" spans="1:19" hidden="1" outlineLevel="1">
      <c r="A135" s="8">
        <v>44317</v>
      </c>
      <c r="B135" s="128">
        <v>35974.637098079998</v>
      </c>
      <c r="C135" s="128">
        <v>334.25588169000002</v>
      </c>
      <c r="D135" s="128">
        <v>0</v>
      </c>
      <c r="E135" s="128">
        <v>334.25588169000002</v>
      </c>
      <c r="F135" s="128">
        <v>872.85643789999995</v>
      </c>
      <c r="G135" s="128">
        <v>0</v>
      </c>
      <c r="H135" s="128">
        <v>872.85643789999995</v>
      </c>
      <c r="I135" s="128">
        <v>25138.56579877</v>
      </c>
      <c r="J135" s="128">
        <v>960.90952201000005</v>
      </c>
      <c r="K135" s="128">
        <v>24177.656276760001</v>
      </c>
      <c r="L135" s="128">
        <v>9628.9589797200006</v>
      </c>
      <c r="M135" s="128">
        <v>9618.2052910799994</v>
      </c>
      <c r="N135" s="128">
        <v>10.75368864</v>
      </c>
      <c r="O135" s="128">
        <v>100</v>
      </c>
      <c r="P135" s="128">
        <v>60.174342760000002</v>
      </c>
      <c r="Q135" s="128"/>
      <c r="R135" s="128"/>
      <c r="S135" s="128"/>
    </row>
    <row r="136" spans="1:19" hidden="1" outlineLevel="1">
      <c r="A136" s="8">
        <v>44348</v>
      </c>
      <c r="B136" s="128">
        <v>37344.003764790003</v>
      </c>
      <c r="C136" s="128">
        <v>365.03964675999998</v>
      </c>
      <c r="D136" s="128">
        <v>0</v>
      </c>
      <c r="E136" s="128">
        <v>365.03964675999998</v>
      </c>
      <c r="F136" s="128">
        <v>872.35695673999999</v>
      </c>
      <c r="G136" s="128">
        <v>0</v>
      </c>
      <c r="H136" s="128">
        <v>872.35695673999999</v>
      </c>
      <c r="I136" s="128">
        <v>26375.401842380001</v>
      </c>
      <c r="J136" s="128">
        <v>932.77661997999996</v>
      </c>
      <c r="K136" s="128">
        <v>25442.625222400002</v>
      </c>
      <c r="L136" s="128">
        <v>9731.2053189100006</v>
      </c>
      <c r="M136" s="128">
        <v>9720.7597063499998</v>
      </c>
      <c r="N136" s="128">
        <v>10.445612560000001</v>
      </c>
      <c r="O136" s="128">
        <v>0</v>
      </c>
      <c r="P136" s="128">
        <v>141.01404120999999</v>
      </c>
      <c r="Q136" s="128"/>
      <c r="R136" s="128"/>
      <c r="S136" s="128"/>
    </row>
    <row r="137" spans="1:19" hidden="1" outlineLevel="1">
      <c r="A137" s="8">
        <v>44378</v>
      </c>
      <c r="B137" s="128">
        <v>36355.624471870004</v>
      </c>
      <c r="C137" s="128">
        <v>391.11476679999998</v>
      </c>
      <c r="D137" s="128">
        <v>0</v>
      </c>
      <c r="E137" s="128">
        <v>391.11476679999998</v>
      </c>
      <c r="F137" s="128">
        <v>985.27255989000003</v>
      </c>
      <c r="G137" s="128">
        <v>0</v>
      </c>
      <c r="H137" s="128">
        <v>985.27255989000003</v>
      </c>
      <c r="I137" s="128">
        <v>25219.079882459999</v>
      </c>
      <c r="J137" s="128">
        <v>60.045944749999997</v>
      </c>
      <c r="K137" s="128">
        <v>25159.033937709999</v>
      </c>
      <c r="L137" s="128">
        <v>9760.1572627200003</v>
      </c>
      <c r="M137" s="128">
        <v>9750.1055051799995</v>
      </c>
      <c r="N137" s="128">
        <v>10.051757540000001</v>
      </c>
      <c r="O137" s="128">
        <v>100</v>
      </c>
      <c r="P137" s="128">
        <v>139.79081869000001</v>
      </c>
      <c r="Q137" s="128"/>
      <c r="R137" s="128"/>
      <c r="S137" s="128"/>
    </row>
    <row r="138" spans="1:19" hidden="1" outlineLevel="1">
      <c r="A138" s="8">
        <v>44409</v>
      </c>
      <c r="B138" s="128">
        <v>37439.568721819996</v>
      </c>
      <c r="C138" s="128">
        <v>372.20487997999999</v>
      </c>
      <c r="D138" s="128">
        <v>0</v>
      </c>
      <c r="E138" s="128">
        <v>372.20487997999999</v>
      </c>
      <c r="F138" s="128">
        <v>1134.85000485</v>
      </c>
      <c r="G138" s="128">
        <v>0</v>
      </c>
      <c r="H138" s="128">
        <v>1134.85000485</v>
      </c>
      <c r="I138" s="128">
        <v>25973.966813210001</v>
      </c>
      <c r="J138" s="128">
        <v>57.555458870000002</v>
      </c>
      <c r="K138" s="128">
        <v>25916.411354340002</v>
      </c>
      <c r="L138" s="128">
        <v>9958.54702378</v>
      </c>
      <c r="M138" s="128">
        <v>9948.9655100799991</v>
      </c>
      <c r="N138" s="128">
        <v>9.5815137000000004</v>
      </c>
      <c r="O138" s="128">
        <v>20.004109589999999</v>
      </c>
      <c r="P138" s="128">
        <v>139.38500848999999</v>
      </c>
      <c r="Q138" s="128"/>
      <c r="R138" s="128"/>
      <c r="S138" s="128"/>
    </row>
    <row r="139" spans="1:19" hidden="1" outlineLevel="1">
      <c r="A139" s="8">
        <v>44440</v>
      </c>
      <c r="B139" s="128">
        <v>38141.787260999998</v>
      </c>
      <c r="C139" s="128">
        <v>367.30293316000001</v>
      </c>
      <c r="D139" s="128">
        <v>0</v>
      </c>
      <c r="E139" s="128">
        <v>367.30293316000001</v>
      </c>
      <c r="F139" s="128">
        <v>1245.5819179499999</v>
      </c>
      <c r="G139" s="128">
        <v>0</v>
      </c>
      <c r="H139" s="128">
        <v>1245.5819179499999</v>
      </c>
      <c r="I139" s="128">
        <v>26551.901146029999</v>
      </c>
      <c r="J139" s="128">
        <v>53.12122712</v>
      </c>
      <c r="K139" s="128">
        <v>26498.779918910001</v>
      </c>
      <c r="L139" s="128">
        <v>9977.0012638600001</v>
      </c>
      <c r="M139" s="128">
        <v>9966.2236073099994</v>
      </c>
      <c r="N139" s="128">
        <v>10.77765655</v>
      </c>
      <c r="O139" s="128">
        <v>120.02547945000001</v>
      </c>
      <c r="P139" s="128">
        <v>367.35504961999999</v>
      </c>
      <c r="Q139" s="128"/>
      <c r="R139" s="128"/>
      <c r="S139" s="128"/>
    </row>
    <row r="140" spans="1:19" hidden="1" outlineLevel="1">
      <c r="A140" s="8">
        <v>44470</v>
      </c>
      <c r="B140" s="128">
        <v>39724.453958270002</v>
      </c>
      <c r="C140" s="128">
        <v>503.41010643999999</v>
      </c>
      <c r="D140" s="128">
        <v>0</v>
      </c>
      <c r="E140" s="128">
        <v>503.41010643999999</v>
      </c>
      <c r="F140" s="128">
        <v>1298.4165908699999</v>
      </c>
      <c r="G140" s="128">
        <v>0</v>
      </c>
      <c r="H140" s="128">
        <v>1298.4165908699999</v>
      </c>
      <c r="I140" s="128">
        <v>28062.573638409998</v>
      </c>
      <c r="J140" s="128">
        <v>55.45897574</v>
      </c>
      <c r="K140" s="128">
        <v>28007.114662669999</v>
      </c>
      <c r="L140" s="128">
        <v>9860.05362255</v>
      </c>
      <c r="M140" s="128">
        <v>9849.5854080499994</v>
      </c>
      <c r="N140" s="128">
        <v>10.4682145</v>
      </c>
      <c r="O140" s="128">
        <v>0</v>
      </c>
      <c r="P140" s="128">
        <v>364.08249817000001</v>
      </c>
      <c r="Q140" s="128"/>
      <c r="R140" s="128"/>
      <c r="S140" s="128"/>
    </row>
    <row r="141" spans="1:19" hidden="1" outlineLevel="1">
      <c r="A141" s="8">
        <v>44501</v>
      </c>
      <c r="B141" s="128">
        <v>40406.617406379999</v>
      </c>
      <c r="C141" s="128">
        <v>506.73987843999998</v>
      </c>
      <c r="D141" s="128">
        <v>0</v>
      </c>
      <c r="E141" s="128">
        <v>506.73987843999998</v>
      </c>
      <c r="F141" s="128">
        <v>1477.98026078</v>
      </c>
      <c r="G141" s="128">
        <v>0</v>
      </c>
      <c r="H141" s="128">
        <v>1477.98026078</v>
      </c>
      <c r="I141" s="128">
        <v>28341.075801269999</v>
      </c>
      <c r="J141" s="128">
        <v>55.360382899999998</v>
      </c>
      <c r="K141" s="128">
        <v>28285.71541837</v>
      </c>
      <c r="L141" s="128">
        <v>10080.82146589</v>
      </c>
      <c r="M141" s="128">
        <v>10070.5528151</v>
      </c>
      <c r="N141" s="128">
        <v>10.268650790000001</v>
      </c>
      <c r="O141" s="128">
        <v>0</v>
      </c>
      <c r="P141" s="128">
        <v>628.58169048000002</v>
      </c>
      <c r="Q141" s="128"/>
      <c r="R141" s="128"/>
      <c r="S141" s="128"/>
    </row>
    <row r="142" spans="1:19" hidden="1" outlineLevel="1">
      <c r="A142" s="8">
        <v>44531</v>
      </c>
      <c r="B142" s="128">
        <v>39684.415223609998</v>
      </c>
      <c r="C142" s="128">
        <v>788.52943454000001</v>
      </c>
      <c r="D142" s="128">
        <v>0</v>
      </c>
      <c r="E142" s="128">
        <v>788.52943454000001</v>
      </c>
      <c r="F142" s="128">
        <v>1710.5783090499999</v>
      </c>
      <c r="G142" s="128">
        <v>0</v>
      </c>
      <c r="H142" s="128">
        <v>1710.5783090499999</v>
      </c>
      <c r="I142" s="128">
        <v>26994.421421570001</v>
      </c>
      <c r="J142" s="128">
        <v>59.640435480000001</v>
      </c>
      <c r="K142" s="128">
        <v>26934.780986090002</v>
      </c>
      <c r="L142" s="128">
        <v>10190.88605845</v>
      </c>
      <c r="M142" s="128">
        <v>10180.501496409999</v>
      </c>
      <c r="N142" s="128">
        <v>10.38456204</v>
      </c>
      <c r="O142" s="128">
        <v>90</v>
      </c>
      <c r="P142" s="128">
        <v>892.72165701999995</v>
      </c>
      <c r="Q142" s="128"/>
      <c r="R142" s="128"/>
      <c r="S142" s="128"/>
    </row>
    <row r="143" spans="1:19" hidden="1" outlineLevel="1">
      <c r="A143" s="8">
        <v>44562</v>
      </c>
      <c r="B143" s="128">
        <v>40714.863379369999</v>
      </c>
      <c r="C143" s="128">
        <v>938.76870822000001</v>
      </c>
      <c r="D143" s="128">
        <v>0</v>
      </c>
      <c r="E143" s="128">
        <v>938.76870822000001</v>
      </c>
      <c r="F143" s="128">
        <v>1723.57592325</v>
      </c>
      <c r="G143" s="128">
        <v>2.6285720000000001</v>
      </c>
      <c r="H143" s="128">
        <v>1720.9473512500001</v>
      </c>
      <c r="I143" s="128">
        <v>27510.79490329</v>
      </c>
      <c r="J143" s="128">
        <v>59.802809580000002</v>
      </c>
      <c r="K143" s="128">
        <v>27450.99209371</v>
      </c>
      <c r="L143" s="128">
        <v>10541.72384461</v>
      </c>
      <c r="M143" s="128">
        <v>10531.858045630001</v>
      </c>
      <c r="N143" s="128">
        <v>9.8657989799999992</v>
      </c>
      <c r="O143" s="128">
        <v>470.54999392000002</v>
      </c>
      <c r="P143" s="128">
        <v>958.42996165</v>
      </c>
      <c r="Q143" s="128"/>
      <c r="R143" s="128"/>
      <c r="S143" s="128"/>
    </row>
    <row r="144" spans="1:19" hidden="1" outlineLevel="1">
      <c r="A144" s="8">
        <v>44593</v>
      </c>
      <c r="B144" s="128">
        <v>41496.57979417</v>
      </c>
      <c r="C144" s="128">
        <v>1026.4970873300001</v>
      </c>
      <c r="D144" s="128">
        <v>0</v>
      </c>
      <c r="E144" s="128">
        <v>1026.4970873300001</v>
      </c>
      <c r="F144" s="128">
        <v>1713.6237877599999</v>
      </c>
      <c r="G144" s="128">
        <v>0</v>
      </c>
      <c r="H144" s="128">
        <v>1713.6237877599999</v>
      </c>
      <c r="I144" s="128">
        <v>27926.131598190001</v>
      </c>
      <c r="J144" s="128">
        <v>61.44236635</v>
      </c>
      <c r="K144" s="128">
        <v>27864.689231839999</v>
      </c>
      <c r="L144" s="128">
        <v>10830.327320889999</v>
      </c>
      <c r="M144" s="128">
        <v>10819.71924307</v>
      </c>
      <c r="N144" s="128">
        <v>10.60807782</v>
      </c>
      <c r="O144" s="128">
        <v>1066.7420850399999</v>
      </c>
      <c r="P144" s="128">
        <v>985.89129629000001</v>
      </c>
      <c r="Q144" s="128"/>
      <c r="R144" s="128"/>
      <c r="S144" s="128"/>
    </row>
    <row r="145" spans="1:19" hidden="1" outlineLevel="1">
      <c r="A145" s="8">
        <v>44621</v>
      </c>
      <c r="B145" s="128">
        <v>41169.017566640003</v>
      </c>
      <c r="C145" s="128">
        <v>1025.7112098699999</v>
      </c>
      <c r="D145" s="128">
        <v>0</v>
      </c>
      <c r="E145" s="128">
        <v>1025.7112098699999</v>
      </c>
      <c r="F145" s="128">
        <v>1586.50792639</v>
      </c>
      <c r="G145" s="128">
        <v>0</v>
      </c>
      <c r="H145" s="128">
        <v>1586.50792639</v>
      </c>
      <c r="I145" s="128">
        <v>27803.315237089999</v>
      </c>
      <c r="J145" s="128">
        <v>119.19636666</v>
      </c>
      <c r="K145" s="128">
        <v>27684.11887043</v>
      </c>
      <c r="L145" s="128">
        <v>10753.48319329</v>
      </c>
      <c r="M145" s="128">
        <v>10742.721976270001</v>
      </c>
      <c r="N145" s="128">
        <v>10.76121702</v>
      </c>
      <c r="O145" s="128">
        <v>559.99999218000005</v>
      </c>
      <c r="P145" s="128">
        <v>986.61385304999999</v>
      </c>
      <c r="Q145" s="128"/>
      <c r="R145" s="128"/>
      <c r="S145" s="128"/>
    </row>
    <row r="146" spans="1:19" hidden="1" outlineLevel="1">
      <c r="A146" s="8">
        <v>44652</v>
      </c>
      <c r="B146" s="128">
        <v>42001.854899769998</v>
      </c>
      <c r="C146" s="128">
        <v>1024.77183079</v>
      </c>
      <c r="D146" s="128">
        <v>0</v>
      </c>
      <c r="E146" s="128">
        <v>1024.77183079</v>
      </c>
      <c r="F146" s="128">
        <v>1588.2073235400001</v>
      </c>
      <c r="G146" s="128">
        <v>0</v>
      </c>
      <c r="H146" s="128">
        <v>1588.2073235400001</v>
      </c>
      <c r="I146" s="128">
        <v>28729.632287010001</v>
      </c>
      <c r="J146" s="128">
        <v>154.29928967000001</v>
      </c>
      <c r="K146" s="128">
        <v>28575.33299734</v>
      </c>
      <c r="L146" s="128">
        <v>10659.243458430001</v>
      </c>
      <c r="M146" s="128">
        <v>10648.67038989</v>
      </c>
      <c r="N146" s="128">
        <v>10.57306854</v>
      </c>
      <c r="O146" s="128">
        <v>539.99999218000005</v>
      </c>
      <c r="P146" s="128">
        <v>987.40517316</v>
      </c>
      <c r="Q146" s="128"/>
      <c r="R146" s="128"/>
      <c r="S146" s="128"/>
    </row>
    <row r="147" spans="1:19" hidden="1" outlineLevel="1">
      <c r="A147" s="8">
        <v>44682</v>
      </c>
      <c r="B147" s="128">
        <v>42483.081313850002</v>
      </c>
      <c r="C147" s="128">
        <v>1024.9270514699999</v>
      </c>
      <c r="D147" s="128">
        <v>0</v>
      </c>
      <c r="E147" s="128">
        <v>1024.9270514699999</v>
      </c>
      <c r="F147" s="128">
        <v>1590.66423549</v>
      </c>
      <c r="G147" s="128">
        <v>0</v>
      </c>
      <c r="H147" s="128">
        <v>1590.66423549</v>
      </c>
      <c r="I147" s="128">
        <v>29256.570299489998</v>
      </c>
      <c r="J147" s="128">
        <v>166.62770069999999</v>
      </c>
      <c r="K147" s="128">
        <v>29089.942598789999</v>
      </c>
      <c r="L147" s="128">
        <v>10610.9197274</v>
      </c>
      <c r="M147" s="128">
        <v>10600.543333019999</v>
      </c>
      <c r="N147" s="128">
        <v>10.376394380000001</v>
      </c>
      <c r="O147" s="128">
        <v>419.99999825999998</v>
      </c>
      <c r="P147" s="128">
        <v>1836.0672851100001</v>
      </c>
      <c r="Q147" s="128"/>
      <c r="R147" s="128"/>
      <c r="S147" s="128"/>
    </row>
    <row r="148" spans="1:19" hidden="1" outlineLevel="1">
      <c r="A148" s="8">
        <v>44713</v>
      </c>
      <c r="B148" s="128">
        <v>42350.824693039998</v>
      </c>
      <c r="C148" s="128">
        <v>1035.1517003500001</v>
      </c>
      <c r="D148" s="128">
        <v>0</v>
      </c>
      <c r="E148" s="128">
        <v>1035.1517003500001</v>
      </c>
      <c r="F148" s="128">
        <v>1425.12124264</v>
      </c>
      <c r="G148" s="128">
        <v>0</v>
      </c>
      <c r="H148" s="128">
        <v>1425.12124264</v>
      </c>
      <c r="I148" s="128">
        <v>29499.814110060001</v>
      </c>
      <c r="J148" s="128">
        <v>179.61833041</v>
      </c>
      <c r="K148" s="128">
        <v>29320.195779649999</v>
      </c>
      <c r="L148" s="128">
        <v>10390.73763999</v>
      </c>
      <c r="M148" s="128">
        <v>10380.54444659</v>
      </c>
      <c r="N148" s="128">
        <v>10.1931934</v>
      </c>
      <c r="O148" s="128">
        <v>0</v>
      </c>
      <c r="P148" s="128">
        <v>1748.5809160199999</v>
      </c>
      <c r="Q148" s="128"/>
      <c r="R148" s="128"/>
      <c r="S148" s="128"/>
    </row>
    <row r="149" spans="1:19" hidden="1" outlineLevel="1">
      <c r="A149" s="8">
        <v>44743</v>
      </c>
      <c r="B149" s="128">
        <v>44564.629904070003</v>
      </c>
      <c r="C149" s="128">
        <v>1073.9354456000001</v>
      </c>
      <c r="D149" s="128">
        <v>0</v>
      </c>
      <c r="E149" s="128">
        <v>1073.9354456000001</v>
      </c>
      <c r="F149" s="128">
        <v>1440.1627518499999</v>
      </c>
      <c r="G149" s="128">
        <v>0</v>
      </c>
      <c r="H149" s="128">
        <v>1440.1627518499999</v>
      </c>
      <c r="I149" s="128">
        <v>31435.389812050002</v>
      </c>
      <c r="J149" s="128">
        <v>187.72678811</v>
      </c>
      <c r="K149" s="128">
        <v>31247.66302394</v>
      </c>
      <c r="L149" s="128">
        <v>10615.141894570001</v>
      </c>
      <c r="M149" s="128">
        <v>10602.33359806</v>
      </c>
      <c r="N149" s="128">
        <v>12.80829651</v>
      </c>
      <c r="O149" s="128">
        <v>0</v>
      </c>
      <c r="P149" s="128">
        <v>2295.2083487</v>
      </c>
      <c r="Q149" s="128"/>
      <c r="R149" s="128"/>
      <c r="S149" s="128"/>
    </row>
    <row r="150" spans="1:19" hidden="1" outlineLevel="1">
      <c r="A150" s="8">
        <v>44774</v>
      </c>
      <c r="B150" s="128">
        <v>44874.340546630003</v>
      </c>
      <c r="C150" s="128">
        <v>1094.9581904500001</v>
      </c>
      <c r="D150" s="128">
        <v>0</v>
      </c>
      <c r="E150" s="128">
        <v>1094.9581904500001</v>
      </c>
      <c r="F150" s="128">
        <v>1444.94929856</v>
      </c>
      <c r="G150" s="128">
        <v>0</v>
      </c>
      <c r="H150" s="128">
        <v>1444.94929856</v>
      </c>
      <c r="I150" s="128">
        <v>31733.08680107</v>
      </c>
      <c r="J150" s="128">
        <v>186.78322048999999</v>
      </c>
      <c r="K150" s="128">
        <v>31546.303580579999</v>
      </c>
      <c r="L150" s="128">
        <v>10601.346256549999</v>
      </c>
      <c r="M150" s="128">
        <v>10588.738882260001</v>
      </c>
      <c r="N150" s="128">
        <v>12.607374289999999</v>
      </c>
      <c r="O150" s="128">
        <v>0</v>
      </c>
      <c r="P150" s="128">
        <v>2882.37291168</v>
      </c>
      <c r="Q150" s="128"/>
      <c r="R150" s="128"/>
      <c r="S150" s="128"/>
    </row>
    <row r="151" spans="1:19" hidden="1" outlineLevel="1">
      <c r="A151" s="8">
        <v>44805</v>
      </c>
      <c r="B151" s="128">
        <v>43731.665660780003</v>
      </c>
      <c r="C151" s="128">
        <v>1121.14818713</v>
      </c>
      <c r="D151" s="128">
        <v>0</v>
      </c>
      <c r="E151" s="128">
        <v>1121.14818713</v>
      </c>
      <c r="F151" s="128">
        <v>1305.0126020499999</v>
      </c>
      <c r="G151" s="128">
        <v>0</v>
      </c>
      <c r="H151" s="128">
        <v>1305.0126020499999</v>
      </c>
      <c r="I151" s="128">
        <v>30745.538254070001</v>
      </c>
      <c r="J151" s="128">
        <v>184.44766867999999</v>
      </c>
      <c r="K151" s="128">
        <v>30561.09058539</v>
      </c>
      <c r="L151" s="128">
        <v>10559.966617530001</v>
      </c>
      <c r="M151" s="128">
        <v>10547.49325313</v>
      </c>
      <c r="N151" s="128">
        <v>12.473364399999999</v>
      </c>
      <c r="O151" s="128">
        <v>0</v>
      </c>
      <c r="P151" s="128">
        <v>2372.2993347699999</v>
      </c>
      <c r="Q151" s="128"/>
      <c r="R151" s="128"/>
      <c r="S151" s="128"/>
    </row>
    <row r="152" spans="1:19" hidden="1" outlineLevel="1">
      <c r="A152" s="8">
        <v>44835</v>
      </c>
      <c r="B152" s="128">
        <v>42622.6212524</v>
      </c>
      <c r="C152" s="128">
        <v>1086.6288752299999</v>
      </c>
      <c r="D152" s="128">
        <v>0</v>
      </c>
      <c r="E152" s="128">
        <v>1086.6288752299999</v>
      </c>
      <c r="F152" s="128">
        <v>1013.2146518</v>
      </c>
      <c r="G152" s="128">
        <v>0</v>
      </c>
      <c r="H152" s="128">
        <v>1013.2146518</v>
      </c>
      <c r="I152" s="128">
        <v>30069.421837059999</v>
      </c>
      <c r="J152" s="128">
        <v>182.70416433</v>
      </c>
      <c r="K152" s="128">
        <v>29886.717672729999</v>
      </c>
      <c r="L152" s="128">
        <v>10453.35588831</v>
      </c>
      <c r="M152" s="128">
        <v>10441.110871360001</v>
      </c>
      <c r="N152" s="128">
        <v>12.24501695</v>
      </c>
      <c r="O152" s="128">
        <v>0</v>
      </c>
      <c r="P152" s="128">
        <v>2393.1574388600002</v>
      </c>
      <c r="Q152" s="128"/>
      <c r="R152" s="128"/>
      <c r="S152" s="128"/>
    </row>
    <row r="153" spans="1:19" hidden="1" outlineLevel="1">
      <c r="A153" s="8">
        <v>44866</v>
      </c>
      <c r="B153" s="128">
        <v>41923.061172109999</v>
      </c>
      <c r="C153" s="128">
        <v>1064.6861153499999</v>
      </c>
      <c r="D153" s="128">
        <v>0</v>
      </c>
      <c r="E153" s="128">
        <v>1064.6861153499999</v>
      </c>
      <c r="F153" s="128">
        <v>1017.86389213</v>
      </c>
      <c r="G153" s="128">
        <v>1.802E-5</v>
      </c>
      <c r="H153" s="128">
        <v>1017.86387411</v>
      </c>
      <c r="I153" s="128">
        <v>29427.64921602</v>
      </c>
      <c r="J153" s="128">
        <v>171.67640675999999</v>
      </c>
      <c r="K153" s="128">
        <v>29255.972809260002</v>
      </c>
      <c r="L153" s="128">
        <v>10412.86194861</v>
      </c>
      <c r="M153" s="128">
        <v>10401.49698202</v>
      </c>
      <c r="N153" s="128">
        <v>11.36496659</v>
      </c>
      <c r="O153" s="128">
        <v>0</v>
      </c>
      <c r="P153" s="128">
        <v>2421.0615897799998</v>
      </c>
      <c r="Q153" s="128"/>
      <c r="R153" s="128"/>
      <c r="S153" s="128"/>
    </row>
    <row r="154" spans="1:19" hidden="1" outlineLevel="1">
      <c r="A154" s="8">
        <v>44896</v>
      </c>
      <c r="B154" s="128">
        <v>39936.61659143</v>
      </c>
      <c r="C154" s="128">
        <v>1021.80299915</v>
      </c>
      <c r="D154" s="128">
        <v>0</v>
      </c>
      <c r="E154" s="128">
        <v>1021.80299915</v>
      </c>
      <c r="F154" s="128">
        <v>574.42115773</v>
      </c>
      <c r="G154" s="128">
        <v>4.7710000000000002E-5</v>
      </c>
      <c r="H154" s="128">
        <v>574.42111002000001</v>
      </c>
      <c r="I154" s="128">
        <v>28547.369452030001</v>
      </c>
      <c r="J154" s="128">
        <v>160.90909575000001</v>
      </c>
      <c r="K154" s="128">
        <v>28386.46035628</v>
      </c>
      <c r="L154" s="128">
        <v>9793.0229825200004</v>
      </c>
      <c r="M154" s="128">
        <v>9781.7795416699992</v>
      </c>
      <c r="N154" s="128">
        <v>11.243440850000001</v>
      </c>
      <c r="O154" s="128">
        <v>0</v>
      </c>
      <c r="P154" s="128">
        <v>1803.1838668600001</v>
      </c>
      <c r="Q154" s="128"/>
      <c r="R154" s="128"/>
      <c r="S154" s="128"/>
    </row>
    <row r="155" spans="1:19" hidden="1" outlineLevel="1">
      <c r="A155" s="8">
        <v>44927</v>
      </c>
      <c r="B155" s="128">
        <v>39792.176115449998</v>
      </c>
      <c r="C155" s="128">
        <v>1007.3778938299999</v>
      </c>
      <c r="D155" s="128">
        <v>0</v>
      </c>
      <c r="E155" s="128">
        <v>1007.3778938299999</v>
      </c>
      <c r="F155" s="128">
        <v>582.13400521000005</v>
      </c>
      <c r="G155" s="128">
        <v>8.4820000000000004E-5</v>
      </c>
      <c r="H155" s="128">
        <v>582.13392038999996</v>
      </c>
      <c r="I155" s="128">
        <v>28501.144426719999</v>
      </c>
      <c r="J155" s="128">
        <v>133.34625912999999</v>
      </c>
      <c r="K155" s="128">
        <v>28367.798167590001</v>
      </c>
      <c r="L155" s="128">
        <v>9701.5197896900008</v>
      </c>
      <c r="M155" s="128">
        <v>9690.4388374699993</v>
      </c>
      <c r="N155" s="128">
        <v>11.08095222</v>
      </c>
      <c r="O155" s="128">
        <v>0</v>
      </c>
      <c r="P155" s="128">
        <v>2427.7455851099999</v>
      </c>
      <c r="Q155" s="128"/>
      <c r="R155" s="128"/>
      <c r="S155" s="128"/>
    </row>
    <row r="156" spans="1:19" hidden="1" outlineLevel="1">
      <c r="A156" s="8">
        <v>44958</v>
      </c>
      <c r="B156" s="128">
        <v>38163.652958420003</v>
      </c>
      <c r="C156" s="128">
        <v>995.87666562000004</v>
      </c>
      <c r="D156" s="128">
        <v>0</v>
      </c>
      <c r="E156" s="128">
        <v>995.87666562000004</v>
      </c>
      <c r="F156" s="128">
        <v>453.41961670000001</v>
      </c>
      <c r="G156" s="128">
        <v>1.1451E-4</v>
      </c>
      <c r="H156" s="128">
        <v>453.41950219</v>
      </c>
      <c r="I156" s="128">
        <v>27515.969719299999</v>
      </c>
      <c r="J156" s="128">
        <v>131.04303999000001</v>
      </c>
      <c r="K156" s="128">
        <v>27384.92667931</v>
      </c>
      <c r="L156" s="128">
        <v>9198.3869567999991</v>
      </c>
      <c r="M156" s="128">
        <v>9187.4008495399994</v>
      </c>
      <c r="N156" s="128">
        <v>10.986107260000001</v>
      </c>
      <c r="O156" s="128">
        <v>0</v>
      </c>
      <c r="P156" s="128">
        <v>2430.7530634599998</v>
      </c>
      <c r="Q156" s="128"/>
      <c r="R156" s="128"/>
      <c r="S156" s="128"/>
    </row>
    <row r="157" spans="1:19" hidden="1" outlineLevel="1">
      <c r="A157" s="8">
        <v>44986</v>
      </c>
      <c r="B157" s="128">
        <v>37872.640484479998</v>
      </c>
      <c r="C157" s="128">
        <v>927.48749865000002</v>
      </c>
      <c r="D157" s="128">
        <v>0</v>
      </c>
      <c r="E157" s="128">
        <v>927.48749865000002</v>
      </c>
      <c r="F157" s="128">
        <v>453.35998217999997</v>
      </c>
      <c r="G157" s="128">
        <v>1.4420000000000001E-4</v>
      </c>
      <c r="H157" s="128">
        <v>453.35983798000001</v>
      </c>
      <c r="I157" s="128">
        <v>27300.04362398</v>
      </c>
      <c r="J157" s="128">
        <v>122.45199812</v>
      </c>
      <c r="K157" s="128">
        <v>27177.591625860001</v>
      </c>
      <c r="L157" s="128">
        <v>9191.7493796700001</v>
      </c>
      <c r="M157" s="128">
        <v>9180.8948840899993</v>
      </c>
      <c r="N157" s="128">
        <v>10.85449558</v>
      </c>
      <c r="O157" s="128">
        <v>0</v>
      </c>
      <c r="P157" s="128">
        <v>2434.7078534100001</v>
      </c>
      <c r="Q157" s="128"/>
      <c r="R157" s="128"/>
      <c r="S157" s="128"/>
    </row>
    <row r="158" spans="1:19" hidden="1" outlineLevel="1">
      <c r="A158" s="8">
        <v>45017</v>
      </c>
      <c r="B158" s="128">
        <v>37352.228042399998</v>
      </c>
      <c r="C158" s="128">
        <v>399.06920925999998</v>
      </c>
      <c r="D158" s="128">
        <v>0</v>
      </c>
      <c r="E158" s="128">
        <v>399.06920925999998</v>
      </c>
      <c r="F158" s="128">
        <v>453.89190539999998</v>
      </c>
      <c r="G158" s="128">
        <v>1.7495E-4</v>
      </c>
      <c r="H158" s="128">
        <v>453.89173045000001</v>
      </c>
      <c r="I158" s="128">
        <v>27308.336962320001</v>
      </c>
      <c r="J158" s="128">
        <v>120.32452909</v>
      </c>
      <c r="K158" s="128">
        <v>27188.01243323</v>
      </c>
      <c r="L158" s="128">
        <v>9190.9299654200004</v>
      </c>
      <c r="M158" s="128">
        <v>9180.1490353699992</v>
      </c>
      <c r="N158" s="128">
        <v>10.78093005</v>
      </c>
      <c r="O158" s="128">
        <v>0</v>
      </c>
      <c r="P158" s="128">
        <v>2434.17032806</v>
      </c>
      <c r="Q158" s="128"/>
      <c r="R158" s="128"/>
      <c r="S158" s="128"/>
    </row>
    <row r="159" spans="1:19" hidden="1" outlineLevel="1">
      <c r="A159" s="8">
        <v>45047</v>
      </c>
      <c r="B159" s="128">
        <v>36995.846950960004</v>
      </c>
      <c r="C159" s="128">
        <v>374.13634141</v>
      </c>
      <c r="D159" s="128">
        <v>0</v>
      </c>
      <c r="E159" s="128">
        <v>374.13634141</v>
      </c>
      <c r="F159" s="128">
        <v>308.70455126000002</v>
      </c>
      <c r="G159" s="128">
        <v>2.0994000000000001E-4</v>
      </c>
      <c r="H159" s="128">
        <v>308.70434132000003</v>
      </c>
      <c r="I159" s="128">
        <v>27067.825167139999</v>
      </c>
      <c r="J159" s="128">
        <v>119.20554309000001</v>
      </c>
      <c r="K159" s="128">
        <v>26948.619624049999</v>
      </c>
      <c r="L159" s="128">
        <v>9245.1808911499993</v>
      </c>
      <c r="M159" s="128">
        <v>9234.7674028099991</v>
      </c>
      <c r="N159" s="128">
        <v>10.413488340000001</v>
      </c>
      <c r="O159" s="128">
        <v>0</v>
      </c>
      <c r="P159" s="128">
        <v>2433.6717412500002</v>
      </c>
      <c r="Q159" s="128"/>
      <c r="R159" s="128"/>
      <c r="S159" s="128"/>
    </row>
    <row r="160" spans="1:19" hidden="1" outlineLevel="1">
      <c r="A160" s="8">
        <v>45078</v>
      </c>
      <c r="B160" s="128">
        <v>36580.876978170003</v>
      </c>
      <c r="C160" s="128">
        <v>400.06833884999998</v>
      </c>
      <c r="D160" s="128">
        <v>0</v>
      </c>
      <c r="E160" s="128">
        <v>400.06833884999998</v>
      </c>
      <c r="F160" s="128">
        <v>49.167425809999997</v>
      </c>
      <c r="G160" s="128">
        <v>0</v>
      </c>
      <c r="H160" s="128">
        <v>49.167425809999997</v>
      </c>
      <c r="I160" s="128">
        <v>26944.258672470001</v>
      </c>
      <c r="J160" s="128">
        <v>121.5653088</v>
      </c>
      <c r="K160" s="128">
        <v>26822.693363670001</v>
      </c>
      <c r="L160" s="128">
        <v>9187.3825410400004</v>
      </c>
      <c r="M160" s="128">
        <v>9176.0082203099992</v>
      </c>
      <c r="N160" s="128">
        <v>11.374320730000001</v>
      </c>
      <c r="O160" s="128">
        <v>0</v>
      </c>
      <c r="P160" s="128">
        <v>2433.6469373700002</v>
      </c>
      <c r="Q160" s="128"/>
      <c r="R160" s="128"/>
      <c r="S160" s="128"/>
    </row>
    <row r="161" spans="1:19" hidden="1" outlineLevel="1">
      <c r="A161" s="8">
        <v>45108</v>
      </c>
      <c r="B161" s="128">
        <v>37076.67521039</v>
      </c>
      <c r="C161" s="128">
        <v>371.68587982000003</v>
      </c>
      <c r="D161" s="128">
        <v>0</v>
      </c>
      <c r="E161" s="128">
        <v>371.68587982000003</v>
      </c>
      <c r="F161" s="128">
        <v>0</v>
      </c>
      <c r="G161" s="128">
        <v>0</v>
      </c>
      <c r="H161" s="128">
        <v>0</v>
      </c>
      <c r="I161" s="128">
        <v>27405.718208440001</v>
      </c>
      <c r="J161" s="128">
        <v>119.37719610000001</v>
      </c>
      <c r="K161" s="128">
        <v>27286.341012339999</v>
      </c>
      <c r="L161" s="128">
        <v>9299.2711221299996</v>
      </c>
      <c r="M161" s="128">
        <v>9288.0492544600002</v>
      </c>
      <c r="N161" s="128">
        <v>11.22186767</v>
      </c>
      <c r="O161" s="128">
        <v>0</v>
      </c>
      <c r="P161" s="128">
        <v>2433.5885127699999</v>
      </c>
      <c r="Q161" s="128"/>
      <c r="R161" s="128"/>
      <c r="S161" s="128"/>
    </row>
    <row r="162" spans="1:19" hidden="1" outlineLevel="1">
      <c r="A162" s="8">
        <v>45139</v>
      </c>
      <c r="B162" s="128">
        <v>36438.349586320001</v>
      </c>
      <c r="C162" s="128">
        <v>259.51623992999998</v>
      </c>
      <c r="D162" s="128">
        <v>0</v>
      </c>
      <c r="E162" s="128">
        <v>259.51623992999998</v>
      </c>
      <c r="F162" s="128">
        <v>0</v>
      </c>
      <c r="G162" s="128">
        <v>0</v>
      </c>
      <c r="H162" s="128">
        <v>0</v>
      </c>
      <c r="I162" s="128">
        <v>26677.073042560001</v>
      </c>
      <c r="J162" s="128">
        <v>113.07289768</v>
      </c>
      <c r="K162" s="128">
        <v>26564.000144879999</v>
      </c>
      <c r="L162" s="128">
        <v>9501.7603038300003</v>
      </c>
      <c r="M162" s="128">
        <v>9490.8214921599993</v>
      </c>
      <c r="N162" s="128">
        <v>10.93881167</v>
      </c>
      <c r="O162" s="128">
        <v>0</v>
      </c>
      <c r="P162" s="128">
        <v>4304.1010053399996</v>
      </c>
      <c r="Q162" s="128"/>
      <c r="R162" s="128"/>
      <c r="S162" s="128"/>
    </row>
    <row r="163" spans="1:19" hidden="1" outlineLevel="1">
      <c r="A163" s="8">
        <v>45170</v>
      </c>
      <c r="B163" s="128">
        <v>36927.167077149999</v>
      </c>
      <c r="C163" s="128">
        <v>309.4517353</v>
      </c>
      <c r="D163" s="128">
        <v>0</v>
      </c>
      <c r="E163" s="128">
        <v>309.4517353</v>
      </c>
      <c r="F163" s="128">
        <v>0</v>
      </c>
      <c r="G163" s="128">
        <v>0</v>
      </c>
      <c r="H163" s="128">
        <v>0</v>
      </c>
      <c r="I163" s="128">
        <v>27095.002010609998</v>
      </c>
      <c r="J163" s="128">
        <v>107.62045211</v>
      </c>
      <c r="K163" s="128">
        <v>26987.381558500001</v>
      </c>
      <c r="L163" s="128">
        <v>9522.7133312400001</v>
      </c>
      <c r="M163" s="128">
        <v>9512.2033917299996</v>
      </c>
      <c r="N163" s="128">
        <v>10.509939510000001</v>
      </c>
      <c r="O163" s="128">
        <v>0</v>
      </c>
      <c r="P163" s="128">
        <v>4190.1057329400001</v>
      </c>
      <c r="Q163" s="128"/>
      <c r="R163" s="128"/>
      <c r="S163" s="128"/>
    </row>
    <row r="164" spans="1:19" hidden="1" outlineLevel="1">
      <c r="A164" s="8">
        <v>45200</v>
      </c>
      <c r="B164" s="128">
        <v>36736.104500300004</v>
      </c>
      <c r="C164" s="128">
        <v>330.82047734999998</v>
      </c>
      <c r="D164" s="128">
        <v>0</v>
      </c>
      <c r="E164" s="128">
        <v>330.82047734999998</v>
      </c>
      <c r="F164" s="128">
        <v>0</v>
      </c>
      <c r="G164" s="128">
        <v>0</v>
      </c>
      <c r="H164" s="128">
        <v>0</v>
      </c>
      <c r="I164" s="128">
        <v>26724.479461200001</v>
      </c>
      <c r="J164" s="128">
        <v>104.39508248999999</v>
      </c>
      <c r="K164" s="128">
        <v>26620.084378709998</v>
      </c>
      <c r="L164" s="128">
        <v>9680.8045617499993</v>
      </c>
      <c r="M164" s="128">
        <v>9670.3831358799998</v>
      </c>
      <c r="N164" s="128">
        <v>10.42142587</v>
      </c>
      <c r="O164" s="128">
        <v>0</v>
      </c>
      <c r="P164" s="128">
        <v>4171.7179908199996</v>
      </c>
      <c r="Q164" s="128"/>
      <c r="R164" s="128"/>
      <c r="S164" s="128"/>
    </row>
    <row r="165" spans="1:19" hidden="1" outlineLevel="1">
      <c r="A165" s="8">
        <v>45231</v>
      </c>
      <c r="B165" s="128">
        <v>37974.002949169997</v>
      </c>
      <c r="C165" s="128">
        <v>301.60799164999997</v>
      </c>
      <c r="D165" s="128">
        <v>0</v>
      </c>
      <c r="E165" s="128">
        <v>301.60799164999997</v>
      </c>
      <c r="F165" s="128">
        <v>0</v>
      </c>
      <c r="G165" s="128">
        <v>0</v>
      </c>
      <c r="H165" s="128">
        <v>0</v>
      </c>
      <c r="I165" s="128">
        <v>27830.50758017</v>
      </c>
      <c r="J165" s="128">
        <v>105.22473100000001</v>
      </c>
      <c r="K165" s="128">
        <v>27725.282849169998</v>
      </c>
      <c r="L165" s="128">
        <v>9841.88737735</v>
      </c>
      <c r="M165" s="128">
        <v>9831.55625779</v>
      </c>
      <c r="N165" s="128">
        <v>10.331119559999999</v>
      </c>
      <c r="O165" s="128">
        <v>0</v>
      </c>
      <c r="P165" s="128">
        <v>3447.8707773900001</v>
      </c>
      <c r="Q165" s="128"/>
      <c r="R165" s="128"/>
      <c r="S165" s="128"/>
    </row>
    <row r="166" spans="1:19" hidden="1" outlineLevel="1">
      <c r="A166" s="8">
        <v>45261</v>
      </c>
      <c r="B166" s="128">
        <v>38125.663284980001</v>
      </c>
      <c r="C166" s="128">
        <v>211.12887129000001</v>
      </c>
      <c r="D166" s="128">
        <v>0</v>
      </c>
      <c r="E166" s="128">
        <v>211.12887129000001</v>
      </c>
      <c r="F166" s="128">
        <v>0</v>
      </c>
      <c r="G166" s="128">
        <v>0</v>
      </c>
      <c r="H166" s="128">
        <v>0</v>
      </c>
      <c r="I166" s="128">
        <v>28234.51273128</v>
      </c>
      <c r="J166" s="128">
        <v>70.182867970000004</v>
      </c>
      <c r="K166" s="128">
        <v>28164.329863309998</v>
      </c>
      <c r="L166" s="128">
        <v>9680.0216824100007</v>
      </c>
      <c r="M166" s="128">
        <v>9671.7255042399993</v>
      </c>
      <c r="N166" s="128">
        <v>8.2961781699999992</v>
      </c>
      <c r="O166" s="128">
        <v>0</v>
      </c>
      <c r="P166" s="128">
        <v>2713.6175172100002</v>
      </c>
      <c r="Q166" s="128"/>
      <c r="R166" s="128"/>
      <c r="S166" s="128"/>
    </row>
    <row r="167" spans="1:19" hidden="1" outlineLevel="1">
      <c r="A167" s="8">
        <v>45292</v>
      </c>
      <c r="B167" s="128">
        <v>37777.360436499999</v>
      </c>
      <c r="C167" s="128">
        <v>208.91641265000001</v>
      </c>
      <c r="D167" s="128">
        <v>0</v>
      </c>
      <c r="E167" s="128">
        <v>208.91641265000001</v>
      </c>
      <c r="F167" s="128">
        <v>0</v>
      </c>
      <c r="G167" s="128">
        <v>0</v>
      </c>
      <c r="H167" s="128">
        <v>0</v>
      </c>
      <c r="I167" s="128">
        <v>27779.162928419999</v>
      </c>
      <c r="J167" s="128">
        <v>94.231174469999999</v>
      </c>
      <c r="K167" s="128">
        <v>27684.931753950001</v>
      </c>
      <c r="L167" s="128">
        <v>9789.2810954300003</v>
      </c>
      <c r="M167" s="128">
        <v>9781.1330130499991</v>
      </c>
      <c r="N167" s="128">
        <v>8.14808238</v>
      </c>
      <c r="O167" s="128">
        <v>0</v>
      </c>
      <c r="P167" s="128">
        <v>3655.5109529800002</v>
      </c>
      <c r="Q167" s="128"/>
      <c r="R167" s="128"/>
      <c r="S167" s="128"/>
    </row>
    <row r="168" spans="1:19" hidden="1" outlineLevel="1">
      <c r="A168" s="8">
        <v>45323</v>
      </c>
      <c r="B168" s="128">
        <v>38625.639326719996</v>
      </c>
      <c r="C168" s="128">
        <v>204.80638751999999</v>
      </c>
      <c r="D168" s="128">
        <v>0</v>
      </c>
      <c r="E168" s="128">
        <v>204.80638751999999</v>
      </c>
      <c r="F168" s="128">
        <v>0</v>
      </c>
      <c r="G168" s="128">
        <v>0</v>
      </c>
      <c r="H168" s="128">
        <v>0</v>
      </c>
      <c r="I168" s="128">
        <v>28540.132709239999</v>
      </c>
      <c r="J168" s="128">
        <v>94.165720780000001</v>
      </c>
      <c r="K168" s="128">
        <v>28445.966988460001</v>
      </c>
      <c r="L168" s="128">
        <v>9880.7002299600008</v>
      </c>
      <c r="M168" s="128">
        <v>9872.8395063600001</v>
      </c>
      <c r="N168" s="128">
        <v>7.8607236</v>
      </c>
      <c r="O168" s="128">
        <v>0</v>
      </c>
      <c r="P168" s="128">
        <v>3577.2871782799998</v>
      </c>
      <c r="Q168" s="128"/>
      <c r="R168" s="128"/>
      <c r="S168" s="128"/>
    </row>
    <row r="169" spans="1:19" hidden="1" outlineLevel="1">
      <c r="A169" s="8">
        <v>45352</v>
      </c>
      <c r="B169" s="128">
        <v>38746.526327910004</v>
      </c>
      <c r="C169" s="128">
        <v>478.60493038999999</v>
      </c>
      <c r="D169" s="128">
        <v>0</v>
      </c>
      <c r="E169" s="128">
        <v>478.60493038999999</v>
      </c>
      <c r="F169" s="128">
        <v>0</v>
      </c>
      <c r="G169" s="128">
        <v>0</v>
      </c>
      <c r="H169" s="128">
        <v>0</v>
      </c>
      <c r="I169" s="128">
        <v>28212.833200649999</v>
      </c>
      <c r="J169" s="128">
        <v>97.799443400000001</v>
      </c>
      <c r="K169" s="128">
        <v>28115.033757249999</v>
      </c>
      <c r="L169" s="128">
        <v>10055.08819687</v>
      </c>
      <c r="M169" s="128">
        <v>10047.33274853</v>
      </c>
      <c r="N169" s="128">
        <v>7.7554483400000001</v>
      </c>
      <c r="O169" s="128">
        <v>0</v>
      </c>
      <c r="P169" s="128">
        <v>5250.1648582099997</v>
      </c>
      <c r="Q169" s="128"/>
      <c r="R169" s="128"/>
      <c r="S169" s="128"/>
    </row>
    <row r="170" spans="1:19">
      <c r="A170" s="8">
        <v>45383</v>
      </c>
      <c r="B170" s="128">
        <v>38328.905435979999</v>
      </c>
      <c r="C170" s="128">
        <v>581.51118825000003</v>
      </c>
      <c r="D170" s="128">
        <v>0</v>
      </c>
      <c r="E170" s="128">
        <v>581.51118825000003</v>
      </c>
      <c r="F170" s="128">
        <v>0</v>
      </c>
      <c r="G170" s="128">
        <v>0</v>
      </c>
      <c r="H170" s="128">
        <v>0</v>
      </c>
      <c r="I170" s="128">
        <v>27479.015079839999</v>
      </c>
      <c r="J170" s="128">
        <v>96.758511530000007</v>
      </c>
      <c r="K170" s="128">
        <v>27382.25656831</v>
      </c>
      <c r="L170" s="128">
        <v>10268.37916789</v>
      </c>
      <c r="M170" s="128">
        <v>10261.09900772</v>
      </c>
      <c r="N170" s="128">
        <v>7.2801601700000003</v>
      </c>
      <c r="O170" s="128">
        <v>0</v>
      </c>
      <c r="P170" s="128">
        <v>5512.7396311800003</v>
      </c>
      <c r="Q170" s="128"/>
      <c r="R170" s="128"/>
      <c r="S170" s="128"/>
    </row>
    <row r="171" spans="1:19">
      <c r="A171" s="8">
        <v>45413</v>
      </c>
      <c r="B171" s="128">
        <v>39186.036717100003</v>
      </c>
      <c r="C171" s="128">
        <v>876.82090285000004</v>
      </c>
      <c r="D171" s="128">
        <v>0</v>
      </c>
      <c r="E171" s="128">
        <v>876.82090285000004</v>
      </c>
      <c r="F171" s="128">
        <v>0</v>
      </c>
      <c r="G171" s="128">
        <v>0</v>
      </c>
      <c r="H171" s="128">
        <v>0</v>
      </c>
      <c r="I171" s="128">
        <v>27859.281482729999</v>
      </c>
      <c r="J171" s="128">
        <v>93.080598089999995</v>
      </c>
      <c r="K171" s="128">
        <v>27766.200884639999</v>
      </c>
      <c r="L171" s="128">
        <v>10449.93433152</v>
      </c>
      <c r="M171" s="128">
        <v>10443.03838502</v>
      </c>
      <c r="N171" s="128">
        <v>6.8959465</v>
      </c>
      <c r="O171" s="128">
        <v>0</v>
      </c>
      <c r="P171" s="128">
        <v>5631.02817564</v>
      </c>
      <c r="Q171" s="128"/>
      <c r="R171" s="128"/>
      <c r="S171" s="128"/>
    </row>
    <row r="172" spans="1:19">
      <c r="A172" s="8">
        <v>45444</v>
      </c>
      <c r="B172" s="128">
        <v>40126.285674450002</v>
      </c>
      <c r="C172" s="128">
        <v>1086.87020568</v>
      </c>
      <c r="D172" s="128">
        <v>0</v>
      </c>
      <c r="E172" s="128">
        <v>1086.87020568</v>
      </c>
      <c r="F172" s="128">
        <v>0</v>
      </c>
      <c r="G172" s="128">
        <v>0</v>
      </c>
      <c r="H172" s="128">
        <v>0</v>
      </c>
      <c r="I172" s="128">
        <v>28535.76702838</v>
      </c>
      <c r="J172" s="128">
        <v>61.461205679999999</v>
      </c>
      <c r="K172" s="128">
        <v>28474.3058227</v>
      </c>
      <c r="L172" s="128">
        <v>10503.648440389999</v>
      </c>
      <c r="M172" s="128">
        <v>10496.867165809999</v>
      </c>
      <c r="N172" s="128">
        <v>6.7812745799999998</v>
      </c>
      <c r="O172" s="128">
        <v>0</v>
      </c>
      <c r="P172" s="128">
        <v>4550.2684925100002</v>
      </c>
      <c r="Q172" s="128"/>
      <c r="R172" s="128"/>
      <c r="S172" s="128"/>
    </row>
    <row r="173" spans="1:19">
      <c r="A173" s="8">
        <v>45474</v>
      </c>
      <c r="B173" s="128">
        <v>40370.323468909999</v>
      </c>
      <c r="C173" s="128">
        <v>1159.22263262</v>
      </c>
      <c r="D173" s="128">
        <v>0</v>
      </c>
      <c r="E173" s="128">
        <v>1159.22263262</v>
      </c>
      <c r="F173" s="128">
        <v>0</v>
      </c>
      <c r="G173" s="128">
        <v>0</v>
      </c>
      <c r="H173" s="128">
        <v>0</v>
      </c>
      <c r="I173" s="128">
        <v>28487.793438209999</v>
      </c>
      <c r="J173" s="128">
        <v>61.424093710000001</v>
      </c>
      <c r="K173" s="128">
        <v>28426.369344499999</v>
      </c>
      <c r="L173" s="128">
        <v>10723.30739808</v>
      </c>
      <c r="M173" s="128">
        <v>10716.751418010001</v>
      </c>
      <c r="N173" s="128">
        <v>6.5559800700000004</v>
      </c>
      <c r="O173" s="128">
        <v>82.733564639999997</v>
      </c>
      <c r="P173" s="128">
        <v>6251.6849463899998</v>
      </c>
      <c r="Q173" s="128"/>
      <c r="R173" s="128"/>
      <c r="S173" s="128"/>
    </row>
    <row r="174" spans="1:19">
      <c r="A174" s="8">
        <v>45505</v>
      </c>
      <c r="B174" s="128">
        <v>41014.517208199999</v>
      </c>
      <c r="C174" s="128">
        <v>1092.01184018</v>
      </c>
      <c r="D174" s="128">
        <v>0</v>
      </c>
      <c r="E174" s="128">
        <v>1092.01184018</v>
      </c>
      <c r="F174" s="128">
        <v>0</v>
      </c>
      <c r="G174" s="128">
        <v>0</v>
      </c>
      <c r="H174" s="128">
        <v>0</v>
      </c>
      <c r="I174" s="128">
        <v>29088.67969361</v>
      </c>
      <c r="J174" s="128">
        <v>60.485231829999996</v>
      </c>
      <c r="K174" s="128">
        <v>29028.19446178</v>
      </c>
      <c r="L174" s="128">
        <v>10833.82567441</v>
      </c>
      <c r="M174" s="128">
        <v>10827.66584989</v>
      </c>
      <c r="N174" s="128">
        <v>6.1598245199999999</v>
      </c>
      <c r="O174" s="128">
        <v>82.733564639999997</v>
      </c>
      <c r="P174" s="128">
        <v>6362.7269413399999</v>
      </c>
      <c r="Q174" s="128"/>
      <c r="R174" s="128"/>
      <c r="S174" s="128"/>
    </row>
    <row r="175" spans="1:19">
      <c r="A175" s="8">
        <v>45536</v>
      </c>
      <c r="B175" s="128">
        <v>42369.99069798</v>
      </c>
      <c r="C175" s="128">
        <v>1106.0549007499999</v>
      </c>
      <c r="D175" s="128">
        <v>0</v>
      </c>
      <c r="E175" s="128">
        <v>1106.0549007499999</v>
      </c>
      <c r="F175" s="128">
        <v>0</v>
      </c>
      <c r="G175" s="128">
        <v>0</v>
      </c>
      <c r="H175" s="128">
        <v>0</v>
      </c>
      <c r="I175" s="128">
        <v>30265.274545259999</v>
      </c>
      <c r="J175" s="128">
        <v>58.232417720000001</v>
      </c>
      <c r="K175" s="128">
        <v>30207.04212754</v>
      </c>
      <c r="L175" s="128">
        <v>10998.661251969999</v>
      </c>
      <c r="M175" s="128">
        <v>10992.5740178</v>
      </c>
      <c r="N175" s="128">
        <v>6.0872341700000003</v>
      </c>
      <c r="O175" s="128">
        <v>42.432783960000002</v>
      </c>
      <c r="P175" s="128">
        <v>6490.7221112099996</v>
      </c>
      <c r="Q175" s="128"/>
      <c r="R175" s="128"/>
      <c r="S175" s="128"/>
    </row>
    <row r="176" spans="1:19">
      <c r="A176" s="8">
        <v>45566</v>
      </c>
      <c r="B176" s="128">
        <v>43553.000826089999</v>
      </c>
      <c r="C176" s="128">
        <v>1142.3983206099999</v>
      </c>
      <c r="D176" s="128">
        <v>0</v>
      </c>
      <c r="E176" s="128">
        <v>1142.3983206099999</v>
      </c>
      <c r="F176" s="128">
        <v>0</v>
      </c>
      <c r="G176" s="128">
        <v>0</v>
      </c>
      <c r="H176" s="128">
        <v>0</v>
      </c>
      <c r="I176" s="128">
        <v>31411.033217299999</v>
      </c>
      <c r="J176" s="128">
        <v>57.550140259999999</v>
      </c>
      <c r="K176" s="128">
        <v>31353.48307704</v>
      </c>
      <c r="L176" s="128">
        <v>10999.569288180001</v>
      </c>
      <c r="M176" s="128">
        <v>10994.331688599999</v>
      </c>
      <c r="N176" s="128">
        <v>5.2375995800000004</v>
      </c>
      <c r="O176" s="128">
        <v>39.836143829999997</v>
      </c>
      <c r="P176" s="128">
        <v>6431.5155910900003</v>
      </c>
      <c r="Q176" s="128"/>
      <c r="R176" s="128"/>
      <c r="S176" s="128"/>
    </row>
    <row r="177" spans="1:19">
      <c r="A177" s="8">
        <v>45597</v>
      </c>
      <c r="B177" s="128">
        <v>44226.306170980002</v>
      </c>
      <c r="C177" s="128">
        <v>1197.3082002000001</v>
      </c>
      <c r="D177" s="128">
        <v>0</v>
      </c>
      <c r="E177" s="128">
        <v>1197.3082002000001</v>
      </c>
      <c r="F177" s="128">
        <v>0</v>
      </c>
      <c r="G177" s="128">
        <v>0</v>
      </c>
      <c r="H177" s="128">
        <v>0</v>
      </c>
      <c r="I177" s="128">
        <v>31845.854322710002</v>
      </c>
      <c r="J177" s="128">
        <v>52.481098660000001</v>
      </c>
      <c r="K177" s="128">
        <v>31793.373224049999</v>
      </c>
      <c r="L177" s="128">
        <v>11183.143648069999</v>
      </c>
      <c r="M177" s="128">
        <v>11178.17935233</v>
      </c>
      <c r="N177" s="128">
        <v>4.9642957399999998</v>
      </c>
      <c r="O177" s="128">
        <v>39.836143829999997</v>
      </c>
      <c r="P177" s="128">
        <v>6814.4324631099998</v>
      </c>
      <c r="Q177" s="128"/>
      <c r="R177" s="128"/>
      <c r="S177" s="128"/>
    </row>
    <row r="178" spans="1:19">
      <c r="A178" s="8">
        <v>45627</v>
      </c>
      <c r="B178" s="128">
        <v>41929.210884699998</v>
      </c>
      <c r="C178" s="128">
        <v>384.97491437999997</v>
      </c>
      <c r="D178" s="128">
        <v>0</v>
      </c>
      <c r="E178" s="128">
        <v>384.97491437999997</v>
      </c>
      <c r="F178" s="128">
        <v>0</v>
      </c>
      <c r="G178" s="128">
        <v>0</v>
      </c>
      <c r="H178" s="128">
        <v>0</v>
      </c>
      <c r="I178" s="128">
        <v>30338.604250939999</v>
      </c>
      <c r="J178" s="128">
        <v>50.279150399999999</v>
      </c>
      <c r="K178" s="128">
        <v>30288.325100540002</v>
      </c>
      <c r="L178" s="128">
        <v>11205.631719380001</v>
      </c>
      <c r="M178" s="128">
        <v>11199.558294820001</v>
      </c>
      <c r="N178" s="128">
        <v>6.0734245600000003</v>
      </c>
      <c r="O178" s="128">
        <v>39.836143829999997</v>
      </c>
      <c r="P178" s="128">
        <v>5171.7691713300001</v>
      </c>
      <c r="Q178" s="128"/>
      <c r="R178" s="128"/>
      <c r="S178" s="128"/>
    </row>
    <row r="179" spans="1:19">
      <c r="A179" s="8">
        <v>45658</v>
      </c>
      <c r="B179" s="128">
        <v>42565.753545389998</v>
      </c>
      <c r="C179" s="128">
        <v>377.05085738000002</v>
      </c>
      <c r="D179" s="128">
        <v>0</v>
      </c>
      <c r="E179" s="128">
        <v>377.05085738000002</v>
      </c>
      <c r="F179" s="128">
        <v>0</v>
      </c>
      <c r="G179" s="128">
        <v>0</v>
      </c>
      <c r="H179" s="128">
        <v>0</v>
      </c>
      <c r="I179" s="128">
        <v>30786.898817460002</v>
      </c>
      <c r="J179" s="128">
        <v>50.615614280000003</v>
      </c>
      <c r="K179" s="128">
        <v>30736.283203179999</v>
      </c>
      <c r="L179" s="128">
        <v>11401.80387055</v>
      </c>
      <c r="M179" s="128">
        <v>11395.8185796</v>
      </c>
      <c r="N179" s="128">
        <v>5.9852909500000004</v>
      </c>
      <c r="O179" s="128">
        <v>0</v>
      </c>
      <c r="P179" s="128">
        <v>6549.2053819000002</v>
      </c>
      <c r="Q179" s="128"/>
      <c r="R179" s="128"/>
      <c r="S179" s="128"/>
    </row>
    <row r="180" spans="1:19">
      <c r="A180" s="8">
        <v>45689</v>
      </c>
      <c r="B180" s="128">
        <v>44431.432890960001</v>
      </c>
      <c r="C180" s="128">
        <v>370.39210476</v>
      </c>
      <c r="D180" s="128">
        <v>0</v>
      </c>
      <c r="E180" s="128">
        <v>370.39210476</v>
      </c>
      <c r="F180" s="128">
        <v>0</v>
      </c>
      <c r="G180" s="128">
        <v>0</v>
      </c>
      <c r="H180" s="128">
        <v>0</v>
      </c>
      <c r="I180" s="128">
        <v>32602.31131614</v>
      </c>
      <c r="J180" s="128">
        <v>50.584078949999999</v>
      </c>
      <c r="K180" s="128">
        <v>32551.72723719</v>
      </c>
      <c r="L180" s="128">
        <v>11458.72947006</v>
      </c>
      <c r="M180" s="128">
        <v>11452.023852890001</v>
      </c>
      <c r="N180" s="128">
        <v>6.70561717</v>
      </c>
      <c r="O180" s="128">
        <v>0</v>
      </c>
      <c r="P180" s="128">
        <v>7349.4970672299996</v>
      </c>
      <c r="Q180" s="128"/>
      <c r="R180" s="128"/>
      <c r="S180" s="128"/>
    </row>
    <row r="181" spans="1:19">
      <c r="A181" s="8">
        <v>45717</v>
      </c>
      <c r="B181" s="128">
        <v>45344.377746240003</v>
      </c>
      <c r="C181" s="128">
        <v>389.85940324000001</v>
      </c>
      <c r="D181" s="128">
        <v>0</v>
      </c>
      <c r="E181" s="128">
        <v>389.85940324000001</v>
      </c>
      <c r="F181" s="128">
        <v>0</v>
      </c>
      <c r="G181" s="128">
        <v>0</v>
      </c>
      <c r="H181" s="128">
        <v>0</v>
      </c>
      <c r="I181" s="128">
        <v>33368.358139440003</v>
      </c>
      <c r="J181" s="128">
        <v>50.81011831</v>
      </c>
      <c r="K181" s="128">
        <v>33317.548021130002</v>
      </c>
      <c r="L181" s="128">
        <v>11586.160203560001</v>
      </c>
      <c r="M181" s="128">
        <v>11579.415343549999</v>
      </c>
      <c r="N181" s="128">
        <v>6.74486001</v>
      </c>
      <c r="O181" s="128">
        <v>0</v>
      </c>
      <c r="P181" s="128">
        <v>6647.4531849300001</v>
      </c>
      <c r="Q181" s="128"/>
      <c r="R181" s="128"/>
      <c r="S181" s="128"/>
    </row>
    <row r="182" spans="1:19">
      <c r="A182" s="8">
        <v>45748</v>
      </c>
      <c r="B182" s="128">
        <v>46249.137494609997</v>
      </c>
      <c r="C182" s="128">
        <v>415.26337407</v>
      </c>
      <c r="D182" s="128">
        <v>0</v>
      </c>
      <c r="E182" s="128">
        <v>415.26337407</v>
      </c>
      <c r="F182" s="128">
        <v>0</v>
      </c>
      <c r="G182" s="128">
        <v>0</v>
      </c>
      <c r="H182" s="128">
        <v>0</v>
      </c>
      <c r="I182" s="128">
        <v>34040.717967049997</v>
      </c>
      <c r="J182" s="128">
        <v>53.881050899999998</v>
      </c>
      <c r="K182" s="128">
        <v>33986.836916150001</v>
      </c>
      <c r="L182" s="128">
        <v>11793.156153489999</v>
      </c>
      <c r="M182" s="128">
        <v>11786.196500059999</v>
      </c>
      <c r="N182" s="128">
        <v>6.9596534300000004</v>
      </c>
      <c r="O182" s="128">
        <v>0</v>
      </c>
      <c r="P182" s="128">
        <v>6663.5492328</v>
      </c>
      <c r="Q182" s="128"/>
      <c r="R182" s="128"/>
      <c r="S182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9" t="s">
        <v>0</v>
      </c>
      <c r="B6" s="188" t="s">
        <v>64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0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20750.043847010002</v>
      </c>
      <c r="C11" s="43">
        <f>G11+K11</f>
        <v>8883.0160555700004</v>
      </c>
      <c r="D11" s="43">
        <f t="shared" ref="D11:E11" si="0">H11+L11</f>
        <v>8460.3667907100007</v>
      </c>
      <c r="E11" s="43">
        <f t="shared" si="0"/>
        <v>3406.6610007300001</v>
      </c>
      <c r="F11" s="43">
        <v>12774.776336299999</v>
      </c>
      <c r="G11" s="43">
        <v>6576.6270324400002</v>
      </c>
      <c r="H11" s="43">
        <v>5039.4397090000002</v>
      </c>
      <c r="I11" s="43">
        <v>1158.7095948599999</v>
      </c>
      <c r="J11" s="43">
        <v>7975.2675107100004</v>
      </c>
      <c r="K11" s="43">
        <v>2306.3890231300002</v>
      </c>
      <c r="L11" s="43">
        <v>3420.92708171</v>
      </c>
      <c r="M11" s="43">
        <v>2247.9514058700001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20720.34926413</v>
      </c>
      <c r="C12" s="43">
        <f t="shared" ref="C12:C67" si="1">G12+K12</f>
        <v>9170.3722567200002</v>
      </c>
      <c r="D12" s="43">
        <f t="shared" ref="D12:D67" si="2">H12+L12</f>
        <v>8201.5590154000001</v>
      </c>
      <c r="E12" s="43">
        <f t="shared" ref="E12:E67" si="3">I12+M12</f>
        <v>3348.41799201</v>
      </c>
      <c r="F12" s="43">
        <v>12904.0536001</v>
      </c>
      <c r="G12" s="43">
        <v>6774.90311346</v>
      </c>
      <c r="H12" s="43">
        <v>4973.7015927499997</v>
      </c>
      <c r="I12" s="43">
        <v>1155.4488938899999</v>
      </c>
      <c r="J12" s="43">
        <v>7816.2956640299999</v>
      </c>
      <c r="K12" s="43">
        <v>2395.4691432599998</v>
      </c>
      <c r="L12" s="43">
        <v>3227.85742265</v>
      </c>
      <c r="M12" s="43">
        <v>2192.9690981200001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21234.103199450001</v>
      </c>
      <c r="C13" s="43">
        <f t="shared" si="1"/>
        <v>9436.8933418800007</v>
      </c>
      <c r="D13" s="43">
        <f t="shared" si="2"/>
        <v>8630.0980263599995</v>
      </c>
      <c r="E13" s="43">
        <f t="shared" si="3"/>
        <v>3167.1118312099998</v>
      </c>
      <c r="F13" s="43">
        <v>13383.80705711</v>
      </c>
      <c r="G13" s="43">
        <v>7215.6238642799999</v>
      </c>
      <c r="H13" s="43">
        <v>5021.3964755200004</v>
      </c>
      <c r="I13" s="43">
        <v>1146.7867173100001</v>
      </c>
      <c r="J13" s="43">
        <v>7850.2961423400002</v>
      </c>
      <c r="K13" s="43">
        <v>2221.2694775999998</v>
      </c>
      <c r="L13" s="43">
        <v>3608.70155084</v>
      </c>
      <c r="M13" s="43">
        <v>2020.3251138999999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21772.190193269998</v>
      </c>
      <c r="C14" s="43">
        <f t="shared" si="1"/>
        <v>9590.6008646600003</v>
      </c>
      <c r="D14" s="43">
        <f t="shared" si="2"/>
        <v>8846.750586279999</v>
      </c>
      <c r="E14" s="43">
        <f t="shared" si="3"/>
        <v>3334.8387423300001</v>
      </c>
      <c r="F14" s="43">
        <v>13489.75660169</v>
      </c>
      <c r="G14" s="43">
        <v>7126.8670430399998</v>
      </c>
      <c r="H14" s="43">
        <v>5089.3984565000001</v>
      </c>
      <c r="I14" s="43">
        <v>1273.49110215</v>
      </c>
      <c r="J14" s="43">
        <v>8282.4335915800002</v>
      </c>
      <c r="K14" s="43">
        <v>2463.7338216200001</v>
      </c>
      <c r="L14" s="43">
        <v>3757.3521297799998</v>
      </c>
      <c r="M14" s="43">
        <v>2061.3476401799999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22090.773681539999</v>
      </c>
      <c r="C15" s="43">
        <f t="shared" si="1"/>
        <v>9985.3854283199998</v>
      </c>
      <c r="D15" s="43">
        <f t="shared" si="2"/>
        <v>8809.8716395400006</v>
      </c>
      <c r="E15" s="43">
        <f t="shared" si="3"/>
        <v>3295.5166136799999</v>
      </c>
      <c r="F15" s="43">
        <v>13834.30196725</v>
      </c>
      <c r="G15" s="43">
        <v>7400.1194994400003</v>
      </c>
      <c r="H15" s="43">
        <v>5163.9108378199999</v>
      </c>
      <c r="I15" s="43">
        <v>1270.2716299900001</v>
      </c>
      <c r="J15" s="43">
        <v>8256.4717142900008</v>
      </c>
      <c r="K15" s="43">
        <v>2585.26592888</v>
      </c>
      <c r="L15" s="43">
        <v>3645.9608017199998</v>
      </c>
      <c r="M15" s="43">
        <v>2025.24498369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22652.334573929998</v>
      </c>
      <c r="C16" s="43">
        <f t="shared" si="1"/>
        <v>10311.52753714</v>
      </c>
      <c r="D16" s="43">
        <f t="shared" si="2"/>
        <v>8825.4084935699993</v>
      </c>
      <c r="E16" s="43">
        <f t="shared" si="3"/>
        <v>3515.3985432199997</v>
      </c>
      <c r="F16" s="43">
        <v>14382.03317024</v>
      </c>
      <c r="G16" s="43">
        <v>7686.2192712100004</v>
      </c>
      <c r="H16" s="43">
        <v>5292.1126636199997</v>
      </c>
      <c r="I16" s="43">
        <v>1403.70123541</v>
      </c>
      <c r="J16" s="43">
        <v>8270.3014036900004</v>
      </c>
      <c r="K16" s="43">
        <v>2625.3082659299998</v>
      </c>
      <c r="L16" s="43">
        <v>3533.2958299500001</v>
      </c>
      <c r="M16" s="43">
        <v>2111.69730781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22774.768311060001</v>
      </c>
      <c r="C17" s="43">
        <f t="shared" si="1"/>
        <v>10543.68263422</v>
      </c>
      <c r="D17" s="43">
        <f t="shared" si="2"/>
        <v>8717.1206200999986</v>
      </c>
      <c r="E17" s="43">
        <f t="shared" si="3"/>
        <v>3513.9650567400004</v>
      </c>
      <c r="F17" s="43">
        <v>14488.30561514</v>
      </c>
      <c r="G17" s="43">
        <v>7822.8656129800002</v>
      </c>
      <c r="H17" s="43">
        <v>5235.4120329899997</v>
      </c>
      <c r="I17" s="43">
        <v>1430.02796917</v>
      </c>
      <c r="J17" s="43">
        <v>8286.4626959199995</v>
      </c>
      <c r="K17" s="43">
        <v>2720.81702124</v>
      </c>
      <c r="L17" s="43">
        <v>3481.7085871099998</v>
      </c>
      <c r="M17" s="43">
        <v>2083.9370875700001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23132.490426010001</v>
      </c>
      <c r="C18" s="43">
        <f t="shared" si="1"/>
        <v>10708.49971297</v>
      </c>
      <c r="D18" s="43">
        <f t="shared" si="2"/>
        <v>8877.1226084400005</v>
      </c>
      <c r="E18" s="43">
        <f t="shared" si="3"/>
        <v>3546.8681046000002</v>
      </c>
      <c r="F18" s="43">
        <v>14863.336357550001</v>
      </c>
      <c r="G18" s="43">
        <v>7997.3573653100002</v>
      </c>
      <c r="H18" s="43">
        <v>5370.0073618400002</v>
      </c>
      <c r="I18" s="43">
        <v>1495.9716304000001</v>
      </c>
      <c r="J18" s="43">
        <v>8269.1540684600004</v>
      </c>
      <c r="K18" s="43">
        <v>2711.1423476599998</v>
      </c>
      <c r="L18" s="43">
        <v>3507.1152465999999</v>
      </c>
      <c r="M18" s="43">
        <v>2050.8964741999998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23352.717357000001</v>
      </c>
      <c r="C19" s="43">
        <f t="shared" si="1"/>
        <v>10483.144667729999</v>
      </c>
      <c r="D19" s="43">
        <f t="shared" si="2"/>
        <v>9276.2092834600007</v>
      </c>
      <c r="E19" s="43">
        <f t="shared" si="3"/>
        <v>3593.3634058099997</v>
      </c>
      <c r="F19" s="43">
        <v>15165.587849650001</v>
      </c>
      <c r="G19" s="43">
        <v>7901.0595928599996</v>
      </c>
      <c r="H19" s="43">
        <v>5733.8167735500001</v>
      </c>
      <c r="I19" s="43">
        <v>1530.71148324</v>
      </c>
      <c r="J19" s="43">
        <v>8187.1295073499996</v>
      </c>
      <c r="K19" s="43">
        <v>2582.08507487</v>
      </c>
      <c r="L19" s="43">
        <v>3542.3925099100002</v>
      </c>
      <c r="M19" s="43">
        <v>2062.6519225699999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23395.937242659998</v>
      </c>
      <c r="C20" s="43">
        <f t="shared" si="1"/>
        <v>10724.97886483</v>
      </c>
      <c r="D20" s="43">
        <f t="shared" si="2"/>
        <v>9047.3153745399995</v>
      </c>
      <c r="E20" s="43">
        <f t="shared" si="3"/>
        <v>3623.6430032899998</v>
      </c>
      <c r="F20" s="43">
        <v>15141.251548779999</v>
      </c>
      <c r="G20" s="43">
        <v>7948.1243260700003</v>
      </c>
      <c r="H20" s="43">
        <v>5667.87096922</v>
      </c>
      <c r="I20" s="43">
        <v>1525.2562534900001</v>
      </c>
      <c r="J20" s="43">
        <v>8254.6856938799992</v>
      </c>
      <c r="K20" s="43">
        <v>2776.8545387600002</v>
      </c>
      <c r="L20" s="43">
        <v>3379.44440532</v>
      </c>
      <c r="M20" s="43">
        <v>2098.3867498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22303.149496059999</v>
      </c>
      <c r="C21" s="43">
        <f t="shared" si="1"/>
        <v>10439.030935369999</v>
      </c>
      <c r="D21" s="43">
        <f t="shared" si="2"/>
        <v>9104.7572129100008</v>
      </c>
      <c r="E21" s="43">
        <f t="shared" si="3"/>
        <v>2759.36134778</v>
      </c>
      <c r="F21" s="43">
        <v>14802.92327788</v>
      </c>
      <c r="G21" s="43">
        <v>8118.5407804699998</v>
      </c>
      <c r="H21" s="43">
        <v>5495.8422417000002</v>
      </c>
      <c r="I21" s="43">
        <v>1188.5402557100001</v>
      </c>
      <c r="J21" s="43">
        <v>7500.2262181799997</v>
      </c>
      <c r="K21" s="43">
        <v>2320.4901549000001</v>
      </c>
      <c r="L21" s="43">
        <v>3608.9149712100002</v>
      </c>
      <c r="M21" s="43">
        <v>1570.8210920700001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21950.599535149999</v>
      </c>
      <c r="C22" s="43">
        <f t="shared" si="1"/>
        <v>10512.455540180001</v>
      </c>
      <c r="D22" s="43">
        <f t="shared" si="2"/>
        <v>9020.6177735999991</v>
      </c>
      <c r="E22" s="43">
        <f t="shared" si="3"/>
        <v>2417.5262213699998</v>
      </c>
      <c r="F22" s="43">
        <v>14531.473811559999</v>
      </c>
      <c r="G22" s="43">
        <v>7871.1055536000003</v>
      </c>
      <c r="H22" s="43">
        <v>5458.8799106699998</v>
      </c>
      <c r="I22" s="43">
        <v>1201.4883472900001</v>
      </c>
      <c r="J22" s="43">
        <v>7419.1257235900002</v>
      </c>
      <c r="K22" s="43">
        <v>2641.3499865799999</v>
      </c>
      <c r="L22" s="43">
        <v>3561.7378629300001</v>
      </c>
      <c r="M22" s="43">
        <v>1216.0378740799999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22146.87054896</v>
      </c>
      <c r="C23" s="43">
        <f t="shared" si="1"/>
        <v>10597.59066116</v>
      </c>
      <c r="D23" s="43">
        <f t="shared" si="2"/>
        <v>8919.8169248600007</v>
      </c>
      <c r="E23" s="43">
        <f t="shared" si="3"/>
        <v>2629.4629629400001</v>
      </c>
      <c r="F23" s="43">
        <v>14315.05682718</v>
      </c>
      <c r="G23" s="43">
        <v>7861.1559810500003</v>
      </c>
      <c r="H23" s="43">
        <v>5287.5748366500002</v>
      </c>
      <c r="I23" s="43">
        <v>1166.32600948</v>
      </c>
      <c r="J23" s="43">
        <v>7831.8137217800004</v>
      </c>
      <c r="K23" s="43">
        <v>2736.43468011</v>
      </c>
      <c r="L23" s="43">
        <v>3632.24208821</v>
      </c>
      <c r="M23" s="43">
        <v>1463.1369534600001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22270.45152943</v>
      </c>
      <c r="C24" s="43">
        <f t="shared" si="1"/>
        <v>10694.88370907</v>
      </c>
      <c r="D24" s="43">
        <f t="shared" si="2"/>
        <v>8965.2209005099994</v>
      </c>
      <c r="E24" s="43">
        <f t="shared" si="3"/>
        <v>2610.3469198499997</v>
      </c>
      <c r="F24" s="43">
        <v>14245.19578776</v>
      </c>
      <c r="G24" s="43">
        <v>7692.8339167900003</v>
      </c>
      <c r="H24" s="43">
        <v>5393.2466236199998</v>
      </c>
      <c r="I24" s="43">
        <v>1159.1152473499999</v>
      </c>
      <c r="J24" s="43">
        <v>8025.2557416700001</v>
      </c>
      <c r="K24" s="43">
        <v>3002.04979228</v>
      </c>
      <c r="L24" s="43">
        <v>3571.9742768900001</v>
      </c>
      <c r="M24" s="43">
        <v>1451.2316725000001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22567.57769387</v>
      </c>
      <c r="C25" s="43">
        <f t="shared" si="1"/>
        <v>10779.60033834</v>
      </c>
      <c r="D25" s="43">
        <f t="shared" si="2"/>
        <v>9060.8567572200009</v>
      </c>
      <c r="E25" s="43">
        <f t="shared" si="3"/>
        <v>2727.1205983099999</v>
      </c>
      <c r="F25" s="43">
        <v>14033.11908368</v>
      </c>
      <c r="G25" s="43">
        <v>7395.0273027200001</v>
      </c>
      <c r="H25" s="43">
        <v>5418.1612188600002</v>
      </c>
      <c r="I25" s="43">
        <v>1219.9305621000001</v>
      </c>
      <c r="J25" s="43">
        <v>8534.4586101900004</v>
      </c>
      <c r="K25" s="43">
        <v>3384.5730356200002</v>
      </c>
      <c r="L25" s="43">
        <v>3642.6955383599998</v>
      </c>
      <c r="M25" s="43">
        <v>1507.19003621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23043.926940009998</v>
      </c>
      <c r="C26" s="43">
        <f t="shared" si="1"/>
        <v>10812.7274416</v>
      </c>
      <c r="D26" s="43">
        <f t="shared" si="2"/>
        <v>9540.0943745900004</v>
      </c>
      <c r="E26" s="43">
        <f t="shared" si="3"/>
        <v>2691.1051238199998</v>
      </c>
      <c r="F26" s="43">
        <v>14384.081989329999</v>
      </c>
      <c r="G26" s="43">
        <v>7618.6603799799996</v>
      </c>
      <c r="H26" s="43">
        <v>5541.88602137</v>
      </c>
      <c r="I26" s="43">
        <v>1223.5355879799999</v>
      </c>
      <c r="J26" s="43">
        <v>8659.8449506800007</v>
      </c>
      <c r="K26" s="43">
        <v>3194.06706162</v>
      </c>
      <c r="L26" s="43">
        <v>3998.2083532199999</v>
      </c>
      <c r="M26" s="43">
        <v>1467.5695358400001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23378.941531889999</v>
      </c>
      <c r="C27" s="43">
        <f t="shared" si="1"/>
        <v>11486.74664843</v>
      </c>
      <c r="D27" s="43">
        <f t="shared" si="2"/>
        <v>9207.7594463700007</v>
      </c>
      <c r="E27" s="43">
        <f t="shared" si="3"/>
        <v>2684.4354370900001</v>
      </c>
      <c r="F27" s="43">
        <v>14819.89932758</v>
      </c>
      <c r="G27" s="43">
        <v>8243.4522298499996</v>
      </c>
      <c r="H27" s="43">
        <v>5331.0247128999999</v>
      </c>
      <c r="I27" s="43">
        <v>1245.4223848300001</v>
      </c>
      <c r="J27" s="43">
        <v>8559.0422043100007</v>
      </c>
      <c r="K27" s="43">
        <v>3243.2944185800002</v>
      </c>
      <c r="L27" s="43">
        <v>3876.7347334699998</v>
      </c>
      <c r="M27" s="43">
        <v>1439.01305226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23846.04249869</v>
      </c>
      <c r="C28" s="43">
        <f t="shared" si="1"/>
        <v>11812.43646791</v>
      </c>
      <c r="D28" s="43">
        <f t="shared" si="2"/>
        <v>9309.76091447</v>
      </c>
      <c r="E28" s="43">
        <f t="shared" si="3"/>
        <v>2723.8451163099999</v>
      </c>
      <c r="F28" s="43">
        <v>15143.22905824</v>
      </c>
      <c r="G28" s="43">
        <v>8474.5040302899997</v>
      </c>
      <c r="H28" s="43">
        <v>5382.9851503800001</v>
      </c>
      <c r="I28" s="43">
        <v>1285.7398775700001</v>
      </c>
      <c r="J28" s="43">
        <v>8702.8134404499997</v>
      </c>
      <c r="K28" s="43">
        <v>3337.9324376200002</v>
      </c>
      <c r="L28" s="43">
        <v>3926.7757640899999</v>
      </c>
      <c r="M28" s="43">
        <v>1438.10523874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23560.282682950001</v>
      </c>
      <c r="C29" s="43">
        <f t="shared" si="1"/>
        <v>12004.363124330001</v>
      </c>
      <c r="D29" s="43">
        <f t="shared" si="2"/>
        <v>8853.8972400000002</v>
      </c>
      <c r="E29" s="43">
        <f t="shared" si="3"/>
        <v>2702.0223186200001</v>
      </c>
      <c r="F29" s="43">
        <v>14880.01487907</v>
      </c>
      <c r="G29" s="43">
        <v>8464.0934914099998</v>
      </c>
      <c r="H29" s="43">
        <v>5138.9478348100001</v>
      </c>
      <c r="I29" s="43">
        <v>1276.97355285</v>
      </c>
      <c r="J29" s="43">
        <v>8680.2678038800004</v>
      </c>
      <c r="K29" s="43">
        <v>3540.2696329199998</v>
      </c>
      <c r="L29" s="43">
        <v>3714.9494051900001</v>
      </c>
      <c r="M29" s="43">
        <v>1425.04876577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23668.382816360001</v>
      </c>
      <c r="C30" s="43">
        <f t="shared" si="1"/>
        <v>12310.64270081</v>
      </c>
      <c r="D30" s="43">
        <f t="shared" si="2"/>
        <v>8700.6868463800001</v>
      </c>
      <c r="E30" s="43">
        <f t="shared" si="3"/>
        <v>2657.05326917</v>
      </c>
      <c r="F30" s="43">
        <v>15274.92387861</v>
      </c>
      <c r="G30" s="43">
        <v>8952.3214707799998</v>
      </c>
      <c r="H30" s="43">
        <v>5078.6251831700001</v>
      </c>
      <c r="I30" s="43">
        <v>1243.97722466</v>
      </c>
      <c r="J30" s="43">
        <v>8393.4589377499997</v>
      </c>
      <c r="K30" s="43">
        <v>3358.3212300300002</v>
      </c>
      <c r="L30" s="43">
        <v>3622.06166321</v>
      </c>
      <c r="M30" s="43">
        <v>1413.07604451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24457.259740509999</v>
      </c>
      <c r="C31" s="43">
        <f t="shared" si="1"/>
        <v>13222.91224256</v>
      </c>
      <c r="D31" s="43">
        <f t="shared" si="2"/>
        <v>8671.78519418</v>
      </c>
      <c r="E31" s="43">
        <f t="shared" si="3"/>
        <v>2562.5623037699997</v>
      </c>
      <c r="F31" s="43">
        <v>16157.59274271</v>
      </c>
      <c r="G31" s="43">
        <v>9782.1343163300007</v>
      </c>
      <c r="H31" s="43">
        <v>5195.9317379000004</v>
      </c>
      <c r="I31" s="43">
        <v>1179.5266884800001</v>
      </c>
      <c r="J31" s="43">
        <v>8299.6669978000009</v>
      </c>
      <c r="K31" s="43">
        <v>3440.77792623</v>
      </c>
      <c r="L31" s="43">
        <v>3475.85345628</v>
      </c>
      <c r="M31" s="43">
        <v>1383.0356152899999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25264.121362000002</v>
      </c>
      <c r="C32" s="43">
        <f t="shared" si="1"/>
        <v>13341.13772509</v>
      </c>
      <c r="D32" s="43">
        <f t="shared" si="2"/>
        <v>9301.5770635500012</v>
      </c>
      <c r="E32" s="43">
        <f t="shared" si="3"/>
        <v>2621.40657336</v>
      </c>
      <c r="F32" s="43">
        <v>16424.333165200002</v>
      </c>
      <c r="G32" s="43">
        <v>10032.40933859</v>
      </c>
      <c r="H32" s="43">
        <v>5139.9129398200002</v>
      </c>
      <c r="I32" s="43">
        <v>1252.0108867900001</v>
      </c>
      <c r="J32" s="43">
        <v>8839.7881968000002</v>
      </c>
      <c r="K32" s="43">
        <v>3308.7283864999999</v>
      </c>
      <c r="L32" s="43">
        <v>4161.66412373</v>
      </c>
      <c r="M32" s="43">
        <v>1369.39568657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25522.253675939999</v>
      </c>
      <c r="C33" s="43">
        <f t="shared" si="1"/>
        <v>13671.84613781</v>
      </c>
      <c r="D33" s="43">
        <f t="shared" si="2"/>
        <v>9387.2151836199992</v>
      </c>
      <c r="E33" s="43">
        <f t="shared" si="3"/>
        <v>2463.1923545099999</v>
      </c>
      <c r="F33" s="43">
        <v>16525.818832569999</v>
      </c>
      <c r="G33" s="43">
        <v>10192.172110850001</v>
      </c>
      <c r="H33" s="43">
        <v>5229.3047177799999</v>
      </c>
      <c r="I33" s="43">
        <v>1104.34200394</v>
      </c>
      <c r="J33" s="43">
        <v>8996.4348433699997</v>
      </c>
      <c r="K33" s="43">
        <v>3479.67402696</v>
      </c>
      <c r="L33" s="43">
        <v>4157.9104658400001</v>
      </c>
      <c r="M33" s="43">
        <v>1358.85035057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25733.691109079999</v>
      </c>
      <c r="C34" s="43">
        <f t="shared" si="1"/>
        <v>13925.235522700001</v>
      </c>
      <c r="D34" s="43">
        <f t="shared" si="2"/>
        <v>9400.2410482000014</v>
      </c>
      <c r="E34" s="43">
        <f t="shared" si="3"/>
        <v>2408.2145381800001</v>
      </c>
      <c r="F34" s="43">
        <v>16725.797620339999</v>
      </c>
      <c r="G34" s="43">
        <v>10447.364736560001</v>
      </c>
      <c r="H34" s="43">
        <v>5189.7376722600002</v>
      </c>
      <c r="I34" s="43">
        <v>1088.6952115199999</v>
      </c>
      <c r="J34" s="43">
        <v>9007.8934887399992</v>
      </c>
      <c r="K34" s="43">
        <v>3477.8707861399998</v>
      </c>
      <c r="L34" s="43">
        <v>4210.5033759400003</v>
      </c>
      <c r="M34" s="43">
        <v>1319.5193266599999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25315.382173620001</v>
      </c>
      <c r="C35" s="43">
        <f t="shared" si="1"/>
        <v>13568.85019623</v>
      </c>
      <c r="D35" s="43">
        <f t="shared" si="2"/>
        <v>9410.5779008999998</v>
      </c>
      <c r="E35" s="43">
        <f t="shared" si="3"/>
        <v>2335.9540764900003</v>
      </c>
      <c r="F35" s="43">
        <v>16231.36774177</v>
      </c>
      <c r="G35" s="43">
        <v>10141.534088259999</v>
      </c>
      <c r="H35" s="43">
        <v>5037.6085518</v>
      </c>
      <c r="I35" s="43">
        <v>1052.22510171</v>
      </c>
      <c r="J35" s="43">
        <v>9084.0144318500006</v>
      </c>
      <c r="K35" s="43">
        <v>3427.3161079699998</v>
      </c>
      <c r="L35" s="43">
        <v>4372.9693490999998</v>
      </c>
      <c r="M35" s="43">
        <v>1283.72897478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25744.920149450001</v>
      </c>
      <c r="C36" s="43">
        <f t="shared" si="1"/>
        <v>13296.10589406</v>
      </c>
      <c r="D36" s="43">
        <f t="shared" si="2"/>
        <v>10102.69210737</v>
      </c>
      <c r="E36" s="43">
        <f t="shared" si="3"/>
        <v>2346.1221480200002</v>
      </c>
      <c r="F36" s="43">
        <v>16589.331957859999</v>
      </c>
      <c r="G36" s="43">
        <v>9964.43140537</v>
      </c>
      <c r="H36" s="43">
        <v>5597.5362602900004</v>
      </c>
      <c r="I36" s="43">
        <v>1027.3642921999999</v>
      </c>
      <c r="J36" s="43">
        <v>9155.5881915900009</v>
      </c>
      <c r="K36" s="43">
        <v>3331.6744886900001</v>
      </c>
      <c r="L36" s="43">
        <v>4505.1558470800001</v>
      </c>
      <c r="M36" s="43">
        <v>1318.75785582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26273.585163039999</v>
      </c>
      <c r="C37" s="43">
        <f t="shared" si="1"/>
        <v>13990.325107249999</v>
      </c>
      <c r="D37" s="43">
        <f t="shared" si="2"/>
        <v>9989.1906536999995</v>
      </c>
      <c r="E37" s="43">
        <f t="shared" si="3"/>
        <v>2294.06940209</v>
      </c>
      <c r="F37" s="43">
        <v>17341.94375482</v>
      </c>
      <c r="G37" s="43">
        <v>10714.208153879999</v>
      </c>
      <c r="H37" s="43">
        <v>5601.8911216799997</v>
      </c>
      <c r="I37" s="43">
        <v>1025.8444792600001</v>
      </c>
      <c r="J37" s="43">
        <v>8931.6414082200008</v>
      </c>
      <c r="K37" s="43">
        <v>3276.1169533699999</v>
      </c>
      <c r="L37" s="43">
        <v>4387.2995320199998</v>
      </c>
      <c r="M37" s="43">
        <v>1268.22492283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26484.285456680002</v>
      </c>
      <c r="C38" s="43">
        <f t="shared" si="1"/>
        <v>13948.19324004</v>
      </c>
      <c r="D38" s="43">
        <f t="shared" si="2"/>
        <v>10264.604026050001</v>
      </c>
      <c r="E38" s="43">
        <f t="shared" si="3"/>
        <v>2271.4881905900002</v>
      </c>
      <c r="F38" s="43">
        <v>17789.25868219</v>
      </c>
      <c r="G38" s="43">
        <v>10924.73292842</v>
      </c>
      <c r="H38" s="43">
        <v>5850.54566651</v>
      </c>
      <c r="I38" s="43">
        <v>1013.98008726</v>
      </c>
      <c r="J38" s="43">
        <v>8695.0267744899993</v>
      </c>
      <c r="K38" s="43">
        <v>3023.4603116200001</v>
      </c>
      <c r="L38" s="43">
        <v>4414.0583595400003</v>
      </c>
      <c r="M38" s="43">
        <v>1257.50810333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26639.955720630001</v>
      </c>
      <c r="C39" s="43">
        <f t="shared" si="1"/>
        <v>14301.236377609999</v>
      </c>
      <c r="D39" s="43">
        <f t="shared" si="2"/>
        <v>10111.13305889</v>
      </c>
      <c r="E39" s="43">
        <f t="shared" si="3"/>
        <v>2227.58628413</v>
      </c>
      <c r="F39" s="43">
        <v>17958.316474179999</v>
      </c>
      <c r="G39" s="43">
        <v>11405.25300578</v>
      </c>
      <c r="H39" s="43">
        <v>5572.20555229</v>
      </c>
      <c r="I39" s="43">
        <v>980.85791611000002</v>
      </c>
      <c r="J39" s="43">
        <v>8681.6392464500004</v>
      </c>
      <c r="K39" s="43">
        <v>2895.9833718300001</v>
      </c>
      <c r="L39" s="43">
        <v>4538.9275066</v>
      </c>
      <c r="M39" s="43">
        <v>1246.7283680200001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27190.339891439999</v>
      </c>
      <c r="C40" s="43">
        <f t="shared" si="1"/>
        <v>14795.538311</v>
      </c>
      <c r="D40" s="43">
        <f t="shared" si="2"/>
        <v>10159.656151629999</v>
      </c>
      <c r="E40" s="43">
        <f t="shared" si="3"/>
        <v>2235.1454288100003</v>
      </c>
      <c r="F40" s="43">
        <v>17924.398816590001</v>
      </c>
      <c r="G40" s="43">
        <v>11432.853677679999</v>
      </c>
      <c r="H40" s="43">
        <v>5496.9183241000001</v>
      </c>
      <c r="I40" s="43">
        <v>994.62681481000004</v>
      </c>
      <c r="J40" s="43">
        <v>9265.9410748499995</v>
      </c>
      <c r="K40" s="43">
        <v>3362.6846333200001</v>
      </c>
      <c r="L40" s="43">
        <v>4662.7378275299998</v>
      </c>
      <c r="M40" s="43">
        <v>1240.5186140000001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27424.083056179999</v>
      </c>
      <c r="C41" s="43">
        <f t="shared" si="1"/>
        <v>14081.583379610001</v>
      </c>
      <c r="D41" s="43">
        <f t="shared" si="2"/>
        <v>11250.42552979</v>
      </c>
      <c r="E41" s="43">
        <f t="shared" si="3"/>
        <v>2092.0741467799999</v>
      </c>
      <c r="F41" s="43">
        <v>17961.07374136</v>
      </c>
      <c r="G41" s="43">
        <v>11093.954451600001</v>
      </c>
      <c r="H41" s="43">
        <v>5869.18313382</v>
      </c>
      <c r="I41" s="43">
        <v>997.93615594000005</v>
      </c>
      <c r="J41" s="43">
        <v>9463.0093148199994</v>
      </c>
      <c r="K41" s="43">
        <v>2987.62892801</v>
      </c>
      <c r="L41" s="43">
        <v>5381.24239597</v>
      </c>
      <c r="M41" s="43">
        <v>1094.1379908399999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27383.27793488</v>
      </c>
      <c r="C42" s="43">
        <f t="shared" si="1"/>
        <v>14135.84324627</v>
      </c>
      <c r="D42" s="43">
        <f t="shared" si="2"/>
        <v>11373.675083040001</v>
      </c>
      <c r="E42" s="43">
        <f t="shared" si="3"/>
        <v>1873.7596055700001</v>
      </c>
      <c r="F42" s="43">
        <v>18078.22876364</v>
      </c>
      <c r="G42" s="43">
        <v>11115.21837902</v>
      </c>
      <c r="H42" s="43">
        <v>6023.1088489900003</v>
      </c>
      <c r="I42" s="43">
        <v>939.90153563000001</v>
      </c>
      <c r="J42" s="43">
        <v>9305.0491712399999</v>
      </c>
      <c r="K42" s="43">
        <v>3020.6248672500001</v>
      </c>
      <c r="L42" s="43">
        <v>5350.5662340500003</v>
      </c>
      <c r="M42" s="43">
        <v>933.85806993999995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27822.018490959999</v>
      </c>
      <c r="C43" s="43">
        <f t="shared" si="1"/>
        <v>14421.29527056</v>
      </c>
      <c r="D43" s="43">
        <f t="shared" si="2"/>
        <v>11428.23268709</v>
      </c>
      <c r="E43" s="43">
        <f t="shared" si="3"/>
        <v>1972.49053331</v>
      </c>
      <c r="F43" s="43">
        <v>18593.614176570001</v>
      </c>
      <c r="G43" s="43">
        <v>11562.4771031</v>
      </c>
      <c r="H43" s="43">
        <v>5951.0130828700003</v>
      </c>
      <c r="I43" s="43">
        <v>1080.1239906000001</v>
      </c>
      <c r="J43" s="43">
        <v>9228.4043143899999</v>
      </c>
      <c r="K43" s="43">
        <v>2858.81816746</v>
      </c>
      <c r="L43" s="43">
        <v>5477.2196042200003</v>
      </c>
      <c r="M43" s="43">
        <v>892.36654270999998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28121.311425690001</v>
      </c>
      <c r="C44" s="43">
        <f t="shared" si="1"/>
        <v>14574.241948670002</v>
      </c>
      <c r="D44" s="43">
        <f t="shared" si="2"/>
        <v>11522.712774060001</v>
      </c>
      <c r="E44" s="43">
        <f t="shared" si="3"/>
        <v>2024.3567029599999</v>
      </c>
      <c r="F44" s="43">
        <v>19018.85246328</v>
      </c>
      <c r="G44" s="43">
        <v>11696.850484230001</v>
      </c>
      <c r="H44" s="43">
        <v>6053.3230127099996</v>
      </c>
      <c r="I44" s="43">
        <v>1268.67896634</v>
      </c>
      <c r="J44" s="43">
        <v>9102.4589624100008</v>
      </c>
      <c r="K44" s="43">
        <v>2877.3914644400002</v>
      </c>
      <c r="L44" s="43">
        <v>5469.3897613500003</v>
      </c>
      <c r="M44" s="43">
        <v>755.67773662000002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29058.572953530002</v>
      </c>
      <c r="C45" s="43">
        <f t="shared" si="1"/>
        <v>15515.769563420001</v>
      </c>
      <c r="D45" s="43">
        <f t="shared" si="2"/>
        <v>11548.70489318</v>
      </c>
      <c r="E45" s="43">
        <f t="shared" si="3"/>
        <v>1994.0984969300002</v>
      </c>
      <c r="F45" s="43">
        <v>19368.752343880002</v>
      </c>
      <c r="G45" s="43">
        <v>12090.835747540001</v>
      </c>
      <c r="H45" s="43">
        <v>6031.8224562699997</v>
      </c>
      <c r="I45" s="43">
        <v>1246.0941400700001</v>
      </c>
      <c r="J45" s="43">
        <v>9689.8206096499998</v>
      </c>
      <c r="K45" s="43">
        <v>3424.9338158800001</v>
      </c>
      <c r="L45" s="43">
        <v>5516.8824369100003</v>
      </c>
      <c r="M45" s="43">
        <v>748.00435686000003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29452.187347039999</v>
      </c>
      <c r="C46" s="43">
        <f t="shared" si="1"/>
        <v>15767.24458604</v>
      </c>
      <c r="D46" s="43">
        <f t="shared" si="2"/>
        <v>11714.347112240001</v>
      </c>
      <c r="E46" s="43">
        <f t="shared" si="3"/>
        <v>1970.5956487600001</v>
      </c>
      <c r="F46" s="43">
        <v>19983.028040000001</v>
      </c>
      <c r="G46" s="43">
        <v>12692.979362329999</v>
      </c>
      <c r="H46" s="43">
        <v>6071.19604523</v>
      </c>
      <c r="I46" s="43">
        <v>1218.85263244</v>
      </c>
      <c r="J46" s="43">
        <v>9469.1593070399995</v>
      </c>
      <c r="K46" s="43">
        <v>3074.2652237100001</v>
      </c>
      <c r="L46" s="43">
        <v>5643.1510670099997</v>
      </c>
      <c r="M46" s="43">
        <v>751.74301632000004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29720.691147090001</v>
      </c>
      <c r="C47" s="43">
        <f t="shared" si="1"/>
        <v>15942.171089020001</v>
      </c>
      <c r="D47" s="43">
        <f t="shared" si="2"/>
        <v>11831.381642709999</v>
      </c>
      <c r="E47" s="43">
        <f t="shared" si="3"/>
        <v>1947.1384153600002</v>
      </c>
      <c r="F47" s="43">
        <v>20228.890922629998</v>
      </c>
      <c r="G47" s="43">
        <v>12849.220176500001</v>
      </c>
      <c r="H47" s="43">
        <v>6175.9702856800004</v>
      </c>
      <c r="I47" s="43">
        <v>1203.70046045</v>
      </c>
      <c r="J47" s="43">
        <v>9491.8002244599993</v>
      </c>
      <c r="K47" s="43">
        <v>3092.9509125200002</v>
      </c>
      <c r="L47" s="43">
        <v>5655.4113570299996</v>
      </c>
      <c r="M47" s="43">
        <v>743.43795491000003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32433.455301120001</v>
      </c>
      <c r="C48" s="43">
        <f t="shared" si="1"/>
        <v>16652.231089569999</v>
      </c>
      <c r="D48" s="43">
        <f t="shared" si="2"/>
        <v>13538.523900389999</v>
      </c>
      <c r="E48" s="43">
        <f t="shared" si="3"/>
        <v>2242.7003111599997</v>
      </c>
      <c r="F48" s="43">
        <v>20632.255393129999</v>
      </c>
      <c r="G48" s="43">
        <v>12893.86573659</v>
      </c>
      <c r="H48" s="43">
        <v>6400.50095005</v>
      </c>
      <c r="I48" s="43">
        <v>1337.88870649</v>
      </c>
      <c r="J48" s="43">
        <v>11801.19990799</v>
      </c>
      <c r="K48" s="43">
        <v>3758.3653529799999</v>
      </c>
      <c r="L48" s="43">
        <v>7138.0229503399996</v>
      </c>
      <c r="M48" s="43">
        <v>904.81160466999995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33223.449166879996</v>
      </c>
      <c r="C49" s="43">
        <f t="shared" si="1"/>
        <v>17020.96394641</v>
      </c>
      <c r="D49" s="43">
        <f t="shared" si="2"/>
        <v>14017.250360419999</v>
      </c>
      <c r="E49" s="43">
        <f t="shared" si="3"/>
        <v>2185.23486005</v>
      </c>
      <c r="F49" s="43">
        <v>20527.46934209</v>
      </c>
      <c r="G49" s="43">
        <v>12929.70078401</v>
      </c>
      <c r="H49" s="43">
        <v>6278.9190141600002</v>
      </c>
      <c r="I49" s="43">
        <v>1318.8495439200001</v>
      </c>
      <c r="J49" s="43">
        <v>12695.97982479</v>
      </c>
      <c r="K49" s="43">
        <v>4091.2631624000001</v>
      </c>
      <c r="L49" s="43">
        <v>7738.3313462599999</v>
      </c>
      <c r="M49" s="43">
        <v>866.38531612999998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33869.278269750001</v>
      </c>
      <c r="C50" s="43">
        <f t="shared" si="1"/>
        <v>17721.574425729999</v>
      </c>
      <c r="D50" s="43">
        <f t="shared" si="2"/>
        <v>13872.577154340001</v>
      </c>
      <c r="E50" s="43">
        <f t="shared" si="3"/>
        <v>2275.1266896800003</v>
      </c>
      <c r="F50" s="43">
        <v>21000.174959700002</v>
      </c>
      <c r="G50" s="43">
        <v>13558.588476970001</v>
      </c>
      <c r="H50" s="43">
        <v>6075.1769113399996</v>
      </c>
      <c r="I50" s="43">
        <v>1366.4095713900001</v>
      </c>
      <c r="J50" s="43">
        <v>12869.103310050001</v>
      </c>
      <c r="K50" s="43">
        <v>4162.9859487599997</v>
      </c>
      <c r="L50" s="43">
        <v>7797.400243</v>
      </c>
      <c r="M50" s="43">
        <v>908.71711829000003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34181.567853760003</v>
      </c>
      <c r="C51" s="43">
        <f t="shared" si="1"/>
        <v>17866.0114073</v>
      </c>
      <c r="D51" s="43">
        <f t="shared" si="2"/>
        <v>14029.952753179999</v>
      </c>
      <c r="E51" s="43">
        <f t="shared" si="3"/>
        <v>2285.6036932799998</v>
      </c>
      <c r="F51" s="43">
        <v>20829.953251570001</v>
      </c>
      <c r="G51" s="43">
        <v>13560.922725349999</v>
      </c>
      <c r="H51" s="43">
        <v>5937.5884856299999</v>
      </c>
      <c r="I51" s="43">
        <v>1331.44204059</v>
      </c>
      <c r="J51" s="43">
        <v>13351.61460219</v>
      </c>
      <c r="K51" s="43">
        <v>4305.0886819500001</v>
      </c>
      <c r="L51" s="43">
        <v>8092.3642675499996</v>
      </c>
      <c r="M51" s="43">
        <v>954.16165268999998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33989.09303733</v>
      </c>
      <c r="C52" s="43">
        <f t="shared" si="1"/>
        <v>17338.74501594</v>
      </c>
      <c r="D52" s="43">
        <f t="shared" si="2"/>
        <v>14331.087093210001</v>
      </c>
      <c r="E52" s="43">
        <f t="shared" si="3"/>
        <v>2319.2609281800001</v>
      </c>
      <c r="F52" s="43">
        <v>20711.733172190001</v>
      </c>
      <c r="G52" s="43">
        <v>13235.447903910001</v>
      </c>
      <c r="H52" s="43">
        <v>6132.9540769300002</v>
      </c>
      <c r="I52" s="43">
        <v>1343.3311913499999</v>
      </c>
      <c r="J52" s="43">
        <v>13277.359865140001</v>
      </c>
      <c r="K52" s="43">
        <v>4103.2971120299999</v>
      </c>
      <c r="L52" s="43">
        <v>8198.1330162800004</v>
      </c>
      <c r="M52" s="43">
        <v>975.92973683000002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33539.457431499999</v>
      </c>
      <c r="C53" s="43">
        <f t="shared" si="1"/>
        <v>17025.302607109999</v>
      </c>
      <c r="D53" s="43">
        <f t="shared" si="2"/>
        <v>14498.966331899999</v>
      </c>
      <c r="E53" s="43">
        <f t="shared" si="3"/>
        <v>2015.18849249</v>
      </c>
      <c r="F53" s="43">
        <v>20453.750164829999</v>
      </c>
      <c r="G53" s="43">
        <v>12972.747601900001</v>
      </c>
      <c r="H53" s="43">
        <v>6162.5768232199998</v>
      </c>
      <c r="I53" s="43">
        <v>1318.42573971</v>
      </c>
      <c r="J53" s="43">
        <v>13085.707266670001</v>
      </c>
      <c r="K53" s="43">
        <v>4052.5550052100002</v>
      </c>
      <c r="L53" s="43">
        <v>8336.3895086800003</v>
      </c>
      <c r="M53" s="43">
        <v>696.76275278000003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34748.460284280001</v>
      </c>
      <c r="C54" s="43">
        <f t="shared" si="1"/>
        <v>17224.580621320001</v>
      </c>
      <c r="D54" s="43">
        <f t="shared" si="2"/>
        <v>15746.71314057</v>
      </c>
      <c r="E54" s="43">
        <f t="shared" si="3"/>
        <v>1777.16652239</v>
      </c>
      <c r="F54" s="43">
        <v>20448.18842147</v>
      </c>
      <c r="G54" s="43">
        <v>12771.59069678</v>
      </c>
      <c r="H54" s="43">
        <v>6461.89197169</v>
      </c>
      <c r="I54" s="43">
        <v>1214.705753</v>
      </c>
      <c r="J54" s="43">
        <v>14300.271862809999</v>
      </c>
      <c r="K54" s="43">
        <v>4452.9899245400002</v>
      </c>
      <c r="L54" s="43">
        <v>9284.8211688800002</v>
      </c>
      <c r="M54" s="43">
        <v>562.46076939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34030.769342090003</v>
      </c>
      <c r="C55" s="43">
        <f t="shared" si="1"/>
        <v>16993.122496240001</v>
      </c>
      <c r="D55" s="43">
        <f t="shared" si="2"/>
        <v>15325.279748749999</v>
      </c>
      <c r="E55" s="43">
        <f t="shared" si="3"/>
        <v>1712.3670971000001</v>
      </c>
      <c r="F55" s="43">
        <v>20765.50941174</v>
      </c>
      <c r="G55" s="43">
        <v>12905.50014654</v>
      </c>
      <c r="H55" s="43">
        <v>6647.91022299</v>
      </c>
      <c r="I55" s="43">
        <v>1212.0990422100001</v>
      </c>
      <c r="J55" s="43">
        <v>13265.259930349999</v>
      </c>
      <c r="K55" s="43">
        <v>4087.6223497000001</v>
      </c>
      <c r="L55" s="43">
        <v>8677.3695257599993</v>
      </c>
      <c r="M55" s="43">
        <v>500.26805488999997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33365.523042879999</v>
      </c>
      <c r="C56" s="43">
        <f t="shared" si="1"/>
        <v>16813.58238077</v>
      </c>
      <c r="D56" s="43">
        <f t="shared" si="2"/>
        <v>14872.547471710001</v>
      </c>
      <c r="E56" s="43">
        <f t="shared" si="3"/>
        <v>1679.3931904000001</v>
      </c>
      <c r="F56" s="43">
        <v>20582.120224589999</v>
      </c>
      <c r="G56" s="43">
        <v>13073.79657371</v>
      </c>
      <c r="H56" s="43">
        <v>6320.16167993</v>
      </c>
      <c r="I56" s="43">
        <v>1188.1619709500001</v>
      </c>
      <c r="J56" s="43">
        <v>12783.40281829</v>
      </c>
      <c r="K56" s="43">
        <v>3739.78580706</v>
      </c>
      <c r="L56" s="43">
        <v>8552.3857917799996</v>
      </c>
      <c r="M56" s="43">
        <v>491.23121945000003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35821.282872340002</v>
      </c>
      <c r="C57" s="43">
        <f t="shared" si="1"/>
        <v>17519.438438649999</v>
      </c>
      <c r="D57" s="43">
        <f t="shared" si="2"/>
        <v>16367.087571749998</v>
      </c>
      <c r="E57" s="43">
        <f t="shared" si="3"/>
        <v>1934.7568619399999</v>
      </c>
      <c r="F57" s="43">
        <v>20642.695675880001</v>
      </c>
      <c r="G57" s="43">
        <v>13208.577696689999</v>
      </c>
      <c r="H57" s="43">
        <v>6255.5922123999999</v>
      </c>
      <c r="I57" s="43">
        <v>1178.52576679</v>
      </c>
      <c r="J57" s="43">
        <v>15178.587196459999</v>
      </c>
      <c r="K57" s="43">
        <v>4310.8607419600003</v>
      </c>
      <c r="L57" s="43">
        <v>10111.495359349999</v>
      </c>
      <c r="M57" s="43">
        <v>756.23109514999999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33901.273528539998</v>
      </c>
      <c r="C58" s="43">
        <f t="shared" si="1"/>
        <v>16555.260643689999</v>
      </c>
      <c r="D58" s="43">
        <f t="shared" si="2"/>
        <v>15766.03053403</v>
      </c>
      <c r="E58" s="43">
        <f t="shared" si="3"/>
        <v>1579.98235082</v>
      </c>
      <c r="F58" s="43">
        <v>19811.955777030002</v>
      </c>
      <c r="G58" s="43">
        <v>12521.69604524</v>
      </c>
      <c r="H58" s="43">
        <v>6128.6920282999999</v>
      </c>
      <c r="I58" s="43">
        <v>1161.56770349</v>
      </c>
      <c r="J58" s="43">
        <v>14089.31775151</v>
      </c>
      <c r="K58" s="43">
        <v>4033.5645984500002</v>
      </c>
      <c r="L58" s="43">
        <v>9637.3385057300002</v>
      </c>
      <c r="M58" s="43">
        <v>418.41464732999998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32815.238046159997</v>
      </c>
      <c r="C59" s="43">
        <f t="shared" si="1"/>
        <v>15824.092248909999</v>
      </c>
      <c r="D59" s="43">
        <f t="shared" si="2"/>
        <v>15392.67999298</v>
      </c>
      <c r="E59" s="43">
        <f t="shared" si="3"/>
        <v>1598.4658042699998</v>
      </c>
      <c r="F59" s="43">
        <v>19762.767579769999</v>
      </c>
      <c r="G59" s="43">
        <v>12681.9154117</v>
      </c>
      <c r="H59" s="43">
        <v>5887.5925640100004</v>
      </c>
      <c r="I59" s="43">
        <v>1193.2596040599999</v>
      </c>
      <c r="J59" s="43">
        <v>13052.470466389999</v>
      </c>
      <c r="K59" s="43">
        <v>3142.17683721</v>
      </c>
      <c r="L59" s="43">
        <v>9505.0874289700005</v>
      </c>
      <c r="M59" s="43">
        <v>405.20620021000002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41925.52707846</v>
      </c>
      <c r="C60" s="43">
        <f t="shared" si="1"/>
        <v>18442.868780329998</v>
      </c>
      <c r="D60" s="43">
        <f t="shared" si="2"/>
        <v>21564.700408180001</v>
      </c>
      <c r="E60" s="43">
        <f t="shared" si="3"/>
        <v>1917.95788995</v>
      </c>
      <c r="F60" s="43">
        <v>19654.438127329999</v>
      </c>
      <c r="G60" s="43">
        <v>12557.672661299999</v>
      </c>
      <c r="H60" s="43">
        <v>5872.34545746</v>
      </c>
      <c r="I60" s="43">
        <v>1224.4200085699999</v>
      </c>
      <c r="J60" s="43">
        <v>22271.088951130001</v>
      </c>
      <c r="K60" s="43">
        <v>5885.1961190299999</v>
      </c>
      <c r="L60" s="43">
        <v>15692.35495072</v>
      </c>
      <c r="M60" s="43">
        <v>693.53788138000004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37812.619415779998</v>
      </c>
      <c r="C61" s="43">
        <f t="shared" si="1"/>
        <v>17310.552017729999</v>
      </c>
      <c r="D61" s="43">
        <f t="shared" si="2"/>
        <v>18704.11980049</v>
      </c>
      <c r="E61" s="43">
        <f t="shared" si="3"/>
        <v>1797.9475975599998</v>
      </c>
      <c r="F61" s="43">
        <v>19739.916370539999</v>
      </c>
      <c r="G61" s="43">
        <v>12745.43864115</v>
      </c>
      <c r="H61" s="43">
        <v>5781.2215179699997</v>
      </c>
      <c r="I61" s="43">
        <v>1213.25621142</v>
      </c>
      <c r="J61" s="43">
        <v>18072.703045239999</v>
      </c>
      <c r="K61" s="43">
        <v>4565.1133765799996</v>
      </c>
      <c r="L61" s="43">
        <v>12922.89828252</v>
      </c>
      <c r="M61" s="43">
        <v>584.69138613999996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34047.199446240003</v>
      </c>
      <c r="C62" s="43">
        <f t="shared" si="1"/>
        <v>16837.064326569998</v>
      </c>
      <c r="D62" s="43">
        <f t="shared" si="2"/>
        <v>15493.345106050001</v>
      </c>
      <c r="E62" s="43">
        <f t="shared" si="3"/>
        <v>1716.7900136200001</v>
      </c>
      <c r="F62" s="43">
        <v>19773.4841394</v>
      </c>
      <c r="G62" s="43">
        <v>12799.75612452</v>
      </c>
      <c r="H62" s="43">
        <v>5793.3241913000002</v>
      </c>
      <c r="I62" s="43">
        <v>1180.4038235800001</v>
      </c>
      <c r="J62" s="43">
        <v>14273.71530684</v>
      </c>
      <c r="K62" s="43">
        <v>4037.3082020500001</v>
      </c>
      <c r="L62" s="43">
        <v>9700.0209147500009</v>
      </c>
      <c r="M62" s="43">
        <v>536.38619003999997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22464.850874380001</v>
      </c>
      <c r="C63" s="43">
        <f t="shared" si="1"/>
        <v>9640.9508395800003</v>
      </c>
      <c r="D63" s="43">
        <f t="shared" si="2"/>
        <v>11368.508817760001</v>
      </c>
      <c r="E63" s="43">
        <f t="shared" si="3"/>
        <v>1455.3912170399999</v>
      </c>
      <c r="F63" s="43">
        <v>9098.6313843700009</v>
      </c>
      <c r="G63" s="43">
        <v>5766.5456418399999</v>
      </c>
      <c r="H63" s="43">
        <v>2365.5501424399999</v>
      </c>
      <c r="I63" s="43">
        <v>966.53560009</v>
      </c>
      <c r="J63" s="43">
        <v>13366.21949001</v>
      </c>
      <c r="K63" s="43">
        <v>3874.4051977399999</v>
      </c>
      <c r="L63" s="43">
        <v>9002.9586753200001</v>
      </c>
      <c r="M63" s="43">
        <v>488.85561695000001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23201.426497960001</v>
      </c>
      <c r="C64" s="43">
        <f t="shared" si="1"/>
        <v>9487.5482132500001</v>
      </c>
      <c r="D64" s="43">
        <f t="shared" si="2"/>
        <v>12269.844752380001</v>
      </c>
      <c r="E64" s="43">
        <f t="shared" si="3"/>
        <v>1444.0335323300001</v>
      </c>
      <c r="F64" s="43">
        <v>9096.2575798199996</v>
      </c>
      <c r="G64" s="43">
        <v>5864.3386901800004</v>
      </c>
      <c r="H64" s="43">
        <v>2271.6382270499998</v>
      </c>
      <c r="I64" s="43">
        <v>960.28066259000002</v>
      </c>
      <c r="J64" s="43">
        <v>14105.16891814</v>
      </c>
      <c r="K64" s="43">
        <v>3623.2095230700002</v>
      </c>
      <c r="L64" s="43">
        <v>9998.2065253300007</v>
      </c>
      <c r="M64" s="43">
        <v>483.75286973999999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23528.304371260001</v>
      </c>
      <c r="C65" s="43">
        <f t="shared" si="1"/>
        <v>9982.60083743</v>
      </c>
      <c r="D65" s="43">
        <f t="shared" si="2"/>
        <v>12362.652533320001</v>
      </c>
      <c r="E65" s="43">
        <f t="shared" si="3"/>
        <v>1183.05100051</v>
      </c>
      <c r="F65" s="43">
        <v>9190.81182429</v>
      </c>
      <c r="G65" s="43">
        <v>6046.9001810500004</v>
      </c>
      <c r="H65" s="43">
        <v>2405.7681098799999</v>
      </c>
      <c r="I65" s="43">
        <v>738.14353335999999</v>
      </c>
      <c r="J65" s="43">
        <v>14337.492546969999</v>
      </c>
      <c r="K65" s="43">
        <v>3935.7006563800001</v>
      </c>
      <c r="L65" s="43">
        <v>9956.8844234400003</v>
      </c>
      <c r="M65" s="43">
        <v>444.90746715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23247.366300049998</v>
      </c>
      <c r="C66" s="43">
        <f t="shared" si="1"/>
        <v>10126.31502165</v>
      </c>
      <c r="D66" s="43">
        <f t="shared" si="2"/>
        <v>11959.101577200001</v>
      </c>
      <c r="E66" s="43">
        <f t="shared" si="3"/>
        <v>1161.9497012000002</v>
      </c>
      <c r="F66" s="43">
        <v>9349.3864033900009</v>
      </c>
      <c r="G66" s="43">
        <v>6131.9942473600004</v>
      </c>
      <c r="H66" s="43">
        <v>2481.4976519400002</v>
      </c>
      <c r="I66" s="43">
        <v>735.89450409000005</v>
      </c>
      <c r="J66" s="43">
        <v>13897.979896659999</v>
      </c>
      <c r="K66" s="43">
        <v>3994.3207742899999</v>
      </c>
      <c r="L66" s="43">
        <v>9477.6039252600003</v>
      </c>
      <c r="M66" s="43">
        <v>426.05519710999999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23440.178216230001</v>
      </c>
      <c r="C67" s="43">
        <f t="shared" si="1"/>
        <v>10177.60198238</v>
      </c>
      <c r="D67" s="43">
        <f t="shared" si="2"/>
        <v>12099.68904442</v>
      </c>
      <c r="E67" s="43">
        <f t="shared" si="3"/>
        <v>1162.88718943</v>
      </c>
      <c r="F67" s="43">
        <v>9450.9173616400003</v>
      </c>
      <c r="G67" s="43">
        <v>6083.0769141800001</v>
      </c>
      <c r="H67" s="43">
        <v>2624.98922141</v>
      </c>
      <c r="I67" s="43">
        <v>742.85122605000004</v>
      </c>
      <c r="J67" s="43">
        <v>13989.26085459</v>
      </c>
      <c r="K67" s="43">
        <v>4094.5250682000001</v>
      </c>
      <c r="L67" s="43">
        <v>9474.6998230099998</v>
      </c>
      <c r="M67" s="43">
        <v>420.03596338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24635.635416870002</v>
      </c>
      <c r="C68" s="43">
        <f t="shared" ref="C68" si="4">G68+K68</f>
        <v>10757.764496740001</v>
      </c>
      <c r="D68" s="43">
        <f t="shared" ref="D68" si="5">H68+L68</f>
        <v>12739.72239311</v>
      </c>
      <c r="E68" s="43">
        <f t="shared" ref="E68" si="6">I68+M68</f>
        <v>1138.1485270200001</v>
      </c>
      <c r="F68" s="43">
        <v>9434.8691154099997</v>
      </c>
      <c r="G68" s="43">
        <v>6282.88587585</v>
      </c>
      <c r="H68" s="43">
        <v>2419.7748777100001</v>
      </c>
      <c r="I68" s="43">
        <v>732.20836184999996</v>
      </c>
      <c r="J68" s="43">
        <v>15200.76630146</v>
      </c>
      <c r="K68" s="43">
        <v>4474.8786208900001</v>
      </c>
      <c r="L68" s="43">
        <v>10319.947515399999</v>
      </c>
      <c r="M68" s="43">
        <v>405.94016517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24899.09893928</v>
      </c>
      <c r="C69" s="43">
        <f t="shared" ref="C69" si="7">G69+K69</f>
        <v>10620.32842283</v>
      </c>
      <c r="D69" s="43">
        <f t="shared" ref="D69" si="8">H69+L69</f>
        <v>13159.26419677</v>
      </c>
      <c r="E69" s="43">
        <f t="shared" ref="E69" si="9">I69+M69</f>
        <v>1119.5063196799999</v>
      </c>
      <c r="F69" s="43">
        <v>9501.3437498399999</v>
      </c>
      <c r="G69" s="43">
        <v>6240.6698676599999</v>
      </c>
      <c r="H69" s="43">
        <v>2552.0106881800002</v>
      </c>
      <c r="I69" s="43">
        <v>708.66319399999998</v>
      </c>
      <c r="J69" s="43">
        <v>15397.75518944</v>
      </c>
      <c r="K69" s="43">
        <v>4379.65855517</v>
      </c>
      <c r="L69" s="43">
        <v>10607.25350859</v>
      </c>
      <c r="M69" s="43">
        <v>410.84312568000001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23762.259074580001</v>
      </c>
      <c r="C70" s="43">
        <f t="shared" ref="C70" si="10">G70+K70</f>
        <v>9726.1366655900001</v>
      </c>
      <c r="D70" s="43">
        <f t="shared" ref="D70" si="11">H70+L70</f>
        <v>13351.003031330001</v>
      </c>
      <c r="E70" s="43">
        <f t="shared" ref="E70" si="12">I70+M70</f>
        <v>685.11937766000005</v>
      </c>
      <c r="F70" s="43">
        <v>8790.1940572099993</v>
      </c>
      <c r="G70" s="43">
        <v>5287.1817906300003</v>
      </c>
      <c r="H70" s="43">
        <v>3201.8813619399998</v>
      </c>
      <c r="I70" s="43">
        <v>301.13090463999998</v>
      </c>
      <c r="J70" s="43">
        <v>14972.06501737</v>
      </c>
      <c r="K70" s="43">
        <v>4438.9548749599999</v>
      </c>
      <c r="L70" s="43">
        <v>10149.121669390001</v>
      </c>
      <c r="M70" s="43">
        <v>383.98847302000001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24300.683152360001</v>
      </c>
      <c r="C71" s="43">
        <f t="shared" ref="C71" si="13">G71+K71</f>
        <v>9795.9510850100014</v>
      </c>
      <c r="D71" s="43">
        <f t="shared" ref="D71" si="14">H71+L71</f>
        <v>13820.05087135</v>
      </c>
      <c r="E71" s="43">
        <f t="shared" ref="E71" si="15">I71+M71</f>
        <v>684.681196</v>
      </c>
      <c r="F71" s="43">
        <v>8774.9742040799993</v>
      </c>
      <c r="G71" s="43">
        <v>5264.4005603400001</v>
      </c>
      <c r="H71" s="43">
        <v>3201.50893056</v>
      </c>
      <c r="I71" s="43">
        <v>309.06471318000001</v>
      </c>
      <c r="J71" s="43">
        <v>15525.70894828</v>
      </c>
      <c r="K71" s="43">
        <v>4531.5505246700004</v>
      </c>
      <c r="L71" s="43">
        <v>10618.541940790001</v>
      </c>
      <c r="M71" s="43">
        <v>375.61648281999999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24621.382999459998</v>
      </c>
      <c r="C72" s="43">
        <f t="shared" ref="C72" si="16">G72+K72</f>
        <v>10104.6896351</v>
      </c>
      <c r="D72" s="43">
        <f t="shared" ref="D72" si="17">H72+L72</f>
        <v>13899.959978339999</v>
      </c>
      <c r="E72" s="43">
        <f t="shared" ref="E72" si="18">I72+M72</f>
        <v>616.73338602000001</v>
      </c>
      <c r="F72" s="43">
        <v>9006.5417776300001</v>
      </c>
      <c r="G72" s="43">
        <v>5406.48698186</v>
      </c>
      <c r="H72" s="43">
        <v>3306.5628070600001</v>
      </c>
      <c r="I72" s="43">
        <v>293.49198870999999</v>
      </c>
      <c r="J72" s="43">
        <v>15614.84122183</v>
      </c>
      <c r="K72" s="43">
        <v>4698.2026532399996</v>
      </c>
      <c r="L72" s="43">
        <v>10593.397171279999</v>
      </c>
      <c r="M72" s="43">
        <v>323.24139731000002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24151.516069239999</v>
      </c>
      <c r="C73" s="43">
        <f t="shared" ref="C73" si="19">G73+K73</f>
        <v>10425.367856820001</v>
      </c>
      <c r="D73" s="43">
        <f t="shared" ref="D73" si="20">H73+L73</f>
        <v>13175.085302699999</v>
      </c>
      <c r="E73" s="43">
        <f t="shared" ref="E73" si="21">I73+M73</f>
        <v>551.06290971999999</v>
      </c>
      <c r="F73" s="43">
        <v>9730.1040232600008</v>
      </c>
      <c r="G73" s="43">
        <v>5975.5667785400001</v>
      </c>
      <c r="H73" s="43">
        <v>3519.3027781000001</v>
      </c>
      <c r="I73" s="43">
        <v>235.23446662000001</v>
      </c>
      <c r="J73" s="43">
        <v>14421.41204598</v>
      </c>
      <c r="K73" s="43">
        <v>4449.8010782800002</v>
      </c>
      <c r="L73" s="43">
        <v>9655.7825245999993</v>
      </c>
      <c r="M73" s="43">
        <v>315.82844310000002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23284.832884529998</v>
      </c>
      <c r="C74" s="43">
        <f t="shared" ref="C74" si="22">G74+K74</f>
        <v>10165.5240063</v>
      </c>
      <c r="D74" s="43">
        <f t="shared" ref="D74" si="23">H74+L74</f>
        <v>12577.33663095</v>
      </c>
      <c r="E74" s="43">
        <f t="shared" ref="E74" si="24">I74+M74</f>
        <v>541.97224728000003</v>
      </c>
      <c r="F74" s="43">
        <v>9562.1630801899992</v>
      </c>
      <c r="G74" s="43">
        <v>5861.3363253300004</v>
      </c>
      <c r="H74" s="43">
        <v>3466.2624997600001</v>
      </c>
      <c r="I74" s="43">
        <v>234.5642551</v>
      </c>
      <c r="J74" s="43">
        <v>13722.669804339999</v>
      </c>
      <c r="K74" s="43">
        <v>4304.1876809699997</v>
      </c>
      <c r="L74" s="43">
        <v>9111.0741311900001</v>
      </c>
      <c r="M74" s="43">
        <v>307.40799218000001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22178.40153549</v>
      </c>
      <c r="C75" s="43">
        <f t="shared" ref="C75" si="25">G75+K75</f>
        <v>9875.0101257499991</v>
      </c>
      <c r="D75" s="43">
        <f t="shared" ref="D75" si="26">H75+L75</f>
        <v>11757.92677168</v>
      </c>
      <c r="E75" s="43">
        <f t="shared" ref="E75" si="27">I75+M75</f>
        <v>545.46463805999997</v>
      </c>
      <c r="F75" s="43">
        <v>9519.3458899899997</v>
      </c>
      <c r="G75" s="43">
        <v>5717.9534723699999</v>
      </c>
      <c r="H75" s="43">
        <v>3560.6316523800001</v>
      </c>
      <c r="I75" s="43">
        <v>240.76076524000001</v>
      </c>
      <c r="J75" s="43">
        <v>12659.055645500001</v>
      </c>
      <c r="K75" s="43">
        <v>4157.0566533800002</v>
      </c>
      <c r="L75" s="43">
        <v>8197.2951193000008</v>
      </c>
      <c r="M75" s="43">
        <v>304.70387282000002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21673.1787147</v>
      </c>
      <c r="C76" s="43">
        <f t="shared" ref="C76" si="28">G76+K76</f>
        <v>9772.3481076999997</v>
      </c>
      <c r="D76" s="43">
        <f t="shared" ref="D76" si="29">H76+L76</f>
        <v>11356.06869787</v>
      </c>
      <c r="E76" s="43">
        <f t="shared" ref="E76" si="30">I76+M76</f>
        <v>544.76190912999994</v>
      </c>
      <c r="F76" s="43">
        <v>9420.7970484500001</v>
      </c>
      <c r="G76" s="43">
        <v>5686.3779389499996</v>
      </c>
      <c r="H76" s="43">
        <v>3491.99747617</v>
      </c>
      <c r="I76" s="43">
        <v>242.42163332999999</v>
      </c>
      <c r="J76" s="43">
        <v>12252.381666249999</v>
      </c>
      <c r="K76" s="43">
        <v>4085.9701687500001</v>
      </c>
      <c r="L76" s="43">
        <v>7864.0712217</v>
      </c>
      <c r="M76" s="43">
        <v>302.34027579999997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20898.64104681</v>
      </c>
      <c r="C77" s="43">
        <f t="shared" ref="C77" si="31">G77+K77</f>
        <v>9984.9453472399982</v>
      </c>
      <c r="D77" s="43">
        <f t="shared" ref="D77" si="32">H77+L77</f>
        <v>10390.46299491</v>
      </c>
      <c r="E77" s="43">
        <f t="shared" ref="E77" si="33">I77+M77</f>
        <v>523.23270465999997</v>
      </c>
      <c r="F77" s="43">
        <v>9747.1075011899993</v>
      </c>
      <c r="G77" s="43">
        <v>5866.5175932599996</v>
      </c>
      <c r="H77" s="43">
        <v>3646.9080285800001</v>
      </c>
      <c r="I77" s="43">
        <v>233.68187935</v>
      </c>
      <c r="J77" s="43">
        <v>11151.533545619999</v>
      </c>
      <c r="K77" s="43">
        <v>4118.4277539799996</v>
      </c>
      <c r="L77" s="43">
        <v>6743.5549663299998</v>
      </c>
      <c r="M77" s="43">
        <v>289.55082530999999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21165.654564969998</v>
      </c>
      <c r="C78" s="43">
        <f t="shared" ref="C78" si="34">G78+K78</f>
        <v>9879.6353976800001</v>
      </c>
      <c r="D78" s="43">
        <f t="shared" ref="D78" si="35">H78+L78</f>
        <v>10742.034277860001</v>
      </c>
      <c r="E78" s="43">
        <f t="shared" ref="E78" si="36">I78+M78</f>
        <v>543.98488942999995</v>
      </c>
      <c r="F78" s="43">
        <v>9744.1443992799996</v>
      </c>
      <c r="G78" s="43">
        <v>5805.8561985899996</v>
      </c>
      <c r="H78" s="43">
        <v>3694.2295927099999</v>
      </c>
      <c r="I78" s="43">
        <v>244.05860798</v>
      </c>
      <c r="J78" s="43">
        <v>11421.510165690001</v>
      </c>
      <c r="K78" s="43">
        <v>4073.77919909</v>
      </c>
      <c r="L78" s="43">
        <v>7047.8046851500003</v>
      </c>
      <c r="M78" s="43">
        <v>299.92628144999998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21637.618680079999</v>
      </c>
      <c r="C79" s="43">
        <f t="shared" ref="C79" si="37">G79+K79</f>
        <v>10187.413441389999</v>
      </c>
      <c r="D79" s="43">
        <f t="shared" ref="D79" si="38">H79+L79</f>
        <v>10886.6849238</v>
      </c>
      <c r="E79" s="43">
        <f t="shared" ref="E79" si="39">I79+M79</f>
        <v>563.52031489000001</v>
      </c>
      <c r="F79" s="43">
        <v>9890.5899441799993</v>
      </c>
      <c r="G79" s="43">
        <v>5873.0347657700004</v>
      </c>
      <c r="H79" s="43">
        <v>3749.98824397</v>
      </c>
      <c r="I79" s="43">
        <v>267.56693444000001</v>
      </c>
      <c r="J79" s="43">
        <v>11747.028735899999</v>
      </c>
      <c r="K79" s="43">
        <v>4314.3786756199997</v>
      </c>
      <c r="L79" s="43">
        <v>7136.69667983</v>
      </c>
      <c r="M79" s="43">
        <v>295.95338045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20950.170066120001</v>
      </c>
      <c r="C80" s="43">
        <f t="shared" ref="C80" si="40">G80+K80</f>
        <v>10238.399761680001</v>
      </c>
      <c r="D80" s="43">
        <f t="shared" ref="D80" si="41">H80+L80</f>
        <v>10201.502188229999</v>
      </c>
      <c r="E80" s="43">
        <f t="shared" ref="E80" si="42">I80+M80</f>
        <v>510.26811621000002</v>
      </c>
      <c r="F80" s="43">
        <v>10156.5484829</v>
      </c>
      <c r="G80" s="43">
        <v>6088.3625333600003</v>
      </c>
      <c r="H80" s="43">
        <v>3847.1117816300002</v>
      </c>
      <c r="I80" s="43">
        <v>221.07416791</v>
      </c>
      <c r="J80" s="43">
        <v>10793.62158322</v>
      </c>
      <c r="K80" s="43">
        <v>4150.0372283200004</v>
      </c>
      <c r="L80" s="43">
        <v>6354.3904065999996</v>
      </c>
      <c r="M80" s="43">
        <v>289.19394829999999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20709.38045253</v>
      </c>
      <c r="C81" s="43">
        <f t="shared" ref="C81" si="43">G81+K81</f>
        <v>10067.79953267</v>
      </c>
      <c r="D81" s="43">
        <f t="shared" ref="D81" si="44">H81+L81</f>
        <v>9656.6115618500007</v>
      </c>
      <c r="E81" s="43">
        <f t="shared" ref="E81" si="45">I81+M81</f>
        <v>984.96935801000006</v>
      </c>
      <c r="F81" s="43">
        <v>9911.0835161600007</v>
      </c>
      <c r="G81" s="43">
        <v>5851.6789289899998</v>
      </c>
      <c r="H81" s="43">
        <v>3838.78697917</v>
      </c>
      <c r="I81" s="43">
        <v>220.61760799999999</v>
      </c>
      <c r="J81" s="43">
        <v>10798.296936369999</v>
      </c>
      <c r="K81" s="43">
        <v>4216.1206036800004</v>
      </c>
      <c r="L81" s="43">
        <v>5817.8245826800003</v>
      </c>
      <c r="M81" s="43">
        <v>764.35175001000005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20351.80463934</v>
      </c>
      <c r="C82" s="43">
        <f t="shared" ref="C82" si="46">G82+K82</f>
        <v>9285.1164233500003</v>
      </c>
      <c r="D82" s="43">
        <f t="shared" ref="D82" si="47">H82+L82</f>
        <v>9912.6079811300006</v>
      </c>
      <c r="E82" s="43">
        <f t="shared" ref="E82" si="48">I82+M82</f>
        <v>1154.08023486</v>
      </c>
      <c r="F82" s="43">
        <v>9605.3822471300009</v>
      </c>
      <c r="G82" s="43">
        <v>5561.5056930299997</v>
      </c>
      <c r="H82" s="43">
        <v>3858.5902293200002</v>
      </c>
      <c r="I82" s="43">
        <v>185.28632478</v>
      </c>
      <c r="J82" s="43">
        <v>10746.422392210001</v>
      </c>
      <c r="K82" s="43">
        <v>3723.6107303200001</v>
      </c>
      <c r="L82" s="43">
        <v>6054.0177518099999</v>
      </c>
      <c r="M82" s="43">
        <v>968.79391008000005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20222.265036180001</v>
      </c>
      <c r="C83" s="43">
        <f t="shared" ref="C83" si="49">G83+K83</f>
        <v>9380.8510605699994</v>
      </c>
      <c r="D83" s="43">
        <f t="shared" ref="D83" si="50">H83+L83</f>
        <v>9688.8453176900002</v>
      </c>
      <c r="E83" s="43">
        <f t="shared" ref="E83" si="51">I83+M83</f>
        <v>1152.5686579200001</v>
      </c>
      <c r="F83" s="43">
        <v>9390.7235435700004</v>
      </c>
      <c r="G83" s="43">
        <v>5494.5866412300002</v>
      </c>
      <c r="H83" s="43">
        <v>3712.0908739900001</v>
      </c>
      <c r="I83" s="43">
        <v>184.04602835</v>
      </c>
      <c r="J83" s="43">
        <v>10831.54149261</v>
      </c>
      <c r="K83" s="43">
        <v>3886.2644193400001</v>
      </c>
      <c r="L83" s="43">
        <v>5976.7544436999997</v>
      </c>
      <c r="M83" s="43">
        <v>968.52262957000005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20045.498447720001</v>
      </c>
      <c r="C84" s="43">
        <f t="shared" ref="C84" si="52">G84+K84</f>
        <v>9324.1204906399998</v>
      </c>
      <c r="D84" s="43">
        <f t="shared" ref="D84" si="53">H84+L84</f>
        <v>9666.5062786300005</v>
      </c>
      <c r="E84" s="43">
        <f t="shared" ref="E84" si="54">I84+M84</f>
        <v>1054.87167845</v>
      </c>
      <c r="F84" s="43">
        <v>9547.2572855100007</v>
      </c>
      <c r="G84" s="43">
        <v>5675.2190716499999</v>
      </c>
      <c r="H84" s="43">
        <v>3689.0320693100002</v>
      </c>
      <c r="I84" s="43">
        <v>183.00614454999999</v>
      </c>
      <c r="J84" s="43">
        <v>10498.241162210001</v>
      </c>
      <c r="K84" s="43">
        <v>3648.9014189899999</v>
      </c>
      <c r="L84" s="43">
        <v>5977.4742093200002</v>
      </c>
      <c r="M84" s="43">
        <v>871.86553389999995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19934.314825019999</v>
      </c>
      <c r="C85" s="43">
        <f t="shared" ref="C85" si="55">G85+K85</f>
        <v>9167.8323792299998</v>
      </c>
      <c r="D85" s="43">
        <f t="shared" ref="D85" si="56">H85+L85</f>
        <v>9724.08181496</v>
      </c>
      <c r="E85" s="43">
        <f t="shared" ref="E85" si="57">I85+M85</f>
        <v>1042.40063083</v>
      </c>
      <c r="F85" s="43">
        <v>9426.1651358199997</v>
      </c>
      <c r="G85" s="43">
        <v>5481.4185548400001</v>
      </c>
      <c r="H85" s="43">
        <v>3761.3241267200001</v>
      </c>
      <c r="I85" s="43">
        <v>183.42245425999999</v>
      </c>
      <c r="J85" s="43">
        <v>10508.1496892</v>
      </c>
      <c r="K85" s="43">
        <v>3686.4138243900002</v>
      </c>
      <c r="L85" s="43">
        <v>5962.7576882399999</v>
      </c>
      <c r="M85" s="43">
        <v>858.97817656999996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19066.4646914</v>
      </c>
      <c r="C86" s="43">
        <f t="shared" ref="C86" si="58">G86+K86</f>
        <v>8540.9046584600001</v>
      </c>
      <c r="D86" s="43">
        <f t="shared" ref="D86" si="59">H86+L86</f>
        <v>9478.7386820499996</v>
      </c>
      <c r="E86" s="43">
        <f t="shared" ref="E86" si="60">I86+M86</f>
        <v>1046.8213508900001</v>
      </c>
      <c r="F86" s="43">
        <v>9241.4670578400001</v>
      </c>
      <c r="G86" s="43">
        <v>5317.0136039999998</v>
      </c>
      <c r="H86" s="43">
        <v>3721.8944050300001</v>
      </c>
      <c r="I86" s="43">
        <v>202.55904881000001</v>
      </c>
      <c r="J86" s="43">
        <v>9824.9976335600004</v>
      </c>
      <c r="K86" s="43">
        <v>3223.8910544599999</v>
      </c>
      <c r="L86" s="43">
        <v>5756.8442770199999</v>
      </c>
      <c r="M86" s="43">
        <v>844.26230208000004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19112.269894339999</v>
      </c>
      <c r="C87" s="43">
        <f t="shared" ref="C87" si="61">G87+K87</f>
        <v>8526.3970336000002</v>
      </c>
      <c r="D87" s="43">
        <f t="shared" ref="D87" si="62">H87+L87</f>
        <v>9540.2071619899998</v>
      </c>
      <c r="E87" s="43">
        <f t="shared" ref="E87" si="63">I87+M87</f>
        <v>1045.66569875</v>
      </c>
      <c r="F87" s="43">
        <v>9441.4777538899998</v>
      </c>
      <c r="G87" s="43">
        <v>5438.3610849200004</v>
      </c>
      <c r="H87" s="43">
        <v>3802.8023721599998</v>
      </c>
      <c r="I87" s="43">
        <v>200.31429681</v>
      </c>
      <c r="J87" s="43">
        <v>9670.7921404499994</v>
      </c>
      <c r="K87" s="43">
        <v>3088.0359486799998</v>
      </c>
      <c r="L87" s="43">
        <v>5737.4047898299996</v>
      </c>
      <c r="M87" s="43">
        <v>845.35140193999996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19304.774609100001</v>
      </c>
      <c r="C88" s="43">
        <f t="shared" ref="C88" si="64">G88+K88</f>
        <v>8655.4203716499997</v>
      </c>
      <c r="D88" s="43">
        <f t="shared" ref="D88" si="65">H88+L88</f>
        <v>9607.4215044800003</v>
      </c>
      <c r="E88" s="43">
        <f t="shared" ref="E88" si="66">I88+M88</f>
        <v>1041.93273297</v>
      </c>
      <c r="F88" s="43">
        <v>9592.9538978100009</v>
      </c>
      <c r="G88" s="43">
        <v>5484.6643801199998</v>
      </c>
      <c r="H88" s="43">
        <v>3902.2005600900002</v>
      </c>
      <c r="I88" s="43">
        <v>206.08895759999999</v>
      </c>
      <c r="J88" s="43">
        <v>9711.82071129</v>
      </c>
      <c r="K88" s="43">
        <v>3170.7559915299998</v>
      </c>
      <c r="L88" s="43">
        <v>5705.2209443900001</v>
      </c>
      <c r="M88" s="43">
        <v>835.84377537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19532.767183430002</v>
      </c>
      <c r="C89" s="43">
        <f t="shared" ref="C89" si="67">G89+K89</f>
        <v>8710.9613057999995</v>
      </c>
      <c r="D89" s="43">
        <f t="shared" ref="D89" si="68">H89+L89</f>
        <v>9789.3033540500001</v>
      </c>
      <c r="E89" s="43">
        <f t="shared" ref="E89" si="69">I89+M89</f>
        <v>1032.5025235800001</v>
      </c>
      <c r="F89" s="43">
        <v>9960.2394311099997</v>
      </c>
      <c r="G89" s="43">
        <v>5801.2935191300003</v>
      </c>
      <c r="H89" s="43">
        <v>3956.2915731100002</v>
      </c>
      <c r="I89" s="43">
        <v>202.65433887</v>
      </c>
      <c r="J89" s="43">
        <v>9572.5277523200002</v>
      </c>
      <c r="K89" s="43">
        <v>2909.6677866700002</v>
      </c>
      <c r="L89" s="43">
        <v>5833.0117809399999</v>
      </c>
      <c r="M89" s="43">
        <v>829.84818471000006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19193.619179789999</v>
      </c>
      <c r="C90" s="43">
        <f t="shared" ref="C90" si="70">G90+K90</f>
        <v>8472.5884539600011</v>
      </c>
      <c r="D90" s="43">
        <f t="shared" ref="D90" si="71">H90+L90</f>
        <v>9704.2099735100001</v>
      </c>
      <c r="E90" s="43">
        <f t="shared" ref="E90" si="72">I90+M90</f>
        <v>1016.82075232</v>
      </c>
      <c r="F90" s="43">
        <v>9881.4783607600002</v>
      </c>
      <c r="G90" s="43">
        <v>5598.29933385</v>
      </c>
      <c r="H90" s="43">
        <v>4085.85398373</v>
      </c>
      <c r="I90" s="43">
        <v>197.32504317999999</v>
      </c>
      <c r="J90" s="43">
        <v>9312.1408190300008</v>
      </c>
      <c r="K90" s="43">
        <v>2874.2891201100001</v>
      </c>
      <c r="L90" s="43">
        <v>5618.3559897799996</v>
      </c>
      <c r="M90" s="43">
        <v>819.49570914000003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20111.604332340001</v>
      </c>
      <c r="C91" s="43">
        <f t="shared" ref="C91" si="73">G91+K91</f>
        <v>9043.6236639300005</v>
      </c>
      <c r="D91" s="43">
        <f t="shared" ref="D91" si="74">H91+L91</f>
        <v>10026.422005099999</v>
      </c>
      <c r="E91" s="43">
        <f t="shared" ref="E91" si="75">I91+M91</f>
        <v>1041.5586633099999</v>
      </c>
      <c r="F91" s="43">
        <v>10033.388584869999</v>
      </c>
      <c r="G91" s="43">
        <v>5786.1189541599997</v>
      </c>
      <c r="H91" s="43">
        <v>4054.74511639</v>
      </c>
      <c r="I91" s="43">
        <v>192.52451432000001</v>
      </c>
      <c r="J91" s="43">
        <v>10078.21574747</v>
      </c>
      <c r="K91" s="43">
        <v>3257.5047097699999</v>
      </c>
      <c r="L91" s="43">
        <v>5971.6768887099997</v>
      </c>
      <c r="M91" s="43">
        <v>849.03414898999995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20941.65384431</v>
      </c>
      <c r="C92" s="43">
        <f t="shared" ref="C92" si="76">G92+K92</f>
        <v>9716.6235151199999</v>
      </c>
      <c r="D92" s="43">
        <f t="shared" ref="D92" si="77">H92+L92</f>
        <v>10175.2819007</v>
      </c>
      <c r="E92" s="43">
        <f t="shared" ref="E92" si="78">I92+M92</f>
        <v>1049.7484284899999</v>
      </c>
      <c r="F92" s="43">
        <v>10235.24037573</v>
      </c>
      <c r="G92" s="43">
        <v>5898.5956958099996</v>
      </c>
      <c r="H92" s="43">
        <v>4144.8988585300003</v>
      </c>
      <c r="I92" s="43">
        <v>191.74582139</v>
      </c>
      <c r="J92" s="43">
        <v>10706.41346858</v>
      </c>
      <c r="K92" s="43">
        <v>3818.0278193099998</v>
      </c>
      <c r="L92" s="43">
        <v>6030.3830421700004</v>
      </c>
      <c r="M92" s="43">
        <v>858.00260709999998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21623.652247980001</v>
      </c>
      <c r="C93" s="43">
        <f t="shared" ref="C93" si="79">G93+K93</f>
        <v>10369.37477644</v>
      </c>
      <c r="D93" s="43">
        <f t="shared" ref="D93" si="80">H93+L93</f>
        <v>10201.123786159998</v>
      </c>
      <c r="E93" s="43">
        <f t="shared" ref="E93" si="81">I93+M93</f>
        <v>1053.1536853800001</v>
      </c>
      <c r="F93" s="43">
        <v>10587.75723135</v>
      </c>
      <c r="G93" s="43">
        <v>6157.0724562200003</v>
      </c>
      <c r="H93" s="43">
        <v>4241.2658302399996</v>
      </c>
      <c r="I93" s="43">
        <v>189.41894489000001</v>
      </c>
      <c r="J93" s="43">
        <v>11035.89501663</v>
      </c>
      <c r="K93" s="43">
        <v>4212.3023202200002</v>
      </c>
      <c r="L93" s="43">
        <v>5959.8579559199998</v>
      </c>
      <c r="M93" s="43">
        <v>863.73474049000004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21414.887181210001</v>
      </c>
      <c r="C94" s="43">
        <f t="shared" ref="C94" si="82">G94+K94</f>
        <v>10334.43392263</v>
      </c>
      <c r="D94" s="43">
        <f t="shared" ref="D94" si="83">H94+L94</f>
        <v>9961.8102652599991</v>
      </c>
      <c r="E94" s="43">
        <f t="shared" ref="E94" si="84">I94+M94</f>
        <v>1118.64299332</v>
      </c>
      <c r="F94" s="43">
        <v>10465.861912</v>
      </c>
      <c r="G94" s="43">
        <v>5999.8594412900002</v>
      </c>
      <c r="H94" s="43">
        <v>4241.4933127000004</v>
      </c>
      <c r="I94" s="43">
        <v>224.50915800999999</v>
      </c>
      <c r="J94" s="43">
        <v>10949.02526921</v>
      </c>
      <c r="K94" s="43">
        <v>4334.5744813399997</v>
      </c>
      <c r="L94" s="43">
        <v>5720.3169525599997</v>
      </c>
      <c r="M94" s="43">
        <v>894.13383530999999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21413.811387149999</v>
      </c>
      <c r="C95" s="43">
        <f t="shared" ref="C95" si="85">G95+K95</f>
        <v>10409.540435229999</v>
      </c>
      <c r="D95" s="43">
        <f t="shared" ref="D95" si="86">H95+L95</f>
        <v>9733.18581619</v>
      </c>
      <c r="E95" s="43">
        <f t="shared" ref="E95" si="87">I95+M95</f>
        <v>1271.0851357299998</v>
      </c>
      <c r="F95" s="43">
        <v>10581.10747058</v>
      </c>
      <c r="G95" s="43">
        <v>6461.3979879099998</v>
      </c>
      <c r="H95" s="43">
        <v>3887.1746296299998</v>
      </c>
      <c r="I95" s="43">
        <v>232.53485304</v>
      </c>
      <c r="J95" s="43">
        <v>10832.703916570001</v>
      </c>
      <c r="K95" s="43">
        <v>3948.14244732</v>
      </c>
      <c r="L95" s="43">
        <v>5846.0111865600002</v>
      </c>
      <c r="M95" s="43">
        <v>1038.5502826899999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21522.723828419999</v>
      </c>
      <c r="C96" s="43">
        <f t="shared" ref="C96" si="88">G96+K96</f>
        <v>10662.28601156</v>
      </c>
      <c r="D96" s="43">
        <f t="shared" ref="D96" si="89">H96+L96</f>
        <v>9610.3335257700001</v>
      </c>
      <c r="E96" s="43">
        <f t="shared" ref="E96" si="90">I96+M96</f>
        <v>1250.1042910900001</v>
      </c>
      <c r="F96" s="43">
        <v>11085.53366838</v>
      </c>
      <c r="G96" s="43">
        <v>6855.9901106099996</v>
      </c>
      <c r="H96" s="43">
        <v>3989.75887186</v>
      </c>
      <c r="I96" s="43">
        <v>239.78468591000001</v>
      </c>
      <c r="J96" s="43">
        <v>10437.19016004</v>
      </c>
      <c r="K96" s="43">
        <v>3806.29590095</v>
      </c>
      <c r="L96" s="43">
        <v>5620.5746539100001</v>
      </c>
      <c r="M96" s="43">
        <v>1010.3196051800001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21114.722674209999</v>
      </c>
      <c r="C97" s="43">
        <f t="shared" ref="C97" si="91">G97+K97</f>
        <v>9855.1721010700003</v>
      </c>
      <c r="D97" s="43">
        <f t="shared" ref="D97" si="92">H97+L97</f>
        <v>9961.313762060001</v>
      </c>
      <c r="E97" s="43">
        <f t="shared" ref="E97" si="93">I97+M97</f>
        <v>1298.2368110800001</v>
      </c>
      <c r="F97" s="43">
        <v>11190.546004420001</v>
      </c>
      <c r="G97" s="43">
        <v>6817.1467651599996</v>
      </c>
      <c r="H97" s="43">
        <v>4079.38116089</v>
      </c>
      <c r="I97" s="43">
        <v>294.01807837000001</v>
      </c>
      <c r="J97" s="43">
        <v>9924.1766697900002</v>
      </c>
      <c r="K97" s="43">
        <v>3038.0253359100002</v>
      </c>
      <c r="L97" s="43">
        <v>5881.9326011700005</v>
      </c>
      <c r="M97" s="43">
        <v>1004.21873271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21554.270419330001</v>
      </c>
      <c r="C98" s="43">
        <f t="shared" ref="C98" si="94">G98+K98</f>
        <v>10013.479052520001</v>
      </c>
      <c r="D98" s="43">
        <f t="shared" ref="D98" si="95">H98+L98</f>
        <v>10257.827649859999</v>
      </c>
      <c r="E98" s="43">
        <f t="shared" ref="E98" si="96">I98+M98</f>
        <v>1282.9637169499999</v>
      </c>
      <c r="F98" s="43">
        <v>11561.1762148</v>
      </c>
      <c r="G98" s="43">
        <v>6890.6628166800001</v>
      </c>
      <c r="H98" s="43">
        <v>4381.6406995099996</v>
      </c>
      <c r="I98" s="43">
        <v>288.87269860999999</v>
      </c>
      <c r="J98" s="43">
        <v>9993.0942045299998</v>
      </c>
      <c r="K98" s="43">
        <v>3122.81623584</v>
      </c>
      <c r="L98" s="43">
        <v>5876.1869503500002</v>
      </c>
      <c r="M98" s="43">
        <v>994.09101834000001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21790.14747082</v>
      </c>
      <c r="C99" s="43">
        <f t="shared" ref="C99" si="97">G99+K99</f>
        <v>9815.7187313399991</v>
      </c>
      <c r="D99" s="43">
        <f t="shared" ref="D99" si="98">H99+L99</f>
        <v>10666.098129239999</v>
      </c>
      <c r="E99" s="43">
        <f t="shared" ref="E99" si="99">I99+M99</f>
        <v>1308.3306102399999</v>
      </c>
      <c r="F99" s="43">
        <v>11983.43929054</v>
      </c>
      <c r="G99" s="43">
        <v>6834.33945864</v>
      </c>
      <c r="H99" s="43">
        <v>4868.8166658800001</v>
      </c>
      <c r="I99" s="43">
        <v>280.28316602000001</v>
      </c>
      <c r="J99" s="43">
        <v>9806.7081802800003</v>
      </c>
      <c r="K99" s="43">
        <v>2981.3792727</v>
      </c>
      <c r="L99" s="43">
        <v>5797.2814633600001</v>
      </c>
      <c r="M99" s="43">
        <v>1028.04744422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22205.244423100001</v>
      </c>
      <c r="C100" s="43">
        <f t="shared" ref="C100" si="100">G100+K100</f>
        <v>10070.268874519999</v>
      </c>
      <c r="D100" s="43">
        <f t="shared" ref="D100" si="101">H100+L100</f>
        <v>10756.547188569999</v>
      </c>
      <c r="E100" s="43">
        <f t="shared" ref="E100" si="102">I100+M100</f>
        <v>1378.42836001</v>
      </c>
      <c r="F100" s="43">
        <v>12222.88934043</v>
      </c>
      <c r="G100" s="43">
        <v>7009.6900225899999</v>
      </c>
      <c r="H100" s="43">
        <v>4928.6032722199998</v>
      </c>
      <c r="I100" s="43">
        <v>284.59604561999998</v>
      </c>
      <c r="J100" s="43">
        <v>9982.3550826699993</v>
      </c>
      <c r="K100" s="43">
        <v>3060.5788519299999</v>
      </c>
      <c r="L100" s="43">
        <v>5827.9439163500001</v>
      </c>
      <c r="M100" s="43">
        <v>1093.83231439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22257.161754050001</v>
      </c>
      <c r="C101" s="43">
        <f t="shared" ref="C101" si="103">G101+K101</f>
        <v>10475.0070669</v>
      </c>
      <c r="D101" s="43">
        <f t="shared" ref="D101" si="104">H101+L101</f>
        <v>10309.02200216</v>
      </c>
      <c r="E101" s="43">
        <f t="shared" ref="E101" si="105">I101+M101</f>
        <v>1473.1326849899999</v>
      </c>
      <c r="F101" s="43">
        <v>12256.61895228</v>
      </c>
      <c r="G101" s="43">
        <v>7438.8904713100001</v>
      </c>
      <c r="H101" s="43">
        <v>4534.3610380700002</v>
      </c>
      <c r="I101" s="43">
        <v>283.36744290000001</v>
      </c>
      <c r="J101" s="43">
        <v>10000.54280177</v>
      </c>
      <c r="K101" s="43">
        <v>3036.1165955900001</v>
      </c>
      <c r="L101" s="43">
        <v>5774.6609640899997</v>
      </c>
      <c r="M101" s="43">
        <v>1189.7652420899999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22895.90871684</v>
      </c>
      <c r="C102" s="43">
        <f t="shared" ref="C102" si="106">G102+K102</f>
        <v>10489.84869644</v>
      </c>
      <c r="D102" s="43">
        <f t="shared" ref="D102" si="107">H102+L102</f>
        <v>10830.67701406</v>
      </c>
      <c r="E102" s="43">
        <f t="shared" ref="E102" si="108">I102+M102</f>
        <v>1575.3830063400001</v>
      </c>
      <c r="F102" s="43">
        <v>12473.657059069999</v>
      </c>
      <c r="G102" s="43">
        <v>7456.3734746600003</v>
      </c>
      <c r="H102" s="43">
        <v>4736.8354317499998</v>
      </c>
      <c r="I102" s="43">
        <v>280.44815266000001</v>
      </c>
      <c r="J102" s="43">
        <v>10422.251657770001</v>
      </c>
      <c r="K102" s="43">
        <v>3033.4752217800001</v>
      </c>
      <c r="L102" s="43">
        <v>6093.8415823100004</v>
      </c>
      <c r="M102" s="43">
        <v>1294.9348536800001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23255.886993259999</v>
      </c>
      <c r="C103" s="43">
        <f t="shared" ref="C103" si="109">G103+K103</f>
        <v>10562.86390086</v>
      </c>
      <c r="D103" s="43">
        <f t="shared" ref="D103" si="110">H103+L103</f>
        <v>10987.803302460001</v>
      </c>
      <c r="E103" s="43">
        <f t="shared" ref="E103" si="111">I103+M103</f>
        <v>1705.2197899399998</v>
      </c>
      <c r="F103" s="43">
        <v>12652.05979109</v>
      </c>
      <c r="G103" s="43">
        <v>7547.4245265</v>
      </c>
      <c r="H103" s="43">
        <v>4829.7775892600002</v>
      </c>
      <c r="I103" s="43">
        <v>274.85767533000001</v>
      </c>
      <c r="J103" s="43">
        <v>10603.82720217</v>
      </c>
      <c r="K103" s="43">
        <v>3015.4393743599999</v>
      </c>
      <c r="L103" s="43">
        <v>6158.0257131999997</v>
      </c>
      <c r="M103" s="43">
        <v>1430.3621146099999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23135.707450599999</v>
      </c>
      <c r="C104" s="43">
        <f t="shared" ref="C104" si="112">G104+K104</f>
        <v>10627.797166959999</v>
      </c>
      <c r="D104" s="43">
        <f t="shared" ref="D104" si="113">H104+L104</f>
        <v>10758.08552583</v>
      </c>
      <c r="E104" s="43">
        <f t="shared" ref="E104" si="114">I104+M104</f>
        <v>1749.8247578099999</v>
      </c>
      <c r="F104" s="43">
        <v>12772.334491199999</v>
      </c>
      <c r="G104" s="43">
        <v>7626.7409130599999</v>
      </c>
      <c r="H104" s="43">
        <v>4832.0845757099996</v>
      </c>
      <c r="I104" s="43">
        <v>313.50900243000001</v>
      </c>
      <c r="J104" s="43">
        <v>10363.3729594</v>
      </c>
      <c r="K104" s="43">
        <v>3001.0562538999998</v>
      </c>
      <c r="L104" s="43">
        <v>5926.0009501200002</v>
      </c>
      <c r="M104" s="43">
        <v>1436.3157553799999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23194.33810266</v>
      </c>
      <c r="C105" s="43">
        <f t="shared" ref="C105" si="115">G105+K105</f>
        <v>10682.41700326</v>
      </c>
      <c r="D105" s="43">
        <f t="shared" ref="D105" si="116">H105+L105</f>
        <v>10798.84434132</v>
      </c>
      <c r="E105" s="43">
        <f t="shared" ref="E105" si="117">I105+M105</f>
        <v>1713.07675808</v>
      </c>
      <c r="F105" s="43">
        <v>12956.235786679999</v>
      </c>
      <c r="G105" s="43">
        <v>7725.5059479000001</v>
      </c>
      <c r="H105" s="43">
        <v>4912.4007761700004</v>
      </c>
      <c r="I105" s="43">
        <v>318.32906260999999</v>
      </c>
      <c r="J105" s="43">
        <v>10238.102315980001</v>
      </c>
      <c r="K105" s="43">
        <v>2956.9110553599999</v>
      </c>
      <c r="L105" s="43">
        <v>5886.4435651499998</v>
      </c>
      <c r="M105" s="43">
        <v>1394.7476954700001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22569.199702469999</v>
      </c>
      <c r="C106" s="43">
        <f t="shared" ref="C106" si="118">G106+K106</f>
        <v>9942.0027505200014</v>
      </c>
      <c r="D106" s="43">
        <f t="shared" ref="D106" si="119">H106+L106</f>
        <v>10881.643527659999</v>
      </c>
      <c r="E106" s="43">
        <f t="shared" ref="E106" si="120">I106+M106</f>
        <v>1745.5534242900001</v>
      </c>
      <c r="F106" s="43">
        <v>12394.45955559</v>
      </c>
      <c r="G106" s="43">
        <v>6953.5656577500004</v>
      </c>
      <c r="H106" s="43">
        <v>5129.1924141299996</v>
      </c>
      <c r="I106" s="43">
        <v>311.70148370999999</v>
      </c>
      <c r="J106" s="43">
        <v>10174.74014688</v>
      </c>
      <c r="K106" s="43">
        <v>2988.4370927700002</v>
      </c>
      <c r="L106" s="43">
        <v>5752.4511135299999</v>
      </c>
      <c r="M106" s="43">
        <v>1433.85194058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22230.481172700001</v>
      </c>
      <c r="C107" s="43">
        <f t="shared" ref="C107" si="121">G107+K107</f>
        <v>9520.0087813600003</v>
      </c>
      <c r="D107" s="43">
        <f t="shared" ref="D107" si="122">H107+L107</f>
        <v>10899.080512500001</v>
      </c>
      <c r="E107" s="43">
        <f t="shared" ref="E107" si="123">I107+M107</f>
        <v>1811.3918788399999</v>
      </c>
      <c r="F107" s="43">
        <v>12131.09032972</v>
      </c>
      <c r="G107" s="43">
        <v>6670.2232443399998</v>
      </c>
      <c r="H107" s="43">
        <v>5152.2279641499999</v>
      </c>
      <c r="I107" s="43">
        <v>308.63912123</v>
      </c>
      <c r="J107" s="43">
        <v>10099.390842979999</v>
      </c>
      <c r="K107" s="43">
        <v>2849.78553702</v>
      </c>
      <c r="L107" s="43">
        <v>5746.8525483499998</v>
      </c>
      <c r="M107" s="43">
        <v>1502.7527576099999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22441.806752370001</v>
      </c>
      <c r="C108" s="43">
        <f t="shared" ref="C108" si="124">G108+K108</f>
        <v>9808.6989300200003</v>
      </c>
      <c r="D108" s="43">
        <f t="shared" ref="D108" si="125">H108+L108</f>
        <v>10857.40179774</v>
      </c>
      <c r="E108" s="43">
        <f t="shared" ref="E108" si="126">I108+M108</f>
        <v>1775.70602461</v>
      </c>
      <c r="F108" s="43">
        <v>12387.460781260001</v>
      </c>
      <c r="G108" s="43">
        <v>6868.9270840700001</v>
      </c>
      <c r="H108" s="43">
        <v>5208.0701757400002</v>
      </c>
      <c r="I108" s="43">
        <v>310.46352144999997</v>
      </c>
      <c r="J108" s="43">
        <v>10054.34597111</v>
      </c>
      <c r="K108" s="43">
        <v>2939.7718459500002</v>
      </c>
      <c r="L108" s="43">
        <v>5649.3316219999997</v>
      </c>
      <c r="M108" s="43">
        <v>1465.2425031600001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22445.328538670001</v>
      </c>
      <c r="C109" s="43">
        <f t="shared" ref="C109" si="127">G109+K109</f>
        <v>9737.8205363899997</v>
      </c>
      <c r="D109" s="43">
        <f t="shared" ref="D109" si="128">H109+L109</f>
        <v>10933.1276167</v>
      </c>
      <c r="E109" s="43">
        <f t="shared" ref="E109" si="129">I109+M109</f>
        <v>1774.3803855800002</v>
      </c>
      <c r="F109" s="43">
        <v>12346.129525689999</v>
      </c>
      <c r="G109" s="43">
        <v>6772.0981891299998</v>
      </c>
      <c r="H109" s="43">
        <v>5277.3682240600001</v>
      </c>
      <c r="I109" s="43">
        <v>296.66311250000001</v>
      </c>
      <c r="J109" s="43">
        <v>10099.19901298</v>
      </c>
      <c r="K109" s="43">
        <v>2965.7223472599999</v>
      </c>
      <c r="L109" s="43">
        <v>5655.7593926400004</v>
      </c>
      <c r="M109" s="43">
        <v>1477.71727308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22469.423167749999</v>
      </c>
      <c r="C110" s="43">
        <f t="shared" ref="C110" si="130">G110+K110</f>
        <v>10101.054070670001</v>
      </c>
      <c r="D110" s="43">
        <f t="shared" ref="D110" si="131">H110+L110</f>
        <v>10629.459219060001</v>
      </c>
      <c r="E110" s="43">
        <f t="shared" ref="E110" si="132">I110+M110</f>
        <v>1738.90987802</v>
      </c>
      <c r="F110" s="43">
        <v>12631.87786952</v>
      </c>
      <c r="G110" s="43">
        <v>7164.3778076600001</v>
      </c>
      <c r="H110" s="43">
        <v>5171.1669991600002</v>
      </c>
      <c r="I110" s="43">
        <v>296.33306270000003</v>
      </c>
      <c r="J110" s="43">
        <v>9837.5452982299994</v>
      </c>
      <c r="K110" s="43">
        <v>2936.6762630100002</v>
      </c>
      <c r="L110" s="43">
        <v>5458.2922199000004</v>
      </c>
      <c r="M110" s="43">
        <v>1442.5768153199999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22527.593683769999</v>
      </c>
      <c r="C111" s="43">
        <f t="shared" ref="C111" si="133">G111+K111</f>
        <v>10302.528935980001</v>
      </c>
      <c r="D111" s="43">
        <f t="shared" ref="D111" si="134">H111+L111</f>
        <v>10351.183015229999</v>
      </c>
      <c r="E111" s="43">
        <f t="shared" ref="E111" si="135">I111+M111</f>
        <v>1873.88173256</v>
      </c>
      <c r="F111" s="43">
        <v>12549.968579939999</v>
      </c>
      <c r="G111" s="43">
        <v>7240.76320029</v>
      </c>
      <c r="H111" s="43">
        <v>5026.2685468</v>
      </c>
      <c r="I111" s="43">
        <v>282.93683284999997</v>
      </c>
      <c r="J111" s="43">
        <v>9977.6251038299997</v>
      </c>
      <c r="K111" s="43">
        <v>3061.7657356899999</v>
      </c>
      <c r="L111" s="43">
        <v>5324.9144684299999</v>
      </c>
      <c r="M111" s="43">
        <v>1590.9448997100001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22596.578587780001</v>
      </c>
      <c r="C112" s="43">
        <f t="shared" ref="C112" si="136">G112+K112</f>
        <v>10648.905983280001</v>
      </c>
      <c r="D112" s="43">
        <f t="shared" ref="D112" si="137">H112+L112</f>
        <v>10115.417132210001</v>
      </c>
      <c r="E112" s="43">
        <f t="shared" ref="E112" si="138">I112+M112</f>
        <v>1832.2554722899999</v>
      </c>
      <c r="F112" s="43">
        <v>12874.33727201</v>
      </c>
      <c r="G112" s="43">
        <v>7615.8925771100003</v>
      </c>
      <c r="H112" s="43">
        <v>4930.0733481500001</v>
      </c>
      <c r="I112" s="43">
        <v>328.37134674999999</v>
      </c>
      <c r="J112" s="43">
        <v>9722.2413157699993</v>
      </c>
      <c r="K112" s="43">
        <v>3033.0134061700001</v>
      </c>
      <c r="L112" s="43">
        <v>5185.34378406</v>
      </c>
      <c r="M112" s="43">
        <v>1503.88412554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22469.741567839999</v>
      </c>
      <c r="C113" s="43">
        <f t="shared" ref="C113" si="139">G113+K113</f>
        <v>11029.250286160001</v>
      </c>
      <c r="D113" s="43">
        <f t="shared" ref="D113" si="140">H113+L113</f>
        <v>9667.9288266200001</v>
      </c>
      <c r="E113" s="43">
        <f t="shared" ref="E113" si="141">I113+M113</f>
        <v>1772.56245506</v>
      </c>
      <c r="F113" s="43">
        <v>12968.874193580001</v>
      </c>
      <c r="G113" s="43">
        <v>7884.5383645399997</v>
      </c>
      <c r="H113" s="43">
        <v>4752.1474404199998</v>
      </c>
      <c r="I113" s="43">
        <v>332.18838862000001</v>
      </c>
      <c r="J113" s="43">
        <v>9500.8673742600004</v>
      </c>
      <c r="K113" s="43">
        <v>3144.7119216199999</v>
      </c>
      <c r="L113" s="43">
        <v>4915.7813862000003</v>
      </c>
      <c r="M113" s="43">
        <v>1440.37406644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22693.561281769998</v>
      </c>
      <c r="C114" s="43">
        <f t="shared" ref="C114" si="142">G114+K114</f>
        <v>11309.649461360001</v>
      </c>
      <c r="D114" s="43">
        <f t="shared" ref="D114" si="143">H114+L114</f>
        <v>9629.1096665200002</v>
      </c>
      <c r="E114" s="43">
        <f t="shared" ref="E114" si="144">I114+M114</f>
        <v>1754.80215389</v>
      </c>
      <c r="F114" s="43">
        <v>12958.53134406</v>
      </c>
      <c r="G114" s="43">
        <v>7858.6825184899999</v>
      </c>
      <c r="H114" s="43">
        <v>4765.5568410200003</v>
      </c>
      <c r="I114" s="43">
        <v>334.29198455</v>
      </c>
      <c r="J114" s="43">
        <v>9735.02993771</v>
      </c>
      <c r="K114" s="43">
        <v>3450.9669428699999</v>
      </c>
      <c r="L114" s="43">
        <v>4863.5528254999999</v>
      </c>
      <c r="M114" s="43">
        <v>1420.5101693399999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22298.047764120001</v>
      </c>
      <c r="C115" s="43">
        <f t="shared" ref="C115" si="145">G115+K115</f>
        <v>11137.83108767</v>
      </c>
      <c r="D115" s="43">
        <f t="shared" ref="D115" si="146">H115+L115</f>
        <v>9508.3668441599984</v>
      </c>
      <c r="E115" s="43">
        <f t="shared" ref="E115" si="147">I115+M115</f>
        <v>1651.84983229</v>
      </c>
      <c r="F115" s="43">
        <v>13003.14985224</v>
      </c>
      <c r="G115" s="43">
        <v>7810.5941541399998</v>
      </c>
      <c r="H115" s="43">
        <v>4852.5000089799996</v>
      </c>
      <c r="I115" s="43">
        <v>340.05568912000001</v>
      </c>
      <c r="J115" s="43">
        <v>9294.8979118799998</v>
      </c>
      <c r="K115" s="43">
        <v>3327.23693353</v>
      </c>
      <c r="L115" s="43">
        <v>4655.8668351799997</v>
      </c>
      <c r="M115" s="43">
        <v>1311.7941431700001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22835.194204889998</v>
      </c>
      <c r="C116" s="43">
        <f t="shared" ref="C116" si="148">G116+K116</f>
        <v>11619.8155463</v>
      </c>
      <c r="D116" s="43">
        <f t="shared" ref="D116" si="149">H116+L116</f>
        <v>9496.4845161699996</v>
      </c>
      <c r="E116" s="43">
        <f t="shared" ref="E116" si="150">I116+M116</f>
        <v>1718.89414242</v>
      </c>
      <c r="F116" s="43">
        <v>12915.6714674</v>
      </c>
      <c r="G116" s="43">
        <v>7830.5910704799999</v>
      </c>
      <c r="H116" s="43">
        <v>4741.1958892399998</v>
      </c>
      <c r="I116" s="43">
        <v>343.88450768000001</v>
      </c>
      <c r="J116" s="43">
        <v>9919.5227374900005</v>
      </c>
      <c r="K116" s="43">
        <v>3789.22447582</v>
      </c>
      <c r="L116" s="43">
        <v>4755.2886269299997</v>
      </c>
      <c r="M116" s="43">
        <v>1375.0096347399999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21792.103795089999</v>
      </c>
      <c r="C117" s="43">
        <f t="shared" ref="C117" si="151">G117+K117</f>
        <v>10946.42375355</v>
      </c>
      <c r="D117" s="43">
        <f t="shared" ref="D117" si="152">H117+L117</f>
        <v>9204.5847434799998</v>
      </c>
      <c r="E117" s="43">
        <f t="shared" ref="E117" si="153">I117+M117</f>
        <v>1641.09529806</v>
      </c>
      <c r="F117" s="43">
        <v>12417.947697989999</v>
      </c>
      <c r="G117" s="43">
        <v>7408.1671091600001</v>
      </c>
      <c r="H117" s="43">
        <v>4666.4458997299998</v>
      </c>
      <c r="I117" s="43">
        <v>343.33468909999999</v>
      </c>
      <c r="J117" s="43">
        <v>9374.1560970999999</v>
      </c>
      <c r="K117" s="43">
        <v>3538.25664439</v>
      </c>
      <c r="L117" s="43">
        <v>4538.13884375</v>
      </c>
      <c r="M117" s="43">
        <v>1297.7606089599999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21169.454354500002</v>
      </c>
      <c r="C118" s="43">
        <f t="shared" ref="C118" si="154">G118+K118</f>
        <v>11069.81696366</v>
      </c>
      <c r="D118" s="43">
        <f t="shared" ref="D118" si="155">H118+L118</f>
        <v>8539.5980147699993</v>
      </c>
      <c r="E118" s="43">
        <f t="shared" ref="E118" si="156">I118+M118</f>
        <v>1560.0393760700001</v>
      </c>
      <c r="F118" s="43">
        <v>12071.648340489999</v>
      </c>
      <c r="G118" s="43">
        <v>7527.3352926899997</v>
      </c>
      <c r="H118" s="43">
        <v>4174.5672958900004</v>
      </c>
      <c r="I118" s="43">
        <v>369.74575191000002</v>
      </c>
      <c r="J118" s="43">
        <v>9097.8060140100006</v>
      </c>
      <c r="K118" s="43">
        <v>3542.4816709699999</v>
      </c>
      <c r="L118" s="43">
        <v>4365.0307188799998</v>
      </c>
      <c r="M118" s="43">
        <v>1190.29362416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21012.944114260001</v>
      </c>
      <c r="C119" s="43">
        <f t="shared" ref="C119" si="157">G119+K119</f>
        <v>10800.70556251</v>
      </c>
      <c r="D119" s="43">
        <f t="shared" ref="D119" si="158">H119+L119</f>
        <v>8595.3295790100001</v>
      </c>
      <c r="E119" s="43">
        <f t="shared" ref="E119" si="159">I119+M119</f>
        <v>1616.9089727400001</v>
      </c>
      <c r="F119" s="43">
        <v>11669.04381255</v>
      </c>
      <c r="G119" s="43">
        <v>7363.2085157399997</v>
      </c>
      <c r="H119" s="43">
        <v>3938.6203226500002</v>
      </c>
      <c r="I119" s="43">
        <v>367.21497416</v>
      </c>
      <c r="J119" s="43">
        <v>9343.9003017100003</v>
      </c>
      <c r="K119" s="43">
        <v>3437.49704677</v>
      </c>
      <c r="L119" s="43">
        <v>4656.7092563599999</v>
      </c>
      <c r="M119" s="43">
        <v>1249.69399858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21304.194514710001</v>
      </c>
      <c r="C120" s="43">
        <f t="shared" ref="C120" si="160">G120+K120</f>
        <v>11366.751109389999</v>
      </c>
      <c r="D120" s="43">
        <f t="shared" ref="D120" si="161">H120+L120</f>
        <v>8344.1667926699993</v>
      </c>
      <c r="E120" s="43">
        <f t="shared" ref="E120" si="162">I120+M120</f>
        <v>1593.2766126499998</v>
      </c>
      <c r="F120" s="43">
        <v>12158.871866760001</v>
      </c>
      <c r="G120" s="43">
        <v>7954.6342169099999</v>
      </c>
      <c r="H120" s="43">
        <v>3841.0062330199999</v>
      </c>
      <c r="I120" s="43">
        <v>363.23141683</v>
      </c>
      <c r="J120" s="43">
        <v>9145.3226479500008</v>
      </c>
      <c r="K120" s="43">
        <v>3412.1168924799999</v>
      </c>
      <c r="L120" s="43">
        <v>4503.1605596500003</v>
      </c>
      <c r="M120" s="43">
        <v>1230.0451958199999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23093.895698830001</v>
      </c>
      <c r="C121" s="43">
        <f t="shared" ref="C121" si="163">G121+K121</f>
        <v>11966.97157562</v>
      </c>
      <c r="D121" s="43">
        <f t="shared" ref="D121" si="164">H121+L121</f>
        <v>9331.4654291200004</v>
      </c>
      <c r="E121" s="43">
        <f t="shared" ref="E121" si="165">I121+M121</f>
        <v>1795.4586940900001</v>
      </c>
      <c r="F121" s="43">
        <v>12937.736375549999</v>
      </c>
      <c r="G121" s="43">
        <v>8381.5002738200001</v>
      </c>
      <c r="H121" s="43">
        <v>4171.5383421200004</v>
      </c>
      <c r="I121" s="43">
        <v>384.69775960999999</v>
      </c>
      <c r="J121" s="43">
        <v>10156.159323280001</v>
      </c>
      <c r="K121" s="43">
        <v>3585.4713018000002</v>
      </c>
      <c r="L121" s="43">
        <v>5159.927087</v>
      </c>
      <c r="M121" s="43">
        <v>1410.7609344800001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22158.929629310001</v>
      </c>
      <c r="C122" s="43">
        <f t="shared" ref="C122" si="166">G122+K122</f>
        <v>11469.360305779999</v>
      </c>
      <c r="D122" s="43">
        <f t="shared" ref="D122" si="167">H122+L122</f>
        <v>8965.6504366400004</v>
      </c>
      <c r="E122" s="43">
        <f t="shared" ref="E122" si="168">I122+M122</f>
        <v>1723.9188868900001</v>
      </c>
      <c r="F122" s="43">
        <v>12491.776392670001</v>
      </c>
      <c r="G122" s="43">
        <v>8155.3272530200002</v>
      </c>
      <c r="H122" s="43">
        <v>3951.1334731000002</v>
      </c>
      <c r="I122" s="43">
        <v>385.31566655</v>
      </c>
      <c r="J122" s="43">
        <v>9667.1532366400006</v>
      </c>
      <c r="K122" s="43">
        <v>3314.0330527599999</v>
      </c>
      <c r="L122" s="43">
        <v>5014.5169635399998</v>
      </c>
      <c r="M122" s="43">
        <v>1338.60322034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22548.84579698</v>
      </c>
      <c r="C123" s="43">
        <f t="shared" ref="C123" si="169">G123+K123</f>
        <v>11457.264142919999</v>
      </c>
      <c r="D123" s="43">
        <f t="shared" ref="D123" si="170">H123+L123</f>
        <v>9354.3278547199989</v>
      </c>
      <c r="E123" s="43">
        <f t="shared" ref="E123" si="171">I123+M123</f>
        <v>1737.2537993400001</v>
      </c>
      <c r="F123" s="43">
        <v>12616.76669506</v>
      </c>
      <c r="G123" s="43">
        <v>8081.0226463899999</v>
      </c>
      <c r="H123" s="43">
        <v>4149.74176997</v>
      </c>
      <c r="I123" s="43">
        <v>386.00227869999998</v>
      </c>
      <c r="J123" s="43">
        <v>9932.0791019200005</v>
      </c>
      <c r="K123" s="43">
        <v>3376.2414965299999</v>
      </c>
      <c r="L123" s="43">
        <v>5204.5860847499998</v>
      </c>
      <c r="M123" s="43">
        <v>1351.2515206400001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22602.037207289999</v>
      </c>
      <c r="C124" s="43">
        <f t="shared" ref="C124" si="172">G124+K124</f>
        <v>11598.93305417</v>
      </c>
      <c r="D124" s="43">
        <f t="shared" ref="D124" si="173">H124+L124</f>
        <v>9206.2639872199998</v>
      </c>
      <c r="E124" s="43">
        <f t="shared" ref="E124" si="174">I124+M124</f>
        <v>1796.8401659000001</v>
      </c>
      <c r="F124" s="43">
        <v>12981.424232179999</v>
      </c>
      <c r="G124" s="43">
        <v>8402.9951157100004</v>
      </c>
      <c r="H124" s="43">
        <v>3996.5038933800001</v>
      </c>
      <c r="I124" s="43">
        <v>581.92522309000003</v>
      </c>
      <c r="J124" s="43">
        <v>9620.6129751099998</v>
      </c>
      <c r="K124" s="43">
        <v>3195.9379384600002</v>
      </c>
      <c r="L124" s="43">
        <v>5209.7600938400001</v>
      </c>
      <c r="M124" s="43">
        <v>1214.91494281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23228.908171809999</v>
      </c>
      <c r="C125" s="43">
        <f t="shared" ref="C125" si="175">G125+K125</f>
        <v>12038.948938970001</v>
      </c>
      <c r="D125" s="43">
        <f t="shared" ref="D125" si="176">H125+L125</f>
        <v>9396.9521202200012</v>
      </c>
      <c r="E125" s="43">
        <f t="shared" ref="E125" si="177">I125+M125</f>
        <v>1793.00711262</v>
      </c>
      <c r="F125" s="43">
        <v>13096.835868370001</v>
      </c>
      <c r="G125" s="43">
        <v>8749.8897610500007</v>
      </c>
      <c r="H125" s="43">
        <v>3826.6957329699999</v>
      </c>
      <c r="I125" s="43">
        <v>520.25037435000002</v>
      </c>
      <c r="J125" s="43">
        <v>10132.07230344</v>
      </c>
      <c r="K125" s="43">
        <v>3289.0591779199999</v>
      </c>
      <c r="L125" s="43">
        <v>5570.2563872500004</v>
      </c>
      <c r="M125" s="43">
        <v>1272.7567382699999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23601.37794961</v>
      </c>
      <c r="C126" s="43">
        <f t="shared" ref="C126" si="178">G126+K126</f>
        <v>11921.5579117</v>
      </c>
      <c r="D126" s="43">
        <f t="shared" ref="D126" si="179">H126+L126</f>
        <v>9894.2754609799995</v>
      </c>
      <c r="E126" s="43">
        <f t="shared" ref="E126" si="180">I126+M126</f>
        <v>1785.5445769299999</v>
      </c>
      <c r="F126" s="43">
        <v>13494.86725682</v>
      </c>
      <c r="G126" s="43">
        <v>8784.2270933700001</v>
      </c>
      <c r="H126" s="43">
        <v>4191.27696053</v>
      </c>
      <c r="I126" s="43">
        <v>519.36320292000005</v>
      </c>
      <c r="J126" s="43">
        <v>10106.51069279</v>
      </c>
      <c r="K126" s="43">
        <v>3137.3308183300001</v>
      </c>
      <c r="L126" s="43">
        <v>5702.9985004500004</v>
      </c>
      <c r="M126" s="43">
        <v>1266.1813740099999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23802.72561094</v>
      </c>
      <c r="C127" s="43">
        <f t="shared" ref="C127" si="181">G127+K127</f>
        <v>12096.91443662</v>
      </c>
      <c r="D127" s="43">
        <f t="shared" ref="D127" si="182">H127+L127</f>
        <v>9862.0422305199991</v>
      </c>
      <c r="E127" s="43">
        <f t="shared" ref="E127" si="183">I127+M127</f>
        <v>1843.7689437999998</v>
      </c>
      <c r="F127" s="43">
        <v>12620.82342029</v>
      </c>
      <c r="G127" s="43">
        <v>8140.1408360900004</v>
      </c>
      <c r="H127" s="43">
        <v>3945.2347329999998</v>
      </c>
      <c r="I127" s="43">
        <v>535.44785119999995</v>
      </c>
      <c r="J127" s="43">
        <v>11181.90219065</v>
      </c>
      <c r="K127" s="43">
        <v>3956.7736005299998</v>
      </c>
      <c r="L127" s="43">
        <v>5916.8074975199997</v>
      </c>
      <c r="M127" s="43">
        <v>1308.3210925999999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24021.265614659998</v>
      </c>
      <c r="C128" s="43">
        <f t="shared" ref="C128" si="184">G128+K128</f>
        <v>12479.09535096</v>
      </c>
      <c r="D128" s="43">
        <f t="shared" ref="D128" si="185">H128+L128</f>
        <v>9768.1392968399996</v>
      </c>
      <c r="E128" s="43">
        <f t="shared" ref="E128" si="186">I128+M128</f>
        <v>1774.03096686</v>
      </c>
      <c r="F128" s="43">
        <v>12692.69164452</v>
      </c>
      <c r="G128" s="43">
        <v>8167.2541368399998</v>
      </c>
      <c r="H128" s="43">
        <v>4008.2171600199999</v>
      </c>
      <c r="I128" s="43">
        <v>517.22034766000002</v>
      </c>
      <c r="J128" s="43">
        <v>11328.57397014</v>
      </c>
      <c r="K128" s="43">
        <v>4311.8412141199997</v>
      </c>
      <c r="L128" s="43">
        <v>5759.9221368199997</v>
      </c>
      <c r="M128" s="43">
        <v>1256.8106192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24368.417322689998</v>
      </c>
      <c r="C129" s="43">
        <f t="shared" ref="C129" si="187">G129+K129</f>
        <v>12659.419754389999</v>
      </c>
      <c r="D129" s="43">
        <f t="shared" ref="D129" si="188">H129+L129</f>
        <v>9929.8086329199996</v>
      </c>
      <c r="E129" s="43">
        <f t="shared" ref="E129" si="189">I129+M129</f>
        <v>1779.18893538</v>
      </c>
      <c r="F129" s="43">
        <v>13117.927317469999</v>
      </c>
      <c r="G129" s="43">
        <v>8700.4194734199991</v>
      </c>
      <c r="H129" s="43">
        <v>3898.7358646500002</v>
      </c>
      <c r="I129" s="43">
        <v>518.77197939999996</v>
      </c>
      <c r="J129" s="43">
        <v>11250.490005219999</v>
      </c>
      <c r="K129" s="43">
        <v>3959.0002809699999</v>
      </c>
      <c r="L129" s="43">
        <v>6031.0727682699999</v>
      </c>
      <c r="M129" s="43">
        <v>1260.41695598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23457.29427405</v>
      </c>
      <c r="C130" s="43">
        <f t="shared" ref="C130" si="190">G130+K130</f>
        <v>11817.85724881</v>
      </c>
      <c r="D130" s="43">
        <f t="shared" ref="D130" si="191">H130+L130</f>
        <v>10872.415799930001</v>
      </c>
      <c r="E130" s="43">
        <f t="shared" ref="E130" si="192">I130+M130</f>
        <v>767.02122530999998</v>
      </c>
      <c r="F130" s="43">
        <v>12828.104129990001</v>
      </c>
      <c r="G130" s="43">
        <v>8302.9279379700001</v>
      </c>
      <c r="H130" s="43">
        <v>4041.3471168900001</v>
      </c>
      <c r="I130" s="43">
        <v>483.82907512999998</v>
      </c>
      <c r="J130" s="43">
        <v>10629.19014406</v>
      </c>
      <c r="K130" s="43">
        <v>3514.9293108400002</v>
      </c>
      <c r="L130" s="43">
        <v>6831.06868304</v>
      </c>
      <c r="M130" s="43">
        <v>283.19215018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23250.927535459999</v>
      </c>
      <c r="C131" s="43">
        <f t="shared" ref="C131" si="193">G131+K131</f>
        <v>11814.69999648</v>
      </c>
      <c r="D131" s="43">
        <f t="shared" ref="D131" si="194">H131+L131</f>
        <v>10659.83937698</v>
      </c>
      <c r="E131" s="43">
        <f t="shared" ref="E131" si="195">I131+M131</f>
        <v>776.38816199999997</v>
      </c>
      <c r="F131" s="43">
        <v>12299.59997522</v>
      </c>
      <c r="G131" s="43">
        <v>7944.0791288600003</v>
      </c>
      <c r="H131" s="43">
        <v>3856.7966558100002</v>
      </c>
      <c r="I131" s="43">
        <v>498.72419055</v>
      </c>
      <c r="J131" s="43">
        <v>10951.327560240001</v>
      </c>
      <c r="K131" s="43">
        <v>3870.6208676199999</v>
      </c>
      <c r="L131" s="43">
        <v>6803.0427211699998</v>
      </c>
      <c r="M131" s="43">
        <v>277.66397145000002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23332.000898980001</v>
      </c>
      <c r="C132" s="43">
        <f t="shared" ref="C132" si="196">G132+K132</f>
        <v>11923.612974670001</v>
      </c>
      <c r="D132" s="43">
        <f t="shared" ref="D132" si="197">H132+L132</f>
        <v>10627.74832624</v>
      </c>
      <c r="E132" s="43">
        <f t="shared" ref="E132" si="198">I132+M132</f>
        <v>780.63959807000003</v>
      </c>
      <c r="F132" s="43">
        <v>12621.08301719</v>
      </c>
      <c r="G132" s="43">
        <v>8251.1305537900007</v>
      </c>
      <c r="H132" s="43">
        <v>3863.6117843400002</v>
      </c>
      <c r="I132" s="43">
        <v>506.34067906000001</v>
      </c>
      <c r="J132" s="43">
        <v>10710.917881789999</v>
      </c>
      <c r="K132" s="43">
        <v>3672.4824208800001</v>
      </c>
      <c r="L132" s="43">
        <v>6764.1365419000003</v>
      </c>
      <c r="M132" s="43">
        <v>274.29891901000002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23661.55076622</v>
      </c>
      <c r="C133" s="43">
        <f t="shared" ref="C133" si="199">G133+K133</f>
        <v>12126.566866409999</v>
      </c>
      <c r="D133" s="43">
        <f t="shared" ref="D133" si="200">H133+L133</f>
        <v>10751.41970764</v>
      </c>
      <c r="E133" s="43">
        <f t="shared" ref="E133" si="201">I133+M133</f>
        <v>783.56419217000007</v>
      </c>
      <c r="F133" s="43">
        <v>12886.660443819999</v>
      </c>
      <c r="G133" s="43">
        <v>8449.1753248599998</v>
      </c>
      <c r="H133" s="43">
        <v>3915.00466551</v>
      </c>
      <c r="I133" s="43">
        <v>522.48045345000003</v>
      </c>
      <c r="J133" s="43">
        <v>10774.890322400001</v>
      </c>
      <c r="K133" s="43">
        <v>3677.3915415500001</v>
      </c>
      <c r="L133" s="43">
        <v>6836.4150421300001</v>
      </c>
      <c r="M133" s="43">
        <v>261.08373871999999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24563.92204782</v>
      </c>
      <c r="C134" s="43">
        <f t="shared" ref="C134" si="202">G134+K134</f>
        <v>12557.84657591</v>
      </c>
      <c r="D134" s="43">
        <f t="shared" ref="D134" si="203">H134+L134</f>
        <v>11203.25233915</v>
      </c>
      <c r="E134" s="43">
        <f t="shared" ref="E134" si="204">I134+M134</f>
        <v>802.82313275999991</v>
      </c>
      <c r="F134" s="43">
        <v>13738.17335248</v>
      </c>
      <c r="G134" s="43">
        <v>8899.0037417799995</v>
      </c>
      <c r="H134" s="43">
        <v>4302.1449512400004</v>
      </c>
      <c r="I134" s="43">
        <v>537.02465945999995</v>
      </c>
      <c r="J134" s="43">
        <v>10825.74869534</v>
      </c>
      <c r="K134" s="43">
        <v>3658.84283413</v>
      </c>
      <c r="L134" s="43">
        <v>6901.1073879100004</v>
      </c>
      <c r="M134" s="43">
        <v>265.79847330000001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25138.56579877</v>
      </c>
      <c r="C135" s="43">
        <f t="shared" ref="C135" si="205">G135+K135</f>
        <v>12841.437985869999</v>
      </c>
      <c r="D135" s="43">
        <f t="shared" ref="D135" si="206">H135+L135</f>
        <v>11428.33901337</v>
      </c>
      <c r="E135" s="43">
        <f t="shared" ref="E135" si="207">I135+M135</f>
        <v>868.78879953000001</v>
      </c>
      <c r="F135" s="43">
        <v>14794.90863996</v>
      </c>
      <c r="G135" s="43">
        <v>9272.7180231099992</v>
      </c>
      <c r="H135" s="43">
        <v>4916.6528797199999</v>
      </c>
      <c r="I135" s="43">
        <v>605.53773712999998</v>
      </c>
      <c r="J135" s="43">
        <v>10343.65715881</v>
      </c>
      <c r="K135" s="43">
        <v>3568.7199627599998</v>
      </c>
      <c r="L135" s="43">
        <v>6511.6861336499996</v>
      </c>
      <c r="M135" s="43">
        <v>263.25106240000002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26375.401842380001</v>
      </c>
      <c r="C136" s="43">
        <f t="shared" ref="C136" si="208">G136+K136</f>
        <v>13988.53814414</v>
      </c>
      <c r="D136" s="43">
        <f t="shared" ref="D136" si="209">H136+L136</f>
        <v>11506.58105087</v>
      </c>
      <c r="E136" s="43">
        <f t="shared" ref="E136" si="210">I136+M136</f>
        <v>880.28264737000006</v>
      </c>
      <c r="F136" s="43">
        <v>16163.1800833</v>
      </c>
      <c r="G136" s="43">
        <v>10408.362161110001</v>
      </c>
      <c r="H136" s="43">
        <v>5140.6990954399998</v>
      </c>
      <c r="I136" s="43">
        <v>614.11882675000004</v>
      </c>
      <c r="J136" s="43">
        <v>10212.221759079999</v>
      </c>
      <c r="K136" s="43">
        <v>3580.1759830300002</v>
      </c>
      <c r="L136" s="43">
        <v>6365.8819554299998</v>
      </c>
      <c r="M136" s="43">
        <v>266.16382062000002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25219.079882459999</v>
      </c>
      <c r="C137" s="43">
        <f t="shared" ref="C137" si="211">G137+K137</f>
        <v>13683.711995669999</v>
      </c>
      <c r="D137" s="43">
        <f t="shared" ref="D137" si="212">H137+L137</f>
        <v>10668.223515900001</v>
      </c>
      <c r="E137" s="43">
        <f t="shared" ref="E137" si="213">I137+M137</f>
        <v>867.14437088999989</v>
      </c>
      <c r="F137" s="43">
        <v>16008.026423179999</v>
      </c>
      <c r="G137" s="43">
        <v>10020.683601729999</v>
      </c>
      <c r="H137" s="43">
        <v>5379.5450446599998</v>
      </c>
      <c r="I137" s="43">
        <v>607.79777678999994</v>
      </c>
      <c r="J137" s="43">
        <v>9211.0534592799995</v>
      </c>
      <c r="K137" s="43">
        <v>3663.0283939400001</v>
      </c>
      <c r="L137" s="43">
        <v>5288.6784712400004</v>
      </c>
      <c r="M137" s="43">
        <v>259.3465941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25973.966813210001</v>
      </c>
      <c r="C138" s="43">
        <f t="shared" ref="C138" si="214">G138+K138</f>
        <v>13676.98591892</v>
      </c>
      <c r="D138" s="43">
        <f t="shared" ref="D138" si="215">H138+L138</f>
        <v>11422.25437631</v>
      </c>
      <c r="E138" s="43">
        <f t="shared" ref="E138" si="216">I138+M138</f>
        <v>874.72651797999993</v>
      </c>
      <c r="F138" s="43">
        <v>16808.280778069999</v>
      </c>
      <c r="G138" s="43">
        <v>10291.90035991</v>
      </c>
      <c r="H138" s="43">
        <v>5907.4454457800002</v>
      </c>
      <c r="I138" s="43">
        <v>608.93497237999998</v>
      </c>
      <c r="J138" s="43">
        <v>9165.6860351399991</v>
      </c>
      <c r="K138" s="43">
        <v>3385.08555901</v>
      </c>
      <c r="L138" s="43">
        <v>5514.80893053</v>
      </c>
      <c r="M138" s="43">
        <v>265.79154560000001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26551.901146029999</v>
      </c>
      <c r="C139" s="43">
        <f t="shared" ref="C139" si="217">G139+K139</f>
        <v>14058.146101910001</v>
      </c>
      <c r="D139" s="43">
        <f t="shared" ref="D139" si="218">H139+L139</f>
        <v>11654.934027810001</v>
      </c>
      <c r="E139" s="43">
        <f t="shared" ref="E139" si="219">I139+M139</f>
        <v>838.82101631</v>
      </c>
      <c r="F139" s="43">
        <v>16650.688912109999</v>
      </c>
      <c r="G139" s="43">
        <v>9953.6838784800002</v>
      </c>
      <c r="H139" s="43">
        <v>6099.5472913800004</v>
      </c>
      <c r="I139" s="43">
        <v>597.45774225000002</v>
      </c>
      <c r="J139" s="43">
        <v>9901.2122339199996</v>
      </c>
      <c r="K139" s="43">
        <v>4104.4622234300004</v>
      </c>
      <c r="L139" s="43">
        <v>5555.3867364300004</v>
      </c>
      <c r="M139" s="43">
        <v>241.36327406000001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28062.573638409998</v>
      </c>
      <c r="C140" s="43">
        <f t="shared" ref="C140" si="220">G140+K140</f>
        <v>15282.620823109999</v>
      </c>
      <c r="D140" s="43">
        <f t="shared" ref="D140" si="221">H140+L140</f>
        <v>11911.07463879</v>
      </c>
      <c r="E140" s="43">
        <f t="shared" ref="E140" si="222">I140+M140</f>
        <v>868.87817651</v>
      </c>
      <c r="F140" s="43">
        <v>17543.942324110001</v>
      </c>
      <c r="G140" s="43">
        <v>10667.28290747</v>
      </c>
      <c r="H140" s="43">
        <v>6264.1447255000003</v>
      </c>
      <c r="I140" s="43">
        <v>612.51469113999997</v>
      </c>
      <c r="J140" s="43">
        <v>10518.631314300001</v>
      </c>
      <c r="K140" s="43">
        <v>4615.3379156399997</v>
      </c>
      <c r="L140" s="43">
        <v>5646.9299132899996</v>
      </c>
      <c r="M140" s="43">
        <v>256.36348536999998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28341.075801269999</v>
      </c>
      <c r="C141" s="43">
        <f t="shared" ref="C141" si="223">G141+K141</f>
        <v>15076.92667275</v>
      </c>
      <c r="D141" s="43">
        <f t="shared" ref="D141" si="224">H141+L141</f>
        <v>12363.39756718</v>
      </c>
      <c r="E141" s="43">
        <f t="shared" ref="E141" si="225">I141+M141</f>
        <v>900.75156134000008</v>
      </c>
      <c r="F141" s="43">
        <v>17458.15661378</v>
      </c>
      <c r="G141" s="43">
        <v>10512.79789571</v>
      </c>
      <c r="H141" s="43">
        <v>6350.4925738800002</v>
      </c>
      <c r="I141" s="43">
        <v>594.86614419</v>
      </c>
      <c r="J141" s="43">
        <v>10882.919187490001</v>
      </c>
      <c r="K141" s="43">
        <v>4564.1287770400004</v>
      </c>
      <c r="L141" s="43">
        <v>6012.9049932999997</v>
      </c>
      <c r="M141" s="43">
        <v>305.88541715000002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26994.421421570001</v>
      </c>
      <c r="C142" s="43">
        <f t="shared" ref="C142" si="226">G142+K142</f>
        <v>12793.345014949999</v>
      </c>
      <c r="D142" s="43">
        <f t="shared" ref="D142" si="227">H142+L142</f>
        <v>12622.041019069999</v>
      </c>
      <c r="E142" s="43">
        <f t="shared" ref="E142" si="228">I142+M142</f>
        <v>1579.03538755</v>
      </c>
      <c r="F142" s="43">
        <v>16615.654517999999</v>
      </c>
      <c r="G142" s="43">
        <v>9329.3562588299992</v>
      </c>
      <c r="H142" s="43">
        <v>6693.1235653499998</v>
      </c>
      <c r="I142" s="43">
        <v>593.17469382000002</v>
      </c>
      <c r="J142" s="43">
        <v>10378.76690357</v>
      </c>
      <c r="K142" s="43">
        <v>3463.9887561199998</v>
      </c>
      <c r="L142" s="43">
        <v>5928.9174537199997</v>
      </c>
      <c r="M142" s="43">
        <v>985.86069372999998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27510.79490329</v>
      </c>
      <c r="C143" s="43">
        <f t="shared" ref="C143" si="229">G143+K143</f>
        <v>13108.86081333</v>
      </c>
      <c r="D143" s="43">
        <f t="shared" ref="D143" si="230">H143+L143</f>
        <v>12789.56374338</v>
      </c>
      <c r="E143" s="43">
        <f t="shared" ref="E143" si="231">I143+M143</f>
        <v>1612.3703465799999</v>
      </c>
      <c r="F143" s="43">
        <v>16866.669899469998</v>
      </c>
      <c r="G143" s="43">
        <v>9795.4382630599994</v>
      </c>
      <c r="H143" s="43">
        <v>6514.5336073799999</v>
      </c>
      <c r="I143" s="43">
        <v>556.69802903000004</v>
      </c>
      <c r="J143" s="43">
        <v>10644.12500382</v>
      </c>
      <c r="K143" s="43">
        <v>3313.4225502700001</v>
      </c>
      <c r="L143" s="43">
        <v>6275.0301360000003</v>
      </c>
      <c r="M143" s="43">
        <v>1055.6723175499999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27926.131598190001</v>
      </c>
      <c r="C144" s="43">
        <f t="shared" ref="C144" si="232">G144+K144</f>
        <v>14681.37548606</v>
      </c>
      <c r="D144" s="43">
        <f t="shared" ref="D144" si="233">H144+L144</f>
        <v>11588.581440829999</v>
      </c>
      <c r="E144" s="43">
        <f t="shared" ref="E144" si="234">I144+M144</f>
        <v>1656.1746713000002</v>
      </c>
      <c r="F144" s="43">
        <v>17411.155178839999</v>
      </c>
      <c r="G144" s="43">
        <v>10161.95510497</v>
      </c>
      <c r="H144" s="43">
        <v>6685.6183464100004</v>
      </c>
      <c r="I144" s="43">
        <v>563.58172746000002</v>
      </c>
      <c r="J144" s="43">
        <v>10514.97641935</v>
      </c>
      <c r="K144" s="43">
        <v>4519.4203810899999</v>
      </c>
      <c r="L144" s="43">
        <v>4902.9630944199998</v>
      </c>
      <c r="M144" s="43">
        <v>1092.5929438400001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27803.315237089999</v>
      </c>
      <c r="C145" s="43">
        <f t="shared" ref="C145" si="235">G145+K145</f>
        <v>14748.709468739999</v>
      </c>
      <c r="D145" s="43">
        <f t="shared" ref="D145" si="236">H145+L145</f>
        <v>11376.37050449</v>
      </c>
      <c r="E145" s="43">
        <f t="shared" ref="E145" si="237">I145+M145</f>
        <v>1678.23526386</v>
      </c>
      <c r="F145" s="43">
        <v>17366.44761476</v>
      </c>
      <c r="G145" s="43">
        <v>10278.082234019999</v>
      </c>
      <c r="H145" s="43">
        <v>6501.4143416899997</v>
      </c>
      <c r="I145" s="43">
        <v>586.95103904999996</v>
      </c>
      <c r="J145" s="43">
        <v>10436.867622330001</v>
      </c>
      <c r="K145" s="43">
        <v>4470.6272347200002</v>
      </c>
      <c r="L145" s="43">
        <v>4874.9561628000001</v>
      </c>
      <c r="M145" s="43">
        <v>1091.2842248100001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28729.632287010001</v>
      </c>
      <c r="C146" s="43">
        <f t="shared" ref="C146" si="238">G146+K146</f>
        <v>15903.722254370001</v>
      </c>
      <c r="D146" s="43">
        <f t="shared" ref="D146" si="239">H146+L146</f>
        <v>11150.90986629</v>
      </c>
      <c r="E146" s="43">
        <f t="shared" ref="E146" si="240">I146+M146</f>
        <v>1675.0001663499997</v>
      </c>
      <c r="F146" s="43">
        <v>18491.317019130001</v>
      </c>
      <c r="G146" s="43">
        <v>11517.31234583</v>
      </c>
      <c r="H146" s="43">
        <v>6385.2004021599996</v>
      </c>
      <c r="I146" s="43">
        <v>588.80427113999997</v>
      </c>
      <c r="J146" s="43">
        <v>10238.31526788</v>
      </c>
      <c r="K146" s="43">
        <v>4386.4099085400003</v>
      </c>
      <c r="L146" s="43">
        <v>4765.70946413</v>
      </c>
      <c r="M146" s="43">
        <v>1086.1958952099999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29256.570299489998</v>
      </c>
      <c r="C147" s="43">
        <f t="shared" ref="C147" si="241">G147+K147</f>
        <v>16352.526730630001</v>
      </c>
      <c r="D147" s="43">
        <f t="shared" ref="D147" si="242">H147+L147</f>
        <v>11214.329438820001</v>
      </c>
      <c r="E147" s="43">
        <f t="shared" ref="E147" si="243">I147+M147</f>
        <v>1689.7141300399999</v>
      </c>
      <c r="F147" s="43">
        <v>19421.895323190001</v>
      </c>
      <c r="G147" s="43">
        <v>12435.384953090001</v>
      </c>
      <c r="H147" s="43">
        <v>6394.5144831799998</v>
      </c>
      <c r="I147" s="43">
        <v>591.99588691999998</v>
      </c>
      <c r="J147" s="43">
        <v>9834.6749763000007</v>
      </c>
      <c r="K147" s="43">
        <v>3917.14177754</v>
      </c>
      <c r="L147" s="43">
        <v>4819.8149556400003</v>
      </c>
      <c r="M147" s="43">
        <v>1097.7182431199999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29499.814110060001</v>
      </c>
      <c r="C148" s="43">
        <f t="shared" ref="C148" si="244">G148+K148</f>
        <v>16649.774607040003</v>
      </c>
      <c r="D148" s="43">
        <f t="shared" ref="D148" si="245">H148+L148</f>
        <v>11158.94950884</v>
      </c>
      <c r="E148" s="43">
        <f t="shared" ref="E148" si="246">I148+M148</f>
        <v>1691.0899941799998</v>
      </c>
      <c r="F148" s="43">
        <v>19674.43988242</v>
      </c>
      <c r="G148" s="43">
        <v>12645.558345740001</v>
      </c>
      <c r="H148" s="43">
        <v>6436.6491450699996</v>
      </c>
      <c r="I148" s="43">
        <v>592.23239161000004</v>
      </c>
      <c r="J148" s="43">
        <v>9825.3742276400008</v>
      </c>
      <c r="K148" s="43">
        <v>4004.2162613</v>
      </c>
      <c r="L148" s="43">
        <v>4722.3003637700003</v>
      </c>
      <c r="M148" s="43">
        <v>1098.8576025699999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31435.389812050002</v>
      </c>
      <c r="C149" s="43">
        <f t="shared" ref="C149" si="247">G149+K149</f>
        <v>17308.246468360001</v>
      </c>
      <c r="D149" s="43">
        <f t="shared" ref="D149" si="248">H149+L149</f>
        <v>12159.73014297</v>
      </c>
      <c r="E149" s="43">
        <f t="shared" ref="E149" si="249">I149+M149</f>
        <v>1967.4132007200001</v>
      </c>
      <c r="F149" s="43">
        <v>19689.752560950001</v>
      </c>
      <c r="G149" s="43">
        <v>12613.40504978</v>
      </c>
      <c r="H149" s="43">
        <v>6479.5186544500002</v>
      </c>
      <c r="I149" s="43">
        <v>596.82885671999998</v>
      </c>
      <c r="J149" s="43">
        <v>11745.637251100001</v>
      </c>
      <c r="K149" s="43">
        <v>4694.8414185800002</v>
      </c>
      <c r="L149" s="43">
        <v>5680.2114885199999</v>
      </c>
      <c r="M149" s="43">
        <v>1370.5843440000001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31733.08680107</v>
      </c>
      <c r="C150" s="43">
        <f t="shared" ref="C150" si="250">G150+K150</f>
        <v>17738.688474499999</v>
      </c>
      <c r="D150" s="43">
        <f t="shared" ref="D150" si="251">H150+L150</f>
        <v>12020.981149179999</v>
      </c>
      <c r="E150" s="43">
        <f t="shared" ref="E150" si="252">I150+M150</f>
        <v>1973.4171773900002</v>
      </c>
      <c r="F150" s="43">
        <v>19929.967739060001</v>
      </c>
      <c r="G150" s="43">
        <v>12852.01995566</v>
      </c>
      <c r="H150" s="43">
        <v>6481.6361007899995</v>
      </c>
      <c r="I150" s="43">
        <v>596.31168261000005</v>
      </c>
      <c r="J150" s="43">
        <v>11803.119062010001</v>
      </c>
      <c r="K150" s="43">
        <v>4886.6685188399997</v>
      </c>
      <c r="L150" s="43">
        <v>5539.3450483899996</v>
      </c>
      <c r="M150" s="43">
        <v>1377.1054947800001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30745.538254070001</v>
      </c>
      <c r="C151" s="43">
        <f t="shared" ref="C151" si="253">G151+K151</f>
        <v>16926.031157429999</v>
      </c>
      <c r="D151" s="43">
        <f t="shared" ref="D151" si="254">H151+L151</f>
        <v>11864.59745356</v>
      </c>
      <c r="E151" s="43">
        <f t="shared" ref="E151" si="255">I151+M151</f>
        <v>1954.90964308</v>
      </c>
      <c r="F151" s="43">
        <v>19624.741232429998</v>
      </c>
      <c r="G151" s="43">
        <v>12579.855352029999</v>
      </c>
      <c r="H151" s="43">
        <v>6462.43220604</v>
      </c>
      <c r="I151" s="43">
        <v>582.45367436000004</v>
      </c>
      <c r="J151" s="43">
        <v>11120.797021640001</v>
      </c>
      <c r="K151" s="43">
        <v>4346.1758054000002</v>
      </c>
      <c r="L151" s="43">
        <v>5402.1652475199999</v>
      </c>
      <c r="M151" s="43">
        <v>1372.4559687200001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30069.421837059999</v>
      </c>
      <c r="C152" s="43">
        <f t="shared" ref="C152" si="256">G152+K152</f>
        <v>16585.343515100001</v>
      </c>
      <c r="D152" s="43">
        <f t="shared" ref="D152" si="257">H152+L152</f>
        <v>11523.82986783</v>
      </c>
      <c r="E152" s="43">
        <f t="shared" ref="E152" si="258">I152+M152</f>
        <v>1960.24845413</v>
      </c>
      <c r="F152" s="43">
        <v>19375.60542367</v>
      </c>
      <c r="G152" s="43">
        <v>12587.43600761</v>
      </c>
      <c r="H152" s="43">
        <v>6211.3206972099997</v>
      </c>
      <c r="I152" s="43">
        <v>576.84871884999995</v>
      </c>
      <c r="J152" s="43">
        <v>10693.816413390001</v>
      </c>
      <c r="K152" s="43">
        <v>3997.9075074900002</v>
      </c>
      <c r="L152" s="43">
        <v>5312.5091706200001</v>
      </c>
      <c r="M152" s="43">
        <v>1383.39973528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29427.64921602</v>
      </c>
      <c r="C153" s="43">
        <f t="shared" ref="C153" si="259">G153+K153</f>
        <v>15848.230778089999</v>
      </c>
      <c r="D153" s="43">
        <f t="shared" ref="D153" si="260">H153+L153</f>
        <v>11608.140152200001</v>
      </c>
      <c r="E153" s="43">
        <f t="shared" ref="E153" si="261">I153+M153</f>
        <v>1971.2782857299999</v>
      </c>
      <c r="F153" s="43">
        <v>18953.91945754</v>
      </c>
      <c r="G153" s="43">
        <v>12029.043139429999</v>
      </c>
      <c r="H153" s="43">
        <v>6353.5918953500004</v>
      </c>
      <c r="I153" s="43">
        <v>571.28442275999998</v>
      </c>
      <c r="J153" s="43">
        <v>10473.72975848</v>
      </c>
      <c r="K153" s="43">
        <v>3819.1876386600002</v>
      </c>
      <c r="L153" s="43">
        <v>5254.5482568500001</v>
      </c>
      <c r="M153" s="43">
        <v>1399.99386297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28547.369452030001</v>
      </c>
      <c r="C154" s="43">
        <f t="shared" ref="C154" si="262">G154+K154</f>
        <v>14929.020910560001</v>
      </c>
      <c r="D154" s="43">
        <f t="shared" ref="D154" si="263">H154+L154</f>
        <v>11657.14269443</v>
      </c>
      <c r="E154" s="43">
        <f t="shared" ref="E154" si="264">I154+M154</f>
        <v>1961.20584704</v>
      </c>
      <c r="F154" s="43">
        <v>18441.992928430001</v>
      </c>
      <c r="G154" s="43">
        <v>11357.36345716</v>
      </c>
      <c r="H154" s="43">
        <v>6500.5965057699996</v>
      </c>
      <c r="I154" s="43">
        <v>584.03296550000005</v>
      </c>
      <c r="J154" s="43">
        <v>10105.3765236</v>
      </c>
      <c r="K154" s="43">
        <v>3571.6574534000001</v>
      </c>
      <c r="L154" s="43">
        <v>5156.5461886599996</v>
      </c>
      <c r="M154" s="43">
        <v>1377.1728815399999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28501.144426719999</v>
      </c>
      <c r="C155" s="43">
        <f t="shared" ref="C155" si="265">G155+K155</f>
        <v>14597.535604589999</v>
      </c>
      <c r="D155" s="43">
        <f t="shared" ref="D155" si="266">H155+L155</f>
        <v>11926.367418009999</v>
      </c>
      <c r="E155" s="43">
        <f t="shared" ref="E155" si="267">I155+M155</f>
        <v>1977.24140412</v>
      </c>
      <c r="F155" s="43">
        <v>19025.93083763</v>
      </c>
      <c r="G155" s="43">
        <v>11655.38863077</v>
      </c>
      <c r="H155" s="43">
        <v>6780.82936359</v>
      </c>
      <c r="I155" s="43">
        <v>589.71284327000001</v>
      </c>
      <c r="J155" s="43">
        <v>9475.2135890900008</v>
      </c>
      <c r="K155" s="43">
        <v>2942.1469738199999</v>
      </c>
      <c r="L155" s="43">
        <v>5145.5380544199998</v>
      </c>
      <c r="M155" s="43">
        <v>1387.5285608500001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27515.969719299999</v>
      </c>
      <c r="C156" s="43">
        <f t="shared" ref="C156" si="268">G156+K156</f>
        <v>13835.618071449999</v>
      </c>
      <c r="D156" s="43">
        <f t="shared" ref="D156" si="269">H156+L156</f>
        <v>11729.408144820001</v>
      </c>
      <c r="E156" s="43">
        <f t="shared" ref="E156" si="270">I156+M156</f>
        <v>1950.9435030300001</v>
      </c>
      <c r="F156" s="43">
        <v>18892.386570219998</v>
      </c>
      <c r="G156" s="43">
        <v>11404.883548559999</v>
      </c>
      <c r="H156" s="43">
        <v>6912.4283712500001</v>
      </c>
      <c r="I156" s="43">
        <v>575.07465041</v>
      </c>
      <c r="J156" s="43">
        <v>8623.5831490799992</v>
      </c>
      <c r="K156" s="43">
        <v>2430.7345228899999</v>
      </c>
      <c r="L156" s="43">
        <v>4816.9797735700004</v>
      </c>
      <c r="M156" s="43">
        <v>1375.8688526200001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27300.04362398</v>
      </c>
      <c r="C157" s="43">
        <f t="shared" ref="C157" si="271">G157+K157</f>
        <v>14343.35425226</v>
      </c>
      <c r="D157" s="43">
        <f t="shared" ref="D157" si="272">H157+L157</f>
        <v>10999.536283289999</v>
      </c>
      <c r="E157" s="43">
        <f t="shared" ref="E157" si="273">I157+M157</f>
        <v>1957.15308843</v>
      </c>
      <c r="F157" s="43">
        <v>18858.75873301</v>
      </c>
      <c r="G157" s="43">
        <v>12047.592023609999</v>
      </c>
      <c r="H157" s="43">
        <v>6238.7902700300001</v>
      </c>
      <c r="I157" s="43">
        <v>572.37643936999996</v>
      </c>
      <c r="J157" s="43">
        <v>8441.2848909700006</v>
      </c>
      <c r="K157" s="43">
        <v>2295.76222865</v>
      </c>
      <c r="L157" s="43">
        <v>4760.7460132599999</v>
      </c>
      <c r="M157" s="43">
        <v>1384.77664906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27308.336962320001</v>
      </c>
      <c r="C158" s="43">
        <f t="shared" ref="C158" si="274">G158+K158</f>
        <v>13818.297871539999</v>
      </c>
      <c r="D158" s="43">
        <f t="shared" ref="D158" si="275">H158+L158</f>
        <v>11540.33834247</v>
      </c>
      <c r="E158" s="43">
        <f t="shared" ref="E158" si="276">I158+M158</f>
        <v>1949.7007483100001</v>
      </c>
      <c r="F158" s="43">
        <v>19010.530591570001</v>
      </c>
      <c r="G158" s="43">
        <v>11581.162220779999</v>
      </c>
      <c r="H158" s="43">
        <v>6864.0781245099997</v>
      </c>
      <c r="I158" s="43">
        <v>565.29024628000002</v>
      </c>
      <c r="J158" s="43">
        <v>8297.8063707500005</v>
      </c>
      <c r="K158" s="43">
        <v>2237.1356507599999</v>
      </c>
      <c r="L158" s="43">
        <v>4676.2602179599999</v>
      </c>
      <c r="M158" s="43">
        <v>1384.4105020300001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27067.825167139999</v>
      </c>
      <c r="C159" s="43">
        <f t="shared" ref="C159" si="277">G159+K159</f>
        <v>13946.078998109999</v>
      </c>
      <c r="D159" s="43">
        <f t="shared" ref="D159" si="278">H159+L159</f>
        <v>11239.023379459999</v>
      </c>
      <c r="E159" s="43">
        <f t="shared" ref="E159" si="279">I159+M159</f>
        <v>1882.72278957</v>
      </c>
      <c r="F159" s="43">
        <v>19115.625305990001</v>
      </c>
      <c r="G159" s="43">
        <v>11872.04813906</v>
      </c>
      <c r="H159" s="43">
        <v>6740.8249009299998</v>
      </c>
      <c r="I159" s="43">
        <v>502.75226600000002</v>
      </c>
      <c r="J159" s="43">
        <v>7952.1998611500003</v>
      </c>
      <c r="K159" s="43">
        <v>2074.0308590499999</v>
      </c>
      <c r="L159" s="43">
        <v>4498.1984785300001</v>
      </c>
      <c r="M159" s="43">
        <v>1379.9705235700001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26944.258672470001</v>
      </c>
      <c r="C160" s="43">
        <f t="shared" ref="C160" si="280">G160+K160</f>
        <v>13844.269023339999</v>
      </c>
      <c r="D160" s="43">
        <f t="shared" ref="D160" si="281">H160+L160</f>
        <v>10963.546333679998</v>
      </c>
      <c r="E160" s="43">
        <f t="shared" ref="E160" si="282">I160+M160</f>
        <v>2136.4433154500002</v>
      </c>
      <c r="F160" s="43">
        <v>19431.277247360002</v>
      </c>
      <c r="G160" s="43">
        <v>12020.926672649999</v>
      </c>
      <c r="H160" s="43">
        <v>6905.3809472599996</v>
      </c>
      <c r="I160" s="43">
        <v>504.96962745000002</v>
      </c>
      <c r="J160" s="43">
        <v>7512.9814251099997</v>
      </c>
      <c r="K160" s="43">
        <v>1823.3423506900001</v>
      </c>
      <c r="L160" s="43">
        <v>4058.1653864199998</v>
      </c>
      <c r="M160" s="43">
        <v>1631.473688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27405.718208440001</v>
      </c>
      <c r="C161" s="43">
        <f t="shared" ref="C161" si="283">G161+K161</f>
        <v>14347.7110192</v>
      </c>
      <c r="D161" s="43">
        <f t="shared" ref="D161" si="284">H161+L161</f>
        <v>10829.80094159</v>
      </c>
      <c r="E161" s="43">
        <f t="shared" ref="E161" si="285">I161+M161</f>
        <v>2228.20624765</v>
      </c>
      <c r="F161" s="43">
        <v>19791.106822639998</v>
      </c>
      <c r="G161" s="43">
        <v>12334.14799972</v>
      </c>
      <c r="H161" s="43">
        <v>6958.3577355799998</v>
      </c>
      <c r="I161" s="43">
        <v>498.60108733999999</v>
      </c>
      <c r="J161" s="43">
        <v>7614.6113857999999</v>
      </c>
      <c r="K161" s="43">
        <v>2013.5630194800001</v>
      </c>
      <c r="L161" s="43">
        <v>3871.4432060099998</v>
      </c>
      <c r="M161" s="43">
        <v>1729.60516031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26677.073042560001</v>
      </c>
      <c r="C162" s="43">
        <f t="shared" ref="C162" si="286">G162+K162</f>
        <v>13564.456804789999</v>
      </c>
      <c r="D162" s="43">
        <f t="shared" ref="D162" si="287">H162+L162</f>
        <v>10889.91888008</v>
      </c>
      <c r="E162" s="43">
        <f t="shared" ref="E162" si="288">I162+M162</f>
        <v>2222.69735769</v>
      </c>
      <c r="F162" s="43">
        <v>19114.274945019999</v>
      </c>
      <c r="G162" s="43">
        <v>11612.3102855</v>
      </c>
      <c r="H162" s="43">
        <v>7015.1118672000002</v>
      </c>
      <c r="I162" s="43">
        <v>486.85279231999999</v>
      </c>
      <c r="J162" s="43">
        <v>7562.7980975399996</v>
      </c>
      <c r="K162" s="43">
        <v>1952.14651929</v>
      </c>
      <c r="L162" s="43">
        <v>3874.80701288</v>
      </c>
      <c r="M162" s="43">
        <v>1735.8445653700001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27095.002010609998</v>
      </c>
      <c r="C163" s="43">
        <f t="shared" ref="C163" si="289">G163+K163</f>
        <v>13311.25633389</v>
      </c>
      <c r="D163" s="43">
        <f t="shared" ref="D163" si="290">H163+L163</f>
        <v>11511.72745549</v>
      </c>
      <c r="E163" s="43">
        <f t="shared" ref="E163" si="291">I163+M163</f>
        <v>2272.0182212300001</v>
      </c>
      <c r="F163" s="43">
        <v>19243.2867071</v>
      </c>
      <c r="G163" s="43">
        <v>11100.953534710001</v>
      </c>
      <c r="H163" s="43">
        <v>7602.5746436899999</v>
      </c>
      <c r="I163" s="43">
        <v>539.75852870000006</v>
      </c>
      <c r="J163" s="43">
        <v>7851.71530351</v>
      </c>
      <c r="K163" s="43">
        <v>2210.30279918</v>
      </c>
      <c r="L163" s="43">
        <v>3909.1528118000001</v>
      </c>
      <c r="M163" s="43">
        <v>1732.2596925299999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26724.479461200001</v>
      </c>
      <c r="C164" s="43">
        <f t="shared" ref="C164" si="292">G164+K164</f>
        <v>12910.2697893</v>
      </c>
      <c r="D164" s="43">
        <f t="shared" ref="D164" si="293">H164+L164</f>
        <v>11599.332736869999</v>
      </c>
      <c r="E164" s="43">
        <f t="shared" ref="E164" si="294">I164+M164</f>
        <v>2214.8769350299999</v>
      </c>
      <c r="F164" s="43">
        <v>18672.741061389999</v>
      </c>
      <c r="G164" s="43">
        <v>10401.701196</v>
      </c>
      <c r="H164" s="43">
        <v>7651.8111135099998</v>
      </c>
      <c r="I164" s="43">
        <v>619.22875188</v>
      </c>
      <c r="J164" s="43">
        <v>8051.7383998100004</v>
      </c>
      <c r="K164" s="43">
        <v>2508.5685933</v>
      </c>
      <c r="L164" s="43">
        <v>3947.5216233599999</v>
      </c>
      <c r="M164" s="43">
        <v>1595.64818315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27830.50758017</v>
      </c>
      <c r="C165" s="43">
        <f t="shared" ref="C165" si="295">G165+K165</f>
        <v>14130.93634665</v>
      </c>
      <c r="D165" s="43">
        <f t="shared" ref="D165" si="296">H165+L165</f>
        <v>11481.111147290001</v>
      </c>
      <c r="E165" s="43">
        <f t="shared" ref="E165" si="297">I165+M165</f>
        <v>2218.4600862300003</v>
      </c>
      <c r="F165" s="43">
        <v>19753.103396679999</v>
      </c>
      <c r="G165" s="43">
        <v>11542.021810640001</v>
      </c>
      <c r="H165" s="43">
        <v>7585.1338405300003</v>
      </c>
      <c r="I165" s="43">
        <v>625.94774551</v>
      </c>
      <c r="J165" s="43">
        <v>8077.4041834899999</v>
      </c>
      <c r="K165" s="43">
        <v>2588.9145360100001</v>
      </c>
      <c r="L165" s="43">
        <v>3895.9773067599999</v>
      </c>
      <c r="M165" s="43">
        <v>1592.5123407200001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28234.51273128</v>
      </c>
      <c r="C166" s="43">
        <f t="shared" ref="C166" si="298">G166+K166</f>
        <v>14109.34458085</v>
      </c>
      <c r="D166" s="43">
        <f t="shared" ref="D166" si="299">H166+L166</f>
        <v>11842.30834448</v>
      </c>
      <c r="E166" s="43">
        <f t="shared" ref="E166" si="300">I166+M166</f>
        <v>2282.85980595</v>
      </c>
      <c r="F166" s="43">
        <v>19748.319610170001</v>
      </c>
      <c r="G166" s="43">
        <v>11492.687755839999</v>
      </c>
      <c r="H166" s="43">
        <v>7628.1532127</v>
      </c>
      <c r="I166" s="43">
        <v>627.47864162999997</v>
      </c>
      <c r="J166" s="43">
        <v>8486.19312111</v>
      </c>
      <c r="K166" s="43">
        <v>2616.6568250099999</v>
      </c>
      <c r="L166" s="43">
        <v>4214.1551317800004</v>
      </c>
      <c r="M166" s="43">
        <v>1655.3811643199999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27779.162928419999</v>
      </c>
      <c r="C167" s="43">
        <f t="shared" ref="C167" si="301">G167+K167</f>
        <v>13811.029389740001</v>
      </c>
      <c r="D167" s="43">
        <f t="shared" ref="D167" si="302">H167+L167</f>
        <v>11677.468804830001</v>
      </c>
      <c r="E167" s="43">
        <f t="shared" ref="E167" si="303">I167+M167</f>
        <v>2290.6647338500002</v>
      </c>
      <c r="F167" s="43">
        <v>19273.745625240001</v>
      </c>
      <c r="G167" s="43">
        <v>11077.928473260001</v>
      </c>
      <c r="H167" s="43">
        <v>7562.1920951900001</v>
      </c>
      <c r="I167" s="43">
        <v>633.62505679000003</v>
      </c>
      <c r="J167" s="43">
        <v>8505.4173031800001</v>
      </c>
      <c r="K167" s="43">
        <v>2733.1009164799998</v>
      </c>
      <c r="L167" s="43">
        <v>4115.2767096400003</v>
      </c>
      <c r="M167" s="43">
        <v>1657.03967706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28540.132709239999</v>
      </c>
      <c r="C168" s="43">
        <f t="shared" ref="C168" si="304">G168+K168</f>
        <v>13956.43215217</v>
      </c>
      <c r="D168" s="43">
        <f t="shared" ref="D168" si="305">H168+L168</f>
        <v>12267.29875097</v>
      </c>
      <c r="E168" s="43">
        <f t="shared" ref="E168" si="306">I168+M168</f>
        <v>2316.4018061000002</v>
      </c>
      <c r="F168" s="43">
        <v>19330.220040330001</v>
      </c>
      <c r="G168" s="43">
        <v>10988.50118739</v>
      </c>
      <c r="H168" s="43">
        <v>7715.7635999000004</v>
      </c>
      <c r="I168" s="43">
        <v>625.95525304</v>
      </c>
      <c r="J168" s="43">
        <v>9209.9126689099994</v>
      </c>
      <c r="K168" s="43">
        <v>2967.9309647800001</v>
      </c>
      <c r="L168" s="43">
        <v>4551.5351510700002</v>
      </c>
      <c r="M168" s="43">
        <v>1690.44655306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28212.833200649999</v>
      </c>
      <c r="C169" s="43">
        <f t="shared" ref="C169" si="307">G169+K169</f>
        <v>13674.874762039999</v>
      </c>
      <c r="D169" s="43">
        <f t="shared" ref="D169" si="308">H169+L169</f>
        <v>12380.99354437</v>
      </c>
      <c r="E169" s="43">
        <f t="shared" ref="E169" si="309">I169+M169</f>
        <v>2156.9648942399999</v>
      </c>
      <c r="F169" s="43">
        <v>19092.295868310001</v>
      </c>
      <c r="G169" s="43">
        <v>10682.70890593</v>
      </c>
      <c r="H169" s="43">
        <v>8027.24030133</v>
      </c>
      <c r="I169" s="43">
        <v>382.34666105000002</v>
      </c>
      <c r="J169" s="43">
        <v>9120.5373323399999</v>
      </c>
      <c r="K169" s="43">
        <v>2992.1658561099998</v>
      </c>
      <c r="L169" s="43">
        <v>4353.7532430399997</v>
      </c>
      <c r="M169" s="43">
        <v>1774.61823319</v>
      </c>
      <c r="N169" s="43"/>
      <c r="O169" s="43"/>
      <c r="P169" s="43"/>
      <c r="Q169" s="43"/>
    </row>
    <row r="170" spans="1:17" collapsed="1">
      <c r="A170" s="8">
        <v>45383</v>
      </c>
      <c r="B170" s="43">
        <v>27479.015079839999</v>
      </c>
      <c r="C170" s="43">
        <f t="shared" ref="C170" si="310">G170+K170</f>
        <v>13457.605989970001</v>
      </c>
      <c r="D170" s="43">
        <f t="shared" ref="D170" si="311">H170+L170</f>
        <v>11834.81836669</v>
      </c>
      <c r="E170" s="43">
        <f t="shared" ref="E170" si="312">I170+M170</f>
        <v>2186.5907231800002</v>
      </c>
      <c r="F170" s="43">
        <v>18309.863779890002</v>
      </c>
      <c r="G170" s="43">
        <v>10683.8379559</v>
      </c>
      <c r="H170" s="43">
        <v>7248.0698807299996</v>
      </c>
      <c r="I170" s="43">
        <v>377.95594326000003</v>
      </c>
      <c r="J170" s="43">
        <v>9169.1512999499992</v>
      </c>
      <c r="K170" s="43">
        <v>2773.7680340699999</v>
      </c>
      <c r="L170" s="43">
        <v>4586.7484859599999</v>
      </c>
      <c r="M170" s="43">
        <v>1808.63477992</v>
      </c>
      <c r="N170" s="43"/>
      <c r="O170" s="43"/>
      <c r="P170" s="43"/>
      <c r="Q170" s="43"/>
    </row>
    <row r="171" spans="1:17">
      <c r="A171" s="8">
        <v>45413</v>
      </c>
      <c r="B171" s="43">
        <v>27859.281482729999</v>
      </c>
      <c r="C171" s="43">
        <f t="shared" ref="C171" si="313">G171+K171</f>
        <v>13653.344325489999</v>
      </c>
      <c r="D171" s="43">
        <f t="shared" ref="D171" si="314">H171+L171</f>
        <v>11682.25127203</v>
      </c>
      <c r="E171" s="43">
        <f t="shared" ref="E171" si="315">I171+M171</f>
        <v>2523.6858852099999</v>
      </c>
      <c r="F171" s="43">
        <v>18341.864241980002</v>
      </c>
      <c r="G171" s="43">
        <v>10680.62064087</v>
      </c>
      <c r="H171" s="43">
        <v>7282.8165363400003</v>
      </c>
      <c r="I171" s="43">
        <v>378.42706477000002</v>
      </c>
      <c r="J171" s="43">
        <v>9517.4172407499991</v>
      </c>
      <c r="K171" s="43">
        <v>2972.7236846199999</v>
      </c>
      <c r="L171" s="43">
        <v>4399.4347356899998</v>
      </c>
      <c r="M171" s="43">
        <v>2145.2588204399999</v>
      </c>
      <c r="N171" s="43"/>
      <c r="O171" s="43"/>
      <c r="P171" s="43"/>
      <c r="Q171" s="43"/>
    </row>
    <row r="172" spans="1:17">
      <c r="A172" s="8">
        <v>45444</v>
      </c>
      <c r="B172" s="43">
        <v>28535.76702838</v>
      </c>
      <c r="C172" s="43">
        <f t="shared" ref="C172" si="316">G172+K172</f>
        <v>14086.804868069999</v>
      </c>
      <c r="D172" s="43">
        <f t="shared" ref="D172" si="317">H172+L172</f>
        <v>9916.8422559999999</v>
      </c>
      <c r="E172" s="43">
        <f t="shared" ref="E172" si="318">I172+M172</f>
        <v>4532.1199043099996</v>
      </c>
      <c r="F172" s="43">
        <v>19268.46979028</v>
      </c>
      <c r="G172" s="43">
        <v>11410.14759658</v>
      </c>
      <c r="H172" s="43">
        <v>7465.0999445799998</v>
      </c>
      <c r="I172" s="43">
        <v>393.22224912000001</v>
      </c>
      <c r="J172" s="43">
        <v>9267.2972381</v>
      </c>
      <c r="K172" s="43">
        <v>2676.6572714899999</v>
      </c>
      <c r="L172" s="43">
        <v>2451.7423114200001</v>
      </c>
      <c r="M172" s="43">
        <v>4138.8976551899996</v>
      </c>
      <c r="N172" s="43"/>
      <c r="O172" s="43"/>
      <c r="P172" s="43"/>
      <c r="Q172" s="43"/>
    </row>
    <row r="173" spans="1:17">
      <c r="A173" s="8">
        <v>45474</v>
      </c>
      <c r="B173" s="43">
        <v>28487.793438209999</v>
      </c>
      <c r="C173" s="43">
        <f t="shared" ref="C173" si="319">G173+K173</f>
        <v>13496.50651304</v>
      </c>
      <c r="D173" s="43">
        <f t="shared" ref="D173" si="320">H173+L173</f>
        <v>10488.87792497</v>
      </c>
      <c r="E173" s="43">
        <f t="shared" ref="E173" si="321">I173+M173</f>
        <v>4502.4090001999994</v>
      </c>
      <c r="F173" s="43">
        <v>19464.883239070001</v>
      </c>
      <c r="G173" s="43">
        <v>11332.03914393</v>
      </c>
      <c r="H173" s="43">
        <v>7731.0584324000001</v>
      </c>
      <c r="I173" s="43">
        <v>401.78566274000002</v>
      </c>
      <c r="J173" s="43">
        <v>9022.9101991400003</v>
      </c>
      <c r="K173" s="43">
        <v>2164.4673691100002</v>
      </c>
      <c r="L173" s="43">
        <v>2757.81949257</v>
      </c>
      <c r="M173" s="43">
        <v>4100.6233374599997</v>
      </c>
      <c r="N173" s="43"/>
      <c r="O173" s="43"/>
      <c r="P173" s="43"/>
      <c r="Q173" s="43"/>
    </row>
    <row r="174" spans="1:17">
      <c r="A174" s="8">
        <v>45505</v>
      </c>
      <c r="B174" s="43">
        <v>29088.67969361</v>
      </c>
      <c r="C174" s="43">
        <f t="shared" ref="C174" si="322">G174+K174</f>
        <v>13750.542655140001</v>
      </c>
      <c r="D174" s="43">
        <f t="shared" ref="D174" si="323">H174+L174</f>
        <v>10776.00001043</v>
      </c>
      <c r="E174" s="43">
        <f t="shared" ref="E174" si="324">I174+M174</f>
        <v>4562.1370280399997</v>
      </c>
      <c r="F174" s="43">
        <v>19928.03867794</v>
      </c>
      <c r="G174" s="43">
        <v>11500.75816506</v>
      </c>
      <c r="H174" s="43">
        <v>7998.8606206900004</v>
      </c>
      <c r="I174" s="43">
        <v>428.41989218999998</v>
      </c>
      <c r="J174" s="43">
        <v>9160.6410156700003</v>
      </c>
      <c r="K174" s="43">
        <v>2249.7844900800001</v>
      </c>
      <c r="L174" s="43">
        <v>2777.1393897399998</v>
      </c>
      <c r="M174" s="43">
        <v>4133.71713585</v>
      </c>
      <c r="N174" s="43"/>
      <c r="O174" s="43"/>
      <c r="P174" s="43"/>
      <c r="Q174" s="43"/>
    </row>
    <row r="175" spans="1:17">
      <c r="A175" s="8">
        <v>45536</v>
      </c>
      <c r="B175" s="43">
        <v>30265.274545259999</v>
      </c>
      <c r="C175" s="43">
        <f t="shared" ref="C175" si="325">G175+K175</f>
        <v>14584.18336108</v>
      </c>
      <c r="D175" s="43">
        <f t="shared" ref="D175" si="326">H175+L175</f>
        <v>11074.911814999999</v>
      </c>
      <c r="E175" s="43">
        <f t="shared" ref="E175" si="327">I175+M175</f>
        <v>4606.1793691800003</v>
      </c>
      <c r="F175" s="43">
        <v>20620.797382109999</v>
      </c>
      <c r="G175" s="43">
        <v>11719.712497730001</v>
      </c>
      <c r="H175" s="43">
        <v>8442.8460505099993</v>
      </c>
      <c r="I175" s="43">
        <v>458.23883387000001</v>
      </c>
      <c r="J175" s="43">
        <v>9644.4771631500007</v>
      </c>
      <c r="K175" s="43">
        <v>2864.4708633499999</v>
      </c>
      <c r="L175" s="43">
        <v>2632.0657644900002</v>
      </c>
      <c r="M175" s="43">
        <v>4147.9405353100001</v>
      </c>
      <c r="N175" s="43"/>
      <c r="O175" s="43"/>
      <c r="P175" s="43"/>
      <c r="Q175" s="43"/>
    </row>
    <row r="176" spans="1:17">
      <c r="A176" s="8">
        <v>45566</v>
      </c>
      <c r="B176" s="43">
        <v>31411.033217299999</v>
      </c>
      <c r="C176" s="43">
        <f t="shared" ref="C176" si="328">G176+K176</f>
        <v>15466.579141490001</v>
      </c>
      <c r="D176" s="43">
        <f t="shared" ref="D176" si="329">H176+L176</f>
        <v>11270.698345160001</v>
      </c>
      <c r="E176" s="43">
        <f t="shared" ref="E176" si="330">I176+M176</f>
        <v>4673.7557306500003</v>
      </c>
      <c r="F176" s="43">
        <v>21756.34012244</v>
      </c>
      <c r="G176" s="43">
        <v>12660.099336650001</v>
      </c>
      <c r="H176" s="43">
        <v>8587.9904496500003</v>
      </c>
      <c r="I176" s="43">
        <v>508.25033614</v>
      </c>
      <c r="J176" s="43">
        <v>9654.6930948600002</v>
      </c>
      <c r="K176" s="43">
        <v>2806.4798048399998</v>
      </c>
      <c r="L176" s="43">
        <v>2682.7078955100001</v>
      </c>
      <c r="M176" s="43">
        <v>4165.5053945099999</v>
      </c>
      <c r="N176" s="43"/>
      <c r="O176" s="43"/>
      <c r="P176" s="43"/>
      <c r="Q176" s="43"/>
    </row>
    <row r="177" spans="1:17">
      <c r="A177" s="8">
        <v>45597</v>
      </c>
      <c r="B177" s="43">
        <v>31845.854322710002</v>
      </c>
      <c r="C177" s="43">
        <f t="shared" ref="C177" si="331">G177+K177</f>
        <v>15632.49754382</v>
      </c>
      <c r="D177" s="43">
        <f t="shared" ref="D177" si="332">H177+L177</f>
        <v>11568.701113429999</v>
      </c>
      <c r="E177" s="43">
        <f t="shared" ref="E177" si="333">I177+M177</f>
        <v>4644.6556654599999</v>
      </c>
      <c r="F177" s="43">
        <v>21911.419519169998</v>
      </c>
      <c r="G177" s="43">
        <v>12609.71423714</v>
      </c>
      <c r="H177" s="43">
        <v>8867.3067012499996</v>
      </c>
      <c r="I177" s="43">
        <v>434.39858077999997</v>
      </c>
      <c r="J177" s="43">
        <v>9934.4348035399998</v>
      </c>
      <c r="K177" s="43">
        <v>3022.7833066799999</v>
      </c>
      <c r="L177" s="43">
        <v>2701.39441218</v>
      </c>
      <c r="M177" s="43">
        <v>4210.2570846799999</v>
      </c>
      <c r="N177" s="43"/>
      <c r="O177" s="43"/>
      <c r="P177" s="43"/>
      <c r="Q177" s="43"/>
    </row>
    <row r="178" spans="1:17">
      <c r="A178" s="8">
        <v>45627</v>
      </c>
      <c r="B178" s="43">
        <v>30338.604250939999</v>
      </c>
      <c r="C178" s="43">
        <f t="shared" ref="C178" si="334">G178+K178</f>
        <v>14013.647719889999</v>
      </c>
      <c r="D178" s="43">
        <f t="shared" ref="D178" si="335">H178+L178</f>
        <v>11575.1066983</v>
      </c>
      <c r="E178" s="43">
        <f t="shared" ref="E178" si="336">I178+M178</f>
        <v>4749.8498327500001</v>
      </c>
      <c r="F178" s="43">
        <v>21188.412846489999</v>
      </c>
      <c r="G178" s="43">
        <v>11926.15454698</v>
      </c>
      <c r="H178" s="43">
        <v>8798.1661072299994</v>
      </c>
      <c r="I178" s="43">
        <v>464.09219228000001</v>
      </c>
      <c r="J178" s="43">
        <v>9150.1914044500008</v>
      </c>
      <c r="K178" s="43">
        <v>2087.4931729099999</v>
      </c>
      <c r="L178" s="43">
        <v>2776.9405910700002</v>
      </c>
      <c r="M178" s="43">
        <v>4285.7576404700003</v>
      </c>
      <c r="N178" s="43"/>
      <c r="O178" s="43"/>
      <c r="P178" s="43"/>
      <c r="Q178" s="43"/>
    </row>
    <row r="179" spans="1:17">
      <c r="A179" s="8">
        <v>45658</v>
      </c>
      <c r="B179" s="43">
        <v>30786.898817460002</v>
      </c>
      <c r="C179" s="43">
        <f t="shared" ref="C179" si="337">G179+K179</f>
        <v>14589.91421184</v>
      </c>
      <c r="D179" s="43">
        <f t="shared" ref="D179" si="338">H179+L179</f>
        <v>11451.367784960001</v>
      </c>
      <c r="E179" s="43">
        <f t="shared" ref="E179" si="339">I179+M179</f>
        <v>4745.6168206599996</v>
      </c>
      <c r="F179" s="43">
        <v>21459.22312413</v>
      </c>
      <c r="G179" s="43">
        <v>12335.028770159999</v>
      </c>
      <c r="H179" s="43">
        <v>8644.9164699600005</v>
      </c>
      <c r="I179" s="43">
        <v>479.27788400999998</v>
      </c>
      <c r="J179" s="43">
        <v>9327.6756933300003</v>
      </c>
      <c r="K179" s="43">
        <v>2254.88544168</v>
      </c>
      <c r="L179" s="43">
        <v>2806.4513149999998</v>
      </c>
      <c r="M179" s="43">
        <v>4266.3389366499996</v>
      </c>
      <c r="N179" s="43"/>
      <c r="O179" s="43"/>
      <c r="P179" s="43"/>
      <c r="Q179" s="43"/>
    </row>
    <row r="180" spans="1:17">
      <c r="A180" s="8">
        <v>45689</v>
      </c>
      <c r="B180" s="43">
        <v>32602.31131614</v>
      </c>
      <c r="C180" s="43">
        <f t="shared" ref="C180" si="340">G180+K180</f>
        <v>15594.633353159999</v>
      </c>
      <c r="D180" s="43">
        <f t="shared" ref="D180" si="341">H180+L180</f>
        <v>12257.303918829999</v>
      </c>
      <c r="E180" s="43">
        <f t="shared" ref="E180" si="342">I180+M180</f>
        <v>4750.3740441500004</v>
      </c>
      <c r="F180" s="43">
        <v>22438.282365030002</v>
      </c>
      <c r="G180" s="43">
        <v>12638.383406999999</v>
      </c>
      <c r="H180" s="43">
        <v>9314.0506811399991</v>
      </c>
      <c r="I180" s="43">
        <v>485.84827689000002</v>
      </c>
      <c r="J180" s="43">
        <v>10164.02895111</v>
      </c>
      <c r="K180" s="43">
        <v>2956.24994616</v>
      </c>
      <c r="L180" s="43">
        <v>2943.2532376899999</v>
      </c>
      <c r="M180" s="43">
        <v>4264.5257672600001</v>
      </c>
      <c r="N180" s="43"/>
      <c r="O180" s="43"/>
      <c r="P180" s="43"/>
      <c r="Q180" s="43"/>
    </row>
    <row r="181" spans="1:17">
      <c r="A181" s="8">
        <v>45717</v>
      </c>
      <c r="B181" s="43">
        <v>33368.358139440003</v>
      </c>
      <c r="C181" s="43">
        <f t="shared" ref="C181" si="343">G181+K181</f>
        <v>15606.795913470001</v>
      </c>
      <c r="D181" s="43">
        <f t="shared" ref="D181" si="344">H181+L181</f>
        <v>12948.52618237</v>
      </c>
      <c r="E181" s="43">
        <f t="shared" ref="E181" si="345">I181+M181</f>
        <v>4813.0360436000001</v>
      </c>
      <c r="F181" s="43">
        <v>23269.023989590001</v>
      </c>
      <c r="G181" s="43">
        <v>12740.074823270001</v>
      </c>
      <c r="H181" s="43">
        <v>10029.2549062</v>
      </c>
      <c r="I181" s="43">
        <v>499.69426012000002</v>
      </c>
      <c r="J181" s="43">
        <v>10099.334149849999</v>
      </c>
      <c r="K181" s="43">
        <v>2866.7210902000002</v>
      </c>
      <c r="L181" s="43">
        <v>2919.27127617</v>
      </c>
      <c r="M181" s="43">
        <v>4313.3417834800002</v>
      </c>
      <c r="N181" s="43"/>
      <c r="O181" s="43"/>
      <c r="P181" s="43"/>
      <c r="Q181" s="43"/>
    </row>
    <row r="182" spans="1:17">
      <c r="A182" s="8">
        <v>45748</v>
      </c>
      <c r="B182" s="43">
        <v>34040.717967049997</v>
      </c>
      <c r="C182" s="43">
        <f t="shared" ref="C182" si="346">G182+K182</f>
        <v>16033.37398565</v>
      </c>
      <c r="D182" s="43">
        <f t="shared" ref="D182" si="347">H182+L182</f>
        <v>13115.10226731</v>
      </c>
      <c r="E182" s="43">
        <f t="shared" ref="E182" si="348">I182+M182</f>
        <v>4892.2417140899997</v>
      </c>
      <c r="F182" s="43">
        <v>23581.312323589998</v>
      </c>
      <c r="G182" s="43">
        <v>12716.44289316</v>
      </c>
      <c r="H182" s="43">
        <v>10306.365490939999</v>
      </c>
      <c r="I182" s="43">
        <v>558.50393948999999</v>
      </c>
      <c r="J182" s="43">
        <v>10459.405643460001</v>
      </c>
      <c r="K182" s="43">
        <v>3316.9310924900001</v>
      </c>
      <c r="L182" s="43">
        <v>2808.7367763699999</v>
      </c>
      <c r="M182" s="43">
        <v>4333.7377746000002</v>
      </c>
      <c r="N182" s="43"/>
      <c r="O182" s="43"/>
      <c r="P182" s="43"/>
      <c r="Q18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7" t="s">
        <v>79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</row>
    <row r="7" spans="1:17" s="20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</row>
    <row r="8" spans="1:17" s="20" customFormat="1" ht="82.5" customHeight="1">
      <c r="A8" s="201"/>
      <c r="B8" s="18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19476.265199140002</v>
      </c>
      <c r="C11" s="43">
        <f>G11+K11</f>
        <v>1268.56655836</v>
      </c>
      <c r="D11" s="43">
        <f t="shared" ref="D11:E11" si="0">H11+L11</f>
        <v>2027.5506846600001</v>
      </c>
      <c r="E11" s="43">
        <f t="shared" si="0"/>
        <v>16180.147956119999</v>
      </c>
      <c r="F11" s="43">
        <v>3014.8818893500002</v>
      </c>
      <c r="G11" s="43">
        <v>691.72141220000003</v>
      </c>
      <c r="H11" s="43">
        <v>758.96971624000003</v>
      </c>
      <c r="I11" s="43">
        <v>1564.1907609100001</v>
      </c>
      <c r="J11" s="43">
        <v>16461.383309789999</v>
      </c>
      <c r="K11" s="43">
        <v>576.84514616000001</v>
      </c>
      <c r="L11" s="43">
        <v>1268.5809684200001</v>
      </c>
      <c r="M11" s="43">
        <v>14615.95719521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19435.066706549998</v>
      </c>
      <c r="C12" s="43">
        <f t="shared" ref="C12:C67" si="1">G12+K12</f>
        <v>1299.81364416</v>
      </c>
      <c r="D12" s="43">
        <f t="shared" ref="D12:D67" si="2">H12+L12</f>
        <v>2037.7580392500001</v>
      </c>
      <c r="E12" s="43">
        <f t="shared" ref="E12:E67" si="3">I12+M12</f>
        <v>16097.49502314</v>
      </c>
      <c r="F12" s="43">
        <v>3051.41462241</v>
      </c>
      <c r="G12" s="43">
        <v>703.90597933000004</v>
      </c>
      <c r="H12" s="43">
        <v>782.96690794000006</v>
      </c>
      <c r="I12" s="43">
        <v>1564.5417351399999</v>
      </c>
      <c r="J12" s="43">
        <v>16383.65208414</v>
      </c>
      <c r="K12" s="43">
        <v>595.90766483000004</v>
      </c>
      <c r="L12" s="43">
        <v>1254.7911313100001</v>
      </c>
      <c r="M12" s="43">
        <v>14532.953288000001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19325.85360586</v>
      </c>
      <c r="C13" s="43">
        <f t="shared" si="1"/>
        <v>1331.60478872</v>
      </c>
      <c r="D13" s="43">
        <f t="shared" si="2"/>
        <v>2002.1145629299999</v>
      </c>
      <c r="E13" s="43">
        <f t="shared" si="3"/>
        <v>15992.134254210001</v>
      </c>
      <c r="F13" s="43">
        <v>3092.46987128</v>
      </c>
      <c r="G13" s="43">
        <v>732.12403902999995</v>
      </c>
      <c r="H13" s="43">
        <v>795.00623130999998</v>
      </c>
      <c r="I13" s="43">
        <v>1565.3396009400001</v>
      </c>
      <c r="J13" s="43">
        <v>16233.38373458</v>
      </c>
      <c r="K13" s="43">
        <v>599.48074969000004</v>
      </c>
      <c r="L13" s="43">
        <v>1207.1083316199999</v>
      </c>
      <c r="M13" s="43">
        <v>14426.794653270001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19375.77606063</v>
      </c>
      <c r="C14" s="43">
        <f t="shared" si="1"/>
        <v>1349.46176737</v>
      </c>
      <c r="D14" s="43">
        <f t="shared" si="2"/>
        <v>2043.5978658200002</v>
      </c>
      <c r="E14" s="43">
        <f t="shared" si="3"/>
        <v>15982.71642744</v>
      </c>
      <c r="F14" s="43">
        <v>3194.2759344400001</v>
      </c>
      <c r="G14" s="43">
        <v>769.11859647000006</v>
      </c>
      <c r="H14" s="43">
        <v>830.09192573999997</v>
      </c>
      <c r="I14" s="43">
        <v>1595.06541223</v>
      </c>
      <c r="J14" s="43">
        <v>16181.50012619</v>
      </c>
      <c r="K14" s="43">
        <v>580.34317090000002</v>
      </c>
      <c r="L14" s="43">
        <v>1213.5059400800001</v>
      </c>
      <c r="M14" s="43">
        <v>14387.65101521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19339.381316570001</v>
      </c>
      <c r="C15" s="43">
        <f t="shared" si="1"/>
        <v>1399.6379461500001</v>
      </c>
      <c r="D15" s="43">
        <f t="shared" si="2"/>
        <v>2056.6190849700001</v>
      </c>
      <c r="E15" s="43">
        <f t="shared" si="3"/>
        <v>15883.12428545</v>
      </c>
      <c r="F15" s="43">
        <v>3261.1916261000001</v>
      </c>
      <c r="G15" s="43">
        <v>822.47931027000004</v>
      </c>
      <c r="H15" s="43">
        <v>840.09853035000003</v>
      </c>
      <c r="I15" s="43">
        <v>1598.6137854799999</v>
      </c>
      <c r="J15" s="43">
        <v>16078.189690470001</v>
      </c>
      <c r="K15" s="43">
        <v>577.15863588000002</v>
      </c>
      <c r="L15" s="43">
        <v>1216.52055462</v>
      </c>
      <c r="M15" s="43">
        <v>14284.51049997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19270.333293690001</v>
      </c>
      <c r="C16" s="43">
        <f t="shared" si="1"/>
        <v>1457.9269621200001</v>
      </c>
      <c r="D16" s="43">
        <f t="shared" si="2"/>
        <v>2050.7650257499999</v>
      </c>
      <c r="E16" s="43">
        <f t="shared" si="3"/>
        <v>15761.64130582</v>
      </c>
      <c r="F16" s="43">
        <v>3354.7510064500002</v>
      </c>
      <c r="G16" s="43">
        <v>855.00707072</v>
      </c>
      <c r="H16" s="43">
        <v>882.68420642000001</v>
      </c>
      <c r="I16" s="43">
        <v>1617.05972931</v>
      </c>
      <c r="J16" s="43">
        <v>15915.58228724</v>
      </c>
      <c r="K16" s="43">
        <v>602.91989139999998</v>
      </c>
      <c r="L16" s="43">
        <v>1168.0808193299999</v>
      </c>
      <c r="M16" s="43">
        <v>14144.58157651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19162.19109869</v>
      </c>
      <c r="C17" s="43">
        <f t="shared" si="1"/>
        <v>1468.79121261</v>
      </c>
      <c r="D17" s="43">
        <f t="shared" si="2"/>
        <v>2027.6180072</v>
      </c>
      <c r="E17" s="43">
        <f t="shared" si="3"/>
        <v>15665.78187888</v>
      </c>
      <c r="F17" s="43">
        <v>3456.3443326900001</v>
      </c>
      <c r="G17" s="43">
        <v>883.40015038000001</v>
      </c>
      <c r="H17" s="43">
        <v>890.11483453000005</v>
      </c>
      <c r="I17" s="43">
        <v>1682.82934778</v>
      </c>
      <c r="J17" s="43">
        <v>15705.846766000001</v>
      </c>
      <c r="K17" s="43">
        <v>585.39106222999999</v>
      </c>
      <c r="L17" s="43">
        <v>1137.5031726699999</v>
      </c>
      <c r="M17" s="43">
        <v>13982.9525311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19047.054801229999</v>
      </c>
      <c r="C18" s="43">
        <f t="shared" si="1"/>
        <v>1503.253293</v>
      </c>
      <c r="D18" s="43">
        <f t="shared" si="2"/>
        <v>2128.9065583900001</v>
      </c>
      <c r="E18" s="43">
        <f t="shared" si="3"/>
        <v>15414.89494984</v>
      </c>
      <c r="F18" s="43">
        <v>3612.6535478000001</v>
      </c>
      <c r="G18" s="43">
        <v>945.85310215000004</v>
      </c>
      <c r="H18" s="43">
        <v>1016.61778137</v>
      </c>
      <c r="I18" s="43">
        <v>1650.1826642799999</v>
      </c>
      <c r="J18" s="43">
        <v>15434.40125343</v>
      </c>
      <c r="K18" s="43">
        <v>557.40019084999994</v>
      </c>
      <c r="L18" s="43">
        <v>1112.28877702</v>
      </c>
      <c r="M18" s="43">
        <v>13764.712285559999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18669.491313130002</v>
      </c>
      <c r="C19" s="43">
        <f t="shared" si="1"/>
        <v>1555.5710871599999</v>
      </c>
      <c r="D19" s="43">
        <f t="shared" si="2"/>
        <v>2126.0108050400004</v>
      </c>
      <c r="E19" s="43">
        <f t="shared" si="3"/>
        <v>14987.909420929998</v>
      </c>
      <c r="F19" s="43">
        <v>3696.61274327</v>
      </c>
      <c r="G19" s="43">
        <v>983.78344988000003</v>
      </c>
      <c r="H19" s="43">
        <v>1029.0946823100001</v>
      </c>
      <c r="I19" s="43">
        <v>1683.7346110799999</v>
      </c>
      <c r="J19" s="43">
        <v>14972.87856986</v>
      </c>
      <c r="K19" s="43">
        <v>571.78763728000001</v>
      </c>
      <c r="L19" s="43">
        <v>1096.9161227300001</v>
      </c>
      <c r="M19" s="43">
        <v>13304.174809849999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18159.681680180001</v>
      </c>
      <c r="C20" s="43">
        <f t="shared" si="1"/>
        <v>1498.4113144099999</v>
      </c>
      <c r="D20" s="43">
        <f t="shared" si="2"/>
        <v>2031.91704691</v>
      </c>
      <c r="E20" s="43">
        <f t="shared" si="3"/>
        <v>14629.353318859999</v>
      </c>
      <c r="F20" s="43">
        <v>3665.1346908199998</v>
      </c>
      <c r="G20" s="43">
        <v>984.34241025999995</v>
      </c>
      <c r="H20" s="43">
        <v>975.96215700000005</v>
      </c>
      <c r="I20" s="43">
        <v>1704.8301235599999</v>
      </c>
      <c r="J20" s="43">
        <v>14494.54698936</v>
      </c>
      <c r="K20" s="43">
        <v>514.06890414999998</v>
      </c>
      <c r="L20" s="43">
        <v>1055.95488991</v>
      </c>
      <c r="M20" s="43">
        <v>12924.5231953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17639.100236760001</v>
      </c>
      <c r="C21" s="43">
        <f t="shared" si="1"/>
        <v>1585.0861098099999</v>
      </c>
      <c r="D21" s="43">
        <f t="shared" si="2"/>
        <v>1980.70356965</v>
      </c>
      <c r="E21" s="43">
        <f t="shared" si="3"/>
        <v>14073.310557300001</v>
      </c>
      <c r="F21" s="43">
        <v>3727.8188647299999</v>
      </c>
      <c r="G21" s="43">
        <v>976.57713493000006</v>
      </c>
      <c r="H21" s="43">
        <v>978.21051998999997</v>
      </c>
      <c r="I21" s="43">
        <v>1773.0312098100001</v>
      </c>
      <c r="J21" s="43">
        <v>13911.28137203</v>
      </c>
      <c r="K21" s="43">
        <v>608.50897487999998</v>
      </c>
      <c r="L21" s="43">
        <v>1002.49304966</v>
      </c>
      <c r="M21" s="43">
        <v>12300.279347490001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16974.62233038</v>
      </c>
      <c r="C22" s="43">
        <f t="shared" si="1"/>
        <v>1580.4698040799999</v>
      </c>
      <c r="D22" s="43">
        <f t="shared" si="2"/>
        <v>2008.1994080700001</v>
      </c>
      <c r="E22" s="43">
        <f t="shared" si="3"/>
        <v>13385.95311823</v>
      </c>
      <c r="F22" s="43">
        <v>3814.5448647200001</v>
      </c>
      <c r="G22" s="43">
        <v>997.09626911999999</v>
      </c>
      <c r="H22" s="43">
        <v>1024.5140498400001</v>
      </c>
      <c r="I22" s="43">
        <v>1792.93454576</v>
      </c>
      <c r="J22" s="43">
        <v>13160.077465660001</v>
      </c>
      <c r="K22" s="43">
        <v>583.37353496000003</v>
      </c>
      <c r="L22" s="43">
        <v>983.68535823000002</v>
      </c>
      <c r="M22" s="43">
        <v>11593.01857247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16754.383725039999</v>
      </c>
      <c r="C23" s="43">
        <f t="shared" si="1"/>
        <v>1614.3475035199999</v>
      </c>
      <c r="D23" s="43">
        <f t="shared" si="2"/>
        <v>2002.57241565</v>
      </c>
      <c r="E23" s="43">
        <f t="shared" si="3"/>
        <v>13137.46380587</v>
      </c>
      <c r="F23" s="43">
        <v>3849.2602172000002</v>
      </c>
      <c r="G23" s="43">
        <v>1028.49617038</v>
      </c>
      <c r="H23" s="43">
        <v>1021.55986985</v>
      </c>
      <c r="I23" s="43">
        <v>1799.2041769699999</v>
      </c>
      <c r="J23" s="43">
        <v>12905.12350784</v>
      </c>
      <c r="K23" s="43">
        <v>585.85133313999995</v>
      </c>
      <c r="L23" s="43">
        <v>981.0125458</v>
      </c>
      <c r="M23" s="43">
        <v>11338.259628899999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16436.358555170002</v>
      </c>
      <c r="C24" s="43">
        <f t="shared" si="1"/>
        <v>1643.2050147300001</v>
      </c>
      <c r="D24" s="43">
        <f t="shared" si="2"/>
        <v>1966.92339184</v>
      </c>
      <c r="E24" s="43">
        <f t="shared" si="3"/>
        <v>12826.2301486</v>
      </c>
      <c r="F24" s="43">
        <v>3887.3577377699999</v>
      </c>
      <c r="G24" s="43">
        <v>1070.1157955900001</v>
      </c>
      <c r="H24" s="43">
        <v>1019.29781428</v>
      </c>
      <c r="I24" s="43">
        <v>1797.9441279</v>
      </c>
      <c r="J24" s="43">
        <v>12549.0008174</v>
      </c>
      <c r="K24" s="43">
        <v>573.08921913999995</v>
      </c>
      <c r="L24" s="43">
        <v>947.62557756000001</v>
      </c>
      <c r="M24" s="43">
        <v>11028.286020699999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15622.28269158</v>
      </c>
      <c r="C25" s="43">
        <f t="shared" si="1"/>
        <v>1427.8471863100001</v>
      </c>
      <c r="D25" s="43">
        <f t="shared" si="2"/>
        <v>1945.55615687</v>
      </c>
      <c r="E25" s="43">
        <f t="shared" si="3"/>
        <v>12248.8793484</v>
      </c>
      <c r="F25" s="43">
        <v>3859.7732842099999</v>
      </c>
      <c r="G25" s="43">
        <v>1049.4339432300001</v>
      </c>
      <c r="H25" s="43">
        <v>1060.30194332</v>
      </c>
      <c r="I25" s="43">
        <v>1750.0373976599999</v>
      </c>
      <c r="J25" s="43">
        <v>11762.50940737</v>
      </c>
      <c r="K25" s="43">
        <v>378.41324307999997</v>
      </c>
      <c r="L25" s="43">
        <v>885.25421355000003</v>
      </c>
      <c r="M25" s="43">
        <v>10498.841950739999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15555.167187409999</v>
      </c>
      <c r="C26" s="43">
        <f t="shared" si="1"/>
        <v>1445.1360031900001</v>
      </c>
      <c r="D26" s="43">
        <f t="shared" si="2"/>
        <v>1967.43552522</v>
      </c>
      <c r="E26" s="43">
        <f t="shared" si="3"/>
        <v>12142.595659000001</v>
      </c>
      <c r="F26" s="43">
        <v>3899.3096411900001</v>
      </c>
      <c r="G26" s="43">
        <v>1060.4232341100001</v>
      </c>
      <c r="H26" s="43">
        <v>1080.35509011</v>
      </c>
      <c r="I26" s="43">
        <v>1758.53131697</v>
      </c>
      <c r="J26" s="43">
        <v>11655.857546220001</v>
      </c>
      <c r="K26" s="43">
        <v>384.71276907999999</v>
      </c>
      <c r="L26" s="43">
        <v>887.08043511000005</v>
      </c>
      <c r="M26" s="43">
        <v>10384.06434203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15203.594051370001</v>
      </c>
      <c r="C27" s="43">
        <f t="shared" si="1"/>
        <v>1479.4837083699999</v>
      </c>
      <c r="D27" s="43">
        <f t="shared" si="2"/>
        <v>1947.73013829</v>
      </c>
      <c r="E27" s="43">
        <f t="shared" si="3"/>
        <v>11776.38020471</v>
      </c>
      <c r="F27" s="43">
        <v>3893.8751887100002</v>
      </c>
      <c r="G27" s="43">
        <v>1076.85899918</v>
      </c>
      <c r="H27" s="43">
        <v>1066.5133101500001</v>
      </c>
      <c r="I27" s="43">
        <v>1750.50287938</v>
      </c>
      <c r="J27" s="43">
        <v>11309.71886266</v>
      </c>
      <c r="K27" s="43">
        <v>402.62470918999998</v>
      </c>
      <c r="L27" s="43">
        <v>881.21682813999996</v>
      </c>
      <c r="M27" s="43">
        <v>10025.877325330001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14979.23498055</v>
      </c>
      <c r="C28" s="43">
        <f t="shared" si="1"/>
        <v>1423.34541889</v>
      </c>
      <c r="D28" s="43">
        <f t="shared" si="2"/>
        <v>1964.5512004499999</v>
      </c>
      <c r="E28" s="43">
        <f t="shared" si="3"/>
        <v>11591.338361210001</v>
      </c>
      <c r="F28" s="43">
        <v>3913.8432946500002</v>
      </c>
      <c r="G28" s="43">
        <v>1068.5634844900001</v>
      </c>
      <c r="H28" s="43">
        <v>1082.6745759099999</v>
      </c>
      <c r="I28" s="43">
        <v>1762.60523425</v>
      </c>
      <c r="J28" s="43">
        <v>11065.3916859</v>
      </c>
      <c r="K28" s="43">
        <v>354.78193440000001</v>
      </c>
      <c r="L28" s="43">
        <v>881.87662453999997</v>
      </c>
      <c r="M28" s="43">
        <v>9828.7331269599999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14872.39908211</v>
      </c>
      <c r="C29" s="43">
        <f t="shared" si="1"/>
        <v>1419.5842248600002</v>
      </c>
      <c r="D29" s="43">
        <f t="shared" si="2"/>
        <v>1965.79636839</v>
      </c>
      <c r="E29" s="43">
        <f t="shared" si="3"/>
        <v>11487.01848886</v>
      </c>
      <c r="F29" s="43">
        <v>3940.7509687800002</v>
      </c>
      <c r="G29" s="43">
        <v>1076.7553868800001</v>
      </c>
      <c r="H29" s="43">
        <v>1096.04197277</v>
      </c>
      <c r="I29" s="43">
        <v>1767.9536091299999</v>
      </c>
      <c r="J29" s="43">
        <v>10931.64811333</v>
      </c>
      <c r="K29" s="43">
        <v>342.82883798</v>
      </c>
      <c r="L29" s="43">
        <v>869.75439561999997</v>
      </c>
      <c r="M29" s="43">
        <v>9719.06487973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14684.703255619999</v>
      </c>
      <c r="C30" s="43">
        <f t="shared" si="1"/>
        <v>1447.8363278700001</v>
      </c>
      <c r="D30" s="43">
        <f t="shared" si="2"/>
        <v>1967.8062031499999</v>
      </c>
      <c r="E30" s="43">
        <f t="shared" si="3"/>
        <v>11269.0607246</v>
      </c>
      <c r="F30" s="43">
        <v>3969.4275403699999</v>
      </c>
      <c r="G30" s="43">
        <v>1105.7126188100001</v>
      </c>
      <c r="H30" s="43">
        <v>1098.4187167299999</v>
      </c>
      <c r="I30" s="43">
        <v>1765.2962048300001</v>
      </c>
      <c r="J30" s="43">
        <v>10715.27571525</v>
      </c>
      <c r="K30" s="43">
        <v>342.12370906000001</v>
      </c>
      <c r="L30" s="43">
        <v>869.38748641999996</v>
      </c>
      <c r="M30" s="43">
        <v>9503.7645197700003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14548.0024051</v>
      </c>
      <c r="C31" s="43">
        <f t="shared" si="1"/>
        <v>1469.06955447</v>
      </c>
      <c r="D31" s="43">
        <f t="shared" si="2"/>
        <v>1970.63907752</v>
      </c>
      <c r="E31" s="43">
        <f t="shared" si="3"/>
        <v>11108.293773109999</v>
      </c>
      <c r="F31" s="43">
        <v>4021.4289871199999</v>
      </c>
      <c r="G31" s="43">
        <v>1127.25771657</v>
      </c>
      <c r="H31" s="43">
        <v>1116.45144119</v>
      </c>
      <c r="I31" s="43">
        <v>1777.7198293599999</v>
      </c>
      <c r="J31" s="43">
        <v>10526.57341798</v>
      </c>
      <c r="K31" s="43">
        <v>341.8118379</v>
      </c>
      <c r="L31" s="43">
        <v>854.18763633000003</v>
      </c>
      <c r="M31" s="43">
        <v>9330.5739437499997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14476.577060330001</v>
      </c>
      <c r="C32" s="43">
        <f t="shared" si="1"/>
        <v>1523.6970289200001</v>
      </c>
      <c r="D32" s="43">
        <f t="shared" si="2"/>
        <v>1958.39847835</v>
      </c>
      <c r="E32" s="43">
        <f t="shared" si="3"/>
        <v>10994.481553059999</v>
      </c>
      <c r="F32" s="43">
        <v>4123.63278489</v>
      </c>
      <c r="G32" s="43">
        <v>1172.88506413</v>
      </c>
      <c r="H32" s="43">
        <v>1121.92715135</v>
      </c>
      <c r="I32" s="43">
        <v>1828.82056941</v>
      </c>
      <c r="J32" s="43">
        <v>10352.944275440001</v>
      </c>
      <c r="K32" s="43">
        <v>350.81196478999999</v>
      </c>
      <c r="L32" s="43">
        <v>836.47132699999997</v>
      </c>
      <c r="M32" s="43">
        <v>9165.6609836499993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14235.488125940001</v>
      </c>
      <c r="C33" s="43">
        <f t="shared" si="1"/>
        <v>1503.5999407100001</v>
      </c>
      <c r="D33" s="43">
        <f t="shared" si="2"/>
        <v>1912.86503683</v>
      </c>
      <c r="E33" s="43">
        <f t="shared" si="3"/>
        <v>10819.0231484</v>
      </c>
      <c r="F33" s="43">
        <v>4187.8589795099997</v>
      </c>
      <c r="G33" s="43">
        <v>1199.66258365</v>
      </c>
      <c r="H33" s="43">
        <v>1154.71455618</v>
      </c>
      <c r="I33" s="43">
        <v>1833.4818396799999</v>
      </c>
      <c r="J33" s="43">
        <v>10047.629146429999</v>
      </c>
      <c r="K33" s="43">
        <v>303.93735706000001</v>
      </c>
      <c r="L33" s="43">
        <v>758.15048064999996</v>
      </c>
      <c r="M33" s="43">
        <v>8985.5413087199995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14121.18679869</v>
      </c>
      <c r="C34" s="43">
        <f t="shared" si="1"/>
        <v>1513.1628213699998</v>
      </c>
      <c r="D34" s="43">
        <f t="shared" si="2"/>
        <v>1922.9295364999998</v>
      </c>
      <c r="E34" s="43">
        <f t="shared" si="3"/>
        <v>10685.094440820001</v>
      </c>
      <c r="F34" s="43">
        <v>4266.7395427499996</v>
      </c>
      <c r="G34" s="43">
        <v>1246.7692396299999</v>
      </c>
      <c r="H34" s="43">
        <v>1184.2283115099999</v>
      </c>
      <c r="I34" s="43">
        <v>1835.74199161</v>
      </c>
      <c r="J34" s="43">
        <v>9854.4472559400001</v>
      </c>
      <c r="K34" s="43">
        <v>266.39358174</v>
      </c>
      <c r="L34" s="43">
        <v>738.70122499000001</v>
      </c>
      <c r="M34" s="43">
        <v>8849.3524492100005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14150.94515327</v>
      </c>
      <c r="C35" s="43">
        <f t="shared" si="1"/>
        <v>1650.57439243</v>
      </c>
      <c r="D35" s="43">
        <f t="shared" si="2"/>
        <v>1885.2053976799998</v>
      </c>
      <c r="E35" s="43">
        <f t="shared" si="3"/>
        <v>10615.16536316</v>
      </c>
      <c r="F35" s="43">
        <v>4401.3319066699996</v>
      </c>
      <c r="G35" s="43">
        <v>1384.7826966</v>
      </c>
      <c r="H35" s="43">
        <v>1144.8212076899999</v>
      </c>
      <c r="I35" s="43">
        <v>1871.7280023799999</v>
      </c>
      <c r="J35" s="43">
        <v>9749.6132465999999</v>
      </c>
      <c r="K35" s="43">
        <v>265.79169582999998</v>
      </c>
      <c r="L35" s="43">
        <v>740.38418998999998</v>
      </c>
      <c r="M35" s="43">
        <v>8743.4373607800007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14088.95120132</v>
      </c>
      <c r="C36" s="43">
        <f t="shared" si="1"/>
        <v>1750.15675504</v>
      </c>
      <c r="D36" s="43">
        <f t="shared" si="2"/>
        <v>1818.9659434999999</v>
      </c>
      <c r="E36" s="43">
        <f t="shared" si="3"/>
        <v>10519.828502779999</v>
      </c>
      <c r="F36" s="43">
        <v>4415.4276040699997</v>
      </c>
      <c r="G36" s="43">
        <v>1425.8833762899999</v>
      </c>
      <c r="H36" s="43">
        <v>1128.38003069</v>
      </c>
      <c r="I36" s="43">
        <v>1861.16419709</v>
      </c>
      <c r="J36" s="43">
        <v>9673.5235972499995</v>
      </c>
      <c r="K36" s="43">
        <v>324.27337875000001</v>
      </c>
      <c r="L36" s="43">
        <v>690.58591280999997</v>
      </c>
      <c r="M36" s="43">
        <v>8658.6643056899993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14060.48252404</v>
      </c>
      <c r="C37" s="43">
        <f t="shared" si="1"/>
        <v>1795.8928402899999</v>
      </c>
      <c r="D37" s="43">
        <f t="shared" si="2"/>
        <v>1804.1351902500001</v>
      </c>
      <c r="E37" s="43">
        <f t="shared" si="3"/>
        <v>10460.454493500001</v>
      </c>
      <c r="F37" s="43">
        <v>4439.9442676299996</v>
      </c>
      <c r="G37" s="43">
        <v>1468.2144671399999</v>
      </c>
      <c r="H37" s="43">
        <v>1114.6221052599999</v>
      </c>
      <c r="I37" s="43">
        <v>1857.10769523</v>
      </c>
      <c r="J37" s="43">
        <v>9620.53825641</v>
      </c>
      <c r="K37" s="43">
        <v>327.67837315000003</v>
      </c>
      <c r="L37" s="43">
        <v>689.51308499000004</v>
      </c>
      <c r="M37" s="43">
        <v>8603.3467982700004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14036.90994218</v>
      </c>
      <c r="C38" s="43">
        <f t="shared" si="1"/>
        <v>1853.6995026599998</v>
      </c>
      <c r="D38" s="43">
        <f t="shared" si="2"/>
        <v>1816.21241439</v>
      </c>
      <c r="E38" s="43">
        <f t="shared" si="3"/>
        <v>10366.99802513</v>
      </c>
      <c r="F38" s="43">
        <v>4509.0725972</v>
      </c>
      <c r="G38" s="43">
        <v>1533.0952423199999</v>
      </c>
      <c r="H38" s="43">
        <v>1126.20202791</v>
      </c>
      <c r="I38" s="43">
        <v>1849.7753269699999</v>
      </c>
      <c r="J38" s="43">
        <v>9527.8373449800001</v>
      </c>
      <c r="K38" s="43">
        <v>320.60426034</v>
      </c>
      <c r="L38" s="43">
        <v>690.01038647999997</v>
      </c>
      <c r="M38" s="43">
        <v>8517.2226981599997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13946.897484339999</v>
      </c>
      <c r="C39" s="43">
        <f t="shared" si="1"/>
        <v>1902.45476164</v>
      </c>
      <c r="D39" s="43">
        <f t="shared" si="2"/>
        <v>1856.5542235100002</v>
      </c>
      <c r="E39" s="43">
        <f t="shared" si="3"/>
        <v>10187.888499190001</v>
      </c>
      <c r="F39" s="43">
        <v>4569.5166924300001</v>
      </c>
      <c r="G39" s="43">
        <v>1584.42975015</v>
      </c>
      <c r="H39" s="43">
        <v>1167.2805613400001</v>
      </c>
      <c r="I39" s="43">
        <v>1817.8063809400001</v>
      </c>
      <c r="J39" s="43">
        <v>9377.38079191</v>
      </c>
      <c r="K39" s="43">
        <v>318.02501149</v>
      </c>
      <c r="L39" s="43">
        <v>689.27366216999997</v>
      </c>
      <c r="M39" s="43">
        <v>8370.0821182500003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13624.672605629999</v>
      </c>
      <c r="C40" s="43">
        <f t="shared" si="1"/>
        <v>1806.6112696099999</v>
      </c>
      <c r="D40" s="43">
        <f t="shared" si="2"/>
        <v>1845.4718874</v>
      </c>
      <c r="E40" s="43">
        <f t="shared" si="3"/>
        <v>9972.5894486199995</v>
      </c>
      <c r="F40" s="43">
        <v>4460.2359536499998</v>
      </c>
      <c r="G40" s="43">
        <v>1488.4162766899999</v>
      </c>
      <c r="H40" s="43">
        <v>1166.19063132</v>
      </c>
      <c r="I40" s="43">
        <v>1805.62904564</v>
      </c>
      <c r="J40" s="43">
        <v>9164.4366519800005</v>
      </c>
      <c r="K40" s="43">
        <v>318.19499292</v>
      </c>
      <c r="L40" s="43">
        <v>679.28125608000005</v>
      </c>
      <c r="M40" s="43">
        <v>8166.9604029800003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13676.63116128</v>
      </c>
      <c r="C41" s="43">
        <f t="shared" si="1"/>
        <v>1947.76205523</v>
      </c>
      <c r="D41" s="43">
        <f t="shared" si="2"/>
        <v>1840.6930791500001</v>
      </c>
      <c r="E41" s="43">
        <f t="shared" si="3"/>
        <v>9888.1760269000006</v>
      </c>
      <c r="F41" s="43">
        <v>4615.2659422500001</v>
      </c>
      <c r="G41" s="43">
        <v>1634.97534195</v>
      </c>
      <c r="H41" s="43">
        <v>1170.8877044000001</v>
      </c>
      <c r="I41" s="43">
        <v>1809.4028959</v>
      </c>
      <c r="J41" s="43">
        <v>9061.3652190299999</v>
      </c>
      <c r="K41" s="43">
        <v>312.78671328000001</v>
      </c>
      <c r="L41" s="43">
        <v>669.80537475000006</v>
      </c>
      <c r="M41" s="43">
        <v>8078.7731309999999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13599.555667369999</v>
      </c>
      <c r="C42" s="43">
        <f t="shared" si="1"/>
        <v>1973.4737463500001</v>
      </c>
      <c r="D42" s="43">
        <f t="shared" si="2"/>
        <v>1847.9361296000002</v>
      </c>
      <c r="E42" s="43">
        <f t="shared" si="3"/>
        <v>9778.14579142</v>
      </c>
      <c r="F42" s="43">
        <v>4617.3411627200003</v>
      </c>
      <c r="G42" s="43">
        <v>1657.1663351100001</v>
      </c>
      <c r="H42" s="43">
        <v>1178.3640342900001</v>
      </c>
      <c r="I42" s="43">
        <v>1781.8107933199999</v>
      </c>
      <c r="J42" s="43">
        <v>8982.2145046500009</v>
      </c>
      <c r="K42" s="43">
        <v>316.30741124000002</v>
      </c>
      <c r="L42" s="43">
        <v>669.57209531000001</v>
      </c>
      <c r="M42" s="43">
        <v>7996.3349981000001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13401.52766604</v>
      </c>
      <c r="C43" s="43">
        <f t="shared" si="1"/>
        <v>2008.28983307</v>
      </c>
      <c r="D43" s="43">
        <f t="shared" si="2"/>
        <v>1854.2850371699999</v>
      </c>
      <c r="E43" s="43">
        <f t="shared" si="3"/>
        <v>9538.9527957999999</v>
      </c>
      <c r="F43" s="43">
        <v>4674.1428375900005</v>
      </c>
      <c r="G43" s="43">
        <v>1697.7165910799999</v>
      </c>
      <c r="H43" s="43">
        <v>1193.3346901699999</v>
      </c>
      <c r="I43" s="43">
        <v>1783.0915563399999</v>
      </c>
      <c r="J43" s="43">
        <v>8727.38482845</v>
      </c>
      <c r="K43" s="43">
        <v>310.57324198999999</v>
      </c>
      <c r="L43" s="43">
        <v>660.95034699999997</v>
      </c>
      <c r="M43" s="43">
        <v>7755.8612394600004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13355.342828209999</v>
      </c>
      <c r="C44" s="43">
        <f t="shared" si="1"/>
        <v>2049.1349494400001</v>
      </c>
      <c r="D44" s="43">
        <f t="shared" si="2"/>
        <v>1857.4706399400002</v>
      </c>
      <c r="E44" s="43">
        <f t="shared" si="3"/>
        <v>9448.7372388299991</v>
      </c>
      <c r="F44" s="43">
        <v>4708.3048498999997</v>
      </c>
      <c r="G44" s="43">
        <v>1739.6215097199999</v>
      </c>
      <c r="H44" s="43">
        <v>1196.56085151</v>
      </c>
      <c r="I44" s="43">
        <v>1772.1224886699999</v>
      </c>
      <c r="J44" s="43">
        <v>8647.0379783099997</v>
      </c>
      <c r="K44" s="43">
        <v>309.51343972000001</v>
      </c>
      <c r="L44" s="43">
        <v>660.90978843000005</v>
      </c>
      <c r="M44" s="43">
        <v>7676.6147501599999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13172.51098056</v>
      </c>
      <c r="C45" s="43">
        <f t="shared" si="1"/>
        <v>1998.6346262799998</v>
      </c>
      <c r="D45" s="43">
        <f t="shared" si="2"/>
        <v>1838.5862067099999</v>
      </c>
      <c r="E45" s="43">
        <f t="shared" si="3"/>
        <v>9335.29014757</v>
      </c>
      <c r="F45" s="43">
        <v>4691.3246638000001</v>
      </c>
      <c r="G45" s="43">
        <v>1762.7002683999999</v>
      </c>
      <c r="H45" s="43">
        <v>1178.1412977099999</v>
      </c>
      <c r="I45" s="43">
        <v>1750.48309769</v>
      </c>
      <c r="J45" s="43">
        <v>8481.1863167600004</v>
      </c>
      <c r="K45" s="43">
        <v>235.93435787999999</v>
      </c>
      <c r="L45" s="43">
        <v>660.44490900000005</v>
      </c>
      <c r="M45" s="43">
        <v>7584.8070498799998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12956.09662864</v>
      </c>
      <c r="C46" s="43">
        <f t="shared" si="1"/>
        <v>1905.9722024300002</v>
      </c>
      <c r="D46" s="43">
        <f t="shared" si="2"/>
        <v>1849.6428029900001</v>
      </c>
      <c r="E46" s="43">
        <f t="shared" si="3"/>
        <v>9200.4816232199992</v>
      </c>
      <c r="F46" s="43">
        <v>4611.4770622899996</v>
      </c>
      <c r="G46" s="43">
        <v>1683.9817913100001</v>
      </c>
      <c r="H46" s="43">
        <v>1197.9704063700001</v>
      </c>
      <c r="I46" s="43">
        <v>1729.5248646099999</v>
      </c>
      <c r="J46" s="43">
        <v>8344.6195663500002</v>
      </c>
      <c r="K46" s="43">
        <v>221.99041112</v>
      </c>
      <c r="L46" s="43">
        <v>651.67239661999997</v>
      </c>
      <c r="M46" s="43">
        <v>7470.9567586100002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13062.52080964</v>
      </c>
      <c r="C47" s="43">
        <f t="shared" si="1"/>
        <v>2054.47608085</v>
      </c>
      <c r="D47" s="43">
        <f t="shared" si="2"/>
        <v>1860.87030895</v>
      </c>
      <c r="E47" s="43">
        <f t="shared" si="3"/>
        <v>9147.1744198400011</v>
      </c>
      <c r="F47" s="43">
        <v>4761.7407672299996</v>
      </c>
      <c r="G47" s="43">
        <v>1829.5523741</v>
      </c>
      <c r="H47" s="43">
        <v>1211.87234474</v>
      </c>
      <c r="I47" s="43">
        <v>1720.3160483900001</v>
      </c>
      <c r="J47" s="43">
        <v>8300.7800424100005</v>
      </c>
      <c r="K47" s="43">
        <v>224.92370675000001</v>
      </c>
      <c r="L47" s="43">
        <v>648.99796420999996</v>
      </c>
      <c r="M47" s="43">
        <v>7426.85837145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15009.88551588</v>
      </c>
      <c r="C48" s="43">
        <f t="shared" si="1"/>
        <v>2097.2977915400002</v>
      </c>
      <c r="D48" s="43">
        <f t="shared" si="2"/>
        <v>2067.44881119</v>
      </c>
      <c r="E48" s="43">
        <f t="shared" si="3"/>
        <v>10845.13891315</v>
      </c>
      <c r="F48" s="43">
        <v>4783.19341558</v>
      </c>
      <c r="G48" s="43">
        <v>1864.9842819800001</v>
      </c>
      <c r="H48" s="43">
        <v>1206.4172062299999</v>
      </c>
      <c r="I48" s="43">
        <v>1711.7919273699999</v>
      </c>
      <c r="J48" s="43">
        <v>10226.692100300001</v>
      </c>
      <c r="K48" s="43">
        <v>232.31350956</v>
      </c>
      <c r="L48" s="43">
        <v>861.03160495999998</v>
      </c>
      <c r="M48" s="43">
        <v>9133.3469857799992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15719.383553019999</v>
      </c>
      <c r="C49" s="43">
        <f t="shared" si="1"/>
        <v>2144.1539867800002</v>
      </c>
      <c r="D49" s="43">
        <f t="shared" si="2"/>
        <v>2022.7572454400001</v>
      </c>
      <c r="E49" s="43">
        <f t="shared" si="3"/>
        <v>11552.4723208</v>
      </c>
      <c r="F49" s="43">
        <v>4750.0499356299997</v>
      </c>
      <c r="G49" s="43">
        <v>1888.00761732</v>
      </c>
      <c r="H49" s="43">
        <v>1164.39422612</v>
      </c>
      <c r="I49" s="43">
        <v>1697.6480921899999</v>
      </c>
      <c r="J49" s="43">
        <v>10969.333617390001</v>
      </c>
      <c r="K49" s="43">
        <v>256.14636946000002</v>
      </c>
      <c r="L49" s="43">
        <v>858.36301932000003</v>
      </c>
      <c r="M49" s="43">
        <v>9854.8242286099994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16086.615092690001</v>
      </c>
      <c r="C50" s="43">
        <f t="shared" si="1"/>
        <v>2179.2166078700002</v>
      </c>
      <c r="D50" s="43">
        <f t="shared" si="2"/>
        <v>2065.9215007299999</v>
      </c>
      <c r="E50" s="43">
        <f t="shared" si="3"/>
        <v>11841.476984090001</v>
      </c>
      <c r="F50" s="43">
        <v>4813.8784110400002</v>
      </c>
      <c r="G50" s="43">
        <v>1937.77977706</v>
      </c>
      <c r="H50" s="43">
        <v>1179.28070759</v>
      </c>
      <c r="I50" s="43">
        <v>1696.8179263899999</v>
      </c>
      <c r="J50" s="43">
        <v>11272.73668165</v>
      </c>
      <c r="K50" s="43">
        <v>241.43683081</v>
      </c>
      <c r="L50" s="43">
        <v>886.64079314000003</v>
      </c>
      <c r="M50" s="43">
        <v>10144.659057700001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16367.058175280001</v>
      </c>
      <c r="C51" s="43">
        <f t="shared" si="1"/>
        <v>2185.3384161999998</v>
      </c>
      <c r="D51" s="43">
        <f t="shared" si="2"/>
        <v>2116.7728379300002</v>
      </c>
      <c r="E51" s="43">
        <f t="shared" si="3"/>
        <v>12064.94692115</v>
      </c>
      <c r="F51" s="43">
        <v>4780.4873505100004</v>
      </c>
      <c r="G51" s="43">
        <v>1936.1743315599999</v>
      </c>
      <c r="H51" s="43">
        <v>1164.4830397600001</v>
      </c>
      <c r="I51" s="43">
        <v>1679.8299791899999</v>
      </c>
      <c r="J51" s="43">
        <v>11586.57082477</v>
      </c>
      <c r="K51" s="43">
        <v>249.16408464</v>
      </c>
      <c r="L51" s="43">
        <v>952.28979817000004</v>
      </c>
      <c r="M51" s="43">
        <v>10385.116941959999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16230.63166155</v>
      </c>
      <c r="C52" s="43">
        <f t="shared" si="1"/>
        <v>2211.2891371299997</v>
      </c>
      <c r="D52" s="43">
        <f t="shared" si="2"/>
        <v>1951.5572655000001</v>
      </c>
      <c r="E52" s="43">
        <f t="shared" si="3"/>
        <v>12067.785258920001</v>
      </c>
      <c r="F52" s="43">
        <v>4745.6110763699999</v>
      </c>
      <c r="G52" s="43">
        <v>1940.9170266199999</v>
      </c>
      <c r="H52" s="43">
        <v>1127.5237329199999</v>
      </c>
      <c r="I52" s="43">
        <v>1677.17031683</v>
      </c>
      <c r="J52" s="43">
        <v>11485.02058518</v>
      </c>
      <c r="K52" s="43">
        <v>270.37211051000003</v>
      </c>
      <c r="L52" s="43">
        <v>824.03353258000004</v>
      </c>
      <c r="M52" s="43">
        <v>10390.61494209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16272.30488114</v>
      </c>
      <c r="C53" s="43">
        <f t="shared" si="1"/>
        <v>2234.5767165799998</v>
      </c>
      <c r="D53" s="43">
        <f t="shared" si="2"/>
        <v>1903.2934037800001</v>
      </c>
      <c r="E53" s="43">
        <f t="shared" si="3"/>
        <v>12134.434760780001</v>
      </c>
      <c r="F53" s="43">
        <v>4676.2971501700004</v>
      </c>
      <c r="G53" s="43">
        <v>1953.2751793699999</v>
      </c>
      <c r="H53" s="43">
        <v>1086.7208693099999</v>
      </c>
      <c r="I53" s="43">
        <v>1636.3011014900001</v>
      </c>
      <c r="J53" s="43">
        <v>11596.007730969999</v>
      </c>
      <c r="K53" s="43">
        <v>281.30153720999999</v>
      </c>
      <c r="L53" s="43">
        <v>816.57253447000005</v>
      </c>
      <c r="M53" s="43">
        <v>10498.133659290001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17651.25600139</v>
      </c>
      <c r="C54" s="43">
        <f t="shared" si="1"/>
        <v>2277.9281935700001</v>
      </c>
      <c r="D54" s="43">
        <f t="shared" si="2"/>
        <v>1985.9147307999999</v>
      </c>
      <c r="E54" s="43">
        <f t="shared" si="3"/>
        <v>13387.413077020001</v>
      </c>
      <c r="F54" s="43">
        <v>4720.53373801</v>
      </c>
      <c r="G54" s="43">
        <v>1961.2107845099999</v>
      </c>
      <c r="H54" s="43">
        <v>1117.1334435199999</v>
      </c>
      <c r="I54" s="43">
        <v>1642.1895099799999</v>
      </c>
      <c r="J54" s="43">
        <v>12930.722263379999</v>
      </c>
      <c r="K54" s="43">
        <v>316.71740906000002</v>
      </c>
      <c r="L54" s="43">
        <v>868.78128728000002</v>
      </c>
      <c r="M54" s="43">
        <v>11745.22356704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16832.576316250001</v>
      </c>
      <c r="C55" s="43">
        <f t="shared" si="1"/>
        <v>2220.5809165800001</v>
      </c>
      <c r="D55" s="43">
        <f t="shared" si="2"/>
        <v>1953.0495341999999</v>
      </c>
      <c r="E55" s="43">
        <f t="shared" si="3"/>
        <v>12658.945865470001</v>
      </c>
      <c r="F55" s="43">
        <v>4744.2111688000005</v>
      </c>
      <c r="G55" s="43">
        <v>1972.29340209</v>
      </c>
      <c r="H55" s="43">
        <v>1134.5065391200001</v>
      </c>
      <c r="I55" s="43">
        <v>1637.41122759</v>
      </c>
      <c r="J55" s="43">
        <v>12088.36514745</v>
      </c>
      <c r="K55" s="43">
        <v>248.28751449000001</v>
      </c>
      <c r="L55" s="43">
        <v>818.54299507999997</v>
      </c>
      <c r="M55" s="43">
        <v>11021.53463788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16545.73444462</v>
      </c>
      <c r="C56" s="43">
        <f t="shared" si="1"/>
        <v>2235.4137689300001</v>
      </c>
      <c r="D56" s="43">
        <f t="shared" si="2"/>
        <v>1877.5378621</v>
      </c>
      <c r="E56" s="43">
        <f t="shared" si="3"/>
        <v>12432.78281359</v>
      </c>
      <c r="F56" s="43">
        <v>4692.8769389199997</v>
      </c>
      <c r="G56" s="43">
        <v>1974.00419121</v>
      </c>
      <c r="H56" s="43">
        <v>1097.4381272200001</v>
      </c>
      <c r="I56" s="43">
        <v>1621.43462049</v>
      </c>
      <c r="J56" s="43">
        <v>11852.8575057</v>
      </c>
      <c r="K56" s="43">
        <v>261.40957772000002</v>
      </c>
      <c r="L56" s="43">
        <v>780.09973488000003</v>
      </c>
      <c r="M56" s="43">
        <v>10811.348193100001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18006.132473080001</v>
      </c>
      <c r="C57" s="43">
        <f t="shared" si="1"/>
        <v>2294.95554778</v>
      </c>
      <c r="D57" s="43">
        <f t="shared" si="2"/>
        <v>1930.5419465800001</v>
      </c>
      <c r="E57" s="43">
        <f t="shared" si="3"/>
        <v>13780.63497872</v>
      </c>
      <c r="F57" s="43">
        <v>4639.9366913599997</v>
      </c>
      <c r="G57" s="43">
        <v>1986.9330607300001</v>
      </c>
      <c r="H57" s="43">
        <v>1044.1378292899999</v>
      </c>
      <c r="I57" s="43">
        <v>1608.86580134</v>
      </c>
      <c r="J57" s="43">
        <v>13366.19578172</v>
      </c>
      <c r="K57" s="43">
        <v>308.02248705</v>
      </c>
      <c r="L57" s="43">
        <v>886.40411729000004</v>
      </c>
      <c r="M57" s="43">
        <v>12171.76917738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18418.505676510002</v>
      </c>
      <c r="C58" s="43">
        <f t="shared" si="1"/>
        <v>2301.5879592699998</v>
      </c>
      <c r="D58" s="43">
        <f t="shared" si="2"/>
        <v>1991.0084361099998</v>
      </c>
      <c r="E58" s="43">
        <f t="shared" si="3"/>
        <v>14125.90928113</v>
      </c>
      <c r="F58" s="43">
        <v>4634.6464980299997</v>
      </c>
      <c r="G58" s="43">
        <v>1986.8946092799999</v>
      </c>
      <c r="H58" s="43">
        <v>1058.3004621099999</v>
      </c>
      <c r="I58" s="43">
        <v>1589.4514266399999</v>
      </c>
      <c r="J58" s="43">
        <v>13783.859178479999</v>
      </c>
      <c r="K58" s="43">
        <v>314.69334999</v>
      </c>
      <c r="L58" s="43">
        <v>932.70797400000004</v>
      </c>
      <c r="M58" s="43">
        <v>12536.45785449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18327.894148619998</v>
      </c>
      <c r="C59" s="43">
        <f t="shared" si="1"/>
        <v>2054.7562157900002</v>
      </c>
      <c r="D59" s="43">
        <f t="shared" si="2"/>
        <v>1987.09606805</v>
      </c>
      <c r="E59" s="43">
        <f t="shared" si="3"/>
        <v>14286.04186478</v>
      </c>
      <c r="F59" s="43">
        <v>4372.0301606599996</v>
      </c>
      <c r="G59" s="43">
        <v>1747.4633088400001</v>
      </c>
      <c r="H59" s="43">
        <v>1037.14864945</v>
      </c>
      <c r="I59" s="43">
        <v>1587.41820237</v>
      </c>
      <c r="J59" s="43">
        <v>13955.86398796</v>
      </c>
      <c r="K59" s="43">
        <v>307.29290694999997</v>
      </c>
      <c r="L59" s="43">
        <v>949.94741859999999</v>
      </c>
      <c r="M59" s="43">
        <v>12698.62366241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28059.699068329999</v>
      </c>
      <c r="C60" s="43">
        <f t="shared" si="1"/>
        <v>2192.92517271</v>
      </c>
      <c r="D60" s="43">
        <f t="shared" si="2"/>
        <v>2651.9212286100001</v>
      </c>
      <c r="E60" s="43">
        <f t="shared" si="3"/>
        <v>23214.85266701</v>
      </c>
      <c r="F60" s="43">
        <v>4403.6526194799999</v>
      </c>
      <c r="G60" s="43">
        <v>1755.7387980399999</v>
      </c>
      <c r="H60" s="43">
        <v>1031.8332264200001</v>
      </c>
      <c r="I60" s="43">
        <v>1616.0805950199999</v>
      </c>
      <c r="J60" s="43">
        <v>23656.04644885</v>
      </c>
      <c r="K60" s="43">
        <v>437.18637467000002</v>
      </c>
      <c r="L60" s="43">
        <v>1620.08800219</v>
      </c>
      <c r="M60" s="43">
        <v>21598.772071989999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23792.00649372</v>
      </c>
      <c r="C61" s="43">
        <f t="shared" si="1"/>
        <v>2185.8278512799998</v>
      </c>
      <c r="D61" s="43">
        <f t="shared" si="2"/>
        <v>2158.6779856600001</v>
      </c>
      <c r="E61" s="43">
        <f t="shared" si="3"/>
        <v>19447.500656780001</v>
      </c>
      <c r="F61" s="43">
        <v>4427.5629612000002</v>
      </c>
      <c r="G61" s="43">
        <v>1791.10089298</v>
      </c>
      <c r="H61" s="43">
        <v>950.47020284999996</v>
      </c>
      <c r="I61" s="43">
        <v>1685.9918653699999</v>
      </c>
      <c r="J61" s="43">
        <v>19364.443532519999</v>
      </c>
      <c r="K61" s="43">
        <v>394.72695829999998</v>
      </c>
      <c r="L61" s="43">
        <v>1208.20778281</v>
      </c>
      <c r="M61" s="43">
        <v>17761.50879141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21695.342180299998</v>
      </c>
      <c r="C62" s="43">
        <f t="shared" si="1"/>
        <v>2125.7880039299998</v>
      </c>
      <c r="D62" s="43">
        <f t="shared" si="2"/>
        <v>2042.5631963200001</v>
      </c>
      <c r="E62" s="43">
        <f t="shared" si="3"/>
        <v>17526.990980049999</v>
      </c>
      <c r="F62" s="43">
        <v>4463.2326271100001</v>
      </c>
      <c r="G62" s="43">
        <v>1770.09183549</v>
      </c>
      <c r="H62" s="43">
        <v>957.45653478999998</v>
      </c>
      <c r="I62" s="43">
        <v>1735.6842568300001</v>
      </c>
      <c r="J62" s="43">
        <v>17232.109553189999</v>
      </c>
      <c r="K62" s="43">
        <v>355.69616844000001</v>
      </c>
      <c r="L62" s="43">
        <v>1085.1066615300001</v>
      </c>
      <c r="M62" s="43">
        <v>15791.306723219999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18696.731060319999</v>
      </c>
      <c r="C63" s="43">
        <f t="shared" si="1"/>
        <v>1854.6026628700001</v>
      </c>
      <c r="D63" s="43">
        <f t="shared" si="2"/>
        <v>1763.67907261</v>
      </c>
      <c r="E63" s="43">
        <f t="shared" si="3"/>
        <v>15078.449324839999</v>
      </c>
      <c r="F63" s="43">
        <v>4163.07650577</v>
      </c>
      <c r="G63" s="43">
        <v>1546.6591427400001</v>
      </c>
      <c r="H63" s="43">
        <v>858.01966315000004</v>
      </c>
      <c r="I63" s="43">
        <v>1758.3976998799999</v>
      </c>
      <c r="J63" s="43">
        <v>14533.654554549999</v>
      </c>
      <c r="K63" s="43">
        <v>307.94352013000002</v>
      </c>
      <c r="L63" s="43">
        <v>905.65940946000001</v>
      </c>
      <c r="M63" s="43">
        <v>13320.05162496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18637.88011686</v>
      </c>
      <c r="C64" s="43">
        <f t="shared" si="1"/>
        <v>1871.09623472</v>
      </c>
      <c r="D64" s="43">
        <f t="shared" si="2"/>
        <v>1773.7928373499999</v>
      </c>
      <c r="E64" s="43">
        <f t="shared" si="3"/>
        <v>14992.99104479</v>
      </c>
      <c r="F64" s="43">
        <v>4199.9468003299999</v>
      </c>
      <c r="G64" s="43">
        <v>1540.94570647</v>
      </c>
      <c r="H64" s="43">
        <v>859.63252188000001</v>
      </c>
      <c r="I64" s="43">
        <v>1799.3685719800001</v>
      </c>
      <c r="J64" s="43">
        <v>14437.93331653</v>
      </c>
      <c r="K64" s="43">
        <v>330.15052824999998</v>
      </c>
      <c r="L64" s="43">
        <v>914.16031547</v>
      </c>
      <c r="M64" s="43">
        <v>13193.622472810001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18892.006618480002</v>
      </c>
      <c r="C65" s="43">
        <f t="shared" si="1"/>
        <v>1873.0431076499999</v>
      </c>
      <c r="D65" s="43">
        <f t="shared" si="2"/>
        <v>2033.6158715299998</v>
      </c>
      <c r="E65" s="43">
        <f t="shared" si="3"/>
        <v>14985.3476393</v>
      </c>
      <c r="F65" s="43">
        <v>4195.0432671899998</v>
      </c>
      <c r="G65" s="43">
        <v>1530.61248697</v>
      </c>
      <c r="H65" s="43">
        <v>925.31097803</v>
      </c>
      <c r="I65" s="43">
        <v>1739.11980219</v>
      </c>
      <c r="J65" s="43">
        <v>14696.96335129</v>
      </c>
      <c r="K65" s="43">
        <v>342.43062068</v>
      </c>
      <c r="L65" s="43">
        <v>1108.3048934999999</v>
      </c>
      <c r="M65" s="43">
        <v>13246.22783711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18475.167337449999</v>
      </c>
      <c r="C66" s="43">
        <f t="shared" si="1"/>
        <v>1795.42077563</v>
      </c>
      <c r="D66" s="43">
        <f t="shared" si="2"/>
        <v>2023.92563776</v>
      </c>
      <c r="E66" s="43">
        <f t="shared" si="3"/>
        <v>14655.820924059999</v>
      </c>
      <c r="F66" s="43">
        <v>4152.24615601</v>
      </c>
      <c r="G66" s="43">
        <v>1461.91010517</v>
      </c>
      <c r="H66" s="43">
        <v>934.60735005000004</v>
      </c>
      <c r="I66" s="43">
        <v>1755.7287007899999</v>
      </c>
      <c r="J66" s="43">
        <v>14322.921181440001</v>
      </c>
      <c r="K66" s="43">
        <v>333.51067045999997</v>
      </c>
      <c r="L66" s="43">
        <v>1089.31828771</v>
      </c>
      <c r="M66" s="43">
        <v>12900.09222327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18469.804692810001</v>
      </c>
      <c r="C67" s="43">
        <f t="shared" si="1"/>
        <v>1786.61240849</v>
      </c>
      <c r="D67" s="43">
        <f t="shared" si="2"/>
        <v>2053.3098478799998</v>
      </c>
      <c r="E67" s="43">
        <f t="shared" si="3"/>
        <v>14629.882436439999</v>
      </c>
      <c r="F67" s="43">
        <v>4132.06242363</v>
      </c>
      <c r="G67" s="43">
        <v>1446.7196443800001</v>
      </c>
      <c r="H67" s="43">
        <v>947.45817053999997</v>
      </c>
      <c r="I67" s="43">
        <v>1737.8846087100001</v>
      </c>
      <c r="J67" s="43">
        <v>14337.74226918</v>
      </c>
      <c r="K67" s="43">
        <v>339.89276410999997</v>
      </c>
      <c r="L67" s="43">
        <v>1105.8516773399999</v>
      </c>
      <c r="M67" s="43">
        <v>12891.99782773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19210.582240619999</v>
      </c>
      <c r="C68" s="43">
        <f t="shared" ref="C68" si="4">G68+K68</f>
        <v>1801.49752332</v>
      </c>
      <c r="D68" s="43">
        <f t="shared" ref="D68" si="5">H68+L68</f>
        <v>2127.1614339600001</v>
      </c>
      <c r="E68" s="43">
        <f t="shared" ref="E68" si="6">I68+M68</f>
        <v>15281.92328334</v>
      </c>
      <c r="F68" s="43">
        <v>4159.4195960099996</v>
      </c>
      <c r="G68" s="43">
        <v>1437.3756341000001</v>
      </c>
      <c r="H68" s="43">
        <v>950.62317633999999</v>
      </c>
      <c r="I68" s="43">
        <v>1771.4207855699999</v>
      </c>
      <c r="J68" s="43">
        <v>15051.16264461</v>
      </c>
      <c r="K68" s="43">
        <v>364.12188922000001</v>
      </c>
      <c r="L68" s="43">
        <v>1176.53825762</v>
      </c>
      <c r="M68" s="43">
        <v>13510.50249777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19786.029727559999</v>
      </c>
      <c r="C69" s="43">
        <f t="shared" ref="C69" si="7">G69+K69</f>
        <v>1845.4478896099999</v>
      </c>
      <c r="D69" s="43">
        <f t="shared" ref="D69" si="8">H69+L69</f>
        <v>2193.7401604800002</v>
      </c>
      <c r="E69" s="43">
        <f t="shared" ref="E69" si="9">I69+M69</f>
        <v>15746.84167747</v>
      </c>
      <c r="F69" s="43">
        <v>4191.0918894599999</v>
      </c>
      <c r="G69" s="43">
        <v>1445.94458577</v>
      </c>
      <c r="H69" s="43">
        <v>956.84046584999999</v>
      </c>
      <c r="I69" s="43">
        <v>1788.3068378400001</v>
      </c>
      <c r="J69" s="43">
        <v>15594.937838100001</v>
      </c>
      <c r="K69" s="43">
        <v>399.50330384</v>
      </c>
      <c r="L69" s="43">
        <v>1236.8996946300001</v>
      </c>
      <c r="M69" s="43">
        <v>13958.53483963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17846.58083087</v>
      </c>
      <c r="C70" s="43">
        <f t="shared" ref="C70" si="10">G70+K70</f>
        <v>1834.95461671</v>
      </c>
      <c r="D70" s="43">
        <f t="shared" ref="D70" si="11">H70+L70</f>
        <v>1594.90002209</v>
      </c>
      <c r="E70" s="43">
        <f t="shared" ref="E70" si="12">I70+M70</f>
        <v>14416.72619207</v>
      </c>
      <c r="F70" s="43">
        <v>4222.4929596800002</v>
      </c>
      <c r="G70" s="43">
        <v>1427.03710991</v>
      </c>
      <c r="H70" s="43">
        <v>906.83459145999996</v>
      </c>
      <c r="I70" s="43">
        <v>1888.62125831</v>
      </c>
      <c r="J70" s="43">
        <v>13624.08787119</v>
      </c>
      <c r="K70" s="43">
        <v>407.91750680000001</v>
      </c>
      <c r="L70" s="43">
        <v>688.06543063000004</v>
      </c>
      <c r="M70" s="43">
        <v>12528.10493376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18414.422216949999</v>
      </c>
      <c r="C71" s="43">
        <f t="shared" ref="C71" si="13">G71+K71</f>
        <v>1892.4608368300001</v>
      </c>
      <c r="D71" s="43">
        <f t="shared" ref="D71" si="14">H71+L71</f>
        <v>1603.7771074000002</v>
      </c>
      <c r="E71" s="43">
        <f t="shared" ref="E71" si="15">I71+M71</f>
        <v>14918.18427272</v>
      </c>
      <c r="F71" s="43">
        <v>4223.2114872900002</v>
      </c>
      <c r="G71" s="43">
        <v>1444.08598304</v>
      </c>
      <c r="H71" s="43">
        <v>896.68748845000005</v>
      </c>
      <c r="I71" s="43">
        <v>1882.4380157999999</v>
      </c>
      <c r="J71" s="43">
        <v>14191.210729660001</v>
      </c>
      <c r="K71" s="43">
        <v>448.37485378999997</v>
      </c>
      <c r="L71" s="43">
        <v>707.08961895000004</v>
      </c>
      <c r="M71" s="43">
        <v>13035.74625692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19345.577902320001</v>
      </c>
      <c r="C72" s="43">
        <f t="shared" ref="C72" si="16">G72+K72</f>
        <v>1926.6974168199999</v>
      </c>
      <c r="D72" s="43">
        <f t="shared" ref="D72" si="17">H72+L72</f>
        <v>1695.59186103</v>
      </c>
      <c r="E72" s="43">
        <f t="shared" ref="E72" si="18">I72+M72</f>
        <v>15723.28862447</v>
      </c>
      <c r="F72" s="43">
        <v>4367.1077337799998</v>
      </c>
      <c r="G72" s="43">
        <v>1457.36556922</v>
      </c>
      <c r="H72" s="43">
        <v>930.67628994999995</v>
      </c>
      <c r="I72" s="43">
        <v>1979.06587461</v>
      </c>
      <c r="J72" s="43">
        <v>14978.47016854</v>
      </c>
      <c r="K72" s="43">
        <v>469.3318476</v>
      </c>
      <c r="L72" s="43">
        <v>764.91557107999995</v>
      </c>
      <c r="M72" s="43">
        <v>13744.22274986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18149.441972699999</v>
      </c>
      <c r="C73" s="43">
        <f t="shared" ref="C73" si="19">G73+K73</f>
        <v>1807.7955008600002</v>
      </c>
      <c r="D73" s="43">
        <f t="shared" ref="D73" si="20">H73+L73</f>
        <v>1553.8421243299999</v>
      </c>
      <c r="E73" s="43">
        <f t="shared" ref="E73" si="21">I73+M73</f>
        <v>14787.804347509998</v>
      </c>
      <c r="F73" s="43">
        <v>4378.5123850099999</v>
      </c>
      <c r="G73" s="43">
        <v>1455.0336918400001</v>
      </c>
      <c r="H73" s="43">
        <v>939.59965183999998</v>
      </c>
      <c r="I73" s="43">
        <v>1983.8790413300001</v>
      </c>
      <c r="J73" s="43">
        <v>13770.92958769</v>
      </c>
      <c r="K73" s="43">
        <v>352.76180901999999</v>
      </c>
      <c r="L73" s="43">
        <v>614.24247248999995</v>
      </c>
      <c r="M73" s="43">
        <v>12803.925306179999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17367.840326869999</v>
      </c>
      <c r="C74" s="43">
        <f t="shared" ref="C74" si="22">G74+K74</f>
        <v>1697.29853346</v>
      </c>
      <c r="D74" s="43">
        <f t="shared" ref="D74" si="23">H74+L74</f>
        <v>1579.68680425</v>
      </c>
      <c r="E74" s="43">
        <f t="shared" ref="E74" si="24">I74+M74</f>
        <v>14090.85498916</v>
      </c>
      <c r="F74" s="43">
        <v>4334.1824435999997</v>
      </c>
      <c r="G74" s="43">
        <v>1358.59722098</v>
      </c>
      <c r="H74" s="43">
        <v>992.48071083000002</v>
      </c>
      <c r="I74" s="43">
        <v>1983.1045117900001</v>
      </c>
      <c r="J74" s="43">
        <v>13033.65788327</v>
      </c>
      <c r="K74" s="43">
        <v>338.70131248000001</v>
      </c>
      <c r="L74" s="43">
        <v>587.20609342</v>
      </c>
      <c r="M74" s="43">
        <v>12107.75047737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17156.800763390002</v>
      </c>
      <c r="C75" s="43">
        <f t="shared" ref="C75" si="25">G75+K75</f>
        <v>1747.1585564699999</v>
      </c>
      <c r="D75" s="43">
        <f t="shared" ref="D75" si="26">H75+L75</f>
        <v>1527.1745307800002</v>
      </c>
      <c r="E75" s="43">
        <f t="shared" ref="E75" si="27">I75+M75</f>
        <v>13882.467676140001</v>
      </c>
      <c r="F75" s="43">
        <v>4344.6644590599999</v>
      </c>
      <c r="G75" s="43">
        <v>1434.82305643</v>
      </c>
      <c r="H75" s="43">
        <v>942.42378742000005</v>
      </c>
      <c r="I75" s="43">
        <v>1967.4176152099999</v>
      </c>
      <c r="J75" s="43">
        <v>12812.136304330001</v>
      </c>
      <c r="K75" s="43">
        <v>312.33550004</v>
      </c>
      <c r="L75" s="43">
        <v>584.75074336</v>
      </c>
      <c r="M75" s="43">
        <v>11915.05006093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16721.2405416</v>
      </c>
      <c r="C76" s="43">
        <f t="shared" ref="C76" si="28">G76+K76</f>
        <v>1692.65943483</v>
      </c>
      <c r="D76" s="43">
        <f t="shared" ref="D76" si="29">H76+L76</f>
        <v>1529.79992498</v>
      </c>
      <c r="E76" s="43">
        <f t="shared" ref="E76" si="30">I76+M76</f>
        <v>13498.78118179</v>
      </c>
      <c r="F76" s="43">
        <v>4313.18216725</v>
      </c>
      <c r="G76" s="43">
        <v>1435.7035468700001</v>
      </c>
      <c r="H76" s="43">
        <v>953.39055953000002</v>
      </c>
      <c r="I76" s="43">
        <v>1924.0880608499999</v>
      </c>
      <c r="J76" s="43">
        <v>12408.058374349999</v>
      </c>
      <c r="K76" s="43">
        <v>256.95588795999998</v>
      </c>
      <c r="L76" s="43">
        <v>576.40936545</v>
      </c>
      <c r="M76" s="43">
        <v>11574.693120940001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15934.13412402</v>
      </c>
      <c r="C77" s="43">
        <f t="shared" ref="C77" si="31">G77+K77</f>
        <v>1653.2003652799999</v>
      </c>
      <c r="D77" s="43">
        <f t="shared" ref="D77" si="32">H77+L77</f>
        <v>1496.82956283</v>
      </c>
      <c r="E77" s="43">
        <f t="shared" ref="E77" si="33">I77+M77</f>
        <v>12784.10419591</v>
      </c>
      <c r="F77" s="43">
        <v>3959.4570070999998</v>
      </c>
      <c r="G77" s="43">
        <v>1404.1858446599999</v>
      </c>
      <c r="H77" s="43">
        <v>933.84814354000002</v>
      </c>
      <c r="I77" s="43">
        <v>1621.4230189</v>
      </c>
      <c r="J77" s="43">
        <v>11974.67711692</v>
      </c>
      <c r="K77" s="43">
        <v>249.01452062000001</v>
      </c>
      <c r="L77" s="43">
        <v>562.98141928999996</v>
      </c>
      <c r="M77" s="43">
        <v>11162.681177009999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16219.48888361</v>
      </c>
      <c r="C78" s="43">
        <f t="shared" ref="C78" si="34">G78+K78</f>
        <v>1708.84129375</v>
      </c>
      <c r="D78" s="43">
        <f t="shared" ref="D78" si="35">H78+L78</f>
        <v>1524.19072213</v>
      </c>
      <c r="E78" s="43">
        <f t="shared" ref="E78" si="36">I78+M78</f>
        <v>12986.456867729999</v>
      </c>
      <c r="F78" s="43">
        <v>4018.5780122599999</v>
      </c>
      <c r="G78" s="43">
        <v>1455.4640112699999</v>
      </c>
      <c r="H78" s="43">
        <v>950.83083156999999</v>
      </c>
      <c r="I78" s="43">
        <v>1612.2831694199999</v>
      </c>
      <c r="J78" s="43">
        <v>12200.910871350001</v>
      </c>
      <c r="K78" s="43">
        <v>253.37728247999999</v>
      </c>
      <c r="L78" s="43">
        <v>573.35989056000005</v>
      </c>
      <c r="M78" s="43">
        <v>11374.17369831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16175.729052729999</v>
      </c>
      <c r="C79" s="43">
        <f t="shared" ref="C79" si="37">G79+K79</f>
        <v>1620.7731329600001</v>
      </c>
      <c r="D79" s="43">
        <f t="shared" ref="D79" si="38">H79+L79</f>
        <v>1609.2010561499999</v>
      </c>
      <c r="E79" s="43">
        <f t="shared" ref="E79" si="39">I79+M79</f>
        <v>12945.754863619999</v>
      </c>
      <c r="F79" s="43">
        <v>4020.4714553899998</v>
      </c>
      <c r="G79" s="43">
        <v>1363.3263282400001</v>
      </c>
      <c r="H79" s="43">
        <v>1035.0386370199999</v>
      </c>
      <c r="I79" s="43">
        <v>1622.1064901300001</v>
      </c>
      <c r="J79" s="43">
        <v>12155.25759734</v>
      </c>
      <c r="K79" s="43">
        <v>257.44680471999999</v>
      </c>
      <c r="L79" s="43">
        <v>574.16241912999999</v>
      </c>
      <c r="M79" s="43">
        <v>11323.648373489999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15898.96415014</v>
      </c>
      <c r="C80" s="43">
        <f t="shared" ref="C80" si="40">G80+K80</f>
        <v>1687.2025509100001</v>
      </c>
      <c r="D80" s="43">
        <f t="shared" ref="D80" si="41">H80+L80</f>
        <v>1613.24744392</v>
      </c>
      <c r="E80" s="43">
        <f t="shared" ref="E80" si="42">I80+M80</f>
        <v>12598.51415531</v>
      </c>
      <c r="F80" s="43">
        <v>4097.1755412700004</v>
      </c>
      <c r="G80" s="43">
        <v>1434.3823908700001</v>
      </c>
      <c r="H80" s="43">
        <v>1052.4509146099999</v>
      </c>
      <c r="I80" s="43">
        <v>1610.3422357899999</v>
      </c>
      <c r="J80" s="43">
        <v>11801.78860887</v>
      </c>
      <c r="K80" s="43">
        <v>252.82016003999999</v>
      </c>
      <c r="L80" s="43">
        <v>560.79652930999998</v>
      </c>
      <c r="M80" s="43">
        <v>10988.17191952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15795.90217338</v>
      </c>
      <c r="C81" s="43">
        <f t="shared" ref="C81" si="43">G81+K81</f>
        <v>1702.0876795299998</v>
      </c>
      <c r="D81" s="43">
        <f t="shared" ref="D81" si="44">H81+L81</f>
        <v>1702.9323710200001</v>
      </c>
      <c r="E81" s="43">
        <f t="shared" ref="E81" si="45">I81+M81</f>
        <v>12390.88212283</v>
      </c>
      <c r="F81" s="43">
        <v>4154.86906163</v>
      </c>
      <c r="G81" s="43">
        <v>1450.0826835099999</v>
      </c>
      <c r="H81" s="43">
        <v>1138.9368561900001</v>
      </c>
      <c r="I81" s="43">
        <v>1565.84952193</v>
      </c>
      <c r="J81" s="43">
        <v>11641.033111750001</v>
      </c>
      <c r="K81" s="43">
        <v>252.00499601999999</v>
      </c>
      <c r="L81" s="43">
        <v>563.99551483000005</v>
      </c>
      <c r="M81" s="43">
        <v>10825.0326009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16241.787809380001</v>
      </c>
      <c r="C82" s="43">
        <f t="shared" ref="C82" si="46">G82+K82</f>
        <v>1745.4775330800001</v>
      </c>
      <c r="D82" s="43">
        <f t="shared" ref="D82" si="47">H82+L82</f>
        <v>1717.4744850400002</v>
      </c>
      <c r="E82" s="43">
        <f t="shared" ref="E82" si="48">I82+M82</f>
        <v>12778.835791259999</v>
      </c>
      <c r="F82" s="43">
        <v>4084.9428040299999</v>
      </c>
      <c r="G82" s="43">
        <v>1445.77378219</v>
      </c>
      <c r="H82" s="43">
        <v>1095.0828138100001</v>
      </c>
      <c r="I82" s="43">
        <v>1544.0862080300001</v>
      </c>
      <c r="J82" s="43">
        <v>12156.84500535</v>
      </c>
      <c r="K82" s="43">
        <v>299.70375088999998</v>
      </c>
      <c r="L82" s="43">
        <v>622.39167123000004</v>
      </c>
      <c r="M82" s="43">
        <v>11234.749583229999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16130.170238840001</v>
      </c>
      <c r="C83" s="43">
        <f t="shared" ref="C83" si="49">G83+K83</f>
        <v>1794.49470939</v>
      </c>
      <c r="D83" s="43">
        <f t="shared" ref="D83" si="50">H83+L83</f>
        <v>1725.7825371399999</v>
      </c>
      <c r="E83" s="43">
        <f t="shared" ref="E83" si="51">I83+M83</f>
        <v>12609.89299231</v>
      </c>
      <c r="F83" s="43">
        <v>4132.81677803</v>
      </c>
      <c r="G83" s="43">
        <v>1497.29034153</v>
      </c>
      <c r="H83" s="43">
        <v>1106.4100486299999</v>
      </c>
      <c r="I83" s="43">
        <v>1529.1163878699999</v>
      </c>
      <c r="J83" s="43">
        <v>11997.35346081</v>
      </c>
      <c r="K83" s="43">
        <v>297.20436785999999</v>
      </c>
      <c r="L83" s="43">
        <v>619.37248851000004</v>
      </c>
      <c r="M83" s="43">
        <v>11080.77660444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15981.11764196</v>
      </c>
      <c r="C84" s="43">
        <f t="shared" ref="C84" si="52">G84+K84</f>
        <v>1938.6966134499999</v>
      </c>
      <c r="D84" s="43">
        <f t="shared" ref="D84" si="53">H84+L84</f>
        <v>1695.14500211</v>
      </c>
      <c r="E84" s="43">
        <f t="shared" ref="E84" si="54">I84+M84</f>
        <v>12347.276026400001</v>
      </c>
      <c r="F84" s="43">
        <v>4289.1216026599996</v>
      </c>
      <c r="G84" s="43">
        <v>1669.75909011</v>
      </c>
      <c r="H84" s="43">
        <v>1082.7706299900001</v>
      </c>
      <c r="I84" s="43">
        <v>1536.5918825599999</v>
      </c>
      <c r="J84" s="43">
        <v>11691.9960393</v>
      </c>
      <c r="K84" s="43">
        <v>268.93752333999998</v>
      </c>
      <c r="L84" s="43">
        <v>612.37437211999998</v>
      </c>
      <c r="M84" s="43">
        <v>10810.684143840001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15679.322067970001</v>
      </c>
      <c r="C85" s="43">
        <f t="shared" ref="C85" si="55">G85+K85</f>
        <v>1966.7929676799999</v>
      </c>
      <c r="D85" s="43">
        <f t="shared" ref="D85" si="56">H85+L85</f>
        <v>1737.3117130999999</v>
      </c>
      <c r="E85" s="43">
        <f t="shared" ref="E85" si="57">I85+M85</f>
        <v>11975.217387189999</v>
      </c>
      <c r="F85" s="43">
        <v>4384.7292560899996</v>
      </c>
      <c r="G85" s="43">
        <v>1762.82451087</v>
      </c>
      <c r="H85" s="43">
        <v>1112.46580703</v>
      </c>
      <c r="I85" s="43">
        <v>1509.43893819</v>
      </c>
      <c r="J85" s="43">
        <v>11294.59281188</v>
      </c>
      <c r="K85" s="43">
        <v>203.96845680999999</v>
      </c>
      <c r="L85" s="43">
        <v>624.84590606999996</v>
      </c>
      <c r="M85" s="43">
        <v>10465.778448999999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15415.58275664</v>
      </c>
      <c r="C86" s="43">
        <f t="shared" ref="C86" si="58">G86+K86</f>
        <v>2011.15484836</v>
      </c>
      <c r="D86" s="43">
        <f t="shared" ref="D86" si="59">H86+L86</f>
        <v>1751.14902753</v>
      </c>
      <c r="E86" s="43">
        <f t="shared" ref="E86" si="60">I86+M86</f>
        <v>11653.27888075</v>
      </c>
      <c r="F86" s="43">
        <v>4429.0172623400003</v>
      </c>
      <c r="G86" s="43">
        <v>1783.83076508</v>
      </c>
      <c r="H86" s="43">
        <v>1137.03444044</v>
      </c>
      <c r="I86" s="43">
        <v>1508.1520568200001</v>
      </c>
      <c r="J86" s="43">
        <v>10986.565494300001</v>
      </c>
      <c r="K86" s="43">
        <v>227.32408328</v>
      </c>
      <c r="L86" s="43">
        <v>614.11458708999999</v>
      </c>
      <c r="M86" s="43">
        <v>10145.126823930001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15346.68640884</v>
      </c>
      <c r="C87" s="43">
        <f t="shared" ref="C87" si="61">G87+K87</f>
        <v>2089.9890699100001</v>
      </c>
      <c r="D87" s="43">
        <f t="shared" ref="D87" si="62">H87+L87</f>
        <v>1767.74046641</v>
      </c>
      <c r="E87" s="43">
        <f t="shared" ref="E87" si="63">I87+M87</f>
        <v>11488.956872519999</v>
      </c>
      <c r="F87" s="43">
        <v>4520.1216264900004</v>
      </c>
      <c r="G87" s="43">
        <v>1867.5415467</v>
      </c>
      <c r="H87" s="43">
        <v>1158.17722435</v>
      </c>
      <c r="I87" s="43">
        <v>1494.4028554399999</v>
      </c>
      <c r="J87" s="43">
        <v>10826.56478235</v>
      </c>
      <c r="K87" s="43">
        <v>222.44752321000001</v>
      </c>
      <c r="L87" s="43">
        <v>609.56324205999999</v>
      </c>
      <c r="M87" s="43">
        <v>9994.5540170799995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15132.149544190001</v>
      </c>
      <c r="C88" s="43">
        <f t="shared" ref="C88" si="64">G88+K88</f>
        <v>2037.0766253100001</v>
      </c>
      <c r="D88" s="43">
        <f t="shared" ref="D88" si="65">H88+L88</f>
        <v>1851.67503936</v>
      </c>
      <c r="E88" s="43">
        <f t="shared" ref="E88" si="66">I88+M88</f>
        <v>11243.39787952</v>
      </c>
      <c r="F88" s="43">
        <v>4535.9327428099996</v>
      </c>
      <c r="G88" s="43">
        <v>1819.0979675200001</v>
      </c>
      <c r="H88" s="43">
        <v>1250.19954132</v>
      </c>
      <c r="I88" s="43">
        <v>1466.6352339699999</v>
      </c>
      <c r="J88" s="43">
        <v>10596.21680138</v>
      </c>
      <c r="K88" s="43">
        <v>217.97865779</v>
      </c>
      <c r="L88" s="43">
        <v>601.47549804000005</v>
      </c>
      <c r="M88" s="43">
        <v>9776.7626455499994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14935.96756168</v>
      </c>
      <c r="C89" s="43">
        <f t="shared" ref="C89" si="67">G89+K89</f>
        <v>2125.63691582</v>
      </c>
      <c r="D89" s="43">
        <f t="shared" ref="D89" si="68">H89+L89</f>
        <v>1813.2324523099999</v>
      </c>
      <c r="E89" s="43">
        <f t="shared" ref="E89" si="69">I89+M89</f>
        <v>10997.09819355</v>
      </c>
      <c r="F89" s="43">
        <v>4619.0534486799997</v>
      </c>
      <c r="G89" s="43">
        <v>1932.8507777100001</v>
      </c>
      <c r="H89" s="43">
        <v>1216.5952312899999</v>
      </c>
      <c r="I89" s="43">
        <v>1469.60743968</v>
      </c>
      <c r="J89" s="43">
        <v>10316.914113000001</v>
      </c>
      <c r="K89" s="43">
        <v>192.78613811</v>
      </c>
      <c r="L89" s="43">
        <v>596.63722101999997</v>
      </c>
      <c r="M89" s="43">
        <v>9527.4907538700008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14717.35603184</v>
      </c>
      <c r="C90" s="43">
        <f t="shared" ref="C90" si="70">G90+K90</f>
        <v>2213.44542834</v>
      </c>
      <c r="D90" s="43">
        <f t="shared" ref="D90" si="71">H90+L90</f>
        <v>1832.8058192799999</v>
      </c>
      <c r="E90" s="43">
        <f t="shared" ref="E90" si="72">I90+M90</f>
        <v>10671.104784219999</v>
      </c>
      <c r="F90" s="43">
        <v>4723.6439766000003</v>
      </c>
      <c r="G90" s="43">
        <v>2023.5383562</v>
      </c>
      <c r="H90" s="43">
        <v>1241.3846955399999</v>
      </c>
      <c r="I90" s="43">
        <v>1458.72092486</v>
      </c>
      <c r="J90" s="43">
        <v>9993.7120552399992</v>
      </c>
      <c r="K90" s="43">
        <v>189.90707214</v>
      </c>
      <c r="L90" s="43">
        <v>591.42112373999998</v>
      </c>
      <c r="M90" s="43">
        <v>9212.3838593599994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14737.87480811</v>
      </c>
      <c r="C91" s="43">
        <f t="shared" ref="C91" si="73">G91+K91</f>
        <v>2264.4213072900002</v>
      </c>
      <c r="D91" s="43">
        <f t="shared" ref="D91" si="74">H91+L91</f>
        <v>1691.8603432599998</v>
      </c>
      <c r="E91" s="43">
        <f t="shared" ref="E91" si="75">I91+M91</f>
        <v>10781.593157559999</v>
      </c>
      <c r="F91" s="43">
        <v>4611.63667506</v>
      </c>
      <c r="G91" s="43">
        <v>2070.7973937900001</v>
      </c>
      <c r="H91" s="43">
        <v>1096.0797632599999</v>
      </c>
      <c r="I91" s="43">
        <v>1444.75951801</v>
      </c>
      <c r="J91" s="43">
        <v>10126.238133049999</v>
      </c>
      <c r="K91" s="43">
        <v>193.62391349999999</v>
      </c>
      <c r="L91" s="43">
        <v>595.78057999999999</v>
      </c>
      <c r="M91" s="43">
        <v>9336.8336395499991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14838.425037380001</v>
      </c>
      <c r="C92" s="43">
        <f t="shared" ref="C92" si="76">G92+K92</f>
        <v>2386.1118270000002</v>
      </c>
      <c r="D92" s="43">
        <f t="shared" ref="D92" si="77">H92+L92</f>
        <v>1422.6904825299998</v>
      </c>
      <c r="E92" s="43">
        <f t="shared" ref="E92" si="78">I92+M92</f>
        <v>11029.622727849999</v>
      </c>
      <c r="F92" s="43">
        <v>4737.9563366299999</v>
      </c>
      <c r="G92" s="43">
        <v>2191.81191885</v>
      </c>
      <c r="H92" s="43">
        <v>1034.99204328</v>
      </c>
      <c r="I92" s="43">
        <v>1511.1523745</v>
      </c>
      <c r="J92" s="43">
        <v>10100.46870075</v>
      </c>
      <c r="K92" s="43">
        <v>194.29990814999999</v>
      </c>
      <c r="L92" s="43">
        <v>387.69843924999998</v>
      </c>
      <c r="M92" s="43">
        <v>9518.4703533499996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12986.91150787</v>
      </c>
      <c r="C93" s="43">
        <f t="shared" ref="C93" si="79">G93+K93</f>
        <v>2475.4212793399997</v>
      </c>
      <c r="D93" s="43">
        <f t="shared" ref="D93" si="80">H93+L93</f>
        <v>1441.22044446</v>
      </c>
      <c r="E93" s="43">
        <f t="shared" ref="E93" si="81">I93+M93</f>
        <v>9070.2697840700002</v>
      </c>
      <c r="F93" s="43">
        <v>4823.6933937100002</v>
      </c>
      <c r="G93" s="43">
        <v>2279.9335933699999</v>
      </c>
      <c r="H93" s="43">
        <v>1061.3338933499999</v>
      </c>
      <c r="I93" s="43">
        <v>1482.4259069899999</v>
      </c>
      <c r="J93" s="43">
        <v>8163.2181141600004</v>
      </c>
      <c r="K93" s="43">
        <v>195.48768597</v>
      </c>
      <c r="L93" s="43">
        <v>379.88655111000003</v>
      </c>
      <c r="M93" s="43">
        <v>7587.8438770800003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13433.09530857</v>
      </c>
      <c r="C94" s="43">
        <f t="shared" ref="C94" si="82">G94+K94</f>
        <v>2318.0292839499998</v>
      </c>
      <c r="D94" s="43">
        <f t="shared" ref="D94" si="83">H94+L94</f>
        <v>1908.1566189599998</v>
      </c>
      <c r="E94" s="43">
        <f t="shared" ref="E94" si="84">I94+M94</f>
        <v>9206.9094056600006</v>
      </c>
      <c r="F94" s="43">
        <v>5103.5839581399996</v>
      </c>
      <c r="G94" s="43">
        <v>2091.83304047</v>
      </c>
      <c r="H94" s="43">
        <v>1521.1038903799999</v>
      </c>
      <c r="I94" s="43">
        <v>1490.6470272900001</v>
      </c>
      <c r="J94" s="43">
        <v>8329.5113504300007</v>
      </c>
      <c r="K94" s="43">
        <v>226.19624347999999</v>
      </c>
      <c r="L94" s="43">
        <v>387.05272858000001</v>
      </c>
      <c r="M94" s="43">
        <v>7716.2623783700001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14317.20243046</v>
      </c>
      <c r="C95" s="43">
        <f t="shared" ref="C95" si="85">G95+K95</f>
        <v>2881.1958522800001</v>
      </c>
      <c r="D95" s="43">
        <f t="shared" ref="D95" si="86">H95+L95</f>
        <v>1576.84352567</v>
      </c>
      <c r="E95" s="43">
        <f t="shared" ref="E95" si="87">I95+M95</f>
        <v>9859.1630525100009</v>
      </c>
      <c r="F95" s="43">
        <v>5313.92649334</v>
      </c>
      <c r="G95" s="43">
        <v>2620.5683632499999</v>
      </c>
      <c r="H95" s="43">
        <v>1186.99636338</v>
      </c>
      <c r="I95" s="43">
        <v>1506.36176671</v>
      </c>
      <c r="J95" s="43">
        <v>9003.2759371200009</v>
      </c>
      <c r="K95" s="43">
        <v>260.62748902999999</v>
      </c>
      <c r="L95" s="43">
        <v>389.84716229000003</v>
      </c>
      <c r="M95" s="43">
        <v>8352.8012858000002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13954.151322150001</v>
      </c>
      <c r="C96" s="43">
        <f t="shared" ref="C96" si="88">G96+K96</f>
        <v>2872.3990549599998</v>
      </c>
      <c r="D96" s="43">
        <f t="shared" ref="D96" si="89">H96+L96</f>
        <v>1588.9320595499998</v>
      </c>
      <c r="E96" s="43">
        <f t="shared" ref="E96" si="90">I96+M96</f>
        <v>9492.8202076400012</v>
      </c>
      <c r="F96" s="43">
        <v>5352.2751630000002</v>
      </c>
      <c r="G96" s="43">
        <v>2646.2069197599999</v>
      </c>
      <c r="H96" s="43">
        <v>1205.3610306999999</v>
      </c>
      <c r="I96" s="43">
        <v>1500.70721254</v>
      </c>
      <c r="J96" s="43">
        <v>8601.8761591500006</v>
      </c>
      <c r="K96" s="43">
        <v>226.1921352</v>
      </c>
      <c r="L96" s="43">
        <v>383.57102885</v>
      </c>
      <c r="M96" s="43">
        <v>7992.1129951000003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13851.65105498</v>
      </c>
      <c r="C97" s="43">
        <f t="shared" ref="C97" si="91">G97+K97</f>
        <v>2897.35236717</v>
      </c>
      <c r="D97" s="43">
        <f t="shared" ref="D97" si="92">H97+L97</f>
        <v>1622.21455042</v>
      </c>
      <c r="E97" s="43">
        <f t="shared" ref="E97" si="93">I97+M97</f>
        <v>9332.0841373900003</v>
      </c>
      <c r="F97" s="43">
        <v>5417.7945209600002</v>
      </c>
      <c r="G97" s="43">
        <v>2672.9072600499999</v>
      </c>
      <c r="H97" s="43">
        <v>1240.7291568099999</v>
      </c>
      <c r="I97" s="43">
        <v>1504.1581040999999</v>
      </c>
      <c r="J97" s="43">
        <v>8433.8565340200003</v>
      </c>
      <c r="K97" s="43">
        <v>224.44510711999999</v>
      </c>
      <c r="L97" s="43">
        <v>381.48539361000002</v>
      </c>
      <c r="M97" s="43">
        <v>7827.9260332900003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13775.72599545</v>
      </c>
      <c r="C98" s="43">
        <f t="shared" ref="C98" si="94">G98+K98</f>
        <v>2931.4355771999999</v>
      </c>
      <c r="D98" s="43">
        <f t="shared" ref="D98" si="95">H98+L98</f>
        <v>1647.95953242</v>
      </c>
      <c r="E98" s="43">
        <f t="shared" ref="E98" si="96">I98+M98</f>
        <v>9196.3308858299988</v>
      </c>
      <c r="F98" s="43">
        <v>5490.9748042000001</v>
      </c>
      <c r="G98" s="43">
        <v>2710.70521534</v>
      </c>
      <c r="H98" s="43">
        <v>1271.1014890599999</v>
      </c>
      <c r="I98" s="43">
        <v>1509.1680997999999</v>
      </c>
      <c r="J98" s="43">
        <v>8284.7511912499995</v>
      </c>
      <c r="K98" s="43">
        <v>220.73036185999999</v>
      </c>
      <c r="L98" s="43">
        <v>376.85804336000001</v>
      </c>
      <c r="M98" s="43">
        <v>7687.1627860299996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13734.23814612</v>
      </c>
      <c r="C99" s="43">
        <f t="shared" ref="C99" si="97">G99+K99</f>
        <v>2975.6929770299998</v>
      </c>
      <c r="D99" s="43">
        <f t="shared" ref="D99" si="98">H99+L99</f>
        <v>1706.65290366</v>
      </c>
      <c r="E99" s="43">
        <f t="shared" ref="E99" si="99">I99+M99</f>
        <v>9051.8922654300004</v>
      </c>
      <c r="F99" s="43">
        <v>5598.8517366599999</v>
      </c>
      <c r="G99" s="43">
        <v>2755.3389120299998</v>
      </c>
      <c r="H99" s="43">
        <v>1330.50357816</v>
      </c>
      <c r="I99" s="43">
        <v>1513.0092464700001</v>
      </c>
      <c r="J99" s="43">
        <v>8135.3864094600003</v>
      </c>
      <c r="K99" s="43">
        <v>220.35406499999999</v>
      </c>
      <c r="L99" s="43">
        <v>376.14932549999997</v>
      </c>
      <c r="M99" s="43">
        <v>7538.8830189600003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13557.94693987</v>
      </c>
      <c r="C100" s="43">
        <f t="shared" ref="C100" si="100">G100+K100</f>
        <v>2984.7823653699998</v>
      </c>
      <c r="D100" s="43">
        <f t="shared" ref="D100" si="101">H100+L100</f>
        <v>1737.41075112</v>
      </c>
      <c r="E100" s="43">
        <f t="shared" ref="E100" si="102">I100+M100</f>
        <v>8835.7538233800005</v>
      </c>
      <c r="F100" s="43">
        <v>5616.7203597199996</v>
      </c>
      <c r="G100" s="43">
        <v>2761.4215896599999</v>
      </c>
      <c r="H100" s="43">
        <v>1362.7821269900001</v>
      </c>
      <c r="I100" s="43">
        <v>1492.5166430700001</v>
      </c>
      <c r="J100" s="43">
        <v>7941.2265801499998</v>
      </c>
      <c r="K100" s="43">
        <v>223.36077571000001</v>
      </c>
      <c r="L100" s="43">
        <v>374.62862412999999</v>
      </c>
      <c r="M100" s="43">
        <v>7343.2371803100004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13767.48739507</v>
      </c>
      <c r="C101" s="43">
        <f t="shared" ref="C101" si="103">G101+K101</f>
        <v>3042.1421387800001</v>
      </c>
      <c r="D101" s="43">
        <f t="shared" ref="D101" si="104">H101+L101</f>
        <v>1784.4566989</v>
      </c>
      <c r="E101" s="43">
        <f t="shared" ref="E101" si="105">I101+M101</f>
        <v>8940.8885573900006</v>
      </c>
      <c r="F101" s="43">
        <v>5723.28379468</v>
      </c>
      <c r="G101" s="43">
        <v>2813.6602917099999</v>
      </c>
      <c r="H101" s="43">
        <v>1411.21228808</v>
      </c>
      <c r="I101" s="43">
        <v>1498.4112148900001</v>
      </c>
      <c r="J101" s="43">
        <v>8044.2036003900002</v>
      </c>
      <c r="K101" s="43">
        <v>228.48184706999999</v>
      </c>
      <c r="L101" s="43">
        <v>373.24441081999998</v>
      </c>
      <c r="M101" s="43">
        <v>7442.4773425000003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14463.54342204</v>
      </c>
      <c r="C102" s="43">
        <f t="shared" ref="C102" si="106">G102+K102</f>
        <v>3131.3855701000002</v>
      </c>
      <c r="D102" s="43">
        <f t="shared" ref="D102" si="107">H102+L102</f>
        <v>1897.07185731</v>
      </c>
      <c r="E102" s="43">
        <f t="shared" ref="E102" si="108">I102+M102</f>
        <v>9435.0859946300006</v>
      </c>
      <c r="F102" s="43">
        <v>5866.7222101300003</v>
      </c>
      <c r="G102" s="43">
        <v>2888.5746297800001</v>
      </c>
      <c r="H102" s="43">
        <v>1485.49916745</v>
      </c>
      <c r="I102" s="43">
        <v>1492.6484129</v>
      </c>
      <c r="J102" s="43">
        <v>8596.8212119100008</v>
      </c>
      <c r="K102" s="43">
        <v>242.81094031999999</v>
      </c>
      <c r="L102" s="43">
        <v>411.57268986000003</v>
      </c>
      <c r="M102" s="43">
        <v>7942.4375817299997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14251.575246410001</v>
      </c>
      <c r="C103" s="43">
        <f t="shared" ref="C103" si="109">G103+K103</f>
        <v>3155.6185985899997</v>
      </c>
      <c r="D103" s="43">
        <f t="shared" ref="D103" si="110">H103+L103</f>
        <v>1924.78104108</v>
      </c>
      <c r="E103" s="43">
        <f t="shared" ref="E103" si="111">I103+M103</f>
        <v>9171.1756067400001</v>
      </c>
      <c r="F103" s="43">
        <v>5939.8445652</v>
      </c>
      <c r="G103" s="43">
        <v>2921.4081059999999</v>
      </c>
      <c r="H103" s="43">
        <v>1529.13699088</v>
      </c>
      <c r="I103" s="43">
        <v>1489.29946832</v>
      </c>
      <c r="J103" s="43">
        <v>8311.7306812099996</v>
      </c>
      <c r="K103" s="43">
        <v>234.21049259</v>
      </c>
      <c r="L103" s="43">
        <v>395.64405019999998</v>
      </c>
      <c r="M103" s="43">
        <v>7681.8761384199997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14243.385349050001</v>
      </c>
      <c r="C104" s="43">
        <f t="shared" ref="C104" si="112">G104+K104</f>
        <v>3266.3002976899998</v>
      </c>
      <c r="D104" s="43">
        <f t="shared" ref="D104" si="113">H104+L104</f>
        <v>1966.1521919699999</v>
      </c>
      <c r="E104" s="43">
        <f t="shared" ref="E104" si="114">I104+M104</f>
        <v>9010.9328593899991</v>
      </c>
      <c r="F104" s="43">
        <v>6083.5444250199998</v>
      </c>
      <c r="G104" s="43">
        <v>3033.9114872999999</v>
      </c>
      <c r="H104" s="43">
        <v>1572.5860791</v>
      </c>
      <c r="I104" s="43">
        <v>1477.04685862</v>
      </c>
      <c r="J104" s="43">
        <v>8159.8409240299998</v>
      </c>
      <c r="K104" s="43">
        <v>232.38881039</v>
      </c>
      <c r="L104" s="43">
        <v>393.56611286999998</v>
      </c>
      <c r="M104" s="43">
        <v>7533.8860007699996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14382.11201008</v>
      </c>
      <c r="C105" s="43">
        <f t="shared" ref="C105" si="115">G105+K105</f>
        <v>3351.1427038500001</v>
      </c>
      <c r="D105" s="43">
        <f t="shared" ref="D105" si="116">H105+L105</f>
        <v>2013.28038021</v>
      </c>
      <c r="E105" s="43">
        <f t="shared" ref="E105" si="117">I105+M105</f>
        <v>9017.6889260200005</v>
      </c>
      <c r="F105" s="43">
        <v>6236.4138029799997</v>
      </c>
      <c r="G105" s="43">
        <v>3115.9781758200002</v>
      </c>
      <c r="H105" s="43">
        <v>1629.42745051</v>
      </c>
      <c r="I105" s="43">
        <v>1491.00817665</v>
      </c>
      <c r="J105" s="43">
        <v>8145.6982071000002</v>
      </c>
      <c r="K105" s="43">
        <v>235.16452803000001</v>
      </c>
      <c r="L105" s="43">
        <v>383.8529297</v>
      </c>
      <c r="M105" s="43">
        <v>7526.6807493699998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13403.80269382</v>
      </c>
      <c r="C106" s="43">
        <f t="shared" ref="C106" si="118">G106+K106</f>
        <v>3375.7927417599999</v>
      </c>
      <c r="D106" s="43">
        <f t="shared" ref="D106" si="119">H106+L106</f>
        <v>2026.0915731099999</v>
      </c>
      <c r="E106" s="43">
        <f t="shared" ref="E106" si="120">I106+M106</f>
        <v>8001.9183789500003</v>
      </c>
      <c r="F106" s="43">
        <v>6281.52933906</v>
      </c>
      <c r="G106" s="43">
        <v>3145.9587332000001</v>
      </c>
      <c r="H106" s="43">
        <v>1667.00761964</v>
      </c>
      <c r="I106" s="43">
        <v>1468.5629862200001</v>
      </c>
      <c r="J106" s="43">
        <v>7122.2733547600001</v>
      </c>
      <c r="K106" s="43">
        <v>229.83400856</v>
      </c>
      <c r="L106" s="43">
        <v>359.08395346999998</v>
      </c>
      <c r="M106" s="43">
        <v>6533.3553927299999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13543.444976070001</v>
      </c>
      <c r="C107" s="43">
        <f t="shared" ref="C107" si="121">G107+K107</f>
        <v>3453.8674829199999</v>
      </c>
      <c r="D107" s="43">
        <f t="shared" ref="D107" si="122">H107+L107</f>
        <v>2072.1842796700003</v>
      </c>
      <c r="E107" s="43">
        <f t="shared" ref="E107" si="123">I107+M107</f>
        <v>8017.3932134799998</v>
      </c>
      <c r="F107" s="43">
        <v>6409.6394076099996</v>
      </c>
      <c r="G107" s="43">
        <v>3223.2801015999999</v>
      </c>
      <c r="H107" s="43">
        <v>1719.48688001</v>
      </c>
      <c r="I107" s="43">
        <v>1466.8724259999999</v>
      </c>
      <c r="J107" s="43">
        <v>7133.8055684600004</v>
      </c>
      <c r="K107" s="43">
        <v>230.58738131999999</v>
      </c>
      <c r="L107" s="43">
        <v>352.69739965999997</v>
      </c>
      <c r="M107" s="43">
        <v>6550.5207874799999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13349.40686551</v>
      </c>
      <c r="C108" s="43">
        <f t="shared" ref="C108" si="124">G108+K108</f>
        <v>3461.3676864299996</v>
      </c>
      <c r="D108" s="43">
        <f t="shared" ref="D108" si="125">H108+L108</f>
        <v>2095.0341463700001</v>
      </c>
      <c r="E108" s="43">
        <f t="shared" ref="E108" si="126">I108+M108</f>
        <v>7793.0050327099998</v>
      </c>
      <c r="F108" s="43">
        <v>6461.3411250400004</v>
      </c>
      <c r="G108" s="43">
        <v>3236.8128100099998</v>
      </c>
      <c r="H108" s="43">
        <v>1757.82040712</v>
      </c>
      <c r="I108" s="43">
        <v>1466.7079079099999</v>
      </c>
      <c r="J108" s="43">
        <v>6888.0657404699996</v>
      </c>
      <c r="K108" s="43">
        <v>224.55487642</v>
      </c>
      <c r="L108" s="43">
        <v>337.21373925</v>
      </c>
      <c r="M108" s="43">
        <v>6326.2971248000003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13521.524844080001</v>
      </c>
      <c r="C109" s="43">
        <f t="shared" ref="C109" si="127">G109+K109</f>
        <v>4495.1569364900006</v>
      </c>
      <c r="D109" s="43">
        <f t="shared" ref="D109" si="128">H109+L109</f>
        <v>1958.0114267000001</v>
      </c>
      <c r="E109" s="43">
        <f t="shared" ref="E109" si="129">I109+M109</f>
        <v>7068.3564808900001</v>
      </c>
      <c r="F109" s="43">
        <v>6614.1071934600004</v>
      </c>
      <c r="G109" s="43">
        <v>3681.5024142500001</v>
      </c>
      <c r="H109" s="43">
        <v>1620.0758927100001</v>
      </c>
      <c r="I109" s="43">
        <v>1312.5288865</v>
      </c>
      <c r="J109" s="43">
        <v>6907.4176506200001</v>
      </c>
      <c r="K109" s="43">
        <v>813.65452224000001</v>
      </c>
      <c r="L109" s="43">
        <v>337.93553399000001</v>
      </c>
      <c r="M109" s="43">
        <v>5755.8275943899998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13262.998885430001</v>
      </c>
      <c r="C110" s="43">
        <f t="shared" ref="C110" si="130">G110+K110</f>
        <v>3571.4552297499999</v>
      </c>
      <c r="D110" s="43">
        <f t="shared" ref="D110" si="131">H110+L110</f>
        <v>2225.2598965699999</v>
      </c>
      <c r="E110" s="43">
        <f t="shared" ref="E110" si="132">I110+M110</f>
        <v>7466.2837591099997</v>
      </c>
      <c r="F110" s="43">
        <v>6689.3305486600002</v>
      </c>
      <c r="G110" s="43">
        <v>3352.7064654800001</v>
      </c>
      <c r="H110" s="43">
        <v>1897.99911948</v>
      </c>
      <c r="I110" s="43">
        <v>1438.6249637000001</v>
      </c>
      <c r="J110" s="43">
        <v>6573.6683367699998</v>
      </c>
      <c r="K110" s="43">
        <v>218.74876427000001</v>
      </c>
      <c r="L110" s="43">
        <v>327.26077708999998</v>
      </c>
      <c r="M110" s="43">
        <v>6027.6587954099996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13385.95755942</v>
      </c>
      <c r="C111" s="43">
        <f t="shared" ref="C111" si="133">G111+K111</f>
        <v>3633.3972815400002</v>
      </c>
      <c r="D111" s="43">
        <f t="shared" ref="D111" si="134">H111+L111</f>
        <v>2279.3739910899999</v>
      </c>
      <c r="E111" s="43">
        <f t="shared" ref="E111" si="135">I111+M111</f>
        <v>7473.1862867899999</v>
      </c>
      <c r="F111" s="43">
        <v>6826.0872278200004</v>
      </c>
      <c r="G111" s="43">
        <v>3429.1235047</v>
      </c>
      <c r="H111" s="43">
        <v>1948.9642926700001</v>
      </c>
      <c r="I111" s="43">
        <v>1447.9994304500001</v>
      </c>
      <c r="J111" s="43">
        <v>6559.8703316000001</v>
      </c>
      <c r="K111" s="43">
        <v>204.27377684000001</v>
      </c>
      <c r="L111" s="43">
        <v>330.40969841999998</v>
      </c>
      <c r="M111" s="43">
        <v>6025.1868563400003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9122.2515783700001</v>
      </c>
      <c r="C112" s="43">
        <f t="shared" ref="C112" si="136">G112+K112</f>
        <v>3721.9938261500001</v>
      </c>
      <c r="D112" s="43">
        <f t="shared" ref="D112" si="137">H112+L112</f>
        <v>1983.2704894600001</v>
      </c>
      <c r="E112" s="43">
        <f t="shared" ref="E112" si="138">I112+M112</f>
        <v>3416.9872627599998</v>
      </c>
      <c r="F112" s="43">
        <v>6643.48879081</v>
      </c>
      <c r="G112" s="43">
        <v>3531.09139852</v>
      </c>
      <c r="H112" s="43">
        <v>1842.84976269</v>
      </c>
      <c r="I112" s="43">
        <v>1269.5476295999999</v>
      </c>
      <c r="J112" s="43">
        <v>2478.7627875600001</v>
      </c>
      <c r="K112" s="43">
        <v>190.90242763000001</v>
      </c>
      <c r="L112" s="43">
        <v>140.42072676999999</v>
      </c>
      <c r="M112" s="43">
        <v>2147.4396331600001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9078.8611904499994</v>
      </c>
      <c r="C113" s="43">
        <f t="shared" ref="C113" si="139">G113+K113</f>
        <v>3764.7079522600002</v>
      </c>
      <c r="D113" s="43">
        <f t="shared" ref="D113" si="140">H113+L113</f>
        <v>2015.4708187200001</v>
      </c>
      <c r="E113" s="43">
        <f t="shared" ref="E113" si="141">I113+M113</f>
        <v>3298.6824194700002</v>
      </c>
      <c r="F113" s="43">
        <v>6749.7186653600002</v>
      </c>
      <c r="G113" s="43">
        <v>3582.2127096300001</v>
      </c>
      <c r="H113" s="43">
        <v>1885.4055981500001</v>
      </c>
      <c r="I113" s="43">
        <v>1282.10035758</v>
      </c>
      <c r="J113" s="43">
        <v>2329.1425250900002</v>
      </c>
      <c r="K113" s="43">
        <v>182.49524263000001</v>
      </c>
      <c r="L113" s="43">
        <v>130.06522057000001</v>
      </c>
      <c r="M113" s="43">
        <v>2016.58206189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9195.2205736899996</v>
      </c>
      <c r="C114" s="43">
        <f t="shared" ref="C114" si="142">G114+K114</f>
        <v>3805.6295781100002</v>
      </c>
      <c r="D114" s="43">
        <f t="shared" ref="D114" si="143">H114+L114</f>
        <v>2107.60113538</v>
      </c>
      <c r="E114" s="43">
        <f t="shared" ref="E114" si="144">I114+M114</f>
        <v>3281.9898602000003</v>
      </c>
      <c r="F114" s="43">
        <v>6898.9376006100001</v>
      </c>
      <c r="G114" s="43">
        <v>3621.8234537600001</v>
      </c>
      <c r="H114" s="43">
        <v>1978.34223342</v>
      </c>
      <c r="I114" s="43">
        <v>1298.77191343</v>
      </c>
      <c r="J114" s="43">
        <v>2296.2829730799999</v>
      </c>
      <c r="K114" s="43">
        <v>183.80612435</v>
      </c>
      <c r="L114" s="43">
        <v>129.25890196</v>
      </c>
      <c r="M114" s="43">
        <v>1983.21794677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9115.2081901000001</v>
      </c>
      <c r="C115" s="43">
        <f t="shared" ref="C115" si="145">G115+K115</f>
        <v>3816.51950261</v>
      </c>
      <c r="D115" s="43">
        <f t="shared" ref="D115" si="146">H115+L115</f>
        <v>2145.1724674100001</v>
      </c>
      <c r="E115" s="43">
        <f t="shared" ref="E115" si="147">I115+M115</f>
        <v>3153.51622008</v>
      </c>
      <c r="F115" s="43">
        <v>6988.7746346699996</v>
      </c>
      <c r="G115" s="43">
        <v>3640.76438409</v>
      </c>
      <c r="H115" s="43">
        <v>2022.88422756</v>
      </c>
      <c r="I115" s="43">
        <v>1325.12602302</v>
      </c>
      <c r="J115" s="43">
        <v>2126.4335554300001</v>
      </c>
      <c r="K115" s="43">
        <v>175.75511852</v>
      </c>
      <c r="L115" s="43">
        <v>122.28823985</v>
      </c>
      <c r="M115" s="43">
        <v>1828.39019706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9295.2857393600007</v>
      </c>
      <c r="C116" s="43">
        <f t="shared" ref="C116" si="148">G116+K116</f>
        <v>3814.7653276199999</v>
      </c>
      <c r="D116" s="43">
        <f t="shared" ref="D116" si="149">H116+L116</f>
        <v>2204.71886197</v>
      </c>
      <c r="E116" s="43">
        <f t="shared" ref="E116" si="150">I116+M116</f>
        <v>3275.8015497699998</v>
      </c>
      <c r="F116" s="43">
        <v>7126.34986536</v>
      </c>
      <c r="G116" s="43">
        <v>3631.8994770300001</v>
      </c>
      <c r="H116" s="43">
        <v>2079.0665549199998</v>
      </c>
      <c r="I116" s="43">
        <v>1415.3838334100001</v>
      </c>
      <c r="J116" s="43">
        <v>2168.9358739999998</v>
      </c>
      <c r="K116" s="43">
        <v>182.86585059000001</v>
      </c>
      <c r="L116" s="43">
        <v>125.65230705</v>
      </c>
      <c r="M116" s="43">
        <v>1860.41771636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9288.9595769499992</v>
      </c>
      <c r="C117" s="43">
        <f t="shared" ref="C117" si="151">G117+K117</f>
        <v>3854.1597835899997</v>
      </c>
      <c r="D117" s="43">
        <f t="shared" ref="D117" si="152">H117+L117</f>
        <v>2268.0318370599998</v>
      </c>
      <c r="E117" s="43">
        <f t="shared" ref="E117" si="153">I117+M117</f>
        <v>3166.7679563000002</v>
      </c>
      <c r="F117" s="43">
        <v>7236.5785345100003</v>
      </c>
      <c r="G117" s="43">
        <v>3678.3253879499998</v>
      </c>
      <c r="H117" s="43">
        <v>2148.43372193</v>
      </c>
      <c r="I117" s="43">
        <v>1409.81942463</v>
      </c>
      <c r="J117" s="43">
        <v>2052.3810424399999</v>
      </c>
      <c r="K117" s="43">
        <v>175.83439564</v>
      </c>
      <c r="L117" s="43">
        <v>119.59811513</v>
      </c>
      <c r="M117" s="43">
        <v>1756.94853167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9323.2549693199999</v>
      </c>
      <c r="C118" s="43">
        <f t="shared" ref="C118" si="154">G118+K118</f>
        <v>3928.9728648300002</v>
      </c>
      <c r="D118" s="43">
        <f t="shared" ref="D118" si="155">H118+L118</f>
        <v>2282.3216522900002</v>
      </c>
      <c r="E118" s="43">
        <f t="shared" ref="E118" si="156">I118+M118</f>
        <v>3111.9604522</v>
      </c>
      <c r="F118" s="43">
        <v>7347.8669355100001</v>
      </c>
      <c r="G118" s="43">
        <v>3754.6899602600001</v>
      </c>
      <c r="H118" s="43">
        <v>2185.7741560200002</v>
      </c>
      <c r="I118" s="43">
        <v>1407.40281923</v>
      </c>
      <c r="J118" s="43">
        <v>1975.38803381</v>
      </c>
      <c r="K118" s="43">
        <v>174.28290457</v>
      </c>
      <c r="L118" s="43">
        <v>96.547496269999996</v>
      </c>
      <c r="M118" s="43">
        <v>1704.55763297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9533.0712971299999</v>
      </c>
      <c r="C119" s="43">
        <f t="shared" ref="C119" si="157">G119+K119</f>
        <v>4010.3651753999998</v>
      </c>
      <c r="D119" s="43">
        <f t="shared" ref="D119" si="158">H119+L119</f>
        <v>2333.9685011800002</v>
      </c>
      <c r="E119" s="43">
        <f t="shared" ref="E119" si="159">I119+M119</f>
        <v>3188.7376205500004</v>
      </c>
      <c r="F119" s="43">
        <v>7460.4993328299997</v>
      </c>
      <c r="G119" s="43">
        <v>3826.3521402699998</v>
      </c>
      <c r="H119" s="43">
        <v>2232.7273691</v>
      </c>
      <c r="I119" s="43">
        <v>1401.4198234600001</v>
      </c>
      <c r="J119" s="43">
        <v>2072.5719643000002</v>
      </c>
      <c r="K119" s="43">
        <v>184.01303512999999</v>
      </c>
      <c r="L119" s="43">
        <v>101.24113208</v>
      </c>
      <c r="M119" s="43">
        <v>1787.3177970900001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9553.2015398700005</v>
      </c>
      <c r="C120" s="43">
        <f t="shared" ref="C120" si="160">G120+K120</f>
        <v>4052.5866444799999</v>
      </c>
      <c r="D120" s="43">
        <f t="shared" ref="D120" si="161">H120+L120</f>
        <v>2359.7270424500002</v>
      </c>
      <c r="E120" s="43">
        <f t="shared" ref="E120" si="162">I120+M120</f>
        <v>3140.8878529399999</v>
      </c>
      <c r="F120" s="43">
        <v>7522.8761920899997</v>
      </c>
      <c r="G120" s="43">
        <v>3870.88502995</v>
      </c>
      <c r="H120" s="43">
        <v>2260.2863673400002</v>
      </c>
      <c r="I120" s="43">
        <v>1391.7047947999999</v>
      </c>
      <c r="J120" s="43">
        <v>2030.3253477799999</v>
      </c>
      <c r="K120" s="43">
        <v>181.70161453</v>
      </c>
      <c r="L120" s="43">
        <v>99.440675110000001</v>
      </c>
      <c r="M120" s="43">
        <v>1749.18305814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9858.8847512100001</v>
      </c>
      <c r="C121" s="43">
        <f t="shared" ref="C121" si="163">G121+K121</f>
        <v>4170.46945271</v>
      </c>
      <c r="D121" s="43">
        <f t="shared" ref="D121" si="164">H121+L121</f>
        <v>2354.4688456399999</v>
      </c>
      <c r="E121" s="43">
        <f t="shared" ref="E121" si="165">I121+M121</f>
        <v>3333.9464528600001</v>
      </c>
      <c r="F121" s="43">
        <v>7564.6091070599996</v>
      </c>
      <c r="G121" s="43">
        <v>3961.5358612999999</v>
      </c>
      <c r="H121" s="43">
        <v>2240.9296630700001</v>
      </c>
      <c r="I121" s="43">
        <v>1362.1435826899999</v>
      </c>
      <c r="J121" s="43">
        <v>2294.2756441500001</v>
      </c>
      <c r="K121" s="43">
        <v>208.93359140999999</v>
      </c>
      <c r="L121" s="43">
        <v>113.53918256999999</v>
      </c>
      <c r="M121" s="43">
        <v>1971.80287017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9514.8638169099995</v>
      </c>
      <c r="C122" s="43">
        <f t="shared" ref="C122" si="166">G122+K122</f>
        <v>3960.9666582300001</v>
      </c>
      <c r="D122" s="43">
        <f t="shared" ref="D122" si="167">H122+L122</f>
        <v>2283.27959891</v>
      </c>
      <c r="E122" s="43">
        <f t="shared" ref="E122" si="168">I122+M122</f>
        <v>3270.6175597700003</v>
      </c>
      <c r="F122" s="43">
        <v>7323.0739303199998</v>
      </c>
      <c r="G122" s="43">
        <v>3759.6457945900002</v>
      </c>
      <c r="H122" s="43">
        <v>2174.6199260399999</v>
      </c>
      <c r="I122" s="43">
        <v>1388.80820969</v>
      </c>
      <c r="J122" s="43">
        <v>2191.7898865900002</v>
      </c>
      <c r="K122" s="43">
        <v>201.32086364</v>
      </c>
      <c r="L122" s="43">
        <v>108.65967286999999</v>
      </c>
      <c r="M122" s="43">
        <v>1881.8093500800001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9483.83789454</v>
      </c>
      <c r="C123" s="43">
        <f t="shared" ref="C123" si="169">G123+K123</f>
        <v>3999.3823131600002</v>
      </c>
      <c r="D123" s="43">
        <f t="shared" ref="D123" si="170">H123+L123</f>
        <v>2263.7479545900001</v>
      </c>
      <c r="E123" s="43">
        <f t="shared" ref="E123" si="171">I123+M123</f>
        <v>3220.7076267900002</v>
      </c>
      <c r="F123" s="43">
        <v>7303.1350803400001</v>
      </c>
      <c r="G123" s="43">
        <v>3797.5053658800002</v>
      </c>
      <c r="H123" s="43">
        <v>2155.7321095500001</v>
      </c>
      <c r="I123" s="43">
        <v>1349.8976049099999</v>
      </c>
      <c r="J123" s="43">
        <v>2180.7028141999999</v>
      </c>
      <c r="K123" s="43">
        <v>201.87694728</v>
      </c>
      <c r="L123" s="43">
        <v>108.01584504</v>
      </c>
      <c r="M123" s="43">
        <v>1870.81002188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9493.5616076799997</v>
      </c>
      <c r="C124" s="43">
        <f t="shared" ref="C124" si="172">G124+K124</f>
        <v>4014.0515869999999</v>
      </c>
      <c r="D124" s="43">
        <f t="shared" ref="D124" si="173">H124+L124</f>
        <v>2278.08827096</v>
      </c>
      <c r="E124" s="43">
        <f t="shared" ref="E124" si="174">I124+M124</f>
        <v>3201.4217497199998</v>
      </c>
      <c r="F124" s="43">
        <v>7338.8505078199996</v>
      </c>
      <c r="G124" s="43">
        <v>3812.2163359400001</v>
      </c>
      <c r="H124" s="43">
        <v>2171.0595484800001</v>
      </c>
      <c r="I124" s="43">
        <v>1355.5746234000001</v>
      </c>
      <c r="J124" s="43">
        <v>2154.7110998600001</v>
      </c>
      <c r="K124" s="43">
        <v>201.83525105999999</v>
      </c>
      <c r="L124" s="43">
        <v>107.02872248</v>
      </c>
      <c r="M124" s="43">
        <v>1845.8471263199999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9562.7452032799993</v>
      </c>
      <c r="C125" s="43">
        <f t="shared" ref="C125" si="175">G125+K125</f>
        <v>3969.59324006</v>
      </c>
      <c r="D125" s="43">
        <f t="shared" ref="D125" si="176">H125+L125</f>
        <v>2309.6661734899999</v>
      </c>
      <c r="E125" s="43">
        <f t="shared" ref="E125" si="177">I125+M125</f>
        <v>3283.4857897299999</v>
      </c>
      <c r="F125" s="43">
        <v>7327.0703827799998</v>
      </c>
      <c r="G125" s="43">
        <v>3758.5643732799999</v>
      </c>
      <c r="H125" s="43">
        <v>2198.91123771</v>
      </c>
      <c r="I125" s="43">
        <v>1369.5947717900001</v>
      </c>
      <c r="J125" s="43">
        <v>2235.6748204999999</v>
      </c>
      <c r="K125" s="43">
        <v>211.02886677999999</v>
      </c>
      <c r="L125" s="43">
        <v>110.75493578</v>
      </c>
      <c r="M125" s="43">
        <v>1913.89101794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9578.6127113599996</v>
      </c>
      <c r="C126" s="43">
        <f t="shared" ref="C126" si="178">G126+K126</f>
        <v>3991.1124913799999</v>
      </c>
      <c r="D126" s="43">
        <f t="shared" ref="D126" si="179">H126+L126</f>
        <v>2318.7869481899997</v>
      </c>
      <c r="E126" s="43">
        <f t="shared" ref="E126" si="180">I126+M126</f>
        <v>3268.7132717899999</v>
      </c>
      <c r="F126" s="43">
        <v>7379.6113850700003</v>
      </c>
      <c r="G126" s="43">
        <v>3781.1141240900001</v>
      </c>
      <c r="H126" s="43">
        <v>2209.2916957799998</v>
      </c>
      <c r="I126" s="43">
        <v>1389.2055651999999</v>
      </c>
      <c r="J126" s="43">
        <v>2199.0013262900002</v>
      </c>
      <c r="K126" s="43">
        <v>209.99836729</v>
      </c>
      <c r="L126" s="43">
        <v>109.49525241000001</v>
      </c>
      <c r="M126" s="43">
        <v>1879.50770659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9503.2283778300007</v>
      </c>
      <c r="C127" s="43">
        <f t="shared" ref="C127" si="181">G127+K127</f>
        <v>3919.8781463300002</v>
      </c>
      <c r="D127" s="43">
        <f t="shared" ref="D127" si="182">H127+L127</f>
        <v>2301.88804751</v>
      </c>
      <c r="E127" s="43">
        <f t="shared" ref="E127" si="183">I127+M127</f>
        <v>3281.4621839900001</v>
      </c>
      <c r="F127" s="43">
        <v>7292.7947911800002</v>
      </c>
      <c r="G127" s="43">
        <v>3709.4645445599999</v>
      </c>
      <c r="H127" s="43">
        <v>2191.6118979600001</v>
      </c>
      <c r="I127" s="43">
        <v>1391.7183486599999</v>
      </c>
      <c r="J127" s="43">
        <v>2210.4335866500001</v>
      </c>
      <c r="K127" s="43">
        <v>210.41360177000001</v>
      </c>
      <c r="L127" s="43">
        <v>110.27614955</v>
      </c>
      <c r="M127" s="43">
        <v>1889.7438353299999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9215.4613671499992</v>
      </c>
      <c r="C128" s="43">
        <f t="shared" ref="C128" si="184">G128+K128</f>
        <v>3657.8183927199998</v>
      </c>
      <c r="D128" s="43">
        <f t="shared" ref="D128" si="185">H128+L128</f>
        <v>2303.2145689499998</v>
      </c>
      <c r="E128" s="43">
        <f t="shared" ref="E128" si="186">I128+M128</f>
        <v>3254.42840548</v>
      </c>
      <c r="F128" s="43">
        <v>7086.1306322199998</v>
      </c>
      <c r="G128" s="43">
        <v>3475.2130075499999</v>
      </c>
      <c r="H128" s="43">
        <v>2203.6782528499998</v>
      </c>
      <c r="I128" s="43">
        <v>1407.2393718200001</v>
      </c>
      <c r="J128" s="43">
        <v>2129.3307349299998</v>
      </c>
      <c r="K128" s="43">
        <v>182.60538517000001</v>
      </c>
      <c r="L128" s="43">
        <v>99.536316099999993</v>
      </c>
      <c r="M128" s="43">
        <v>1847.18903366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9253.3389933100007</v>
      </c>
      <c r="C129" s="43">
        <f t="shared" ref="C129" si="187">G129+K129</f>
        <v>3713.5870206499999</v>
      </c>
      <c r="D129" s="43">
        <f t="shared" ref="D129" si="188">H129+L129</f>
        <v>2350.5234720899998</v>
      </c>
      <c r="E129" s="43">
        <f t="shared" ref="E129" si="189">I129+M129</f>
        <v>3189.2285005700001</v>
      </c>
      <c r="F129" s="43">
        <v>7173.67662157</v>
      </c>
      <c r="G129" s="43">
        <v>3531.1299259799998</v>
      </c>
      <c r="H129" s="43">
        <v>2250.5085872099999</v>
      </c>
      <c r="I129" s="43">
        <v>1392.03810838</v>
      </c>
      <c r="J129" s="43">
        <v>2079.6623717399998</v>
      </c>
      <c r="K129" s="43">
        <v>182.45709467</v>
      </c>
      <c r="L129" s="43">
        <v>100.01488488</v>
      </c>
      <c r="M129" s="43">
        <v>1797.19039219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9085.5184831299994</v>
      </c>
      <c r="C130" s="43">
        <f t="shared" ref="C130" si="190">G130+K130</f>
        <v>3645.7885788799999</v>
      </c>
      <c r="D130" s="43">
        <f t="shared" ref="D130" si="191">H130+L130</f>
        <v>2360.6783325599999</v>
      </c>
      <c r="E130" s="43">
        <f t="shared" ref="E130" si="192">I130+M130</f>
        <v>3079.0515716899999</v>
      </c>
      <c r="F130" s="43">
        <v>7124.82413301</v>
      </c>
      <c r="G130" s="43">
        <v>3463.1955770999998</v>
      </c>
      <c r="H130" s="43">
        <v>2266.6997356799998</v>
      </c>
      <c r="I130" s="43">
        <v>1394.9288202299999</v>
      </c>
      <c r="J130" s="43">
        <v>1960.6943501200001</v>
      </c>
      <c r="K130" s="43">
        <v>182.59300178000001</v>
      </c>
      <c r="L130" s="43">
        <v>93.978596879999998</v>
      </c>
      <c r="M130" s="43">
        <v>1684.12275146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9089.7092111500006</v>
      </c>
      <c r="C131" s="43">
        <f t="shared" ref="C131" si="193">G131+K131</f>
        <v>3681.7927430099999</v>
      </c>
      <c r="D131" s="43">
        <f t="shared" ref="D131" si="194">H131+L131</f>
        <v>2329.9754414700001</v>
      </c>
      <c r="E131" s="43">
        <f t="shared" ref="E131" si="195">I131+M131</f>
        <v>3077.9410266699997</v>
      </c>
      <c r="F131" s="43">
        <v>7156.6512756800003</v>
      </c>
      <c r="G131" s="43">
        <v>3504.2868447400001</v>
      </c>
      <c r="H131" s="43">
        <v>2244.1126312000001</v>
      </c>
      <c r="I131" s="43">
        <v>1408.25179974</v>
      </c>
      <c r="J131" s="43">
        <v>1933.0579354700001</v>
      </c>
      <c r="K131" s="43">
        <v>177.50589826999999</v>
      </c>
      <c r="L131" s="43">
        <v>85.862810269999997</v>
      </c>
      <c r="M131" s="43">
        <v>1669.6892269299999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9128.7840495500004</v>
      </c>
      <c r="C132" s="43">
        <f t="shared" ref="C132" si="196">G132+K132</f>
        <v>3723.1037943699998</v>
      </c>
      <c r="D132" s="43">
        <f t="shared" ref="D132" si="197">H132+L132</f>
        <v>2378.01713698</v>
      </c>
      <c r="E132" s="43">
        <f t="shared" ref="E132" si="198">I132+M132</f>
        <v>3027.6631182000001</v>
      </c>
      <c r="F132" s="43">
        <v>7247.2270714599999</v>
      </c>
      <c r="G132" s="43">
        <v>3548.8450682299999</v>
      </c>
      <c r="H132" s="43">
        <v>2293.3552692200001</v>
      </c>
      <c r="I132" s="43">
        <v>1405.0267340099999</v>
      </c>
      <c r="J132" s="43">
        <v>1881.55697809</v>
      </c>
      <c r="K132" s="43">
        <v>174.25872613999999</v>
      </c>
      <c r="L132" s="43">
        <v>84.661867760000007</v>
      </c>
      <c r="M132" s="43">
        <v>1622.6363841899999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9279.5445884000001</v>
      </c>
      <c r="C133" s="43">
        <f t="shared" ref="C133" si="199">G133+K133</f>
        <v>3805.4866389400004</v>
      </c>
      <c r="D133" s="43">
        <f t="shared" ref="D133" si="200">H133+L133</f>
        <v>2447.45933891</v>
      </c>
      <c r="E133" s="43">
        <f t="shared" ref="E133" si="201">I133+M133</f>
        <v>3026.5986105499996</v>
      </c>
      <c r="F133" s="43">
        <v>7423.0662401299996</v>
      </c>
      <c r="G133" s="43">
        <v>3633.2045308400002</v>
      </c>
      <c r="H133" s="43">
        <v>2363.4831493000002</v>
      </c>
      <c r="I133" s="43">
        <v>1426.37855999</v>
      </c>
      <c r="J133" s="43">
        <v>1856.47834827</v>
      </c>
      <c r="K133" s="43">
        <v>172.28210809999999</v>
      </c>
      <c r="L133" s="43">
        <v>83.976189610000006</v>
      </c>
      <c r="M133" s="43">
        <v>1600.2200505599999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9418.3364761100001</v>
      </c>
      <c r="C134" s="43">
        <f t="shared" ref="C134" si="202">G134+K134</f>
        <v>3841.9277060200002</v>
      </c>
      <c r="D134" s="43">
        <f t="shared" ref="D134" si="203">H134+L134</f>
        <v>2642.5442618500001</v>
      </c>
      <c r="E134" s="43">
        <f t="shared" ref="E134" si="204">I134+M134</f>
        <v>2933.8645082399999</v>
      </c>
      <c r="F134" s="43">
        <v>7568.4042948599999</v>
      </c>
      <c r="G134" s="43">
        <v>3668.3679429600002</v>
      </c>
      <c r="H134" s="43">
        <v>2473.5460065900002</v>
      </c>
      <c r="I134" s="43">
        <v>1426.4903453100001</v>
      </c>
      <c r="J134" s="43">
        <v>1849.93218125</v>
      </c>
      <c r="K134" s="43">
        <v>173.55976305999999</v>
      </c>
      <c r="L134" s="43">
        <v>168.99825526000001</v>
      </c>
      <c r="M134" s="43">
        <v>1507.37416293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9618.2052910799994</v>
      </c>
      <c r="C135" s="43">
        <f t="shared" ref="C135" si="205">G135+K135</f>
        <v>3979.1115969399998</v>
      </c>
      <c r="D135" s="43">
        <f t="shared" ref="D135" si="206">H135+L135</f>
        <v>2691.46503252</v>
      </c>
      <c r="E135" s="43">
        <f t="shared" ref="E135" si="207">I135+M135</f>
        <v>2947.62866162</v>
      </c>
      <c r="F135" s="43">
        <v>7787.9715184699999</v>
      </c>
      <c r="G135" s="43">
        <v>3806.0620416699999</v>
      </c>
      <c r="H135" s="43">
        <v>2523.9934271299999</v>
      </c>
      <c r="I135" s="43">
        <v>1457.9160496699999</v>
      </c>
      <c r="J135" s="43">
        <v>1830.23377261</v>
      </c>
      <c r="K135" s="43">
        <v>173.04955527000001</v>
      </c>
      <c r="L135" s="43">
        <v>167.47160539000001</v>
      </c>
      <c r="M135" s="43">
        <v>1489.7126119500001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9720.7597063499998</v>
      </c>
      <c r="C136" s="43">
        <f t="shared" ref="C136" si="208">G136+K136</f>
        <v>4056.69421947</v>
      </c>
      <c r="D136" s="43">
        <f t="shared" ref="D136" si="209">H136+L136</f>
        <v>2728.25614739</v>
      </c>
      <c r="E136" s="43">
        <f t="shared" ref="E136" si="210">I136+M136</f>
        <v>2935.8093394899997</v>
      </c>
      <c r="F136" s="43">
        <v>7952.6734764000003</v>
      </c>
      <c r="G136" s="43">
        <v>3886.72146105</v>
      </c>
      <c r="H136" s="43">
        <v>2565.4544185300001</v>
      </c>
      <c r="I136" s="43">
        <v>1500.4975968199999</v>
      </c>
      <c r="J136" s="43">
        <v>1768.08622995</v>
      </c>
      <c r="K136" s="43">
        <v>169.97275841999999</v>
      </c>
      <c r="L136" s="43">
        <v>162.80172886</v>
      </c>
      <c r="M136" s="43">
        <v>1435.3117426700001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9750.1055051799995</v>
      </c>
      <c r="C137" s="43">
        <f t="shared" ref="C137" si="211">G137+K137</f>
        <v>4052.1978351600001</v>
      </c>
      <c r="D137" s="43">
        <f t="shared" ref="D137" si="212">H137+L137</f>
        <v>2777.9746593700002</v>
      </c>
      <c r="E137" s="43">
        <f t="shared" ref="E137" si="213">I137+M137</f>
        <v>2919.9330106500001</v>
      </c>
      <c r="F137" s="43">
        <v>8070.6797309699996</v>
      </c>
      <c r="G137" s="43">
        <v>3883.04658088</v>
      </c>
      <c r="H137" s="43">
        <v>2627.9595172700001</v>
      </c>
      <c r="I137" s="43">
        <v>1559.67363282</v>
      </c>
      <c r="J137" s="43">
        <v>1679.4257742100001</v>
      </c>
      <c r="K137" s="43">
        <v>169.15125427999999</v>
      </c>
      <c r="L137" s="43">
        <v>150.01514209999999</v>
      </c>
      <c r="M137" s="43">
        <v>1360.2593778299999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9948.9655100799991</v>
      </c>
      <c r="C138" s="43">
        <f t="shared" ref="C138" si="214">G138+K138</f>
        <v>4151.2854328499998</v>
      </c>
      <c r="D138" s="43">
        <f t="shared" ref="D138" si="215">H138+L138</f>
        <v>2844.9386560800003</v>
      </c>
      <c r="E138" s="43">
        <f t="shared" ref="E138" si="216">I138+M138</f>
        <v>2952.74142115</v>
      </c>
      <c r="F138" s="43">
        <v>8299.2510840899995</v>
      </c>
      <c r="G138" s="43">
        <v>3982.2652960199998</v>
      </c>
      <c r="H138" s="43">
        <v>2698.6226269600002</v>
      </c>
      <c r="I138" s="43">
        <v>1618.36316111</v>
      </c>
      <c r="J138" s="43">
        <v>1649.7144259900001</v>
      </c>
      <c r="K138" s="43">
        <v>169.02013683000001</v>
      </c>
      <c r="L138" s="43">
        <v>146.31602912</v>
      </c>
      <c r="M138" s="43">
        <v>1334.37826004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9966.2236073099994</v>
      </c>
      <c r="C139" s="43">
        <f t="shared" ref="C139" si="217">G139+K139</f>
        <v>3975.8680632599999</v>
      </c>
      <c r="D139" s="43">
        <f t="shared" ref="D139" si="218">H139+L139</f>
        <v>3082.06389446</v>
      </c>
      <c r="E139" s="43">
        <f t="shared" ref="E139" si="219">I139+M139</f>
        <v>2908.2916495899999</v>
      </c>
      <c r="F139" s="43">
        <v>8418.9197894299996</v>
      </c>
      <c r="G139" s="43">
        <v>3809.0643241299999</v>
      </c>
      <c r="H139" s="43">
        <v>2938.9365921100002</v>
      </c>
      <c r="I139" s="43">
        <v>1670.9188731900001</v>
      </c>
      <c r="J139" s="43">
        <v>1547.30381788</v>
      </c>
      <c r="K139" s="43">
        <v>166.80373913</v>
      </c>
      <c r="L139" s="43">
        <v>143.12730235000001</v>
      </c>
      <c r="M139" s="43">
        <v>1237.3727764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9849.5854080499994</v>
      </c>
      <c r="C140" s="43">
        <f t="shared" ref="C140" si="220">G140+K140</f>
        <v>3947.1514533899999</v>
      </c>
      <c r="D140" s="43">
        <f t="shared" ref="D140" si="221">H140+L140</f>
        <v>3143.7318551100002</v>
      </c>
      <c r="E140" s="43">
        <f t="shared" ref="E140" si="222">I140+M140</f>
        <v>2758.7020995499997</v>
      </c>
      <c r="F140" s="43">
        <v>8548.7776836499997</v>
      </c>
      <c r="G140" s="43">
        <v>3781.3912236400001</v>
      </c>
      <c r="H140" s="43">
        <v>3002.2536840500002</v>
      </c>
      <c r="I140" s="43">
        <v>1765.1327759599999</v>
      </c>
      <c r="J140" s="43">
        <v>1300.8077244000001</v>
      </c>
      <c r="K140" s="43">
        <v>165.76022975000001</v>
      </c>
      <c r="L140" s="43">
        <v>141.47817105999999</v>
      </c>
      <c r="M140" s="43">
        <v>993.56932358999995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10070.5528151</v>
      </c>
      <c r="C141" s="43">
        <f t="shared" ref="C141" si="223">G141+K141</f>
        <v>4092.6540750499998</v>
      </c>
      <c r="D141" s="43">
        <f t="shared" ref="D141" si="224">H141+L141</f>
        <v>3221.6402142000002</v>
      </c>
      <c r="E141" s="43">
        <f t="shared" ref="E141" si="225">I141+M141</f>
        <v>2756.2585258499998</v>
      </c>
      <c r="F141" s="43">
        <v>8769.17206472</v>
      </c>
      <c r="G141" s="43">
        <v>3939.7147489700001</v>
      </c>
      <c r="H141" s="43">
        <v>3076.60487926</v>
      </c>
      <c r="I141" s="43">
        <v>1752.8524364899999</v>
      </c>
      <c r="J141" s="43">
        <v>1301.3807503800001</v>
      </c>
      <c r="K141" s="43">
        <v>152.93932608</v>
      </c>
      <c r="L141" s="43">
        <v>145.03533494000001</v>
      </c>
      <c r="M141" s="43">
        <v>1003.40608936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10180.501496409999</v>
      </c>
      <c r="C142" s="43">
        <f t="shared" ref="C142" si="226">G142+K142</f>
        <v>4131.5758403</v>
      </c>
      <c r="D142" s="43">
        <f t="shared" ref="D142" si="227">H142+L142</f>
        <v>3281.3241175000003</v>
      </c>
      <c r="E142" s="43">
        <f t="shared" ref="E142" si="228">I142+M142</f>
        <v>2767.6015386099998</v>
      </c>
      <c r="F142" s="43">
        <v>8895.1882892800004</v>
      </c>
      <c r="G142" s="43">
        <v>3977.39278995</v>
      </c>
      <c r="H142" s="43">
        <v>3136.5956105800001</v>
      </c>
      <c r="I142" s="43">
        <v>1781.1998887499999</v>
      </c>
      <c r="J142" s="43">
        <v>1285.3132071299999</v>
      </c>
      <c r="K142" s="43">
        <v>154.18305035</v>
      </c>
      <c r="L142" s="43">
        <v>144.72850692</v>
      </c>
      <c r="M142" s="43">
        <v>986.40164986000002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10531.858045630001</v>
      </c>
      <c r="C143" s="43">
        <f t="shared" ref="C143" si="229">G143+K143</f>
        <v>4322.3907296599991</v>
      </c>
      <c r="D143" s="43">
        <f t="shared" ref="D143" si="230">H143+L143</f>
        <v>3365.8548956700001</v>
      </c>
      <c r="E143" s="43">
        <f t="shared" ref="E143" si="231">I143+M143</f>
        <v>2843.6124202999999</v>
      </c>
      <c r="F143" s="43">
        <v>9188.8810923700003</v>
      </c>
      <c r="G143" s="43">
        <v>4159.7616597099995</v>
      </c>
      <c r="H143" s="43">
        <v>3213.9182801100001</v>
      </c>
      <c r="I143" s="43">
        <v>1815.20115255</v>
      </c>
      <c r="J143" s="43">
        <v>1342.9769532600001</v>
      </c>
      <c r="K143" s="43">
        <v>162.62906995</v>
      </c>
      <c r="L143" s="43">
        <v>151.93661556000001</v>
      </c>
      <c r="M143" s="43">
        <v>1028.41126775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10819.71924307</v>
      </c>
      <c r="C144" s="43">
        <f t="shared" ref="C144" si="232">G144+K144</f>
        <v>4523.6131557600002</v>
      </c>
      <c r="D144" s="43">
        <f t="shared" ref="D144" si="233">H144+L144</f>
        <v>3413.6019434</v>
      </c>
      <c r="E144" s="43">
        <f t="shared" ref="E144" si="234">I144+M144</f>
        <v>2882.50414391</v>
      </c>
      <c r="F144" s="43">
        <v>9479.7239905099996</v>
      </c>
      <c r="G144" s="43">
        <v>4357.4206857199997</v>
      </c>
      <c r="H144" s="43">
        <v>3270.51624472</v>
      </c>
      <c r="I144" s="43">
        <v>1851.7870600700001</v>
      </c>
      <c r="J144" s="43">
        <v>1339.9952525599999</v>
      </c>
      <c r="K144" s="43">
        <v>166.19247003999999</v>
      </c>
      <c r="L144" s="43">
        <v>143.08569868000001</v>
      </c>
      <c r="M144" s="43">
        <v>1030.71708384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10742.721976270001</v>
      </c>
      <c r="C145" s="43">
        <f t="shared" ref="C145" si="235">G145+K145</f>
        <v>4485.3705017700004</v>
      </c>
      <c r="D145" s="43">
        <f t="shared" ref="D145" si="236">H145+L145</f>
        <v>3374.9660897099998</v>
      </c>
      <c r="E145" s="43">
        <f t="shared" ref="E145" si="237">I145+M145</f>
        <v>2882.38538479</v>
      </c>
      <c r="F145" s="43">
        <v>9405.6996276099999</v>
      </c>
      <c r="G145" s="43">
        <v>4318.5437367300001</v>
      </c>
      <c r="H145" s="43">
        <v>3232.59435029</v>
      </c>
      <c r="I145" s="43">
        <v>1854.56154059</v>
      </c>
      <c r="J145" s="43">
        <v>1337.02234866</v>
      </c>
      <c r="K145" s="43">
        <v>166.82676504</v>
      </c>
      <c r="L145" s="43">
        <v>142.37173942000001</v>
      </c>
      <c r="M145" s="43">
        <v>1027.8238441999999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10648.67038989</v>
      </c>
      <c r="C146" s="43">
        <f t="shared" ref="C146" si="238">G146+K146</f>
        <v>4529.3825766199998</v>
      </c>
      <c r="D146" s="43">
        <f t="shared" ref="D146" si="239">H146+L146</f>
        <v>3292.9295199600001</v>
      </c>
      <c r="E146" s="43">
        <f t="shared" ref="E146" si="240">I146+M146</f>
        <v>2826.3582933100001</v>
      </c>
      <c r="F146" s="43">
        <v>9356.0106171799998</v>
      </c>
      <c r="G146" s="43">
        <v>4362.9183971499997</v>
      </c>
      <c r="H146" s="43">
        <v>3152.2988134500001</v>
      </c>
      <c r="I146" s="43">
        <v>1840.79340658</v>
      </c>
      <c r="J146" s="43">
        <v>1292.65977271</v>
      </c>
      <c r="K146" s="43">
        <v>166.46417947</v>
      </c>
      <c r="L146" s="43">
        <v>140.63070651000001</v>
      </c>
      <c r="M146" s="43">
        <v>985.56488673000001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10600.543333019999</v>
      </c>
      <c r="C147" s="43">
        <f t="shared" ref="C147" si="241">G147+K147</f>
        <v>4475.9390788300007</v>
      </c>
      <c r="D147" s="43">
        <f t="shared" ref="D147" si="242">H147+L147</f>
        <v>3299.1094704500001</v>
      </c>
      <c r="E147" s="43">
        <f t="shared" ref="E147" si="243">I147+M147</f>
        <v>2825.49478374</v>
      </c>
      <c r="F147" s="43">
        <v>9297.5304436900005</v>
      </c>
      <c r="G147" s="43">
        <v>4308.3658978800004</v>
      </c>
      <c r="H147" s="43">
        <v>3157.26251232</v>
      </c>
      <c r="I147" s="43">
        <v>1831.9020334899999</v>
      </c>
      <c r="J147" s="43">
        <v>1303.01288933</v>
      </c>
      <c r="K147" s="43">
        <v>167.57318094999999</v>
      </c>
      <c r="L147" s="43">
        <v>141.84695812999999</v>
      </c>
      <c r="M147" s="43">
        <v>993.59275024999999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10380.54444659</v>
      </c>
      <c r="C148" s="43">
        <f t="shared" ref="C148" si="244">G148+K148</f>
        <v>4193.4183323199995</v>
      </c>
      <c r="D148" s="43">
        <f t="shared" ref="D148" si="245">H148+L148</f>
        <v>3316.59481448</v>
      </c>
      <c r="E148" s="43">
        <f t="shared" ref="E148" si="246">I148+M148</f>
        <v>2870.53129979</v>
      </c>
      <c r="F148" s="43">
        <v>9100.2804052899992</v>
      </c>
      <c r="G148" s="43">
        <v>4024.88606162</v>
      </c>
      <c r="H148" s="43">
        <v>3176.5076573599999</v>
      </c>
      <c r="I148" s="43">
        <v>1898.88668631</v>
      </c>
      <c r="J148" s="43">
        <v>1280.2640412999999</v>
      </c>
      <c r="K148" s="43">
        <v>168.5322707</v>
      </c>
      <c r="L148" s="43">
        <v>140.08715712</v>
      </c>
      <c r="M148" s="43">
        <v>971.64461347999998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10602.33359806</v>
      </c>
      <c r="C149" s="43">
        <f t="shared" ref="C149" si="247">G149+K149</f>
        <v>4255.1331056300005</v>
      </c>
      <c r="D149" s="43">
        <f t="shared" ref="D149" si="248">H149+L149</f>
        <v>3323.2970017899997</v>
      </c>
      <c r="E149" s="43">
        <f t="shared" ref="E149" si="249">I149+M149</f>
        <v>3023.9034906400002</v>
      </c>
      <c r="F149" s="43">
        <v>9012.0043688500009</v>
      </c>
      <c r="G149" s="43">
        <v>4043.8234693700001</v>
      </c>
      <c r="H149" s="43">
        <v>3148.7342129399999</v>
      </c>
      <c r="I149" s="43">
        <v>1819.44668654</v>
      </c>
      <c r="J149" s="43">
        <v>1590.32922921</v>
      </c>
      <c r="K149" s="43">
        <v>211.30963625999999</v>
      </c>
      <c r="L149" s="43">
        <v>174.56278885</v>
      </c>
      <c r="M149" s="43">
        <v>1204.4568041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10588.738882260001</v>
      </c>
      <c r="C150" s="43">
        <f t="shared" ref="C150" si="250">G150+K150</f>
        <v>4250.5117277700001</v>
      </c>
      <c r="D150" s="43">
        <f t="shared" ref="D150" si="251">H150+L150</f>
        <v>3374.4759809000002</v>
      </c>
      <c r="E150" s="43">
        <f t="shared" ref="E150" si="252">I150+M150</f>
        <v>2963.7511735899998</v>
      </c>
      <c r="F150" s="43">
        <v>9035.2640944399991</v>
      </c>
      <c r="G150" s="43">
        <v>4038.3951125399999</v>
      </c>
      <c r="H150" s="43">
        <v>3213.83427596</v>
      </c>
      <c r="I150" s="43">
        <v>1783.0347059400001</v>
      </c>
      <c r="J150" s="43">
        <v>1553.4747878200001</v>
      </c>
      <c r="K150" s="43">
        <v>212.11661523000001</v>
      </c>
      <c r="L150" s="43">
        <v>160.64170494000001</v>
      </c>
      <c r="M150" s="43">
        <v>1180.7164676499999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10547.49325313</v>
      </c>
      <c r="C151" s="43">
        <f t="shared" ref="C151" si="253">G151+K151</f>
        <v>4202.8965991200002</v>
      </c>
      <c r="D151" s="43">
        <f t="shared" ref="D151" si="254">H151+L151</f>
        <v>3419.44871853</v>
      </c>
      <c r="E151" s="43">
        <f t="shared" ref="E151" si="255">I151+M151</f>
        <v>2925.1479354799999</v>
      </c>
      <c r="F151" s="43">
        <v>9003.3336526000003</v>
      </c>
      <c r="G151" s="43">
        <v>3983.3921003400001</v>
      </c>
      <c r="H151" s="43">
        <v>3259.83970103</v>
      </c>
      <c r="I151" s="43">
        <v>1760.10185123</v>
      </c>
      <c r="J151" s="43">
        <v>1544.15960053</v>
      </c>
      <c r="K151" s="43">
        <v>219.50449878000001</v>
      </c>
      <c r="L151" s="43">
        <v>159.60901749999999</v>
      </c>
      <c r="M151" s="43">
        <v>1165.0460842499999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10441.110871360001</v>
      </c>
      <c r="C152" s="43">
        <f t="shared" ref="C152" si="256">G152+K152</f>
        <v>4166.4975139600001</v>
      </c>
      <c r="D152" s="43">
        <f t="shared" ref="D152" si="257">H152+L152</f>
        <v>3381.6385832400001</v>
      </c>
      <c r="E152" s="43">
        <f t="shared" ref="E152" si="258">I152+M152</f>
        <v>2892.9747741599999</v>
      </c>
      <c r="F152" s="43">
        <v>8899.4887120000003</v>
      </c>
      <c r="G152" s="43">
        <v>3947.5949341199998</v>
      </c>
      <c r="H152" s="43">
        <v>3220.55300321</v>
      </c>
      <c r="I152" s="43">
        <v>1731.34077467</v>
      </c>
      <c r="J152" s="43">
        <v>1541.6221593600001</v>
      </c>
      <c r="K152" s="43">
        <v>218.90257983999999</v>
      </c>
      <c r="L152" s="43">
        <v>161.08558002999999</v>
      </c>
      <c r="M152" s="43">
        <v>1161.63399949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10401.49698202</v>
      </c>
      <c r="C153" s="43">
        <f t="shared" ref="C153" si="259">G153+K153</f>
        <v>4160.6413358600003</v>
      </c>
      <c r="D153" s="43">
        <f t="shared" ref="D153" si="260">H153+L153</f>
        <v>3396.23491448</v>
      </c>
      <c r="E153" s="43">
        <f t="shared" ref="E153" si="261">I153+M153</f>
        <v>2844.6207316800001</v>
      </c>
      <c r="F153" s="43">
        <v>8884.0053698699994</v>
      </c>
      <c r="G153" s="43">
        <v>3939.4976843499999</v>
      </c>
      <c r="H153" s="43">
        <v>3239.2178544399999</v>
      </c>
      <c r="I153" s="43">
        <v>1705.2898310800001</v>
      </c>
      <c r="J153" s="43">
        <v>1517.49161215</v>
      </c>
      <c r="K153" s="43">
        <v>221.14365151000001</v>
      </c>
      <c r="L153" s="43">
        <v>157.01706003999999</v>
      </c>
      <c r="M153" s="43">
        <v>1139.3309005999999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9781.7795416699992</v>
      </c>
      <c r="C154" s="43">
        <f t="shared" ref="C154" si="262">G154+K154</f>
        <v>3968.9165297700001</v>
      </c>
      <c r="D154" s="43">
        <f t="shared" ref="D154" si="263">H154+L154</f>
        <v>3276.0766756100002</v>
      </c>
      <c r="E154" s="43">
        <f t="shared" ref="E154" si="264">I154+M154</f>
        <v>2536.7863362899998</v>
      </c>
      <c r="F154" s="43">
        <v>8646.6766385999999</v>
      </c>
      <c r="G154" s="43">
        <v>3826.43611366</v>
      </c>
      <c r="H154" s="43">
        <v>3124.3614920800001</v>
      </c>
      <c r="I154" s="43">
        <v>1695.8790328600001</v>
      </c>
      <c r="J154" s="43">
        <v>1135.1029030699999</v>
      </c>
      <c r="K154" s="43">
        <v>142.48041610999999</v>
      </c>
      <c r="L154" s="43">
        <v>151.71518352999999</v>
      </c>
      <c r="M154" s="43">
        <v>840.90730342999996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9690.4388374699993</v>
      </c>
      <c r="C155" s="43">
        <f t="shared" ref="C155" si="265">G155+K155</f>
        <v>4029.83613036</v>
      </c>
      <c r="D155" s="43">
        <f t="shared" ref="D155" si="266">H155+L155</f>
        <v>3135.1224351800001</v>
      </c>
      <c r="E155" s="43">
        <f t="shared" ref="E155" si="267">I155+M155</f>
        <v>2525.4802719300001</v>
      </c>
      <c r="F155" s="43">
        <v>8551.2267037799993</v>
      </c>
      <c r="G155" s="43">
        <v>3886.4791062300001</v>
      </c>
      <c r="H155" s="43">
        <v>2982.5380142700001</v>
      </c>
      <c r="I155" s="43">
        <v>1682.2095832800001</v>
      </c>
      <c r="J155" s="43">
        <v>1139.21213369</v>
      </c>
      <c r="K155" s="43">
        <v>143.35702413000001</v>
      </c>
      <c r="L155" s="43">
        <v>152.58442091000001</v>
      </c>
      <c r="M155" s="43">
        <v>843.27068865000001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9187.4008495399994</v>
      </c>
      <c r="C156" s="43">
        <f t="shared" ref="C156" si="268">G156+K156</f>
        <v>4018.9893185200003</v>
      </c>
      <c r="D156" s="43">
        <f t="shared" ref="D156" si="269">H156+L156</f>
        <v>2669.35816729</v>
      </c>
      <c r="E156" s="43">
        <f t="shared" ref="E156" si="270">I156+M156</f>
        <v>2499.05336373</v>
      </c>
      <c r="F156" s="43">
        <v>8057.1761646900004</v>
      </c>
      <c r="G156" s="43">
        <v>3875.4578456600002</v>
      </c>
      <c r="H156" s="43">
        <v>2518.0504076299999</v>
      </c>
      <c r="I156" s="43">
        <v>1663.6679114000001</v>
      </c>
      <c r="J156" s="43">
        <v>1130.2246848499999</v>
      </c>
      <c r="K156" s="43">
        <v>143.53147286000001</v>
      </c>
      <c r="L156" s="43">
        <v>151.30775965999999</v>
      </c>
      <c r="M156" s="43">
        <v>835.38545233000002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9180.8948840899993</v>
      </c>
      <c r="C157" s="43">
        <f t="shared" ref="C157" si="271">G157+K157</f>
        <v>4097.7359986800002</v>
      </c>
      <c r="D157" s="43">
        <f t="shared" ref="D157" si="272">H157+L157</f>
        <v>2614.2296240400001</v>
      </c>
      <c r="E157" s="43">
        <f t="shared" ref="E157" si="273">I157+M157</f>
        <v>2468.9292613699999</v>
      </c>
      <c r="F157" s="43">
        <v>8051.2150104700004</v>
      </c>
      <c r="G157" s="43">
        <v>3951.480994</v>
      </c>
      <c r="H157" s="43">
        <v>2462.43891549</v>
      </c>
      <c r="I157" s="43">
        <v>1637.2951009799999</v>
      </c>
      <c r="J157" s="43">
        <v>1129.6798736200001</v>
      </c>
      <c r="K157" s="43">
        <v>146.25500468000001</v>
      </c>
      <c r="L157" s="43">
        <v>151.79070855000001</v>
      </c>
      <c r="M157" s="43">
        <v>831.63416039000003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9180.1490353699992</v>
      </c>
      <c r="C158" s="43">
        <f t="shared" ref="C158" si="274">G158+K158</f>
        <v>4138.19811398</v>
      </c>
      <c r="D158" s="43">
        <f t="shared" ref="D158" si="275">H158+L158</f>
        <v>2604.6996465100001</v>
      </c>
      <c r="E158" s="43">
        <f t="shared" ref="E158" si="276">I158+M158</f>
        <v>2437.25127488</v>
      </c>
      <c r="F158" s="43">
        <v>8049.1387891799995</v>
      </c>
      <c r="G158" s="43">
        <v>3991.2031527899999</v>
      </c>
      <c r="H158" s="43">
        <v>2452.3557694000001</v>
      </c>
      <c r="I158" s="43">
        <v>1605.57986699</v>
      </c>
      <c r="J158" s="43">
        <v>1131.0102461900001</v>
      </c>
      <c r="K158" s="43">
        <v>146.99496119</v>
      </c>
      <c r="L158" s="43">
        <v>152.34387710999999</v>
      </c>
      <c r="M158" s="43">
        <v>831.67140788999995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9234.7674028099991</v>
      </c>
      <c r="C159" s="43">
        <f t="shared" ref="C159" si="277">G159+K159</f>
        <v>4243.8285910599998</v>
      </c>
      <c r="D159" s="43">
        <f t="shared" ref="D159" si="278">H159+L159</f>
        <v>2587.05261062</v>
      </c>
      <c r="E159" s="43">
        <f t="shared" ref="E159" si="279">I159+M159</f>
        <v>2403.8862011299998</v>
      </c>
      <c r="F159" s="43">
        <v>8109.9439925699999</v>
      </c>
      <c r="G159" s="43">
        <v>4096.5373733899996</v>
      </c>
      <c r="H159" s="43">
        <v>2435.7342856400001</v>
      </c>
      <c r="I159" s="43">
        <v>1577.67233354</v>
      </c>
      <c r="J159" s="43">
        <v>1124.8234102399999</v>
      </c>
      <c r="K159" s="43">
        <v>147.29121767000001</v>
      </c>
      <c r="L159" s="43">
        <v>151.31832498</v>
      </c>
      <c r="M159" s="43">
        <v>826.21386758999995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9176.0082203099992</v>
      </c>
      <c r="C160" s="43">
        <f t="shared" ref="C160" si="280">G160+K160</f>
        <v>4206.7929761100004</v>
      </c>
      <c r="D160" s="43">
        <f t="shared" ref="D160" si="281">H160+L160</f>
        <v>2583.4144833400001</v>
      </c>
      <c r="E160" s="43">
        <f t="shared" ref="E160" si="282">I160+M160</f>
        <v>2385.8007608600001</v>
      </c>
      <c r="F160" s="43">
        <v>8067.8700573400001</v>
      </c>
      <c r="G160" s="43">
        <v>4059.3261811100001</v>
      </c>
      <c r="H160" s="43">
        <v>2435.3890845000001</v>
      </c>
      <c r="I160" s="43">
        <v>1573.1547917299999</v>
      </c>
      <c r="J160" s="43">
        <v>1108.1381629699999</v>
      </c>
      <c r="K160" s="43">
        <v>147.46679499999999</v>
      </c>
      <c r="L160" s="43">
        <v>148.02539884000001</v>
      </c>
      <c r="M160" s="43">
        <v>812.64596913000003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9288.0492544600002</v>
      </c>
      <c r="C161" s="43">
        <f t="shared" ref="C161" si="283">G161+K161</f>
        <v>4264.6656352399996</v>
      </c>
      <c r="D161" s="43">
        <f t="shared" ref="D161" si="284">H161+L161</f>
        <v>2645.5922101799997</v>
      </c>
      <c r="E161" s="43">
        <f t="shared" ref="E161" si="285">I161+M161</f>
        <v>2377.79140904</v>
      </c>
      <c r="F161" s="43">
        <v>8183.7953542900004</v>
      </c>
      <c r="G161" s="43">
        <v>4116.4537211899997</v>
      </c>
      <c r="H161" s="43">
        <v>2497.9634323199998</v>
      </c>
      <c r="I161" s="43">
        <v>1569.37820078</v>
      </c>
      <c r="J161" s="43">
        <v>1104.25390017</v>
      </c>
      <c r="K161" s="43">
        <v>148.21191404999999</v>
      </c>
      <c r="L161" s="43">
        <v>147.62877786000001</v>
      </c>
      <c r="M161" s="43">
        <v>808.41320826000003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9490.8214921599993</v>
      </c>
      <c r="C162" s="43">
        <f t="shared" ref="C162" si="286">G162+K162</f>
        <v>4401.8687166299997</v>
      </c>
      <c r="D162" s="43">
        <f t="shared" ref="D162" si="287">H162+L162</f>
        <v>2711.36765732</v>
      </c>
      <c r="E162" s="43">
        <f t="shared" ref="E162" si="288">I162+M162</f>
        <v>2377.58511821</v>
      </c>
      <c r="F162" s="43">
        <v>8391.3696146799994</v>
      </c>
      <c r="G162" s="43">
        <v>4253.2605299099996</v>
      </c>
      <c r="H162" s="43">
        <v>2564.9353200599999</v>
      </c>
      <c r="I162" s="43">
        <v>1573.1737647099999</v>
      </c>
      <c r="J162" s="43">
        <v>1099.4518774799999</v>
      </c>
      <c r="K162" s="43">
        <v>148.60818671999999</v>
      </c>
      <c r="L162" s="43">
        <v>146.43233726</v>
      </c>
      <c r="M162" s="43">
        <v>804.41135350000002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9512.2033917299996</v>
      </c>
      <c r="C163" s="43">
        <f t="shared" ref="C163" si="289">G163+K163</f>
        <v>4399.1007757699999</v>
      </c>
      <c r="D163" s="43">
        <f t="shared" ref="D163" si="290">H163+L163</f>
        <v>2625.79036701</v>
      </c>
      <c r="E163" s="43">
        <f t="shared" ref="E163" si="291">I163+M163</f>
        <v>2487.3122489500001</v>
      </c>
      <c r="F163" s="43">
        <v>8424.82399162</v>
      </c>
      <c r="G163" s="43">
        <v>4249.9922072999998</v>
      </c>
      <c r="H163" s="43">
        <v>2480.90220894</v>
      </c>
      <c r="I163" s="43">
        <v>1693.92957538</v>
      </c>
      <c r="J163" s="43">
        <v>1087.37940011</v>
      </c>
      <c r="K163" s="43">
        <v>149.10856846999999</v>
      </c>
      <c r="L163" s="43">
        <v>144.88815807</v>
      </c>
      <c r="M163" s="43">
        <v>793.38267356999995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9670.3831358799998</v>
      </c>
      <c r="C164" s="43">
        <f t="shared" ref="C164" si="292">G164+K164</f>
        <v>4510.51014777</v>
      </c>
      <c r="D164" s="43">
        <f t="shared" ref="D164" si="293">H164+L164</f>
        <v>2657.2746986700004</v>
      </c>
      <c r="E164" s="43">
        <f t="shared" ref="E164" si="294">I164+M164</f>
        <v>2502.5982894399999</v>
      </c>
      <c r="F164" s="43">
        <v>8589.1859777999998</v>
      </c>
      <c r="G164" s="43">
        <v>4361.7655360799999</v>
      </c>
      <c r="H164" s="43">
        <v>2512.9653916000002</v>
      </c>
      <c r="I164" s="43">
        <v>1714.4550501199999</v>
      </c>
      <c r="J164" s="43">
        <v>1081.19715808</v>
      </c>
      <c r="K164" s="43">
        <v>148.74461169</v>
      </c>
      <c r="L164" s="43">
        <v>144.30930706999999</v>
      </c>
      <c r="M164" s="43">
        <v>788.14323932000002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9831.55625779</v>
      </c>
      <c r="C165" s="43">
        <f t="shared" ref="C165" si="295">G165+K165</f>
        <v>4593.9770152400006</v>
      </c>
      <c r="D165" s="43">
        <f t="shared" ref="D165" si="296">H165+L165</f>
        <v>2710.3262694599998</v>
      </c>
      <c r="E165" s="43">
        <f t="shared" ref="E165" si="297">I165+M165</f>
        <v>2527.2529730900001</v>
      </c>
      <c r="F165" s="43">
        <v>8768.7845852400005</v>
      </c>
      <c r="G165" s="43">
        <v>4466.6456622100004</v>
      </c>
      <c r="H165" s="43">
        <v>2565.0236733199999</v>
      </c>
      <c r="I165" s="43">
        <v>1737.1152497099999</v>
      </c>
      <c r="J165" s="43">
        <v>1062.7716725499999</v>
      </c>
      <c r="K165" s="43">
        <v>127.33135303</v>
      </c>
      <c r="L165" s="43">
        <v>145.30259613999999</v>
      </c>
      <c r="M165" s="43">
        <v>790.13772338000001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9671.7255042399993</v>
      </c>
      <c r="C166" s="43">
        <f t="shared" ref="C166" si="298">G166+K166</f>
        <v>4438.5056455900003</v>
      </c>
      <c r="D166" s="43">
        <f t="shared" ref="D166" si="299">H166+L166</f>
        <v>2667.1785338300001</v>
      </c>
      <c r="E166" s="43">
        <f t="shared" ref="E166" si="300">I166+M166</f>
        <v>2566.0413248200002</v>
      </c>
      <c r="F166" s="43">
        <v>8576.0358278399999</v>
      </c>
      <c r="G166" s="43">
        <v>4304.7778842400003</v>
      </c>
      <c r="H166" s="43">
        <v>2516.65759011</v>
      </c>
      <c r="I166" s="43">
        <v>1754.6003534900001</v>
      </c>
      <c r="J166" s="43">
        <v>1095.6896764000001</v>
      </c>
      <c r="K166" s="43">
        <v>133.72776135000001</v>
      </c>
      <c r="L166" s="43">
        <v>150.52094371999999</v>
      </c>
      <c r="M166" s="43">
        <v>811.44097133000002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9781.1330130499991</v>
      </c>
      <c r="C167" s="43">
        <f t="shared" ref="C167" si="301">G167+K167</f>
        <v>4693.3955865099997</v>
      </c>
      <c r="D167" s="43">
        <f t="shared" ref="D167" si="302">H167+L167</f>
        <v>2502.9194804399999</v>
      </c>
      <c r="E167" s="43">
        <f t="shared" ref="E167" si="303">I167+M167</f>
        <v>2584.8179461</v>
      </c>
      <c r="F167" s="43">
        <v>8699.7274359799994</v>
      </c>
      <c r="G167" s="43">
        <v>4559.97392545</v>
      </c>
      <c r="H167" s="43">
        <v>2354.7327635299998</v>
      </c>
      <c r="I167" s="43">
        <v>1785.020747</v>
      </c>
      <c r="J167" s="43">
        <v>1081.4055770699999</v>
      </c>
      <c r="K167" s="43">
        <v>133.42166105999999</v>
      </c>
      <c r="L167" s="43">
        <v>148.18671691</v>
      </c>
      <c r="M167" s="43">
        <v>799.79719909999994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9872.8395063600001</v>
      </c>
      <c r="C168" s="43">
        <f t="shared" ref="C168" si="304">G168+K168</f>
        <v>4685.9605871399999</v>
      </c>
      <c r="D168" s="43">
        <f t="shared" ref="D168" si="305">H168+L168</f>
        <v>2546.62077047</v>
      </c>
      <c r="E168" s="43">
        <f t="shared" ref="E168" si="306">I168+M168</f>
        <v>2640.2581487500001</v>
      </c>
      <c r="F168" s="43">
        <v>8783.0186558299993</v>
      </c>
      <c r="G168" s="43">
        <v>4550.9469866600002</v>
      </c>
      <c r="H168" s="43">
        <v>2397.2971758499998</v>
      </c>
      <c r="I168" s="43">
        <v>1834.7744933199999</v>
      </c>
      <c r="J168" s="43">
        <v>1089.8208505299999</v>
      </c>
      <c r="K168" s="43">
        <v>135.01360048000001</v>
      </c>
      <c r="L168" s="43">
        <v>149.32359461999999</v>
      </c>
      <c r="M168" s="43">
        <v>805.48365543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10047.33274853</v>
      </c>
      <c r="C169" s="43">
        <f t="shared" ref="C169" si="307">G169+K169</f>
        <v>4746.4367240699994</v>
      </c>
      <c r="D169" s="43">
        <f t="shared" ref="D169" si="308">H169+L169</f>
        <v>2595.6315630999998</v>
      </c>
      <c r="E169" s="43">
        <f t="shared" ref="E169" si="309">I169+M169</f>
        <v>2705.26446136</v>
      </c>
      <c r="F169" s="43">
        <v>8936.7643598800005</v>
      </c>
      <c r="G169" s="43">
        <v>4609.8411788499998</v>
      </c>
      <c r="H169" s="43">
        <v>2441.5489692599999</v>
      </c>
      <c r="I169" s="43">
        <v>1885.3742117700001</v>
      </c>
      <c r="J169" s="43">
        <v>1110.5683886500001</v>
      </c>
      <c r="K169" s="43">
        <v>136.59554521999999</v>
      </c>
      <c r="L169" s="43">
        <v>154.08259383999999</v>
      </c>
      <c r="M169" s="43">
        <v>819.89024959000005</v>
      </c>
      <c r="N169" s="43"/>
      <c r="O169" s="43"/>
      <c r="P169" s="43"/>
      <c r="Q169" s="43"/>
    </row>
    <row r="170" spans="1:17" collapsed="1">
      <c r="A170" s="8">
        <v>45383</v>
      </c>
      <c r="B170" s="43">
        <v>10261.09900772</v>
      </c>
      <c r="C170" s="43">
        <f t="shared" ref="C170" si="310">G170+K170</f>
        <v>4851.19578602</v>
      </c>
      <c r="D170" s="43">
        <f t="shared" ref="D170" si="311">H170+L170</f>
        <v>2667.9040583699998</v>
      </c>
      <c r="E170" s="43">
        <f t="shared" ref="E170" si="312">I170+M170</f>
        <v>2741.9991633300001</v>
      </c>
      <c r="F170" s="43">
        <v>9141.5688256499998</v>
      </c>
      <c r="G170" s="43">
        <v>4712.79216946</v>
      </c>
      <c r="H170" s="43">
        <v>2512.7341638399998</v>
      </c>
      <c r="I170" s="43">
        <v>1916.04249235</v>
      </c>
      <c r="J170" s="43">
        <v>1119.5301820699999</v>
      </c>
      <c r="K170" s="43">
        <v>138.40361655999999</v>
      </c>
      <c r="L170" s="43">
        <v>155.16989452999999</v>
      </c>
      <c r="M170" s="43">
        <v>825.95667098000001</v>
      </c>
      <c r="N170" s="43"/>
      <c r="O170" s="43"/>
      <c r="P170" s="43"/>
      <c r="Q170" s="43"/>
    </row>
    <row r="171" spans="1:17">
      <c r="A171" s="8">
        <v>45413</v>
      </c>
      <c r="B171" s="43">
        <v>10443.03838502</v>
      </c>
      <c r="C171" s="43">
        <f t="shared" ref="C171" si="313">G171+K171</f>
        <v>4930.5085266300002</v>
      </c>
      <c r="D171" s="43">
        <f t="shared" ref="D171" si="314">H171+L171</f>
        <v>2727.1564353499998</v>
      </c>
      <c r="E171" s="43">
        <f t="shared" ref="E171" si="315">I171+M171</f>
        <v>2785.37342304</v>
      </c>
      <c r="F171" s="43">
        <v>9335.72374064</v>
      </c>
      <c r="G171" s="43">
        <v>4788.4194442799999</v>
      </c>
      <c r="H171" s="43">
        <v>2569.01954234</v>
      </c>
      <c r="I171" s="43">
        <v>1978.28475402</v>
      </c>
      <c r="J171" s="43">
        <v>1107.3146443799999</v>
      </c>
      <c r="K171" s="43">
        <v>142.08908235000001</v>
      </c>
      <c r="L171" s="43">
        <v>158.13689300999999</v>
      </c>
      <c r="M171" s="43">
        <v>807.08866902</v>
      </c>
      <c r="N171" s="43"/>
      <c r="O171" s="43"/>
      <c r="P171" s="43"/>
      <c r="Q171" s="43"/>
    </row>
    <row r="172" spans="1:17">
      <c r="A172" s="8">
        <v>45444</v>
      </c>
      <c r="B172" s="43">
        <v>10496.867165809999</v>
      </c>
      <c r="C172" s="43">
        <f t="shared" ref="C172" si="316">G172+K172</f>
        <v>4919.3882862</v>
      </c>
      <c r="D172" s="43">
        <f t="shared" ref="D172" si="317">H172+L172</f>
        <v>2783.9566301199998</v>
      </c>
      <c r="E172" s="43">
        <f t="shared" ref="E172" si="318">I172+M172</f>
        <v>2793.5222494899999</v>
      </c>
      <c r="F172" s="43">
        <v>9458.1738269100006</v>
      </c>
      <c r="G172" s="43">
        <v>4839.4280778100001</v>
      </c>
      <c r="H172" s="43">
        <v>2626.9737821799999</v>
      </c>
      <c r="I172" s="43">
        <v>1991.7719669200001</v>
      </c>
      <c r="J172" s="43">
        <v>1038.6933389000001</v>
      </c>
      <c r="K172" s="43">
        <v>79.960208390000005</v>
      </c>
      <c r="L172" s="43">
        <v>156.98284794</v>
      </c>
      <c r="M172" s="43">
        <v>801.75028256999997</v>
      </c>
      <c r="N172" s="43"/>
      <c r="O172" s="43"/>
      <c r="P172" s="43"/>
      <c r="Q172" s="43"/>
    </row>
    <row r="173" spans="1:17">
      <c r="A173" s="8">
        <v>45474</v>
      </c>
      <c r="B173" s="43">
        <v>10716.751418010001</v>
      </c>
      <c r="C173" s="43">
        <f t="shared" ref="C173" si="319">G173+K173</f>
        <v>5099.0868713899999</v>
      </c>
      <c r="D173" s="43">
        <f t="shared" ref="D173" si="320">H173+L173</f>
        <v>2798.30006847</v>
      </c>
      <c r="E173" s="43">
        <f t="shared" ref="E173" si="321">I173+M173</f>
        <v>2819.3644781499997</v>
      </c>
      <c r="F173" s="43">
        <v>9666.2458209100005</v>
      </c>
      <c r="G173" s="43">
        <v>5017.5647907299999</v>
      </c>
      <c r="H173" s="43">
        <v>2639.3489989700001</v>
      </c>
      <c r="I173" s="43">
        <v>2009.33203121</v>
      </c>
      <c r="J173" s="43">
        <v>1050.5055970999999</v>
      </c>
      <c r="K173" s="43">
        <v>81.52208066</v>
      </c>
      <c r="L173" s="43">
        <v>158.95106949999999</v>
      </c>
      <c r="M173" s="43">
        <v>810.03244694</v>
      </c>
      <c r="N173" s="43"/>
      <c r="O173" s="43"/>
      <c r="P173" s="43"/>
      <c r="Q173" s="43"/>
    </row>
    <row r="174" spans="1:17">
      <c r="A174" s="8">
        <v>45505</v>
      </c>
      <c r="B174" s="43">
        <v>10827.66584989</v>
      </c>
      <c r="C174" s="43">
        <f t="shared" ref="C174" si="322">G174+K174</f>
        <v>5086.3221887999998</v>
      </c>
      <c r="D174" s="43">
        <f t="shared" ref="D174" si="323">H174+L174</f>
        <v>2902.4372440299999</v>
      </c>
      <c r="E174" s="43">
        <f t="shared" ref="E174" si="324">I174+M174</f>
        <v>2838.90641706</v>
      </c>
      <c r="F174" s="43">
        <v>9781.61831428</v>
      </c>
      <c r="G174" s="43">
        <v>5004.5115662799999</v>
      </c>
      <c r="H174" s="43">
        <v>2742.06939805</v>
      </c>
      <c r="I174" s="43">
        <v>2035.0373499499999</v>
      </c>
      <c r="J174" s="43">
        <v>1046.0475356100001</v>
      </c>
      <c r="K174" s="43">
        <v>81.810622519999995</v>
      </c>
      <c r="L174" s="43">
        <v>160.36784598</v>
      </c>
      <c r="M174" s="43">
        <v>803.86906710999995</v>
      </c>
      <c r="N174" s="43"/>
      <c r="O174" s="43"/>
      <c r="P174" s="43"/>
      <c r="Q174" s="43"/>
    </row>
    <row r="175" spans="1:17">
      <c r="A175" s="8">
        <v>45536</v>
      </c>
      <c r="B175" s="43">
        <v>10992.5740178</v>
      </c>
      <c r="C175" s="43">
        <f t="shared" ref="C175" si="325">G175+K175</f>
        <v>5154.1871731499996</v>
      </c>
      <c r="D175" s="43">
        <f t="shared" ref="D175" si="326">H175+L175</f>
        <v>2977.9268296599998</v>
      </c>
      <c r="E175" s="43">
        <f t="shared" ref="E175" si="327">I175+M175</f>
        <v>2860.4600149899998</v>
      </c>
      <c r="F175" s="43">
        <v>9953.0351556700007</v>
      </c>
      <c r="G175" s="43">
        <v>5072.5902111699997</v>
      </c>
      <c r="H175" s="43">
        <v>2818.79927778</v>
      </c>
      <c r="I175" s="43">
        <v>2061.64566672</v>
      </c>
      <c r="J175" s="43">
        <v>1039.5388621300001</v>
      </c>
      <c r="K175" s="43">
        <v>81.596961980000003</v>
      </c>
      <c r="L175" s="43">
        <v>159.12755188</v>
      </c>
      <c r="M175" s="43">
        <v>798.81434826999998</v>
      </c>
      <c r="N175" s="43"/>
      <c r="O175" s="43"/>
      <c r="P175" s="43"/>
      <c r="Q175" s="43"/>
    </row>
    <row r="176" spans="1:17">
      <c r="A176" s="8">
        <v>45566</v>
      </c>
      <c r="B176" s="43">
        <v>10994.331688599999</v>
      </c>
      <c r="C176" s="43">
        <f t="shared" ref="C176" si="328">G176+K176</f>
        <v>5253.84871449</v>
      </c>
      <c r="D176" s="43">
        <f t="shared" ref="D176" si="329">H176+L176</f>
        <v>3010.48946252</v>
      </c>
      <c r="E176" s="43">
        <f t="shared" ref="E176" si="330">I176+M176</f>
        <v>2729.9935115899998</v>
      </c>
      <c r="F176" s="43">
        <v>10127.660767249999</v>
      </c>
      <c r="G176" s="43">
        <v>5171.9407419099998</v>
      </c>
      <c r="H176" s="43">
        <v>2855.4101983599999</v>
      </c>
      <c r="I176" s="43">
        <v>2100.3098269799998</v>
      </c>
      <c r="J176" s="43">
        <v>866.67092134999996</v>
      </c>
      <c r="K176" s="43">
        <v>81.907972580000006</v>
      </c>
      <c r="L176" s="43">
        <v>155.07926416000001</v>
      </c>
      <c r="M176" s="43">
        <v>629.68368461</v>
      </c>
      <c r="N176" s="43"/>
      <c r="O176" s="43"/>
      <c r="P176" s="43"/>
      <c r="Q176" s="43"/>
    </row>
    <row r="177" spans="1:17">
      <c r="A177" s="8">
        <v>45597</v>
      </c>
      <c r="B177" s="43">
        <v>11178.17935233</v>
      </c>
      <c r="C177" s="43">
        <f t="shared" ref="C177" si="331">G177+K177</f>
        <v>5335.5110679700001</v>
      </c>
      <c r="D177" s="43">
        <f t="shared" ref="D177" si="332">H177+L177</f>
        <v>3111.2824774200003</v>
      </c>
      <c r="E177" s="43">
        <f t="shared" ref="E177" si="333">I177+M177</f>
        <v>2731.3858069400003</v>
      </c>
      <c r="F177" s="43">
        <v>10320.84178311</v>
      </c>
      <c r="G177" s="43">
        <v>5253.1796709299997</v>
      </c>
      <c r="H177" s="43">
        <v>2957.0370429700001</v>
      </c>
      <c r="I177" s="43">
        <v>2110.6250692100002</v>
      </c>
      <c r="J177" s="43">
        <v>857.33756921999998</v>
      </c>
      <c r="K177" s="43">
        <v>82.331397039999999</v>
      </c>
      <c r="L177" s="43">
        <v>154.24543445</v>
      </c>
      <c r="M177" s="43">
        <v>620.76073772999996</v>
      </c>
      <c r="N177" s="43"/>
      <c r="O177" s="43"/>
      <c r="P177" s="43"/>
      <c r="Q177" s="43"/>
    </row>
    <row r="178" spans="1:17">
      <c r="A178" s="8">
        <v>45627</v>
      </c>
      <c r="B178" s="43">
        <v>11199.558294820001</v>
      </c>
      <c r="C178" s="43">
        <f t="shared" ref="C178" si="334">G178+K178</f>
        <v>5310.5823949899996</v>
      </c>
      <c r="D178" s="43">
        <f t="shared" ref="D178" si="335">H178+L178</f>
        <v>3157.58686915</v>
      </c>
      <c r="E178" s="43">
        <f t="shared" ref="E178" si="336">I178+M178</f>
        <v>2731.3890306799999</v>
      </c>
      <c r="F178" s="43">
        <v>10342.08344952</v>
      </c>
      <c r="G178" s="43">
        <v>5227.7652105699999</v>
      </c>
      <c r="H178" s="43">
        <v>3002.9459171499998</v>
      </c>
      <c r="I178" s="43">
        <v>2111.3723218</v>
      </c>
      <c r="J178" s="43">
        <v>857.47484529999997</v>
      </c>
      <c r="K178" s="43">
        <v>82.817184420000004</v>
      </c>
      <c r="L178" s="43">
        <v>154.640952</v>
      </c>
      <c r="M178" s="43">
        <v>620.01670888000001</v>
      </c>
      <c r="N178" s="43"/>
      <c r="O178" s="43"/>
      <c r="P178" s="43"/>
      <c r="Q178" s="43"/>
    </row>
    <row r="179" spans="1:17">
      <c r="A179" s="8">
        <v>45658</v>
      </c>
      <c r="B179" s="43">
        <v>11395.8185796</v>
      </c>
      <c r="C179" s="43">
        <f t="shared" ref="C179" si="337">G179+K179</f>
        <v>5520.2765129700001</v>
      </c>
      <c r="D179" s="43">
        <f t="shared" ref="D179" si="338">H179+L179</f>
        <v>3144.1344890600003</v>
      </c>
      <c r="E179" s="43">
        <f t="shared" ref="E179" si="339">I179+M179</f>
        <v>2731.4075775700003</v>
      </c>
      <c r="F179" s="43">
        <v>10551.62614631</v>
      </c>
      <c r="G179" s="43">
        <v>5511.0431505500001</v>
      </c>
      <c r="H179" s="43">
        <v>2921.0957787000002</v>
      </c>
      <c r="I179" s="43">
        <v>2119.4872170600001</v>
      </c>
      <c r="J179" s="43">
        <v>844.19243329000005</v>
      </c>
      <c r="K179" s="43">
        <v>9.2333624200000006</v>
      </c>
      <c r="L179" s="43">
        <v>223.03871036000001</v>
      </c>
      <c r="M179" s="43">
        <v>611.92036051000002</v>
      </c>
      <c r="N179" s="43"/>
      <c r="O179" s="43"/>
      <c r="P179" s="43"/>
      <c r="Q179" s="43"/>
    </row>
    <row r="180" spans="1:17">
      <c r="A180" s="8">
        <v>45689</v>
      </c>
      <c r="B180" s="43">
        <v>11452.023852890001</v>
      </c>
      <c r="C180" s="43">
        <f t="shared" ref="C180" si="340">G180+K180</f>
        <v>5554.2120533300003</v>
      </c>
      <c r="D180" s="43">
        <f t="shared" ref="D180" si="341">H180+L180</f>
        <v>3169.2964924399998</v>
      </c>
      <c r="E180" s="43">
        <f t="shared" ref="E180" si="342">I180+M180</f>
        <v>2728.5153071200002</v>
      </c>
      <c r="F180" s="43">
        <v>10632.03485213</v>
      </c>
      <c r="G180" s="43">
        <v>5545.1539048100003</v>
      </c>
      <c r="H180" s="43">
        <v>2962.86314748</v>
      </c>
      <c r="I180" s="43">
        <v>2124.01779984</v>
      </c>
      <c r="J180" s="43">
        <v>819.98900075999995</v>
      </c>
      <c r="K180" s="43">
        <v>9.0581485199999996</v>
      </c>
      <c r="L180" s="43">
        <v>206.43334496</v>
      </c>
      <c r="M180" s="43">
        <v>604.49750728000004</v>
      </c>
      <c r="N180" s="43"/>
      <c r="O180" s="43"/>
      <c r="P180" s="43"/>
      <c r="Q180" s="43"/>
    </row>
    <row r="181" spans="1:17">
      <c r="A181" s="8">
        <v>45717</v>
      </c>
      <c r="B181" s="43">
        <v>11579.415343549999</v>
      </c>
      <c r="C181" s="43">
        <f t="shared" ref="C181" si="343">G181+K181</f>
        <v>5559.6369603499998</v>
      </c>
      <c r="D181" s="43">
        <f t="shared" ref="D181" si="344">H181+L181</f>
        <v>3355.4463226900002</v>
      </c>
      <c r="E181" s="43">
        <f t="shared" ref="E181" si="345">I181+M181</f>
        <v>2664.3320605099998</v>
      </c>
      <c r="F181" s="43">
        <v>10829.775760279999</v>
      </c>
      <c r="G181" s="43">
        <v>5550.6368069299997</v>
      </c>
      <c r="H181" s="43">
        <v>3147.6986896100002</v>
      </c>
      <c r="I181" s="43">
        <v>2131.4402637399999</v>
      </c>
      <c r="J181" s="43">
        <v>749.63958327</v>
      </c>
      <c r="K181" s="43">
        <v>9.0001534200000002</v>
      </c>
      <c r="L181" s="43">
        <v>207.74763308000001</v>
      </c>
      <c r="M181" s="43">
        <v>532.89179677000004</v>
      </c>
      <c r="N181" s="43"/>
      <c r="O181" s="43"/>
      <c r="P181" s="43"/>
      <c r="Q181" s="43"/>
    </row>
    <row r="182" spans="1:17">
      <c r="A182" s="8">
        <v>45748</v>
      </c>
      <c r="B182" s="43">
        <v>11786.196500059999</v>
      </c>
      <c r="C182" s="43">
        <f t="shared" ref="C182" si="346">G182+K182</f>
        <v>5917.73129247</v>
      </c>
      <c r="D182" s="43">
        <f t="shared" ref="D182" si="347">H182+L182</f>
        <v>3188.08640178</v>
      </c>
      <c r="E182" s="43">
        <f t="shared" ref="E182" si="348">I182+M182</f>
        <v>2680.3788058099999</v>
      </c>
      <c r="F182" s="43">
        <v>11027.66280799</v>
      </c>
      <c r="G182" s="43">
        <v>5908.2445108900001</v>
      </c>
      <c r="H182" s="43">
        <v>2977.6311814599999</v>
      </c>
      <c r="I182" s="43">
        <v>2141.7871156400001</v>
      </c>
      <c r="J182" s="43">
        <v>758.53369207000003</v>
      </c>
      <c r="K182" s="43">
        <v>9.4867815800000006</v>
      </c>
      <c r="L182" s="43">
        <v>210.45522032</v>
      </c>
      <c r="M182" s="43">
        <v>538.59169016999999</v>
      </c>
      <c r="N182" s="43"/>
      <c r="O182" s="43"/>
      <c r="P182" s="43"/>
      <c r="Q18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6640625" style="23" customWidth="1"/>
    <col min="4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66406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49" t="s">
        <v>52</v>
      </c>
    </row>
    <row r="4" spans="1:702" ht="12.75" customHeight="1">
      <c r="A4" s="216" t="s">
        <v>131</v>
      </c>
      <c r="B4" s="217"/>
      <c r="C4" s="24"/>
    </row>
    <row r="5" spans="1:702" ht="12.75" customHeight="1">
      <c r="A5" s="25" t="s">
        <v>229</v>
      </c>
    </row>
    <row r="6" spans="1:702" ht="12.75" customHeight="1">
      <c r="A6" s="218" t="s">
        <v>0</v>
      </c>
      <c r="B6" s="220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18"/>
      <c r="B7" s="220"/>
      <c r="C7" s="214" t="s">
        <v>258</v>
      </c>
      <c r="D7" s="214" t="s">
        <v>259</v>
      </c>
      <c r="E7" s="214" t="s">
        <v>48</v>
      </c>
      <c r="F7" s="214" t="s">
        <v>47</v>
      </c>
      <c r="G7" s="214" t="s">
        <v>46</v>
      </c>
      <c r="H7" s="214" t="s">
        <v>45</v>
      </c>
      <c r="I7" s="214" t="s">
        <v>44</v>
      </c>
      <c r="J7" s="214" t="s">
        <v>43</v>
      </c>
      <c r="K7" s="214" t="s">
        <v>42</v>
      </c>
      <c r="L7" s="214" t="s">
        <v>65</v>
      </c>
      <c r="M7" s="214" t="s">
        <v>260</v>
      </c>
      <c r="N7" s="214" t="s">
        <v>40</v>
      </c>
      <c r="O7" s="214" t="s">
        <v>39</v>
      </c>
      <c r="P7" s="214" t="s">
        <v>53</v>
      </c>
      <c r="Q7" s="214" t="s">
        <v>38</v>
      </c>
      <c r="R7" s="214" t="s">
        <v>37</v>
      </c>
      <c r="S7" s="214" t="s">
        <v>36</v>
      </c>
      <c r="T7" s="214" t="s">
        <v>35</v>
      </c>
    </row>
    <row r="8" spans="1:702" s="26" customFormat="1" ht="12.75" customHeight="1">
      <c r="A8" s="219"/>
      <c r="B8" s="221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</row>
    <row r="9" spans="1:702" s="26" customFormat="1" ht="65.25" customHeight="1">
      <c r="A9" s="219"/>
      <c r="B9" s="221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</row>
    <row r="10" spans="1:702" s="26" customFormat="1" ht="14.25" customHeight="1" collapsed="1">
      <c r="A10" s="22">
        <v>1</v>
      </c>
      <c r="B10" s="172">
        <v>2</v>
      </c>
      <c r="C10" s="22">
        <v>3</v>
      </c>
      <c r="D10" s="172">
        <v>4</v>
      </c>
      <c r="E10" s="22">
        <v>5</v>
      </c>
      <c r="F10" s="172">
        <v>6</v>
      </c>
      <c r="G10" s="22">
        <v>7</v>
      </c>
      <c r="H10" s="172">
        <v>8</v>
      </c>
      <c r="I10" s="22">
        <v>9</v>
      </c>
      <c r="J10" s="172">
        <v>10</v>
      </c>
      <c r="K10" s="22">
        <v>11</v>
      </c>
      <c r="L10" s="172">
        <v>12</v>
      </c>
      <c r="M10" s="22">
        <v>13</v>
      </c>
      <c r="N10" s="172">
        <v>14</v>
      </c>
      <c r="O10" s="22">
        <v>15</v>
      </c>
      <c r="P10" s="172">
        <v>16</v>
      </c>
      <c r="Q10" s="22">
        <v>17</v>
      </c>
      <c r="R10" s="172">
        <v>18</v>
      </c>
      <c r="S10" s="22">
        <v>19</v>
      </c>
      <c r="T10" s="172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25315.382173620001</v>
      </c>
      <c r="C35" s="129">
        <v>842.13091153000005</v>
      </c>
      <c r="D35" s="129">
        <v>92.602077629999997</v>
      </c>
      <c r="E35" s="129">
        <v>3366.1435820400002</v>
      </c>
      <c r="F35" s="129">
        <v>627.16504615999997</v>
      </c>
      <c r="G35" s="129">
        <v>89.731021839999997</v>
      </c>
      <c r="H35" s="129">
        <v>3295.2573355899999</v>
      </c>
      <c r="I35" s="129">
        <v>7932.1946332799998</v>
      </c>
      <c r="J35" s="129">
        <v>3134.34166129</v>
      </c>
      <c r="K35" s="129">
        <v>621.40112497999996</v>
      </c>
      <c r="L35" s="129">
        <v>633.44878621999999</v>
      </c>
      <c r="M35" s="173" t="s">
        <v>189</v>
      </c>
      <c r="N35" s="129">
        <v>2570.9378428300001</v>
      </c>
      <c r="O35" s="129">
        <v>744.33838194999998</v>
      </c>
      <c r="P35" s="129">
        <v>867.51393284000005</v>
      </c>
      <c r="Q35" s="129">
        <v>1.7503343899999999</v>
      </c>
      <c r="R35" s="129">
        <v>212.76124153999999</v>
      </c>
      <c r="S35" s="129">
        <v>104.32200330000001</v>
      </c>
      <c r="T35" s="129">
        <v>179.34225620999999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25744.920149450001</v>
      </c>
      <c r="C36" s="129">
        <v>985.63569571999994</v>
      </c>
      <c r="D36" s="129">
        <v>92.835947430000004</v>
      </c>
      <c r="E36" s="129">
        <v>3445.9188941399998</v>
      </c>
      <c r="F36" s="129">
        <v>573.92188720000001</v>
      </c>
      <c r="G36" s="129">
        <v>88.577032470000006</v>
      </c>
      <c r="H36" s="129">
        <v>3026.6540380400002</v>
      </c>
      <c r="I36" s="129">
        <v>8150.2588569700001</v>
      </c>
      <c r="J36" s="129">
        <v>3560.54633259</v>
      </c>
      <c r="K36" s="129">
        <v>623.39679341999999</v>
      </c>
      <c r="L36" s="129">
        <v>197.52047295</v>
      </c>
      <c r="M36" s="173" t="s">
        <v>189</v>
      </c>
      <c r="N36" s="129">
        <v>2716.2492995799998</v>
      </c>
      <c r="O36" s="129">
        <v>986.88822502000005</v>
      </c>
      <c r="P36" s="129">
        <v>822.69312285000001</v>
      </c>
      <c r="Q36" s="129">
        <v>1.7459198600000001</v>
      </c>
      <c r="R36" s="129">
        <v>206.67374140000001</v>
      </c>
      <c r="S36" s="129">
        <v>104.50474886000001</v>
      </c>
      <c r="T36" s="129">
        <v>160.89914095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26273.585163039999</v>
      </c>
      <c r="C37" s="129">
        <v>1058.3699401399999</v>
      </c>
      <c r="D37" s="129">
        <v>92.424971740000004</v>
      </c>
      <c r="E37" s="129">
        <v>3385.4716461200001</v>
      </c>
      <c r="F37" s="129">
        <v>610.33088538000004</v>
      </c>
      <c r="G37" s="129">
        <v>88.776940030000006</v>
      </c>
      <c r="H37" s="129">
        <v>2844.2304034899998</v>
      </c>
      <c r="I37" s="129">
        <v>8760.5602572499993</v>
      </c>
      <c r="J37" s="129">
        <v>3568.1370991600002</v>
      </c>
      <c r="K37" s="129">
        <v>626.15433556000005</v>
      </c>
      <c r="L37" s="129">
        <v>196.73318743999999</v>
      </c>
      <c r="M37" s="173" t="s">
        <v>189</v>
      </c>
      <c r="N37" s="129">
        <v>2808.4270818</v>
      </c>
      <c r="O37" s="129">
        <v>954.52519431999997</v>
      </c>
      <c r="P37" s="129">
        <v>860.68992503000004</v>
      </c>
      <c r="Q37" s="129">
        <v>1.74247204</v>
      </c>
      <c r="R37" s="129">
        <v>215.91399852999999</v>
      </c>
      <c r="S37" s="129">
        <v>108.43382934</v>
      </c>
      <c r="T37" s="129">
        <v>92.662995670000001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26484.285456680002</v>
      </c>
      <c r="C38" s="129">
        <v>1074.25185422</v>
      </c>
      <c r="D38" s="129">
        <v>92.983483030000002</v>
      </c>
      <c r="E38" s="129">
        <v>3263.8243812400001</v>
      </c>
      <c r="F38" s="129">
        <v>662.38564516999998</v>
      </c>
      <c r="G38" s="129">
        <v>88.511357480000001</v>
      </c>
      <c r="H38" s="129">
        <v>3129.05715986</v>
      </c>
      <c r="I38" s="129">
        <v>8722.1915401499991</v>
      </c>
      <c r="J38" s="129">
        <v>3535.5153941799999</v>
      </c>
      <c r="K38" s="129">
        <v>633.64704556000004</v>
      </c>
      <c r="L38" s="129">
        <v>201.95516893999999</v>
      </c>
      <c r="M38" s="173" t="s">
        <v>189</v>
      </c>
      <c r="N38" s="129">
        <v>2952.3968056899998</v>
      </c>
      <c r="O38" s="129">
        <v>871.5352891</v>
      </c>
      <c r="P38" s="129">
        <v>779.60246372999995</v>
      </c>
      <c r="Q38" s="129">
        <v>1.74294488</v>
      </c>
      <c r="R38" s="129">
        <v>148.60462580999999</v>
      </c>
      <c r="S38" s="129">
        <v>170.83892804000001</v>
      </c>
      <c r="T38" s="129">
        <v>155.24136960000001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26639.955720630001</v>
      </c>
      <c r="C39" s="129">
        <v>1116.1075097600001</v>
      </c>
      <c r="D39" s="129">
        <v>93.433459720000002</v>
      </c>
      <c r="E39" s="129">
        <v>3280.18343379</v>
      </c>
      <c r="F39" s="129">
        <v>586.06112388999998</v>
      </c>
      <c r="G39" s="129">
        <v>88.253463210000007</v>
      </c>
      <c r="H39" s="129">
        <v>3310.1825238000001</v>
      </c>
      <c r="I39" s="129">
        <v>8717.7050758700007</v>
      </c>
      <c r="J39" s="129">
        <v>3404.2687328000002</v>
      </c>
      <c r="K39" s="129">
        <v>629.63886093999997</v>
      </c>
      <c r="L39" s="129">
        <v>195.60702022999999</v>
      </c>
      <c r="M39" s="173" t="s">
        <v>189</v>
      </c>
      <c r="N39" s="129">
        <v>2997.3534005900001</v>
      </c>
      <c r="O39" s="129">
        <v>875.27570981999997</v>
      </c>
      <c r="P39" s="129">
        <v>862.84143772000004</v>
      </c>
      <c r="Q39" s="129">
        <v>1.7363066700000001</v>
      </c>
      <c r="R39" s="129">
        <v>155.27091401999999</v>
      </c>
      <c r="S39" s="129">
        <v>176.76769704</v>
      </c>
      <c r="T39" s="129">
        <v>149.26905076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27190.339891439999</v>
      </c>
      <c r="C40" s="129">
        <v>1130.08028509</v>
      </c>
      <c r="D40" s="129">
        <v>94.431959579999997</v>
      </c>
      <c r="E40" s="129">
        <v>3471.00974438</v>
      </c>
      <c r="F40" s="129">
        <v>574.98478435000004</v>
      </c>
      <c r="G40" s="129">
        <v>49.312094819999999</v>
      </c>
      <c r="H40" s="129">
        <v>3259.6246148499999</v>
      </c>
      <c r="I40" s="129">
        <v>8882.9245085500006</v>
      </c>
      <c r="J40" s="129">
        <v>3542.9237529699999</v>
      </c>
      <c r="K40" s="129">
        <v>619.63884829000006</v>
      </c>
      <c r="L40" s="129">
        <v>174.76468055999999</v>
      </c>
      <c r="M40" s="173" t="s">
        <v>189</v>
      </c>
      <c r="N40" s="129">
        <v>3202.39199723</v>
      </c>
      <c r="O40" s="129">
        <v>873.12784071999999</v>
      </c>
      <c r="P40" s="129">
        <v>835.67480031000002</v>
      </c>
      <c r="Q40" s="129">
        <v>1.7469384699999999</v>
      </c>
      <c r="R40" s="129">
        <v>157.20337652000001</v>
      </c>
      <c r="S40" s="129">
        <v>177.53149020999999</v>
      </c>
      <c r="T40" s="129">
        <v>142.96817454000001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27424.083056179999</v>
      </c>
      <c r="C41" s="129">
        <v>1079.8622918000001</v>
      </c>
      <c r="D41" s="129">
        <v>94.733972399999999</v>
      </c>
      <c r="E41" s="129">
        <v>3568.0054655499998</v>
      </c>
      <c r="F41" s="129">
        <v>556.56490956000005</v>
      </c>
      <c r="G41" s="129">
        <v>36.5697452</v>
      </c>
      <c r="H41" s="129">
        <v>3354.3629796599998</v>
      </c>
      <c r="I41" s="129">
        <v>9069.1740685799996</v>
      </c>
      <c r="J41" s="129">
        <v>3496.6102753199998</v>
      </c>
      <c r="K41" s="129">
        <v>625.80034862000002</v>
      </c>
      <c r="L41" s="129">
        <v>173.88788495</v>
      </c>
      <c r="M41" s="173" t="s">
        <v>189</v>
      </c>
      <c r="N41" s="129">
        <v>3239.0002622400002</v>
      </c>
      <c r="O41" s="129">
        <v>867.45162101999995</v>
      </c>
      <c r="P41" s="129">
        <v>893.88713534999999</v>
      </c>
      <c r="Q41" s="129">
        <v>1.7536153999999999</v>
      </c>
      <c r="R41" s="129">
        <v>103.03805214</v>
      </c>
      <c r="S41" s="129">
        <v>130.29193887</v>
      </c>
      <c r="T41" s="129">
        <v>133.08848952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27383.27793488</v>
      </c>
      <c r="C42" s="129">
        <v>1018.86114298</v>
      </c>
      <c r="D42" s="129">
        <v>95.280171100000004</v>
      </c>
      <c r="E42" s="129">
        <v>3602.7275588500002</v>
      </c>
      <c r="F42" s="129">
        <v>553.03007847000003</v>
      </c>
      <c r="G42" s="129">
        <v>37.193032549999998</v>
      </c>
      <c r="H42" s="129">
        <v>3397.0958544999999</v>
      </c>
      <c r="I42" s="129">
        <v>8733.5004479100007</v>
      </c>
      <c r="J42" s="129">
        <v>3516.3759156400001</v>
      </c>
      <c r="K42" s="129">
        <v>627.04285173000005</v>
      </c>
      <c r="L42" s="129">
        <v>173.45894392</v>
      </c>
      <c r="M42" s="173" t="s">
        <v>189</v>
      </c>
      <c r="N42" s="129">
        <v>3308.8696540000001</v>
      </c>
      <c r="O42" s="129">
        <v>1031.4658940500001</v>
      </c>
      <c r="P42" s="129">
        <v>899.84218766000004</v>
      </c>
      <c r="Q42" s="129">
        <v>1.7741294400000001</v>
      </c>
      <c r="R42" s="129">
        <v>102.25874804999999</v>
      </c>
      <c r="S42" s="129">
        <v>157.49033664000001</v>
      </c>
      <c r="T42" s="129">
        <v>127.01098739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27822.018490959999</v>
      </c>
      <c r="C43" s="129">
        <v>1031.52817486</v>
      </c>
      <c r="D43" s="129">
        <v>95.812441989999996</v>
      </c>
      <c r="E43" s="129">
        <v>3779.2712980699998</v>
      </c>
      <c r="F43" s="129">
        <v>571.38780852000002</v>
      </c>
      <c r="G43" s="129">
        <v>37.517171079999997</v>
      </c>
      <c r="H43" s="129">
        <v>3384.50749047</v>
      </c>
      <c r="I43" s="129">
        <v>8795.7004744299993</v>
      </c>
      <c r="J43" s="129">
        <v>3358.8580591199998</v>
      </c>
      <c r="K43" s="129">
        <v>767.93408896999995</v>
      </c>
      <c r="L43" s="129">
        <v>172.54416534000001</v>
      </c>
      <c r="M43" s="173" t="s">
        <v>189</v>
      </c>
      <c r="N43" s="129">
        <v>3460.35461493</v>
      </c>
      <c r="O43" s="129">
        <v>1143.0212022200001</v>
      </c>
      <c r="P43" s="129">
        <v>836.43367439999997</v>
      </c>
      <c r="Q43" s="129">
        <v>1.7511663799999999</v>
      </c>
      <c r="R43" s="129">
        <v>107.23973006</v>
      </c>
      <c r="S43" s="129">
        <v>157.31639951</v>
      </c>
      <c r="T43" s="129">
        <v>120.84053061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28121.311425690001</v>
      </c>
      <c r="C44" s="129">
        <v>1011.25259552</v>
      </c>
      <c r="D44" s="129">
        <v>96.307380539999997</v>
      </c>
      <c r="E44" s="129">
        <v>3618.8846979</v>
      </c>
      <c r="F44" s="129">
        <v>571.76872576999995</v>
      </c>
      <c r="G44" s="129">
        <v>38.253807449999996</v>
      </c>
      <c r="H44" s="129">
        <v>3283.9581521999999</v>
      </c>
      <c r="I44" s="129">
        <v>9080.78768107</v>
      </c>
      <c r="J44" s="129">
        <v>3242.7848377400001</v>
      </c>
      <c r="K44" s="129">
        <v>970.23753188000001</v>
      </c>
      <c r="L44" s="129">
        <v>173.68923391000001</v>
      </c>
      <c r="M44" s="173" t="s">
        <v>189</v>
      </c>
      <c r="N44" s="129">
        <v>3643.1879905699998</v>
      </c>
      <c r="O44" s="129">
        <v>1088.5892194800001</v>
      </c>
      <c r="P44" s="129">
        <v>922.59184019999998</v>
      </c>
      <c r="Q44" s="129">
        <v>1.6566356200000001</v>
      </c>
      <c r="R44" s="129">
        <v>102.59690987</v>
      </c>
      <c r="S44" s="129">
        <v>159.79960919999999</v>
      </c>
      <c r="T44" s="129">
        <v>114.96457676999999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29058.572953530002</v>
      </c>
      <c r="C45" s="129">
        <v>969.71949790999997</v>
      </c>
      <c r="D45" s="129">
        <v>122.91243110000001</v>
      </c>
      <c r="E45" s="129">
        <v>3675.96580928</v>
      </c>
      <c r="F45" s="129">
        <v>558.14983064</v>
      </c>
      <c r="G45" s="129">
        <v>38.27266642</v>
      </c>
      <c r="H45" s="129">
        <v>3465.2261501500002</v>
      </c>
      <c r="I45" s="129">
        <v>9699.8455308600005</v>
      </c>
      <c r="J45" s="129">
        <v>3199.0808117500001</v>
      </c>
      <c r="K45" s="129">
        <v>982.71084446999998</v>
      </c>
      <c r="L45" s="129">
        <v>193.83306053000001</v>
      </c>
      <c r="M45" s="173" t="s">
        <v>189</v>
      </c>
      <c r="N45" s="129">
        <v>3748.4407424699998</v>
      </c>
      <c r="O45" s="129">
        <v>1007.46884266</v>
      </c>
      <c r="P45" s="129">
        <v>1047.6029108099999</v>
      </c>
      <c r="Q45" s="129">
        <v>1.65365238</v>
      </c>
      <c r="R45" s="129">
        <v>99.810966800000003</v>
      </c>
      <c r="S45" s="129">
        <v>138.83521777000001</v>
      </c>
      <c r="T45" s="129">
        <v>109.04398753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29452.187347039999</v>
      </c>
      <c r="C46" s="129">
        <v>935.71595437999997</v>
      </c>
      <c r="D46" s="129">
        <v>123.58660378</v>
      </c>
      <c r="E46" s="129">
        <v>3778.8862593200001</v>
      </c>
      <c r="F46" s="129">
        <v>556.07128929999999</v>
      </c>
      <c r="G46" s="129">
        <v>40.918880639999998</v>
      </c>
      <c r="H46" s="129">
        <v>3243.6917362499998</v>
      </c>
      <c r="I46" s="129">
        <v>10208.28107623</v>
      </c>
      <c r="J46" s="129">
        <v>3120.9333590000001</v>
      </c>
      <c r="K46" s="129">
        <v>871.38933428999997</v>
      </c>
      <c r="L46" s="129">
        <v>240.70291606000001</v>
      </c>
      <c r="M46" s="173" t="s">
        <v>189</v>
      </c>
      <c r="N46" s="129">
        <v>4064.2527595299998</v>
      </c>
      <c r="O46" s="129">
        <v>902.61310372000003</v>
      </c>
      <c r="P46" s="129">
        <v>969.74966446999997</v>
      </c>
      <c r="Q46" s="129">
        <v>1.66123222</v>
      </c>
      <c r="R46" s="129">
        <v>101.95638830999999</v>
      </c>
      <c r="S46" s="129">
        <v>181.08052982999999</v>
      </c>
      <c r="T46" s="129">
        <v>110.69625971000001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29720.691147090001</v>
      </c>
      <c r="C47" s="129">
        <v>933.00324637999995</v>
      </c>
      <c r="D47" s="129">
        <v>123.27396731</v>
      </c>
      <c r="E47" s="129">
        <v>3691.4631763000002</v>
      </c>
      <c r="F47" s="129">
        <v>553.08050292999997</v>
      </c>
      <c r="G47" s="129">
        <v>32.767683269999999</v>
      </c>
      <c r="H47" s="129">
        <v>3294.4311751</v>
      </c>
      <c r="I47" s="129">
        <v>10699.50757046</v>
      </c>
      <c r="J47" s="129">
        <v>3232.23310907</v>
      </c>
      <c r="K47" s="129">
        <v>829.52937815999996</v>
      </c>
      <c r="L47" s="129">
        <v>237.05643222</v>
      </c>
      <c r="M47" s="173" t="s">
        <v>189</v>
      </c>
      <c r="N47" s="129">
        <v>3957.3878011800002</v>
      </c>
      <c r="O47" s="129">
        <v>839.61693595999998</v>
      </c>
      <c r="P47" s="129">
        <v>889.00249160999999</v>
      </c>
      <c r="Q47" s="129">
        <v>1.71457456</v>
      </c>
      <c r="R47" s="129">
        <v>97.033062349999994</v>
      </c>
      <c r="S47" s="129">
        <v>206.53308468</v>
      </c>
      <c r="T47" s="129">
        <v>103.05695555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32433.455301120001</v>
      </c>
      <c r="C48" s="129">
        <v>1011.93818111</v>
      </c>
      <c r="D48" s="129">
        <v>124.30213214</v>
      </c>
      <c r="E48" s="129">
        <v>4074.50252641</v>
      </c>
      <c r="F48" s="129">
        <v>613.58681273000002</v>
      </c>
      <c r="G48" s="129">
        <v>38.61635871</v>
      </c>
      <c r="H48" s="129">
        <v>3450.4235435099999</v>
      </c>
      <c r="I48" s="129">
        <v>11620.647790270001</v>
      </c>
      <c r="J48" s="129">
        <v>3859.9804213100001</v>
      </c>
      <c r="K48" s="129">
        <v>981.81410841000002</v>
      </c>
      <c r="L48" s="129">
        <v>253.18609355999999</v>
      </c>
      <c r="M48" s="173" t="s">
        <v>189</v>
      </c>
      <c r="N48" s="129">
        <v>4361.5826139000001</v>
      </c>
      <c r="O48" s="129">
        <v>849.14571655999998</v>
      </c>
      <c r="P48" s="129">
        <v>824.01408567999999</v>
      </c>
      <c r="Q48" s="129">
        <v>2.0993558499999998</v>
      </c>
      <c r="R48" s="129">
        <v>113.85158392</v>
      </c>
      <c r="S48" s="129">
        <v>159.94271398999999</v>
      </c>
      <c r="T48" s="129">
        <v>93.821263060000007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33223.449166879996</v>
      </c>
      <c r="C49" s="129">
        <v>1062.9044581000001</v>
      </c>
      <c r="D49" s="129">
        <v>116.3432597</v>
      </c>
      <c r="E49" s="129">
        <v>4180.107317</v>
      </c>
      <c r="F49" s="129">
        <v>518.11784131000002</v>
      </c>
      <c r="G49" s="129">
        <v>28.64982788</v>
      </c>
      <c r="H49" s="129">
        <v>3256.3578599000002</v>
      </c>
      <c r="I49" s="129">
        <v>12092.902009339999</v>
      </c>
      <c r="J49" s="129">
        <v>4067.9962797399999</v>
      </c>
      <c r="K49" s="129">
        <v>874.09796647999997</v>
      </c>
      <c r="L49" s="129">
        <v>253.14990358</v>
      </c>
      <c r="M49" s="173" t="s">
        <v>189</v>
      </c>
      <c r="N49" s="129">
        <v>4689.5060641299997</v>
      </c>
      <c r="O49" s="129">
        <v>850.60981032999996</v>
      </c>
      <c r="P49" s="129">
        <v>807.36224461999996</v>
      </c>
      <c r="Q49" s="129">
        <v>2.26679129</v>
      </c>
      <c r="R49" s="129">
        <v>133.4592236</v>
      </c>
      <c r="S49" s="129">
        <v>201.99281590000001</v>
      </c>
      <c r="T49" s="129">
        <v>87.625493980000002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33869.278269750001</v>
      </c>
      <c r="C50" s="129">
        <v>1130.22250755</v>
      </c>
      <c r="D50" s="129">
        <v>118.95680805000001</v>
      </c>
      <c r="E50" s="129">
        <v>4172.4620326100003</v>
      </c>
      <c r="F50" s="129">
        <v>508.98318014</v>
      </c>
      <c r="G50" s="129">
        <v>32.076065679999999</v>
      </c>
      <c r="H50" s="129">
        <v>3028.3374831800002</v>
      </c>
      <c r="I50" s="129">
        <v>12764.60605298</v>
      </c>
      <c r="J50" s="129">
        <v>4300.95457102</v>
      </c>
      <c r="K50" s="129">
        <v>899.38491439999996</v>
      </c>
      <c r="L50" s="129">
        <v>252.75128014000001</v>
      </c>
      <c r="M50" s="173" t="s">
        <v>189</v>
      </c>
      <c r="N50" s="129">
        <v>4647.0020848100003</v>
      </c>
      <c r="O50" s="129">
        <v>745.28289689999997</v>
      </c>
      <c r="P50" s="129">
        <v>987.51434675999997</v>
      </c>
      <c r="Q50" s="129">
        <v>2.35898517</v>
      </c>
      <c r="R50" s="129">
        <v>21.918169599999999</v>
      </c>
      <c r="S50" s="129">
        <v>208.91518303000001</v>
      </c>
      <c r="T50" s="129">
        <v>47.551707729999997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34181.567853760003</v>
      </c>
      <c r="C51" s="129">
        <v>1162.5629397</v>
      </c>
      <c r="D51" s="129">
        <v>118.8761573</v>
      </c>
      <c r="E51" s="129">
        <v>4095.3759997299999</v>
      </c>
      <c r="F51" s="129">
        <v>518.41136014000006</v>
      </c>
      <c r="G51" s="129">
        <v>30.630456379999998</v>
      </c>
      <c r="H51" s="129">
        <v>3516.5639984200002</v>
      </c>
      <c r="I51" s="129">
        <v>12771.15794345</v>
      </c>
      <c r="J51" s="129">
        <v>4302.4428852600004</v>
      </c>
      <c r="K51" s="129">
        <v>941.29316511000002</v>
      </c>
      <c r="L51" s="129">
        <v>260.71091421</v>
      </c>
      <c r="M51" s="173" t="s">
        <v>189</v>
      </c>
      <c r="N51" s="129">
        <v>4567.2104747399999</v>
      </c>
      <c r="O51" s="129">
        <v>743.48869635000005</v>
      </c>
      <c r="P51" s="129">
        <v>911.69759848000001</v>
      </c>
      <c r="Q51" s="129">
        <v>2.40567697</v>
      </c>
      <c r="R51" s="129">
        <v>30.82733146</v>
      </c>
      <c r="S51" s="129">
        <v>162.23989295999999</v>
      </c>
      <c r="T51" s="129">
        <v>45.672363099999998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33989.09303733</v>
      </c>
      <c r="C52" s="129">
        <v>1055.51341862</v>
      </c>
      <c r="D52" s="129">
        <v>120.09992239</v>
      </c>
      <c r="E52" s="129">
        <v>4162.6441409400004</v>
      </c>
      <c r="F52" s="129">
        <v>515.62861729999997</v>
      </c>
      <c r="G52" s="129">
        <v>26.34657026</v>
      </c>
      <c r="H52" s="129">
        <v>3602.5815522799999</v>
      </c>
      <c r="I52" s="129">
        <v>12573.0064177</v>
      </c>
      <c r="J52" s="129">
        <v>4335.8555803899999</v>
      </c>
      <c r="K52" s="129">
        <v>927.29408565999995</v>
      </c>
      <c r="L52" s="129">
        <v>254.04613610999999</v>
      </c>
      <c r="M52" s="173" t="s">
        <v>189</v>
      </c>
      <c r="N52" s="129">
        <v>4478.8523740500004</v>
      </c>
      <c r="O52" s="129">
        <v>729.66373495000005</v>
      </c>
      <c r="P52" s="129">
        <v>968.87093074999996</v>
      </c>
      <c r="Q52" s="129">
        <v>2.4280055900000002</v>
      </c>
      <c r="R52" s="129">
        <v>18.146861300000001</v>
      </c>
      <c r="S52" s="129">
        <v>157.77066719000001</v>
      </c>
      <c r="T52" s="129">
        <v>60.344021849999997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33539.457431499999</v>
      </c>
      <c r="C53" s="129">
        <v>994.33894572999998</v>
      </c>
      <c r="D53" s="129">
        <v>117.32449483000001</v>
      </c>
      <c r="E53" s="129">
        <v>4109.2618241800001</v>
      </c>
      <c r="F53" s="129">
        <v>323.26418726000003</v>
      </c>
      <c r="G53" s="129">
        <v>25.62722183</v>
      </c>
      <c r="H53" s="129">
        <v>3479.8707941299999</v>
      </c>
      <c r="I53" s="129">
        <v>12766.1460591</v>
      </c>
      <c r="J53" s="129">
        <v>4265.2611726900004</v>
      </c>
      <c r="K53" s="129">
        <v>937.98017359000005</v>
      </c>
      <c r="L53" s="129">
        <v>274.48755139999997</v>
      </c>
      <c r="M53" s="173" t="s">
        <v>189</v>
      </c>
      <c r="N53" s="129">
        <v>4386.8547885199996</v>
      </c>
      <c r="O53" s="129">
        <v>664.18812929000001</v>
      </c>
      <c r="P53" s="129">
        <v>977.73620923999999</v>
      </c>
      <c r="Q53" s="129">
        <v>2.4747848800000001</v>
      </c>
      <c r="R53" s="129">
        <v>17.84432979</v>
      </c>
      <c r="S53" s="129">
        <v>144.65707334999999</v>
      </c>
      <c r="T53" s="129">
        <v>52.139691689999999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34748.460284280001</v>
      </c>
      <c r="C54" s="129">
        <v>1012.2408381499999</v>
      </c>
      <c r="D54" s="129">
        <v>118.63288463000001</v>
      </c>
      <c r="E54" s="129">
        <v>4062.01716326</v>
      </c>
      <c r="F54" s="129">
        <v>340.33623279</v>
      </c>
      <c r="G54" s="129">
        <v>28.433989870000001</v>
      </c>
      <c r="H54" s="129">
        <v>3641.72497049</v>
      </c>
      <c r="I54" s="129">
        <v>13304.74538937</v>
      </c>
      <c r="J54" s="129">
        <v>4593.3560543599997</v>
      </c>
      <c r="K54" s="129">
        <v>937.74610861999997</v>
      </c>
      <c r="L54" s="129">
        <v>247.85695093999999</v>
      </c>
      <c r="M54" s="173" t="s">
        <v>189</v>
      </c>
      <c r="N54" s="129">
        <v>4519.7400653100003</v>
      </c>
      <c r="O54" s="129">
        <v>721.88589796999997</v>
      </c>
      <c r="P54" s="129">
        <v>1052.6716407500001</v>
      </c>
      <c r="Q54" s="129">
        <v>2.75039547</v>
      </c>
      <c r="R54" s="129">
        <v>15.74408848</v>
      </c>
      <c r="S54" s="129">
        <v>113.9450398</v>
      </c>
      <c r="T54" s="129">
        <v>34.63257402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34030.769342090003</v>
      </c>
      <c r="C55" s="129">
        <v>976.54494276000003</v>
      </c>
      <c r="D55" s="129">
        <v>163.33668334000001</v>
      </c>
      <c r="E55" s="129">
        <v>3937.2743067599999</v>
      </c>
      <c r="F55" s="129">
        <v>329.00095150999999</v>
      </c>
      <c r="G55" s="129">
        <v>27.572223910000002</v>
      </c>
      <c r="H55" s="129">
        <v>3850.3166119699999</v>
      </c>
      <c r="I55" s="129">
        <v>13091.41208357</v>
      </c>
      <c r="J55" s="129">
        <v>4198.6303831300002</v>
      </c>
      <c r="K55" s="129">
        <v>875.24800966999999</v>
      </c>
      <c r="L55" s="129">
        <v>226.46638487999999</v>
      </c>
      <c r="M55" s="173" t="s">
        <v>189</v>
      </c>
      <c r="N55" s="129">
        <v>4396.2125723999998</v>
      </c>
      <c r="O55" s="129">
        <v>766.81794597999999</v>
      </c>
      <c r="P55" s="129">
        <v>1031.21542374</v>
      </c>
      <c r="Q55" s="129">
        <v>2.6315384599999998</v>
      </c>
      <c r="R55" s="129">
        <v>14.350874210000001</v>
      </c>
      <c r="S55" s="129">
        <v>91.833983529999998</v>
      </c>
      <c r="T55" s="129">
        <v>51.904422269999998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33365.523042879999</v>
      </c>
      <c r="C56" s="129">
        <v>859.46624767000003</v>
      </c>
      <c r="D56" s="129">
        <v>118.08944012000001</v>
      </c>
      <c r="E56" s="129">
        <v>3906.8242889600001</v>
      </c>
      <c r="F56" s="129">
        <v>316.29619573999997</v>
      </c>
      <c r="G56" s="129">
        <v>23.545006359999999</v>
      </c>
      <c r="H56" s="129">
        <v>3825.5833343300001</v>
      </c>
      <c r="I56" s="129">
        <v>12919.25448001</v>
      </c>
      <c r="J56" s="129">
        <v>4005.1636603500001</v>
      </c>
      <c r="K56" s="129">
        <v>872.49228168000002</v>
      </c>
      <c r="L56" s="129">
        <v>230.36509226999999</v>
      </c>
      <c r="M56" s="173" t="s">
        <v>189</v>
      </c>
      <c r="N56" s="129">
        <v>4599.2107842900004</v>
      </c>
      <c r="O56" s="129">
        <v>721.77775653000003</v>
      </c>
      <c r="P56" s="129">
        <v>800.43898999999999</v>
      </c>
      <c r="Q56" s="129">
        <v>2.63591153</v>
      </c>
      <c r="R56" s="129">
        <v>11.94500607</v>
      </c>
      <c r="S56" s="129">
        <v>92.022099060000002</v>
      </c>
      <c r="T56" s="129">
        <v>60.412467909999997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35821.282872340002</v>
      </c>
      <c r="C57" s="129">
        <v>850.26236774999995</v>
      </c>
      <c r="D57" s="129">
        <v>119.21388931</v>
      </c>
      <c r="E57" s="129">
        <v>4082.6483999500001</v>
      </c>
      <c r="F57" s="129">
        <v>348.87691985999999</v>
      </c>
      <c r="G57" s="129">
        <v>12.02829223</v>
      </c>
      <c r="H57" s="129">
        <v>4263.6797338899996</v>
      </c>
      <c r="I57" s="129">
        <v>13769.39096635</v>
      </c>
      <c r="J57" s="129">
        <v>4328.21594946</v>
      </c>
      <c r="K57" s="129">
        <v>939.20040602999995</v>
      </c>
      <c r="L57" s="129">
        <v>238.39976801</v>
      </c>
      <c r="M57" s="173" t="s">
        <v>189</v>
      </c>
      <c r="N57" s="129">
        <v>5100.3428847699997</v>
      </c>
      <c r="O57" s="129">
        <v>750.27239965000001</v>
      </c>
      <c r="P57" s="129">
        <v>828.73042755999995</v>
      </c>
      <c r="Q57" s="129">
        <v>3.0038579200000002</v>
      </c>
      <c r="R57" s="129">
        <v>11.99637278</v>
      </c>
      <c r="S57" s="129">
        <v>111.2084736</v>
      </c>
      <c r="T57" s="129">
        <v>63.811763220000003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33901.273528539998</v>
      </c>
      <c r="C58" s="129">
        <v>881.52781160999996</v>
      </c>
      <c r="D58" s="129">
        <v>117.67959856</v>
      </c>
      <c r="E58" s="129">
        <v>4096.7832682999997</v>
      </c>
      <c r="F58" s="129">
        <v>310.74943954999998</v>
      </c>
      <c r="G58" s="129">
        <v>11.87751873</v>
      </c>
      <c r="H58" s="129">
        <v>3776.6331897599998</v>
      </c>
      <c r="I58" s="129">
        <v>12925.451692230001</v>
      </c>
      <c r="J58" s="129">
        <v>4202.6109120399997</v>
      </c>
      <c r="K58" s="129">
        <v>895.24761220000005</v>
      </c>
      <c r="L58" s="129">
        <v>242.71692135999999</v>
      </c>
      <c r="M58" s="173" t="s">
        <v>189</v>
      </c>
      <c r="N58" s="129">
        <v>4598.5320544200003</v>
      </c>
      <c r="O58" s="129">
        <v>848.02219218000005</v>
      </c>
      <c r="P58" s="129">
        <v>844.55932411000003</v>
      </c>
      <c r="Q58" s="129">
        <v>3.1467569200000001</v>
      </c>
      <c r="R58" s="129">
        <v>14.493832680000001</v>
      </c>
      <c r="S58" s="129">
        <v>75.666735090000003</v>
      </c>
      <c r="T58" s="129">
        <v>55.574668799999998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32815.238046159997</v>
      </c>
      <c r="C59" s="129">
        <v>890.06102124999995</v>
      </c>
      <c r="D59" s="129">
        <v>118.82328692999999</v>
      </c>
      <c r="E59" s="129">
        <v>3968.9351740900001</v>
      </c>
      <c r="F59" s="129">
        <v>321.76171771999998</v>
      </c>
      <c r="G59" s="129">
        <v>11.19770158</v>
      </c>
      <c r="H59" s="129">
        <v>3490.6585826800001</v>
      </c>
      <c r="I59" s="129">
        <v>12390.387202780001</v>
      </c>
      <c r="J59" s="129">
        <v>4204.4304443999999</v>
      </c>
      <c r="K59" s="129">
        <v>837.37904937999997</v>
      </c>
      <c r="L59" s="129">
        <v>243.49964661000001</v>
      </c>
      <c r="M59" s="173" t="s">
        <v>189</v>
      </c>
      <c r="N59" s="129">
        <v>4570.7032678799997</v>
      </c>
      <c r="O59" s="129">
        <v>851.28579669999999</v>
      </c>
      <c r="P59" s="129">
        <v>830.49583556000005</v>
      </c>
      <c r="Q59" s="129">
        <v>3.17196152</v>
      </c>
      <c r="R59" s="129">
        <v>12.361350099999999</v>
      </c>
      <c r="S59" s="129">
        <v>34.505972419999999</v>
      </c>
      <c r="T59" s="129">
        <v>35.580034560000001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41925.52707846</v>
      </c>
      <c r="C60" s="129">
        <v>1490.4920086899999</v>
      </c>
      <c r="D60" s="129">
        <v>120.47596803</v>
      </c>
      <c r="E60" s="129">
        <v>5229.5128409299996</v>
      </c>
      <c r="F60" s="129">
        <v>442.91604475000003</v>
      </c>
      <c r="G60" s="129">
        <v>13.33508683</v>
      </c>
      <c r="H60" s="129">
        <v>3925.7886391400002</v>
      </c>
      <c r="I60" s="129">
        <v>14794.220162670001</v>
      </c>
      <c r="J60" s="129">
        <v>6290.0017778700003</v>
      </c>
      <c r="K60" s="129">
        <v>1190.67755969</v>
      </c>
      <c r="L60" s="129">
        <v>284.51405964000003</v>
      </c>
      <c r="M60" s="173" t="s">
        <v>189</v>
      </c>
      <c r="N60" s="129">
        <v>6095.4844881500003</v>
      </c>
      <c r="O60" s="129">
        <v>1073.0396693299999</v>
      </c>
      <c r="P60" s="129">
        <v>838.53245648999996</v>
      </c>
      <c r="Q60" s="129">
        <v>5.47494674</v>
      </c>
      <c r="R60" s="129">
        <v>13.136707360000001</v>
      </c>
      <c r="S60" s="129">
        <v>60.022871340000002</v>
      </c>
      <c r="T60" s="129">
        <v>57.901790810000001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37812.619415779998</v>
      </c>
      <c r="C61" s="129">
        <v>1451.5722058399999</v>
      </c>
      <c r="D61" s="129">
        <v>120.36995408999999</v>
      </c>
      <c r="E61" s="129">
        <v>4527.5566942799996</v>
      </c>
      <c r="F61" s="129">
        <v>395.55110395000003</v>
      </c>
      <c r="G61" s="129">
        <v>10.490596200000001</v>
      </c>
      <c r="H61" s="129">
        <v>3822.19630465</v>
      </c>
      <c r="I61" s="129">
        <v>13570.088177879999</v>
      </c>
      <c r="J61" s="129">
        <v>5145.3754623900004</v>
      </c>
      <c r="K61" s="129">
        <v>1063.23040722</v>
      </c>
      <c r="L61" s="129">
        <v>184.32695197000001</v>
      </c>
      <c r="M61" s="173" t="s">
        <v>189</v>
      </c>
      <c r="N61" s="129">
        <v>5527.6377896900003</v>
      </c>
      <c r="O61" s="129">
        <v>997.57568432999994</v>
      </c>
      <c r="P61" s="129">
        <v>845.53847532999998</v>
      </c>
      <c r="Q61" s="129">
        <v>4.5835353200000002</v>
      </c>
      <c r="R61" s="129">
        <v>18.22407463</v>
      </c>
      <c r="S61" s="129">
        <v>52.343459609999996</v>
      </c>
      <c r="T61" s="129">
        <v>75.958538399999995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34047.199446240003</v>
      </c>
      <c r="C62" s="129">
        <v>1434.07973212</v>
      </c>
      <c r="D62" s="129">
        <v>119.75323284</v>
      </c>
      <c r="E62" s="129">
        <v>4277.2999951600004</v>
      </c>
      <c r="F62" s="129">
        <v>370.96851606000001</v>
      </c>
      <c r="G62" s="129">
        <v>15.88289587</v>
      </c>
      <c r="H62" s="129">
        <v>3748.3936156300001</v>
      </c>
      <c r="I62" s="129">
        <v>13031.644390289999</v>
      </c>
      <c r="J62" s="129">
        <v>3666.1429344899998</v>
      </c>
      <c r="K62" s="129">
        <v>969.03582518999997</v>
      </c>
      <c r="L62" s="129">
        <v>174.44173459000001</v>
      </c>
      <c r="M62" s="173" t="s">
        <v>189</v>
      </c>
      <c r="N62" s="129">
        <v>4280.0204573299998</v>
      </c>
      <c r="O62" s="129">
        <v>957.72153156000002</v>
      </c>
      <c r="P62" s="129">
        <v>874.69267261000005</v>
      </c>
      <c r="Q62" s="129">
        <v>4.1087139300000004</v>
      </c>
      <c r="R62" s="129">
        <v>11.693411559999999</v>
      </c>
      <c r="S62" s="129">
        <v>48.262790109999997</v>
      </c>
      <c r="T62" s="129">
        <v>63.056996900000001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22464.850874380001</v>
      </c>
      <c r="C63" s="129">
        <v>1436.23058431</v>
      </c>
      <c r="D63" s="129">
        <v>119.50004638</v>
      </c>
      <c r="E63" s="129">
        <v>3578.98231622</v>
      </c>
      <c r="F63" s="129">
        <v>236.34888253</v>
      </c>
      <c r="G63" s="129">
        <v>16.388376170000001</v>
      </c>
      <c r="H63" s="129">
        <v>887.86947750000002</v>
      </c>
      <c r="I63" s="129">
        <v>6407.7858335700002</v>
      </c>
      <c r="J63" s="129">
        <v>4561.5916530000004</v>
      </c>
      <c r="K63" s="129">
        <v>656.29078841</v>
      </c>
      <c r="L63" s="129">
        <v>165.53416838999999</v>
      </c>
      <c r="M63" s="173" t="s">
        <v>189</v>
      </c>
      <c r="N63" s="129">
        <v>3675.5295923200001</v>
      </c>
      <c r="O63" s="129">
        <v>546.73665788000005</v>
      </c>
      <c r="P63" s="129">
        <v>104.18125157</v>
      </c>
      <c r="Q63" s="129">
        <v>4.1517355299999998</v>
      </c>
      <c r="R63" s="129">
        <v>11.294716579999999</v>
      </c>
      <c r="S63" s="129">
        <v>32.214036120000003</v>
      </c>
      <c r="T63" s="129">
        <v>24.220757899999999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23201.426497960001</v>
      </c>
      <c r="C64" s="129">
        <v>1471.65253409</v>
      </c>
      <c r="D64" s="129">
        <v>121.17485885000001</v>
      </c>
      <c r="E64" s="129">
        <v>3481.21979556</v>
      </c>
      <c r="F64" s="129">
        <v>1265.5274748700001</v>
      </c>
      <c r="G64" s="129">
        <v>9.2903789400000001</v>
      </c>
      <c r="H64" s="129">
        <v>877.82789201000003</v>
      </c>
      <c r="I64" s="129">
        <v>6129.8425386199997</v>
      </c>
      <c r="J64" s="129">
        <v>4600.8025609099996</v>
      </c>
      <c r="K64" s="129">
        <v>607.13771698000005</v>
      </c>
      <c r="L64" s="129">
        <v>158.1311886</v>
      </c>
      <c r="M64" s="173" t="s">
        <v>189</v>
      </c>
      <c r="N64" s="129">
        <v>3660.1845105399998</v>
      </c>
      <c r="O64" s="129">
        <v>589.54900671999997</v>
      </c>
      <c r="P64" s="129">
        <v>150.34551260000001</v>
      </c>
      <c r="Q64" s="129">
        <v>4.1394992300000002</v>
      </c>
      <c r="R64" s="129">
        <v>18.471187050000001</v>
      </c>
      <c r="S64" s="129">
        <v>22.043691750000001</v>
      </c>
      <c r="T64" s="129">
        <v>34.08615064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23528.304371260001</v>
      </c>
      <c r="C65" s="129">
        <v>1493.9121690899999</v>
      </c>
      <c r="D65" s="129">
        <v>79.176436390000006</v>
      </c>
      <c r="E65" s="129">
        <v>3509.1006770899999</v>
      </c>
      <c r="F65" s="129">
        <v>1277.9138406300001</v>
      </c>
      <c r="G65" s="129">
        <v>34.321581170000002</v>
      </c>
      <c r="H65" s="129">
        <v>818.85158454999998</v>
      </c>
      <c r="I65" s="129">
        <v>6232.7463834099999</v>
      </c>
      <c r="J65" s="129">
        <v>4746.0035920399996</v>
      </c>
      <c r="K65" s="129">
        <v>647.45280244000003</v>
      </c>
      <c r="L65" s="129">
        <v>91.100252119999993</v>
      </c>
      <c r="M65" s="173" t="s">
        <v>189</v>
      </c>
      <c r="N65" s="129">
        <v>3766.38822549</v>
      </c>
      <c r="O65" s="129">
        <v>646.07305080000003</v>
      </c>
      <c r="P65" s="129">
        <v>151.99619311999999</v>
      </c>
      <c r="Q65" s="129">
        <v>4.3028864999999996</v>
      </c>
      <c r="R65" s="129">
        <v>10.54800706</v>
      </c>
      <c r="S65" s="129">
        <v>2.8106177099999998</v>
      </c>
      <c r="T65" s="129">
        <v>15.606071650000001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23247.366300049998</v>
      </c>
      <c r="C66" s="129">
        <v>1563.5193275199999</v>
      </c>
      <c r="D66" s="129">
        <v>79.625751500000007</v>
      </c>
      <c r="E66" s="129">
        <v>3461.6364799500002</v>
      </c>
      <c r="F66" s="129">
        <v>1278.82398291</v>
      </c>
      <c r="G66" s="129">
        <v>71.455508019999996</v>
      </c>
      <c r="H66" s="129">
        <v>807.50998613000002</v>
      </c>
      <c r="I66" s="129">
        <v>6003.3904870300003</v>
      </c>
      <c r="J66" s="129">
        <v>4651.1000889799998</v>
      </c>
      <c r="K66" s="129">
        <v>634.72926978999999</v>
      </c>
      <c r="L66" s="129">
        <v>59.418207639999999</v>
      </c>
      <c r="M66" s="173" t="s">
        <v>189</v>
      </c>
      <c r="N66" s="129">
        <v>3765.0711792500001</v>
      </c>
      <c r="O66" s="129">
        <v>686.73111859999995</v>
      </c>
      <c r="P66" s="129">
        <v>155.19998623999999</v>
      </c>
      <c r="Q66" s="129">
        <v>4.1141282700000001</v>
      </c>
      <c r="R66" s="129">
        <v>14.944805779999999</v>
      </c>
      <c r="S66" s="129">
        <v>0.26967139000000001</v>
      </c>
      <c r="T66" s="129">
        <v>9.8263210500000007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23440.178216230001</v>
      </c>
      <c r="C67" s="129">
        <v>1526.0509571099999</v>
      </c>
      <c r="D67" s="129">
        <v>71.115219980000006</v>
      </c>
      <c r="E67" s="129">
        <v>3631.8608451</v>
      </c>
      <c r="F67" s="129">
        <v>1288.93681354</v>
      </c>
      <c r="G67" s="129">
        <v>72.282971239999995</v>
      </c>
      <c r="H67" s="129">
        <v>835.04659995999998</v>
      </c>
      <c r="I67" s="129">
        <v>6075.8199262999997</v>
      </c>
      <c r="J67" s="129">
        <v>4596.9901606900003</v>
      </c>
      <c r="K67" s="129">
        <v>647.53556590000005</v>
      </c>
      <c r="L67" s="129">
        <v>51.252305749999998</v>
      </c>
      <c r="M67" s="173" t="s">
        <v>189</v>
      </c>
      <c r="N67" s="129">
        <v>3735.6345249300002</v>
      </c>
      <c r="O67" s="129">
        <v>705.89517513999999</v>
      </c>
      <c r="P67" s="129">
        <v>152.19223077999999</v>
      </c>
      <c r="Q67" s="129">
        <v>4.1851834300000004</v>
      </c>
      <c r="R67" s="129">
        <v>19.748520989999999</v>
      </c>
      <c r="S67" s="129">
        <v>0.23883267</v>
      </c>
      <c r="T67" s="129">
        <v>25.392382720000001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24635.635416870002</v>
      </c>
      <c r="C68" s="129">
        <v>2156.1547396199999</v>
      </c>
      <c r="D68" s="129">
        <v>72.561860420000002</v>
      </c>
      <c r="E68" s="129">
        <v>3658.9256876200002</v>
      </c>
      <c r="F68" s="129">
        <v>1338.59561985</v>
      </c>
      <c r="G68" s="129">
        <v>108.90250358</v>
      </c>
      <c r="H68" s="129">
        <v>805.97347941999999</v>
      </c>
      <c r="I68" s="129">
        <v>5916.8103761499997</v>
      </c>
      <c r="J68" s="129">
        <v>4820.9033605599998</v>
      </c>
      <c r="K68" s="129">
        <v>694.81891002999998</v>
      </c>
      <c r="L68" s="129">
        <v>51.784193479999999</v>
      </c>
      <c r="M68" s="173" t="s">
        <v>189</v>
      </c>
      <c r="N68" s="129">
        <v>4083.2310993199999</v>
      </c>
      <c r="O68" s="129">
        <v>721.57874458000003</v>
      </c>
      <c r="P68" s="129">
        <v>153.03072295000001</v>
      </c>
      <c r="Q68" s="129">
        <v>2.0005999999999999E-2</v>
      </c>
      <c r="R68" s="129">
        <v>14.502579799999999</v>
      </c>
      <c r="S68" s="129">
        <v>4.1326122999999999</v>
      </c>
      <c r="T68" s="129">
        <v>33.708921189999998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24899.09893928</v>
      </c>
      <c r="C69" s="129">
        <v>2147.6940427</v>
      </c>
      <c r="D69" s="129">
        <v>72.402105779999999</v>
      </c>
      <c r="E69" s="129">
        <v>3708.4555156299998</v>
      </c>
      <c r="F69" s="129">
        <v>1346.37004383</v>
      </c>
      <c r="G69" s="129">
        <v>117.24225171000001</v>
      </c>
      <c r="H69" s="129">
        <v>909.62987769999995</v>
      </c>
      <c r="I69" s="129">
        <v>5805.1495189699999</v>
      </c>
      <c r="J69" s="129">
        <v>4845.9275737400003</v>
      </c>
      <c r="K69" s="129">
        <v>730.84724620999998</v>
      </c>
      <c r="L69" s="129">
        <v>51.555125349999997</v>
      </c>
      <c r="M69" s="173" t="s">
        <v>189</v>
      </c>
      <c r="N69" s="129">
        <v>4206.2022325999997</v>
      </c>
      <c r="O69" s="129">
        <v>744.88626956999997</v>
      </c>
      <c r="P69" s="129">
        <v>152.43666431</v>
      </c>
      <c r="Q69" s="129">
        <v>2.6940740000000001E-2</v>
      </c>
      <c r="R69" s="129">
        <v>13.31221307</v>
      </c>
      <c r="S69" s="129">
        <v>7.4918876299999999</v>
      </c>
      <c r="T69" s="129">
        <v>39.469429740000002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23762.259074580001</v>
      </c>
      <c r="C70" s="129">
        <v>2073.7655520200001</v>
      </c>
      <c r="D70" s="129">
        <v>73.860465270000006</v>
      </c>
      <c r="E70" s="129">
        <v>3888.32706908</v>
      </c>
      <c r="F70" s="129">
        <v>1383.2407159700001</v>
      </c>
      <c r="G70" s="129">
        <v>128.18665153000001</v>
      </c>
      <c r="H70" s="129">
        <v>776.57978911999999</v>
      </c>
      <c r="I70" s="129">
        <v>5569.2214807</v>
      </c>
      <c r="J70" s="129">
        <v>4648.3382642099996</v>
      </c>
      <c r="K70" s="129">
        <v>802.11833698999999</v>
      </c>
      <c r="L70" s="129">
        <v>44.445994820000003</v>
      </c>
      <c r="M70" s="173" t="s">
        <v>189</v>
      </c>
      <c r="N70" s="129">
        <v>3938.0266064500001</v>
      </c>
      <c r="O70" s="129">
        <v>332.61331995</v>
      </c>
      <c r="P70" s="129">
        <v>56.351760990000002</v>
      </c>
      <c r="Q70" s="129">
        <v>5.6095319999999997E-2</v>
      </c>
      <c r="R70" s="129">
        <v>15.205932580000001</v>
      </c>
      <c r="S70" s="129">
        <v>17.321416039999999</v>
      </c>
      <c r="T70" s="129">
        <v>14.59962354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24300.683152360001</v>
      </c>
      <c r="C71" s="129">
        <v>2171.8431649700001</v>
      </c>
      <c r="D71" s="129">
        <v>72.537181090000004</v>
      </c>
      <c r="E71" s="129">
        <v>3861.0504962300001</v>
      </c>
      <c r="F71" s="129">
        <v>1430.59734392</v>
      </c>
      <c r="G71" s="129">
        <v>133.87415892999999</v>
      </c>
      <c r="H71" s="129">
        <v>820.67810708000002</v>
      </c>
      <c r="I71" s="129">
        <v>5627.4197171799997</v>
      </c>
      <c r="J71" s="129">
        <v>4753.4952737100002</v>
      </c>
      <c r="K71" s="129">
        <v>848.90512908999995</v>
      </c>
      <c r="L71" s="129">
        <v>45.269323550000003</v>
      </c>
      <c r="M71" s="173" t="s">
        <v>189</v>
      </c>
      <c r="N71" s="129">
        <v>4059.3917439299998</v>
      </c>
      <c r="O71" s="129">
        <v>339.57219176000001</v>
      </c>
      <c r="P71" s="129">
        <v>64.687839190000005</v>
      </c>
      <c r="Q71" s="129">
        <v>0.10278582</v>
      </c>
      <c r="R71" s="129">
        <v>15.00685041</v>
      </c>
      <c r="S71" s="129">
        <v>24.920108079999999</v>
      </c>
      <c r="T71" s="129">
        <v>31.33173742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24621.382999459998</v>
      </c>
      <c r="C72" s="129">
        <v>1943.76830561</v>
      </c>
      <c r="D72" s="129">
        <v>73.889093119999998</v>
      </c>
      <c r="E72" s="129">
        <v>3935.4713525900002</v>
      </c>
      <c r="F72" s="129">
        <v>1234.0995359999999</v>
      </c>
      <c r="G72" s="129">
        <v>168.50836934</v>
      </c>
      <c r="H72" s="129">
        <v>768.42289547999997</v>
      </c>
      <c r="I72" s="129">
        <v>5765.8156526800003</v>
      </c>
      <c r="J72" s="129">
        <v>4935.7000586499998</v>
      </c>
      <c r="K72" s="129">
        <v>913.55905937</v>
      </c>
      <c r="L72" s="129">
        <v>46.673344970000002</v>
      </c>
      <c r="M72" s="173" t="s">
        <v>189</v>
      </c>
      <c r="N72" s="129">
        <v>4318.68962655</v>
      </c>
      <c r="O72" s="129">
        <v>364.58823887</v>
      </c>
      <c r="P72" s="129">
        <v>70.078139480000004</v>
      </c>
      <c r="Q72" s="129">
        <v>6.359368E-2</v>
      </c>
      <c r="R72" s="129">
        <v>8.78793969</v>
      </c>
      <c r="S72" s="129">
        <v>43.958318920000004</v>
      </c>
      <c r="T72" s="129">
        <v>29.309474460000001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24151.516069239999</v>
      </c>
      <c r="C73" s="129">
        <v>2029.0918484399999</v>
      </c>
      <c r="D73" s="129">
        <v>72.537180520000007</v>
      </c>
      <c r="E73" s="129">
        <v>4438.34971167</v>
      </c>
      <c r="F73" s="129">
        <v>1213.3561661900001</v>
      </c>
      <c r="G73" s="129">
        <v>164.62553183</v>
      </c>
      <c r="H73" s="129">
        <v>844.19327237000005</v>
      </c>
      <c r="I73" s="129">
        <v>5538.07091915</v>
      </c>
      <c r="J73" s="129">
        <v>4125.0573009199998</v>
      </c>
      <c r="K73" s="129">
        <v>896.98447294000005</v>
      </c>
      <c r="L73" s="129">
        <v>29.273382770000001</v>
      </c>
      <c r="M73" s="173" t="s">
        <v>189</v>
      </c>
      <c r="N73" s="129">
        <v>4229.8605532800002</v>
      </c>
      <c r="O73" s="129">
        <v>350.42768249</v>
      </c>
      <c r="P73" s="129">
        <v>78.898594020000004</v>
      </c>
      <c r="Q73" s="129">
        <v>5.427092E-2</v>
      </c>
      <c r="R73" s="129">
        <v>49.854065499999997</v>
      </c>
      <c r="S73" s="129">
        <v>58.673354869999997</v>
      </c>
      <c r="T73" s="129">
        <v>32.207761359999999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23284.832884529998</v>
      </c>
      <c r="C74" s="129">
        <v>2073.39015526</v>
      </c>
      <c r="D74" s="129">
        <v>73.935671420000006</v>
      </c>
      <c r="E74" s="129">
        <v>4416.9147569999996</v>
      </c>
      <c r="F74" s="129">
        <v>1154.16215702</v>
      </c>
      <c r="G74" s="129">
        <v>156.77847118</v>
      </c>
      <c r="H74" s="129">
        <v>788.86056733999999</v>
      </c>
      <c r="I74" s="129">
        <v>5336.196559</v>
      </c>
      <c r="J74" s="129">
        <v>3916.7760649799998</v>
      </c>
      <c r="K74" s="129">
        <v>872.88478798000006</v>
      </c>
      <c r="L74" s="129">
        <v>27.045352879999999</v>
      </c>
      <c r="M74" s="173" t="s">
        <v>189</v>
      </c>
      <c r="N74" s="129">
        <v>3919.1567003099999</v>
      </c>
      <c r="O74" s="129">
        <v>337.66531993000001</v>
      </c>
      <c r="P74" s="129">
        <v>76.441244510000004</v>
      </c>
      <c r="Q74" s="129">
        <v>6.757341E-2</v>
      </c>
      <c r="R74" s="129">
        <v>50.721687719999998</v>
      </c>
      <c r="S74" s="129">
        <v>69.615191499999995</v>
      </c>
      <c r="T74" s="129">
        <v>14.22062309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22178.40153549</v>
      </c>
      <c r="C75" s="129">
        <v>2162.20546324</v>
      </c>
      <c r="D75" s="129">
        <v>75.557902780000006</v>
      </c>
      <c r="E75" s="129">
        <v>4185.6842048099998</v>
      </c>
      <c r="F75" s="129">
        <v>1124.6829779100001</v>
      </c>
      <c r="G75" s="129">
        <v>181.30601490000001</v>
      </c>
      <c r="H75" s="129">
        <v>817.68866390000005</v>
      </c>
      <c r="I75" s="129">
        <v>5145.7318250600001</v>
      </c>
      <c r="J75" s="129">
        <v>3072.5825866700002</v>
      </c>
      <c r="K75" s="129">
        <v>877.12496823000004</v>
      </c>
      <c r="L75" s="129">
        <v>27.46264386</v>
      </c>
      <c r="M75" s="173" t="s">
        <v>189</v>
      </c>
      <c r="N75" s="129">
        <v>3958.7749497099999</v>
      </c>
      <c r="O75" s="129">
        <v>338.57933668999999</v>
      </c>
      <c r="P75" s="129">
        <v>77.972835900000007</v>
      </c>
      <c r="Q75" s="129">
        <v>5.1795040000000001E-2</v>
      </c>
      <c r="R75" s="129">
        <v>49.296287489999997</v>
      </c>
      <c r="S75" s="129">
        <v>72.568153219999999</v>
      </c>
      <c r="T75" s="129">
        <v>11.13092608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21673.1787147</v>
      </c>
      <c r="C76" s="129">
        <v>2260.99629362</v>
      </c>
      <c r="D76" s="129">
        <v>75.362326469999999</v>
      </c>
      <c r="E76" s="129">
        <v>3991.6164977499998</v>
      </c>
      <c r="F76" s="129">
        <v>1101.1575218999999</v>
      </c>
      <c r="G76" s="129">
        <v>207.41650552999999</v>
      </c>
      <c r="H76" s="129">
        <v>748.32483521999995</v>
      </c>
      <c r="I76" s="129">
        <v>5158.5528340499995</v>
      </c>
      <c r="J76" s="129">
        <v>2840.7007404800001</v>
      </c>
      <c r="K76" s="129">
        <v>870.68085857999995</v>
      </c>
      <c r="L76" s="129">
        <v>27.381046550000001</v>
      </c>
      <c r="M76" s="173" t="s">
        <v>189</v>
      </c>
      <c r="N76" s="129">
        <v>3873.9293054099999</v>
      </c>
      <c r="O76" s="129">
        <v>334.45241383000001</v>
      </c>
      <c r="P76" s="129">
        <v>77.646139890000001</v>
      </c>
      <c r="Q76" s="129">
        <v>4.0932980000000001E-2</v>
      </c>
      <c r="R76" s="129">
        <v>48.017429989999997</v>
      </c>
      <c r="S76" s="129">
        <v>53.928454250000001</v>
      </c>
      <c r="T76" s="129">
        <v>2.9745781999999998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20898.64104681</v>
      </c>
      <c r="C77" s="129">
        <v>2290.9586137800002</v>
      </c>
      <c r="D77" s="129">
        <v>73.946375189999998</v>
      </c>
      <c r="E77" s="129">
        <v>3835.6257520899999</v>
      </c>
      <c r="F77" s="129">
        <v>0.22856019</v>
      </c>
      <c r="G77" s="129">
        <v>202.26604456000001</v>
      </c>
      <c r="H77" s="129">
        <v>793.10205681000002</v>
      </c>
      <c r="I77" s="129">
        <v>5565.2043191900002</v>
      </c>
      <c r="J77" s="129">
        <v>2913.2944006100001</v>
      </c>
      <c r="K77" s="129">
        <v>873.15279592000002</v>
      </c>
      <c r="L77" s="129">
        <v>26.971692959999999</v>
      </c>
      <c r="M77" s="173" t="s">
        <v>189</v>
      </c>
      <c r="N77" s="129">
        <v>3811.3101175400002</v>
      </c>
      <c r="O77" s="129">
        <v>345.03366951999999</v>
      </c>
      <c r="P77" s="129">
        <v>82.930079649999996</v>
      </c>
      <c r="Q77" s="129">
        <v>0.11475834</v>
      </c>
      <c r="R77" s="129">
        <v>50.142231979999998</v>
      </c>
      <c r="S77" s="129">
        <v>27.409294079999999</v>
      </c>
      <c r="T77" s="129">
        <v>6.9502844000000001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21165.654564969998</v>
      </c>
      <c r="C78" s="129">
        <v>2359.0030305999999</v>
      </c>
      <c r="D78" s="129">
        <v>72.353707659999998</v>
      </c>
      <c r="E78" s="129">
        <v>4039.6575253999999</v>
      </c>
      <c r="F78" s="129">
        <v>0.24089014</v>
      </c>
      <c r="G78" s="129">
        <v>211.05828685</v>
      </c>
      <c r="H78" s="129">
        <v>681.00933084999997</v>
      </c>
      <c r="I78" s="129">
        <v>5397.5993831899996</v>
      </c>
      <c r="J78" s="129">
        <v>2951.4164099499999</v>
      </c>
      <c r="K78" s="129">
        <v>931.07702305999999</v>
      </c>
      <c r="L78" s="129">
        <v>26.713751460000001</v>
      </c>
      <c r="M78" s="173" t="s">
        <v>189</v>
      </c>
      <c r="N78" s="129">
        <v>3904.7651206599999</v>
      </c>
      <c r="O78" s="129">
        <v>368.80614007000003</v>
      </c>
      <c r="P78" s="129">
        <v>150.73849215000001</v>
      </c>
      <c r="Q78" s="129">
        <v>1.135473E-2</v>
      </c>
      <c r="R78" s="129">
        <v>51.905719769999997</v>
      </c>
      <c r="S78" s="129">
        <v>6.9543540200000002</v>
      </c>
      <c r="T78" s="129">
        <v>12.34404441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21637.618680079999</v>
      </c>
      <c r="C79" s="129">
        <v>2336.3109708799998</v>
      </c>
      <c r="D79" s="129">
        <v>71.724369839999994</v>
      </c>
      <c r="E79" s="129">
        <v>4316.0587602699998</v>
      </c>
      <c r="F79" s="129">
        <v>11.76126221</v>
      </c>
      <c r="G79" s="129">
        <v>213.49390829999999</v>
      </c>
      <c r="H79" s="129">
        <v>688.74722659999998</v>
      </c>
      <c r="I79" s="129">
        <v>5407.8627961900002</v>
      </c>
      <c r="J79" s="129">
        <v>3019.30924641</v>
      </c>
      <c r="K79" s="129">
        <v>863.45495888999994</v>
      </c>
      <c r="L79" s="129">
        <v>27.62989825</v>
      </c>
      <c r="M79" s="173" t="s">
        <v>189</v>
      </c>
      <c r="N79" s="129">
        <v>3929.7326963599999</v>
      </c>
      <c r="O79" s="129">
        <v>368.75941375999997</v>
      </c>
      <c r="P79" s="129">
        <v>295.94998652999999</v>
      </c>
      <c r="Q79" s="129">
        <v>4.3956189999999999E-2</v>
      </c>
      <c r="R79" s="129">
        <v>50.462289409999997</v>
      </c>
      <c r="S79" s="129">
        <v>6.3455737399999999</v>
      </c>
      <c r="T79" s="129">
        <v>29.971366249999999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20950.170066120001</v>
      </c>
      <c r="C80" s="129">
        <v>2310.22198359</v>
      </c>
      <c r="D80" s="129">
        <v>70.109147489999998</v>
      </c>
      <c r="E80" s="129">
        <v>4365.2325168799998</v>
      </c>
      <c r="F80" s="129">
        <v>11.857466820000001</v>
      </c>
      <c r="G80" s="129">
        <v>210.24452395</v>
      </c>
      <c r="H80" s="129">
        <v>706.04114669000001</v>
      </c>
      <c r="I80" s="129">
        <v>5463.4995451300001</v>
      </c>
      <c r="J80" s="129">
        <v>2972.9473647599998</v>
      </c>
      <c r="K80" s="129">
        <v>231.35574975</v>
      </c>
      <c r="L80" s="129">
        <v>26.300053009999999</v>
      </c>
      <c r="M80" s="173" t="s">
        <v>189</v>
      </c>
      <c r="N80" s="129">
        <v>3915.7862421899999</v>
      </c>
      <c r="O80" s="129">
        <v>365.68406420999997</v>
      </c>
      <c r="P80" s="129">
        <v>232.56471868</v>
      </c>
      <c r="Q80" s="129">
        <v>9.4929330000000006E-2</v>
      </c>
      <c r="R80" s="129">
        <v>57.359846879999999</v>
      </c>
      <c r="S80" s="129">
        <v>9.0397807199999995</v>
      </c>
      <c r="T80" s="129">
        <v>1.83098604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20709.38045253</v>
      </c>
      <c r="C81" s="129">
        <v>2199.9247081100002</v>
      </c>
      <c r="D81" s="129">
        <v>69.448737890000004</v>
      </c>
      <c r="E81" s="129">
        <v>4186.1811877</v>
      </c>
      <c r="F81" s="129">
        <v>11.76759049</v>
      </c>
      <c r="G81" s="129">
        <v>212.32139395999999</v>
      </c>
      <c r="H81" s="129">
        <v>722.15233640999998</v>
      </c>
      <c r="I81" s="129">
        <v>5551.0246468799996</v>
      </c>
      <c r="J81" s="129">
        <v>2916.6045671699999</v>
      </c>
      <c r="K81" s="129">
        <v>237.78952613999999</v>
      </c>
      <c r="L81" s="129">
        <v>25.339153360000001</v>
      </c>
      <c r="M81" s="173" t="s">
        <v>189</v>
      </c>
      <c r="N81" s="129">
        <v>3914.0028483999999</v>
      </c>
      <c r="O81" s="129">
        <v>369.07409002000003</v>
      </c>
      <c r="P81" s="129">
        <v>225.27172625</v>
      </c>
      <c r="Q81" s="129">
        <v>0.13457999000000001</v>
      </c>
      <c r="R81" s="129">
        <v>56.047555840000001</v>
      </c>
      <c r="S81" s="129">
        <v>9.7306395400000003</v>
      </c>
      <c r="T81" s="129">
        <v>2.5651643800000001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20351.80463934</v>
      </c>
      <c r="C82" s="129">
        <v>1707.6241442400001</v>
      </c>
      <c r="D82" s="129">
        <v>76.520904340000001</v>
      </c>
      <c r="E82" s="129">
        <v>4050.0596182600002</v>
      </c>
      <c r="F82" s="129">
        <v>11.767917880000001</v>
      </c>
      <c r="G82" s="129">
        <v>223.98466693</v>
      </c>
      <c r="H82" s="129">
        <v>704.16902930000003</v>
      </c>
      <c r="I82" s="129">
        <v>5326.6570362100001</v>
      </c>
      <c r="J82" s="129">
        <v>3065.1746161699998</v>
      </c>
      <c r="K82" s="129">
        <v>243.81311808999999</v>
      </c>
      <c r="L82" s="129">
        <v>26.77129266</v>
      </c>
      <c r="M82" s="173" t="s">
        <v>189</v>
      </c>
      <c r="N82" s="129">
        <v>4239.2323862900002</v>
      </c>
      <c r="O82" s="129">
        <v>411.00341116999999</v>
      </c>
      <c r="P82" s="129">
        <v>221.87799186999999</v>
      </c>
      <c r="Q82" s="129">
        <v>8.5181450000000006E-2</v>
      </c>
      <c r="R82" s="129">
        <v>30.344635419999999</v>
      </c>
      <c r="S82" s="129">
        <v>11.013092240000001</v>
      </c>
      <c r="T82" s="129">
        <v>1.70559682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20222.265036180001</v>
      </c>
      <c r="C83" s="129">
        <v>1672.7830455400001</v>
      </c>
      <c r="D83" s="129">
        <v>75.79657555</v>
      </c>
      <c r="E83" s="129">
        <v>4150.3594059300003</v>
      </c>
      <c r="F83" s="129">
        <v>11.770275209999999</v>
      </c>
      <c r="G83" s="129">
        <v>220.90631267000001</v>
      </c>
      <c r="H83" s="129">
        <v>738.87439202999997</v>
      </c>
      <c r="I83" s="129">
        <v>5159.6964428199999</v>
      </c>
      <c r="J83" s="129">
        <v>3008.1782903600001</v>
      </c>
      <c r="K83" s="129">
        <v>267.69576745000001</v>
      </c>
      <c r="L83" s="129">
        <v>27.338706869999999</v>
      </c>
      <c r="M83" s="173" t="s">
        <v>189</v>
      </c>
      <c r="N83" s="129">
        <v>4217.8159800399999</v>
      </c>
      <c r="O83" s="129">
        <v>401.16591851999999</v>
      </c>
      <c r="P83" s="129">
        <v>227.78696776999999</v>
      </c>
      <c r="Q83" s="129">
        <v>2.5543150000000001E-2</v>
      </c>
      <c r="R83" s="129">
        <v>29.012117400000001</v>
      </c>
      <c r="S83" s="129">
        <v>11.11879429</v>
      </c>
      <c r="T83" s="129">
        <v>1.9405005799999999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20045.498447720001</v>
      </c>
      <c r="C84" s="129">
        <v>1508.74873321</v>
      </c>
      <c r="D84" s="129">
        <v>75.012206629999994</v>
      </c>
      <c r="E84" s="129">
        <v>4006.2292787599999</v>
      </c>
      <c r="F84" s="129">
        <v>11.77274311</v>
      </c>
      <c r="G84" s="129">
        <v>221.60128735999999</v>
      </c>
      <c r="H84" s="129">
        <v>793.69763098999999</v>
      </c>
      <c r="I84" s="129">
        <v>5258.7541264600004</v>
      </c>
      <c r="J84" s="129">
        <v>3010.1135243899998</v>
      </c>
      <c r="K84" s="129">
        <v>262.92919016000002</v>
      </c>
      <c r="L84" s="129">
        <v>26.719202469999999</v>
      </c>
      <c r="M84" s="173" t="s">
        <v>189</v>
      </c>
      <c r="N84" s="129">
        <v>4211.4083783400001</v>
      </c>
      <c r="O84" s="129">
        <v>399.87530808000002</v>
      </c>
      <c r="P84" s="129">
        <v>204.73321435</v>
      </c>
      <c r="Q84" s="129">
        <v>7.9230600000000009E-3</v>
      </c>
      <c r="R84" s="129">
        <v>40.59336364</v>
      </c>
      <c r="S84" s="129">
        <v>11.25221268</v>
      </c>
      <c r="T84" s="129">
        <v>2.0501240300000001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19934.314825019999</v>
      </c>
      <c r="C85" s="129">
        <v>1467.1665745400001</v>
      </c>
      <c r="D85" s="129">
        <v>74.364653029999999</v>
      </c>
      <c r="E85" s="129">
        <v>3905.28769999</v>
      </c>
      <c r="F85" s="129">
        <v>41.427146460000003</v>
      </c>
      <c r="G85" s="129">
        <v>220.25239006999999</v>
      </c>
      <c r="H85" s="129">
        <v>832.98509425999998</v>
      </c>
      <c r="I85" s="129">
        <v>5246.8663643</v>
      </c>
      <c r="J85" s="129">
        <v>2986.19063026</v>
      </c>
      <c r="K85" s="129">
        <v>259.45041264999998</v>
      </c>
      <c r="L85" s="129">
        <v>25.8381033</v>
      </c>
      <c r="M85" s="173" t="s">
        <v>189</v>
      </c>
      <c r="N85" s="129">
        <v>4221.8876947700001</v>
      </c>
      <c r="O85" s="129">
        <v>387.31411843000001</v>
      </c>
      <c r="P85" s="129">
        <v>210.62342121</v>
      </c>
      <c r="Q85" s="129">
        <v>8.04238E-3</v>
      </c>
      <c r="R85" s="129">
        <v>40.943107949999998</v>
      </c>
      <c r="S85" s="129">
        <v>11.94937466</v>
      </c>
      <c r="T85" s="129">
        <v>1.7599967599999999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19066.4646914</v>
      </c>
      <c r="C86" s="129">
        <v>1655.2032223799999</v>
      </c>
      <c r="D86" s="129">
        <v>75.541222300000001</v>
      </c>
      <c r="E86" s="129">
        <v>3879.2655444900001</v>
      </c>
      <c r="F86" s="129">
        <v>39.06753595</v>
      </c>
      <c r="G86" s="129">
        <v>216.70550388999999</v>
      </c>
      <c r="H86" s="129">
        <v>656.78536555000005</v>
      </c>
      <c r="I86" s="129">
        <v>4677.2511992399996</v>
      </c>
      <c r="J86" s="129">
        <v>2902.7253151899999</v>
      </c>
      <c r="K86" s="129">
        <v>253.10318963</v>
      </c>
      <c r="L86" s="129">
        <v>25.49904068</v>
      </c>
      <c r="M86" s="173" t="s">
        <v>189</v>
      </c>
      <c r="N86" s="129">
        <v>4069.7960081400001</v>
      </c>
      <c r="O86" s="129">
        <v>348.99639000000002</v>
      </c>
      <c r="P86" s="129">
        <v>209.18807021000001</v>
      </c>
      <c r="Q86" s="129">
        <v>7.8915700000000005E-3</v>
      </c>
      <c r="R86" s="129">
        <v>39.92094333</v>
      </c>
      <c r="S86" s="129">
        <v>15.40051014</v>
      </c>
      <c r="T86" s="129">
        <v>2.0077387099999999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19112.269894339999</v>
      </c>
      <c r="C87" s="129">
        <v>1848.2493285999999</v>
      </c>
      <c r="D87" s="129">
        <v>76.763488940000002</v>
      </c>
      <c r="E87" s="129">
        <v>3717.7872130400001</v>
      </c>
      <c r="F87" s="129">
        <v>37.760771339999998</v>
      </c>
      <c r="G87" s="129">
        <v>215.97305700000001</v>
      </c>
      <c r="H87" s="129">
        <v>709.30875714000001</v>
      </c>
      <c r="I87" s="129">
        <v>4734.0429757499996</v>
      </c>
      <c r="J87" s="129">
        <v>2830.8156753500002</v>
      </c>
      <c r="K87" s="129">
        <v>249.14015019000001</v>
      </c>
      <c r="L87" s="129">
        <v>25.913152360000002</v>
      </c>
      <c r="M87" s="173" t="s">
        <v>189</v>
      </c>
      <c r="N87" s="129">
        <v>4047.3966602599999</v>
      </c>
      <c r="O87" s="129">
        <v>347.07547512000002</v>
      </c>
      <c r="P87" s="129">
        <v>214.06999353</v>
      </c>
      <c r="Q87" s="129">
        <v>8.0332400000000005E-3</v>
      </c>
      <c r="R87" s="129">
        <v>38.90510312</v>
      </c>
      <c r="S87" s="129">
        <v>16.771372530000001</v>
      </c>
      <c r="T87" s="129">
        <v>2.2886868300000001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19304.774609100001</v>
      </c>
      <c r="C88" s="129">
        <v>2034.9957502</v>
      </c>
      <c r="D88" s="129">
        <v>74.812124639999993</v>
      </c>
      <c r="E88" s="129">
        <v>3657.9543541100002</v>
      </c>
      <c r="F88" s="129">
        <v>46.164714320000002</v>
      </c>
      <c r="G88" s="129">
        <v>215.26857398999999</v>
      </c>
      <c r="H88" s="129">
        <v>697.99813160999997</v>
      </c>
      <c r="I88" s="129">
        <v>4712.8370430100003</v>
      </c>
      <c r="J88" s="129">
        <v>2910.63407972</v>
      </c>
      <c r="K88" s="129">
        <v>241.17490559999999</v>
      </c>
      <c r="L88" s="129">
        <v>26.38986405</v>
      </c>
      <c r="M88" s="173" t="s">
        <v>189</v>
      </c>
      <c r="N88" s="129">
        <v>4068.0574395799999</v>
      </c>
      <c r="O88" s="129">
        <v>343.78088954999998</v>
      </c>
      <c r="P88" s="129">
        <v>215.31996964000001</v>
      </c>
      <c r="Q88" s="129">
        <v>8.5565099999999998E-3</v>
      </c>
      <c r="R88" s="129">
        <v>38.436984770000002</v>
      </c>
      <c r="S88" s="129">
        <v>19.100639860000001</v>
      </c>
      <c r="T88" s="129">
        <v>1.84058794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19532.767183430002</v>
      </c>
      <c r="C89" s="129">
        <v>2017.002483</v>
      </c>
      <c r="D89" s="129">
        <v>74.51555845</v>
      </c>
      <c r="E89" s="129">
        <v>3606.7755988600002</v>
      </c>
      <c r="F89" s="129">
        <v>53.378812770000003</v>
      </c>
      <c r="G89" s="129">
        <v>212.85273785000001</v>
      </c>
      <c r="H89" s="129">
        <v>941.00259619999997</v>
      </c>
      <c r="I89" s="129">
        <v>4660.02723857</v>
      </c>
      <c r="J89" s="129">
        <v>3047.7228192900002</v>
      </c>
      <c r="K89" s="129">
        <v>233.30011299</v>
      </c>
      <c r="L89" s="129">
        <v>26.7374945</v>
      </c>
      <c r="M89" s="173" t="s">
        <v>189</v>
      </c>
      <c r="N89" s="129">
        <v>4045.9059902200001</v>
      </c>
      <c r="O89" s="129">
        <v>335.90978820999999</v>
      </c>
      <c r="P89" s="129">
        <v>214.21481699</v>
      </c>
      <c r="Q89" s="129">
        <v>0.30893632999999998</v>
      </c>
      <c r="R89" s="129">
        <v>38.439040970000001</v>
      </c>
      <c r="S89" s="129">
        <v>22.74654984</v>
      </c>
      <c r="T89" s="129">
        <v>1.9266083899999999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19193.619179789999</v>
      </c>
      <c r="C90" s="129">
        <v>1978.3095244599999</v>
      </c>
      <c r="D90" s="129">
        <v>72.083089729999998</v>
      </c>
      <c r="E90" s="129">
        <v>3414.8987793900001</v>
      </c>
      <c r="F90" s="129">
        <v>76.661311260000005</v>
      </c>
      <c r="G90" s="129">
        <v>211.54243873999999</v>
      </c>
      <c r="H90" s="129">
        <v>991.43261429999995</v>
      </c>
      <c r="I90" s="129">
        <v>4586.6272458599997</v>
      </c>
      <c r="J90" s="129">
        <v>3019.7377536700001</v>
      </c>
      <c r="K90" s="129">
        <v>220.05892428999999</v>
      </c>
      <c r="L90" s="129">
        <v>28.483652530000001</v>
      </c>
      <c r="M90" s="173" t="s">
        <v>189</v>
      </c>
      <c r="N90" s="129">
        <v>3980.9067214199999</v>
      </c>
      <c r="O90" s="129">
        <v>332.24892119999998</v>
      </c>
      <c r="P90" s="129">
        <v>213.68627641</v>
      </c>
      <c r="Q90" s="129">
        <v>0.28268256000000003</v>
      </c>
      <c r="R90" s="129">
        <v>45.039651990000003</v>
      </c>
      <c r="S90" s="129">
        <v>19.606704579999999</v>
      </c>
      <c r="T90" s="129">
        <v>2.0128873999999999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20111.604332340001</v>
      </c>
      <c r="C91" s="129">
        <v>2125.4436305099998</v>
      </c>
      <c r="D91" s="129">
        <v>70.584485939999993</v>
      </c>
      <c r="E91" s="129">
        <v>3751.0067469700002</v>
      </c>
      <c r="F91" s="129">
        <v>76.510964630000004</v>
      </c>
      <c r="G91" s="129">
        <v>218.44573266</v>
      </c>
      <c r="H91" s="129">
        <v>951.05769856999996</v>
      </c>
      <c r="I91" s="129">
        <v>4849.7660931199998</v>
      </c>
      <c r="J91" s="129">
        <v>3126.3415219100002</v>
      </c>
      <c r="K91" s="129">
        <v>218.94499992999999</v>
      </c>
      <c r="L91" s="129">
        <v>28.134026429999999</v>
      </c>
      <c r="M91" s="173" t="s">
        <v>189</v>
      </c>
      <c r="N91" s="129">
        <v>4054.2434893999998</v>
      </c>
      <c r="O91" s="129">
        <v>353.95554742000002</v>
      </c>
      <c r="P91" s="129">
        <v>208.09160388999999</v>
      </c>
      <c r="Q91" s="129">
        <v>0.25793518999999998</v>
      </c>
      <c r="R91" s="129">
        <v>58.949588130000002</v>
      </c>
      <c r="S91" s="129">
        <v>17.920251560000001</v>
      </c>
      <c r="T91" s="129">
        <v>1.9500160799999999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20941.65384431</v>
      </c>
      <c r="C92" s="129">
        <v>2153.4872368299998</v>
      </c>
      <c r="D92" s="129">
        <v>69.623478719999994</v>
      </c>
      <c r="E92" s="129">
        <v>3802.9318786700001</v>
      </c>
      <c r="F92" s="129">
        <v>166.97183369999999</v>
      </c>
      <c r="G92" s="129">
        <v>152.28504555999999</v>
      </c>
      <c r="H92" s="129">
        <v>1004.79794499</v>
      </c>
      <c r="I92" s="129">
        <v>5400.9051836999997</v>
      </c>
      <c r="J92" s="129">
        <v>3125.6575144200001</v>
      </c>
      <c r="K92" s="129">
        <v>209.01505241999999</v>
      </c>
      <c r="L92" s="129">
        <v>41.224645500000001</v>
      </c>
      <c r="M92" s="173" t="s">
        <v>189</v>
      </c>
      <c r="N92" s="129">
        <v>4143.1999406799996</v>
      </c>
      <c r="O92" s="129">
        <v>358.47691478000002</v>
      </c>
      <c r="P92" s="129">
        <v>207.63595430999999</v>
      </c>
      <c r="Q92" s="129">
        <v>0.25230841999999998</v>
      </c>
      <c r="R92" s="129">
        <v>86.275290560000002</v>
      </c>
      <c r="S92" s="129">
        <v>16.708866960000002</v>
      </c>
      <c r="T92" s="129">
        <v>2.2047540900000002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21623.652247980001</v>
      </c>
      <c r="C93" s="129">
        <v>2191.9274547700002</v>
      </c>
      <c r="D93" s="129">
        <v>70.691024029999994</v>
      </c>
      <c r="E93" s="129">
        <v>3927.1173900700001</v>
      </c>
      <c r="F93" s="129">
        <v>270.90014258999997</v>
      </c>
      <c r="G93" s="129">
        <v>223.76664667</v>
      </c>
      <c r="H93" s="129">
        <v>971.20594888000005</v>
      </c>
      <c r="I93" s="129">
        <v>5791.4433580300001</v>
      </c>
      <c r="J93" s="129">
        <v>3261.9559299699999</v>
      </c>
      <c r="K93" s="129">
        <v>207.82371352000001</v>
      </c>
      <c r="L93" s="129">
        <v>37.013436300000002</v>
      </c>
      <c r="M93" s="173" t="s">
        <v>189</v>
      </c>
      <c r="N93" s="129">
        <v>3957.4994554599998</v>
      </c>
      <c r="O93" s="129">
        <v>362.27191765999999</v>
      </c>
      <c r="P93" s="129">
        <v>218.46484755</v>
      </c>
      <c r="Q93" s="129">
        <v>0.20806936000000001</v>
      </c>
      <c r="R93" s="129">
        <v>109.6406988</v>
      </c>
      <c r="S93" s="129">
        <v>20.017992320000001</v>
      </c>
      <c r="T93" s="129">
        <v>1.7042219999999999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21414.887181210001</v>
      </c>
      <c r="C94" s="129">
        <v>2240.1440529400002</v>
      </c>
      <c r="D94" s="129">
        <v>70.009298169999994</v>
      </c>
      <c r="E94" s="129">
        <v>4005.4178336599998</v>
      </c>
      <c r="F94" s="129">
        <v>291.45348676999998</v>
      </c>
      <c r="G94" s="129">
        <v>206.46604001</v>
      </c>
      <c r="H94" s="129">
        <v>923.83503958999995</v>
      </c>
      <c r="I94" s="129">
        <v>5894.0400196700002</v>
      </c>
      <c r="J94" s="129">
        <v>3439.3363795300002</v>
      </c>
      <c r="K94" s="129">
        <v>224.14054611</v>
      </c>
      <c r="L94" s="129">
        <v>46.0048946</v>
      </c>
      <c r="M94" s="173" t="s">
        <v>189</v>
      </c>
      <c r="N94" s="129">
        <v>3840.11087026</v>
      </c>
      <c r="O94" s="129">
        <v>17.55414485</v>
      </c>
      <c r="P94" s="129">
        <v>53.302072979999998</v>
      </c>
      <c r="Q94" s="129">
        <v>0.19658313999999999</v>
      </c>
      <c r="R94" s="129">
        <v>140.18333006</v>
      </c>
      <c r="S94" s="129">
        <v>20.624913129999999</v>
      </c>
      <c r="T94" s="129">
        <v>2.0676757399999999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21413.811387149999</v>
      </c>
      <c r="C95" s="129">
        <v>2289.95364475</v>
      </c>
      <c r="D95" s="129">
        <v>69.615076979999998</v>
      </c>
      <c r="E95" s="129">
        <v>4152.3176483500001</v>
      </c>
      <c r="F95" s="129">
        <v>323.64812122000001</v>
      </c>
      <c r="G95" s="129">
        <v>234.73788468999999</v>
      </c>
      <c r="H95" s="129">
        <v>914.99943037000003</v>
      </c>
      <c r="I95" s="129">
        <v>5912.1982502700002</v>
      </c>
      <c r="J95" s="129">
        <v>3352.28387845</v>
      </c>
      <c r="K95" s="129">
        <v>223.84800034</v>
      </c>
      <c r="L95" s="129">
        <v>47.170816500000001</v>
      </c>
      <c r="M95" s="173" t="s">
        <v>189</v>
      </c>
      <c r="N95" s="129">
        <v>3623.8788235799998</v>
      </c>
      <c r="O95" s="129">
        <v>17.487618550000001</v>
      </c>
      <c r="P95" s="129">
        <v>72.612546249999994</v>
      </c>
      <c r="Q95" s="129">
        <v>0.52357560999999997</v>
      </c>
      <c r="R95" s="129">
        <v>156.42101525000001</v>
      </c>
      <c r="S95" s="129">
        <v>20.122087759999999</v>
      </c>
      <c r="T95" s="129">
        <v>1.99296823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21522.723828419999</v>
      </c>
      <c r="C96" s="129">
        <v>2279.8208657999999</v>
      </c>
      <c r="D96" s="129">
        <v>69.37260723</v>
      </c>
      <c r="E96" s="129">
        <v>4100.9191173500003</v>
      </c>
      <c r="F96" s="129">
        <v>312.99002503999998</v>
      </c>
      <c r="G96" s="129">
        <v>222.7192522</v>
      </c>
      <c r="H96" s="129">
        <v>1070.1407321199999</v>
      </c>
      <c r="I96" s="129">
        <v>6078.7462203300001</v>
      </c>
      <c r="J96" s="129">
        <v>3231.83291452</v>
      </c>
      <c r="K96" s="129">
        <v>212.59695742</v>
      </c>
      <c r="L96" s="129">
        <v>46.03996368</v>
      </c>
      <c r="M96" s="173" t="s">
        <v>189</v>
      </c>
      <c r="N96" s="129">
        <v>3603.0260167199999</v>
      </c>
      <c r="O96" s="129">
        <v>16.389129000000001</v>
      </c>
      <c r="P96" s="129">
        <v>97.572460829999997</v>
      </c>
      <c r="Q96" s="129">
        <v>0.48293668000000001</v>
      </c>
      <c r="R96" s="129">
        <v>171.29027259</v>
      </c>
      <c r="S96" s="129">
        <v>7.0013720399999997</v>
      </c>
      <c r="T96" s="129">
        <v>1.7829848699999999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21114.722674209999</v>
      </c>
      <c r="C97" s="129">
        <v>2399.9512789800001</v>
      </c>
      <c r="D97" s="129">
        <v>70.598997679999997</v>
      </c>
      <c r="E97" s="129">
        <v>3953.1884912199998</v>
      </c>
      <c r="F97" s="129">
        <v>283.15503828999999</v>
      </c>
      <c r="G97" s="129">
        <v>193.72827616999999</v>
      </c>
      <c r="H97" s="129">
        <v>759.42548520000003</v>
      </c>
      <c r="I97" s="129">
        <v>6086.6698426900002</v>
      </c>
      <c r="J97" s="129">
        <v>3187.0804967600002</v>
      </c>
      <c r="K97" s="129">
        <v>205.63641582</v>
      </c>
      <c r="L97" s="129">
        <v>48.11440983</v>
      </c>
      <c r="M97" s="173" t="s">
        <v>189</v>
      </c>
      <c r="N97" s="129">
        <v>3630.9007357</v>
      </c>
      <c r="O97" s="129">
        <v>19.214575050000001</v>
      </c>
      <c r="P97" s="129">
        <v>91.176646050000002</v>
      </c>
      <c r="Q97" s="129">
        <v>0.51750017999999998</v>
      </c>
      <c r="R97" s="129">
        <v>179.00579919</v>
      </c>
      <c r="S97" s="129">
        <v>4.3658520899999997</v>
      </c>
      <c r="T97" s="129">
        <v>1.99283331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21554.270419330001</v>
      </c>
      <c r="C98" s="129">
        <v>2636.0731430599999</v>
      </c>
      <c r="D98" s="129">
        <v>69.813842440000002</v>
      </c>
      <c r="E98" s="129">
        <v>4220.1388563800001</v>
      </c>
      <c r="F98" s="129">
        <v>300.43175422000002</v>
      </c>
      <c r="G98" s="129">
        <v>220.71780222999999</v>
      </c>
      <c r="H98" s="129">
        <v>757.42529151999997</v>
      </c>
      <c r="I98" s="129">
        <v>5956.2162914399996</v>
      </c>
      <c r="J98" s="129">
        <v>3116.7193797999998</v>
      </c>
      <c r="K98" s="129">
        <v>204.30642248000001</v>
      </c>
      <c r="L98" s="129">
        <v>61.733488080000001</v>
      </c>
      <c r="M98" s="173" t="s">
        <v>189</v>
      </c>
      <c r="N98" s="129">
        <v>3671.3853179799999</v>
      </c>
      <c r="O98" s="129">
        <v>30.956969319999999</v>
      </c>
      <c r="P98" s="129">
        <v>82.483035409999999</v>
      </c>
      <c r="Q98" s="129">
        <v>0.39404073000000001</v>
      </c>
      <c r="R98" s="129">
        <v>218.91160593999999</v>
      </c>
      <c r="S98" s="129">
        <v>4.6111025000000003</v>
      </c>
      <c r="T98" s="129">
        <v>1.9520758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21790.14747082</v>
      </c>
      <c r="C99" s="129">
        <v>2813.18199985</v>
      </c>
      <c r="D99" s="129">
        <v>67.980263710000003</v>
      </c>
      <c r="E99" s="129">
        <v>4351.0393464700001</v>
      </c>
      <c r="F99" s="129">
        <v>296.61630050000002</v>
      </c>
      <c r="G99" s="129">
        <v>218.64778946999999</v>
      </c>
      <c r="H99" s="129">
        <v>814.48413553</v>
      </c>
      <c r="I99" s="129">
        <v>5671.3197286599998</v>
      </c>
      <c r="J99" s="129">
        <v>3101.7836241599998</v>
      </c>
      <c r="K99" s="129">
        <v>203.86243456</v>
      </c>
      <c r="L99" s="129">
        <v>63.538793499999997</v>
      </c>
      <c r="M99" s="173" t="s">
        <v>189</v>
      </c>
      <c r="N99" s="129">
        <v>3789.93068782</v>
      </c>
      <c r="O99" s="129">
        <v>31.310990650000001</v>
      </c>
      <c r="P99" s="129">
        <v>110.3384982</v>
      </c>
      <c r="Q99" s="129">
        <v>0.30519549000000001</v>
      </c>
      <c r="R99" s="129">
        <v>249.7166828</v>
      </c>
      <c r="S99" s="129">
        <v>3.55918628</v>
      </c>
      <c r="T99" s="129">
        <v>2.5318131699999999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22205.244423100001</v>
      </c>
      <c r="C100" s="129">
        <v>3004.31810335</v>
      </c>
      <c r="D100" s="129">
        <v>4.2423573699999997</v>
      </c>
      <c r="E100" s="129">
        <v>4384.4341365</v>
      </c>
      <c r="F100" s="129">
        <v>316.55903923</v>
      </c>
      <c r="G100" s="129">
        <v>218.83513202</v>
      </c>
      <c r="H100" s="129">
        <v>708.27939472000003</v>
      </c>
      <c r="I100" s="129">
        <v>5886.8009317400001</v>
      </c>
      <c r="J100" s="129">
        <v>3186.6094391500001</v>
      </c>
      <c r="K100" s="129">
        <v>202.00165933</v>
      </c>
      <c r="L100" s="129">
        <v>89.386278439999998</v>
      </c>
      <c r="M100" s="173" t="s">
        <v>189</v>
      </c>
      <c r="N100" s="129">
        <v>3802.4878325099999</v>
      </c>
      <c r="O100" s="129">
        <v>27.656787510000001</v>
      </c>
      <c r="P100" s="129">
        <v>105.72322663</v>
      </c>
      <c r="Q100" s="129">
        <v>0.24911331</v>
      </c>
      <c r="R100" s="129">
        <v>257.75292471</v>
      </c>
      <c r="S100" s="129">
        <v>6.7859283899999996</v>
      </c>
      <c r="T100" s="129">
        <v>3.1221381899999998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22257.161754050001</v>
      </c>
      <c r="C101" s="129">
        <v>3059.7875448300001</v>
      </c>
      <c r="D101" s="129">
        <v>3.2012044099999999</v>
      </c>
      <c r="E101" s="129">
        <v>4255.0252411700003</v>
      </c>
      <c r="F101" s="129">
        <v>270.27462946000003</v>
      </c>
      <c r="G101" s="129">
        <v>223.44690593000001</v>
      </c>
      <c r="H101" s="129">
        <v>763.48781810000003</v>
      </c>
      <c r="I101" s="129">
        <v>5785.5761897499997</v>
      </c>
      <c r="J101" s="129">
        <v>3298.6434912700001</v>
      </c>
      <c r="K101" s="129">
        <v>218.76123924999999</v>
      </c>
      <c r="L101" s="129">
        <v>85.156742870000002</v>
      </c>
      <c r="M101" s="173" t="s">
        <v>189</v>
      </c>
      <c r="N101" s="129">
        <v>3888.8195524900002</v>
      </c>
      <c r="O101" s="129">
        <v>27.737209440000001</v>
      </c>
      <c r="P101" s="129">
        <v>104.29183981</v>
      </c>
      <c r="Q101" s="129">
        <v>0.20612902</v>
      </c>
      <c r="R101" s="129">
        <v>269.35299780000003</v>
      </c>
      <c r="S101" s="129">
        <v>0.16014628</v>
      </c>
      <c r="T101" s="129">
        <v>3.2328721699999998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22895.90871684</v>
      </c>
      <c r="C102" s="129">
        <v>3264.7286954699998</v>
      </c>
      <c r="D102" s="129">
        <v>2.6594144000000002</v>
      </c>
      <c r="E102" s="129">
        <v>4072.5732275999999</v>
      </c>
      <c r="F102" s="129">
        <v>269.31783260999998</v>
      </c>
      <c r="G102" s="129">
        <v>237.44786676000001</v>
      </c>
      <c r="H102" s="129">
        <v>831.04491288999998</v>
      </c>
      <c r="I102" s="129">
        <v>5891.4196372099996</v>
      </c>
      <c r="J102" s="129">
        <v>3447.8471754799998</v>
      </c>
      <c r="K102" s="129">
        <v>230.53255887</v>
      </c>
      <c r="L102" s="129">
        <v>73.194377860000003</v>
      </c>
      <c r="M102" s="173" t="s">
        <v>189</v>
      </c>
      <c r="N102" s="129">
        <v>4155.0410073499997</v>
      </c>
      <c r="O102" s="129">
        <v>30.58069725</v>
      </c>
      <c r="P102" s="129">
        <v>115.44405734999999</v>
      </c>
      <c r="Q102" s="129">
        <v>0.17353450000000001</v>
      </c>
      <c r="R102" s="129">
        <v>270.47287012999999</v>
      </c>
      <c r="S102" s="129">
        <v>0.16022159</v>
      </c>
      <c r="T102" s="129">
        <v>3.27062952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23255.886993259999</v>
      </c>
      <c r="C103" s="129">
        <v>3556.46580395</v>
      </c>
      <c r="D103" s="129">
        <v>2.5780483300000001</v>
      </c>
      <c r="E103" s="129">
        <v>4172.7169088999999</v>
      </c>
      <c r="F103" s="129">
        <v>458.57224903999997</v>
      </c>
      <c r="G103" s="129">
        <v>240.36097724000001</v>
      </c>
      <c r="H103" s="129">
        <v>801.81974820000005</v>
      </c>
      <c r="I103" s="129">
        <v>5884.8375234200003</v>
      </c>
      <c r="J103" s="129">
        <v>3354.4008962100002</v>
      </c>
      <c r="K103" s="129">
        <v>231.02547884000001</v>
      </c>
      <c r="L103" s="129">
        <v>61.828297159999998</v>
      </c>
      <c r="M103" s="173" t="s">
        <v>189</v>
      </c>
      <c r="N103" s="129">
        <v>4098.9979162500003</v>
      </c>
      <c r="O103" s="129">
        <v>36.614002390000003</v>
      </c>
      <c r="P103" s="129">
        <v>83.264694590000005</v>
      </c>
      <c r="Q103" s="129">
        <v>0.28058032999999999</v>
      </c>
      <c r="R103" s="129">
        <v>268.24747619999999</v>
      </c>
      <c r="S103" s="129">
        <v>1.04332431</v>
      </c>
      <c r="T103" s="129">
        <v>2.8330679000000001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23135.707450599999</v>
      </c>
      <c r="C104" s="129">
        <v>3548.20947019</v>
      </c>
      <c r="D104" s="129">
        <v>2.2930502700000002</v>
      </c>
      <c r="E104" s="129">
        <v>4087.5304788600001</v>
      </c>
      <c r="F104" s="129">
        <v>450.57567752</v>
      </c>
      <c r="G104" s="129">
        <v>238.92709307000001</v>
      </c>
      <c r="H104" s="129">
        <v>818.69821514</v>
      </c>
      <c r="I104" s="129">
        <v>5875.9697949900001</v>
      </c>
      <c r="J104" s="129">
        <v>3280.0828542700001</v>
      </c>
      <c r="K104" s="129">
        <v>229.50812843</v>
      </c>
      <c r="L104" s="129">
        <v>52.767586190000003</v>
      </c>
      <c r="M104" s="173" t="s">
        <v>189</v>
      </c>
      <c r="N104" s="129">
        <v>4160.8737556599999</v>
      </c>
      <c r="O104" s="129">
        <v>34.198607639999999</v>
      </c>
      <c r="P104" s="129">
        <v>89.086371339999999</v>
      </c>
      <c r="Q104" s="129">
        <v>0.30065676000000002</v>
      </c>
      <c r="R104" s="129">
        <v>262.55171909000001</v>
      </c>
      <c r="S104" s="129">
        <v>1.02037519</v>
      </c>
      <c r="T104" s="129">
        <v>3.11361599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23194.33810266</v>
      </c>
      <c r="C105" s="129">
        <v>3553.8097762799998</v>
      </c>
      <c r="D105" s="129">
        <v>2.1812176999999999</v>
      </c>
      <c r="E105" s="129">
        <v>3979.3947149400001</v>
      </c>
      <c r="F105" s="129">
        <v>444.68113333999997</v>
      </c>
      <c r="G105" s="129">
        <v>240.03572946</v>
      </c>
      <c r="H105" s="129">
        <v>958.00586143999999</v>
      </c>
      <c r="I105" s="129">
        <v>6094.6810255600003</v>
      </c>
      <c r="J105" s="129">
        <v>3238.2457447299998</v>
      </c>
      <c r="K105" s="129">
        <v>232.66913589999999</v>
      </c>
      <c r="L105" s="129">
        <v>48.081077880000002</v>
      </c>
      <c r="M105" s="173" t="s">
        <v>189</v>
      </c>
      <c r="N105" s="129">
        <v>4034.93851731</v>
      </c>
      <c r="O105" s="129">
        <v>30.789292379999999</v>
      </c>
      <c r="P105" s="129">
        <v>65.559005010000007</v>
      </c>
      <c r="Q105" s="129">
        <v>0.41345577999999999</v>
      </c>
      <c r="R105" s="129">
        <v>262.23472507000002</v>
      </c>
      <c r="S105" s="129">
        <v>5.2811556299999998</v>
      </c>
      <c r="T105" s="129">
        <v>3.3365342500000001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22569.199702469999</v>
      </c>
      <c r="C106" s="129">
        <v>3598.2106564000001</v>
      </c>
      <c r="D106" s="129">
        <v>2.0696872100000001</v>
      </c>
      <c r="E106" s="129">
        <v>3742.4808393399999</v>
      </c>
      <c r="F106" s="129">
        <v>414.38809699000001</v>
      </c>
      <c r="G106" s="129">
        <v>231.02241703000001</v>
      </c>
      <c r="H106" s="129">
        <v>714.63445805000003</v>
      </c>
      <c r="I106" s="129">
        <v>5674.2477039599999</v>
      </c>
      <c r="J106" s="129">
        <v>3353.8117149899999</v>
      </c>
      <c r="K106" s="129">
        <v>226.7269403</v>
      </c>
      <c r="L106" s="129">
        <v>68.85783223</v>
      </c>
      <c r="M106" s="173" t="s">
        <v>189</v>
      </c>
      <c r="N106" s="129">
        <v>3945.5137366499998</v>
      </c>
      <c r="O106" s="129">
        <v>22.304853309999999</v>
      </c>
      <c r="P106" s="129">
        <v>291.89836264000002</v>
      </c>
      <c r="Q106" s="129">
        <v>9.6677120000000005E-2</v>
      </c>
      <c r="R106" s="129">
        <v>269.02173785000002</v>
      </c>
      <c r="S106" s="129">
        <v>11.09978516</v>
      </c>
      <c r="T106" s="129">
        <v>2.8142032399999999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22230.481172700001</v>
      </c>
      <c r="C107" s="129">
        <v>3547.1360373299999</v>
      </c>
      <c r="D107" s="129">
        <v>1.97388315</v>
      </c>
      <c r="E107" s="129">
        <v>3676.30178914</v>
      </c>
      <c r="F107" s="129">
        <v>393.59350486</v>
      </c>
      <c r="G107" s="129">
        <v>234.39575723999999</v>
      </c>
      <c r="H107" s="129">
        <v>694.46424323999997</v>
      </c>
      <c r="I107" s="129">
        <v>5719.5040716499998</v>
      </c>
      <c r="J107" s="129">
        <v>3205.7372643799999</v>
      </c>
      <c r="K107" s="129">
        <v>234.42128511000001</v>
      </c>
      <c r="L107" s="129">
        <v>64.858834790000003</v>
      </c>
      <c r="M107" s="173" t="s">
        <v>189</v>
      </c>
      <c r="N107" s="129">
        <v>3874.4868105199998</v>
      </c>
      <c r="O107" s="129">
        <v>24.768113759999999</v>
      </c>
      <c r="P107" s="129">
        <v>284.53937639999998</v>
      </c>
      <c r="Q107" s="129">
        <v>0.29445300000000002</v>
      </c>
      <c r="R107" s="129">
        <v>256.34486533</v>
      </c>
      <c r="S107" s="129">
        <v>14.369861820000001</v>
      </c>
      <c r="T107" s="129">
        <v>3.2910209799999999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22441.806752370001</v>
      </c>
      <c r="C108" s="129">
        <v>3640.6988585899999</v>
      </c>
      <c r="D108" s="129">
        <v>1.86343646</v>
      </c>
      <c r="E108" s="129">
        <v>3647.1434561400001</v>
      </c>
      <c r="F108" s="129">
        <v>351.06565413999999</v>
      </c>
      <c r="G108" s="129">
        <v>228.60409751</v>
      </c>
      <c r="H108" s="129">
        <v>972.17542367999999</v>
      </c>
      <c r="I108" s="129">
        <v>5767.7651797400003</v>
      </c>
      <c r="J108" s="129">
        <v>3143.1016236400001</v>
      </c>
      <c r="K108" s="129">
        <v>233.25621432</v>
      </c>
      <c r="L108" s="129">
        <v>70.351630189999995</v>
      </c>
      <c r="M108" s="173" t="s">
        <v>189</v>
      </c>
      <c r="N108" s="129">
        <v>3814.8856850299999</v>
      </c>
      <c r="O108" s="129">
        <v>27.765504150000002</v>
      </c>
      <c r="P108" s="129">
        <v>273.57891647999998</v>
      </c>
      <c r="Q108" s="129">
        <v>0.5290262</v>
      </c>
      <c r="R108" s="129">
        <v>250.94662460000001</v>
      </c>
      <c r="S108" s="129">
        <v>15.15890381</v>
      </c>
      <c r="T108" s="129">
        <v>2.9165176900000001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22445.328538670001</v>
      </c>
      <c r="C109" s="129">
        <v>3760.7224996300001</v>
      </c>
      <c r="D109" s="129">
        <v>1.75926334</v>
      </c>
      <c r="E109" s="129">
        <v>3655.4452274800001</v>
      </c>
      <c r="F109" s="129">
        <v>326.49373091000001</v>
      </c>
      <c r="G109" s="129">
        <v>234.34538018000001</v>
      </c>
      <c r="H109" s="129">
        <v>1118.46857647</v>
      </c>
      <c r="I109" s="129">
        <v>5524.8241804700001</v>
      </c>
      <c r="J109" s="129">
        <v>3032.5485613800001</v>
      </c>
      <c r="K109" s="129">
        <v>234.30504228999999</v>
      </c>
      <c r="L109" s="129">
        <v>70.172840500000007</v>
      </c>
      <c r="M109" s="173" t="s">
        <v>189</v>
      </c>
      <c r="N109" s="129">
        <v>3905.1029972900001</v>
      </c>
      <c r="O109" s="129">
        <v>49.500425739999997</v>
      </c>
      <c r="P109" s="129">
        <v>250.08969519999999</v>
      </c>
      <c r="Q109" s="129">
        <v>0.75450353999999997</v>
      </c>
      <c r="R109" s="129">
        <v>260.47045508999997</v>
      </c>
      <c r="S109" s="129">
        <v>17.250982400000002</v>
      </c>
      <c r="T109" s="129">
        <v>3.0741767599999998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22469.423167749999</v>
      </c>
      <c r="C110" s="129">
        <v>3780.39313111</v>
      </c>
      <c r="D110" s="129">
        <v>1.65274879</v>
      </c>
      <c r="E110" s="129">
        <v>3538.15835741</v>
      </c>
      <c r="F110" s="129">
        <v>240.69714354999999</v>
      </c>
      <c r="G110" s="129">
        <v>228.44066049</v>
      </c>
      <c r="H110" s="129">
        <v>1235.7277249199999</v>
      </c>
      <c r="I110" s="129">
        <v>5900.3121244599997</v>
      </c>
      <c r="J110" s="129">
        <v>2801.8149959100001</v>
      </c>
      <c r="K110" s="129">
        <v>229.09852681999999</v>
      </c>
      <c r="L110" s="129">
        <v>62.717154669999999</v>
      </c>
      <c r="M110" s="173" t="s">
        <v>189</v>
      </c>
      <c r="N110" s="129">
        <v>4011.1572537699999</v>
      </c>
      <c r="O110" s="129">
        <v>62.715435280000001</v>
      </c>
      <c r="P110" s="129">
        <v>119.18479081</v>
      </c>
      <c r="Q110" s="129">
        <v>1.0293743500000001</v>
      </c>
      <c r="R110" s="129">
        <v>234.93728623999999</v>
      </c>
      <c r="S110" s="129">
        <v>18.187535530000002</v>
      </c>
      <c r="T110" s="129">
        <v>3.1989236399999998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22527.593683769999</v>
      </c>
      <c r="C111" s="129">
        <v>3771.6424782200002</v>
      </c>
      <c r="D111" s="129">
        <v>1.54529779</v>
      </c>
      <c r="E111" s="129">
        <v>3554.6546716100002</v>
      </c>
      <c r="F111" s="129">
        <v>239.99814004999999</v>
      </c>
      <c r="G111" s="129">
        <v>229.41801720999999</v>
      </c>
      <c r="H111" s="129">
        <v>1281.66569837</v>
      </c>
      <c r="I111" s="129">
        <v>5743.0993742199998</v>
      </c>
      <c r="J111" s="129">
        <v>2910.7633929899998</v>
      </c>
      <c r="K111" s="129">
        <v>229.52376207</v>
      </c>
      <c r="L111" s="129">
        <v>63.824495329999998</v>
      </c>
      <c r="M111" s="173" t="s">
        <v>189</v>
      </c>
      <c r="N111" s="129">
        <v>4032.7352721399998</v>
      </c>
      <c r="O111" s="129">
        <v>65.116575819999994</v>
      </c>
      <c r="P111" s="129">
        <v>149.87564759</v>
      </c>
      <c r="Q111" s="129">
        <v>0.62061347</v>
      </c>
      <c r="R111" s="129">
        <v>230.76728209999999</v>
      </c>
      <c r="S111" s="129">
        <v>18.216152449999999</v>
      </c>
      <c r="T111" s="129">
        <v>4.1268123399999999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22596.578587780001</v>
      </c>
      <c r="C112" s="129">
        <v>3997.38628664</v>
      </c>
      <c r="D112" s="129">
        <v>2.1200339000000001</v>
      </c>
      <c r="E112" s="129">
        <v>3614.61840089</v>
      </c>
      <c r="F112" s="129">
        <v>251.16665603999999</v>
      </c>
      <c r="G112" s="129">
        <v>214.66971412000001</v>
      </c>
      <c r="H112" s="129">
        <v>1386.5451066799999</v>
      </c>
      <c r="I112" s="129">
        <v>5637.20846747</v>
      </c>
      <c r="J112" s="129">
        <v>2876.60904527</v>
      </c>
      <c r="K112" s="129">
        <v>206.97689384</v>
      </c>
      <c r="L112" s="129">
        <v>70.684832170000007</v>
      </c>
      <c r="M112" s="173" t="s">
        <v>189</v>
      </c>
      <c r="N112" s="129">
        <v>3889.7547001299999</v>
      </c>
      <c r="O112" s="129">
        <v>60.623557310000002</v>
      </c>
      <c r="P112" s="129">
        <v>146.95759346</v>
      </c>
      <c r="Q112" s="129">
        <v>0.67317234000000004</v>
      </c>
      <c r="R112" s="129">
        <v>221.78430631000001</v>
      </c>
      <c r="S112" s="129">
        <v>14.451366119999999</v>
      </c>
      <c r="T112" s="129">
        <v>4.3484550899999999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22469.741567839999</v>
      </c>
      <c r="C113" s="129">
        <v>4083.2371121599999</v>
      </c>
      <c r="D113" s="129">
        <v>1.8714848900000001</v>
      </c>
      <c r="E113" s="129">
        <v>3628.9750118100001</v>
      </c>
      <c r="F113" s="129">
        <v>290.48404388</v>
      </c>
      <c r="G113" s="129">
        <v>275.37116318</v>
      </c>
      <c r="H113" s="129">
        <v>1263.7873307</v>
      </c>
      <c r="I113" s="129">
        <v>5434.8929980599996</v>
      </c>
      <c r="J113" s="129">
        <v>2975.2540390200002</v>
      </c>
      <c r="K113" s="129">
        <v>241.89916830999999</v>
      </c>
      <c r="L113" s="129">
        <v>71.39058627</v>
      </c>
      <c r="M113" s="173" t="s">
        <v>189</v>
      </c>
      <c r="N113" s="129">
        <v>3781.16543486</v>
      </c>
      <c r="O113" s="129">
        <v>60.662011380000003</v>
      </c>
      <c r="P113" s="129">
        <v>147.32245166999999</v>
      </c>
      <c r="Q113" s="129">
        <v>0.94054028999999995</v>
      </c>
      <c r="R113" s="129">
        <v>203.83526619</v>
      </c>
      <c r="S113" s="129">
        <v>3.2502996799999999</v>
      </c>
      <c r="T113" s="129">
        <v>5.4026254900000001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22693.561281769998</v>
      </c>
      <c r="C114" s="129">
        <v>4128.4302207800001</v>
      </c>
      <c r="D114" s="129">
        <v>2.22289424</v>
      </c>
      <c r="E114" s="129">
        <v>3653.61844135</v>
      </c>
      <c r="F114" s="129">
        <v>350.37062187999999</v>
      </c>
      <c r="G114" s="129">
        <v>311.63785077</v>
      </c>
      <c r="H114" s="129">
        <v>1123.9501382999999</v>
      </c>
      <c r="I114" s="129">
        <v>5655.8508840300001</v>
      </c>
      <c r="J114" s="129">
        <v>2925.2312514999999</v>
      </c>
      <c r="K114" s="129">
        <v>256.73220774999999</v>
      </c>
      <c r="L114" s="129">
        <v>60.743639399999999</v>
      </c>
      <c r="M114" s="173" t="s">
        <v>189</v>
      </c>
      <c r="N114" s="129">
        <v>3807.4490881199999</v>
      </c>
      <c r="O114" s="129">
        <v>54.132414490000002</v>
      </c>
      <c r="P114" s="129">
        <v>153.85601944000001</v>
      </c>
      <c r="Q114" s="129">
        <v>0.62281933</v>
      </c>
      <c r="R114" s="129">
        <v>203.05131094999999</v>
      </c>
      <c r="S114" s="129">
        <v>6.7494079999999998E-2</v>
      </c>
      <c r="T114" s="129">
        <v>5.5939853599999996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22298.047764120001</v>
      </c>
      <c r="C115" s="129">
        <v>4061.1389589700002</v>
      </c>
      <c r="D115" s="129">
        <v>5.5474354300000002</v>
      </c>
      <c r="E115" s="129">
        <v>3531.0566829600002</v>
      </c>
      <c r="F115" s="129">
        <v>294.91545533999999</v>
      </c>
      <c r="G115" s="129">
        <v>298.74597283000003</v>
      </c>
      <c r="H115" s="129">
        <v>1089.96110671</v>
      </c>
      <c r="I115" s="129">
        <v>5849.2559983800002</v>
      </c>
      <c r="J115" s="129">
        <v>2797.8232791999999</v>
      </c>
      <c r="K115" s="129">
        <v>245.24626885999999</v>
      </c>
      <c r="L115" s="129">
        <v>35.761055829999997</v>
      </c>
      <c r="M115" s="173" t="s">
        <v>189</v>
      </c>
      <c r="N115" s="129">
        <v>3679.3496036699999</v>
      </c>
      <c r="O115" s="129">
        <v>60.338964859999997</v>
      </c>
      <c r="P115" s="129">
        <v>142.14315887000001</v>
      </c>
      <c r="Q115" s="129">
        <v>0.79766828999999995</v>
      </c>
      <c r="R115" s="129">
        <v>200.58923447999999</v>
      </c>
      <c r="S115" s="129">
        <v>0.19896957000000001</v>
      </c>
      <c r="T115" s="129">
        <v>5.17794987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22835.194204889998</v>
      </c>
      <c r="C116" s="129">
        <v>4104.6682363899999</v>
      </c>
      <c r="D116" s="129">
        <v>4.7311610899999996</v>
      </c>
      <c r="E116" s="129">
        <v>3593.41722149</v>
      </c>
      <c r="F116" s="129">
        <v>303.36974862</v>
      </c>
      <c r="G116" s="129">
        <v>310.83457902999999</v>
      </c>
      <c r="H116" s="129">
        <v>1146.8290778200001</v>
      </c>
      <c r="I116" s="129">
        <v>6233.0001294900003</v>
      </c>
      <c r="J116" s="129">
        <v>2710.1240883300002</v>
      </c>
      <c r="K116" s="129">
        <v>193.58776460999999</v>
      </c>
      <c r="L116" s="129">
        <v>35.081803180000001</v>
      </c>
      <c r="M116" s="173" t="s">
        <v>189</v>
      </c>
      <c r="N116" s="129">
        <v>3770.9034317099999</v>
      </c>
      <c r="O116" s="129">
        <v>61.05809464</v>
      </c>
      <c r="P116" s="129">
        <v>147.47296539000001</v>
      </c>
      <c r="Q116" s="129">
        <v>0.68249157000000005</v>
      </c>
      <c r="R116" s="129">
        <v>208.26757268</v>
      </c>
      <c r="S116" s="129">
        <v>6.1455879600000003</v>
      </c>
      <c r="T116" s="129">
        <v>5.0202508899999998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21792.103795089999</v>
      </c>
      <c r="C117" s="129">
        <v>4032.8650300600002</v>
      </c>
      <c r="D117" s="129">
        <v>6.5168529299999998</v>
      </c>
      <c r="E117" s="129">
        <v>3549.0960870700001</v>
      </c>
      <c r="F117" s="129">
        <v>329.45701772000001</v>
      </c>
      <c r="G117" s="129">
        <v>290.62189116000002</v>
      </c>
      <c r="H117" s="129">
        <v>925.41840390000004</v>
      </c>
      <c r="I117" s="129">
        <v>5858.7087123000001</v>
      </c>
      <c r="J117" s="129">
        <v>2469.75045727</v>
      </c>
      <c r="K117" s="129">
        <v>184.64309908999999</v>
      </c>
      <c r="L117" s="129">
        <v>34.372448110000001</v>
      </c>
      <c r="M117" s="173" t="s">
        <v>189</v>
      </c>
      <c r="N117" s="129">
        <v>3680.6271277599999</v>
      </c>
      <c r="O117" s="129">
        <v>60.918689180000001</v>
      </c>
      <c r="P117" s="129">
        <v>144.89145532000001</v>
      </c>
      <c r="Q117" s="129">
        <v>0.76909287999999998</v>
      </c>
      <c r="R117" s="129">
        <v>207.90456785999999</v>
      </c>
      <c r="S117" s="129">
        <v>10.409082059999999</v>
      </c>
      <c r="T117" s="129">
        <v>5.1337804199999999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21169.454354500002</v>
      </c>
      <c r="C118" s="129">
        <v>3894.6165442699998</v>
      </c>
      <c r="D118" s="129">
        <v>11.81696155</v>
      </c>
      <c r="E118" s="129">
        <v>3552.0432848599999</v>
      </c>
      <c r="F118" s="129">
        <v>475.63158055999997</v>
      </c>
      <c r="G118" s="129">
        <v>309.19736167999997</v>
      </c>
      <c r="H118" s="129">
        <v>646.95707557000003</v>
      </c>
      <c r="I118" s="129">
        <v>5716.8525279700007</v>
      </c>
      <c r="J118" s="129">
        <v>2307.6365869699998</v>
      </c>
      <c r="K118" s="129">
        <v>180.93934730999999</v>
      </c>
      <c r="L118" s="129">
        <v>27.32791632</v>
      </c>
      <c r="M118" s="173" t="s">
        <v>189</v>
      </c>
      <c r="N118" s="129">
        <v>3598.9650178799998</v>
      </c>
      <c r="O118" s="129">
        <v>57.150324980000001</v>
      </c>
      <c r="P118" s="129">
        <v>148.03499484</v>
      </c>
      <c r="Q118" s="129">
        <v>0.58402262999999999</v>
      </c>
      <c r="R118" s="129">
        <v>213.62770612</v>
      </c>
      <c r="S118" s="129">
        <v>22.990566730000001</v>
      </c>
      <c r="T118" s="129">
        <v>5.0825342600000001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21012.944114260001</v>
      </c>
      <c r="C119" s="129">
        <v>3826.35752361</v>
      </c>
      <c r="D119" s="129">
        <v>11.28306929</v>
      </c>
      <c r="E119" s="129">
        <v>3385.8772059500002</v>
      </c>
      <c r="F119" s="129">
        <v>345.63600833999999</v>
      </c>
      <c r="G119" s="129">
        <v>19.800571290000001</v>
      </c>
      <c r="H119" s="129">
        <v>708.40292965000003</v>
      </c>
      <c r="I119" s="129">
        <v>5900.0681623199998</v>
      </c>
      <c r="J119" s="129">
        <v>2421.5175992899999</v>
      </c>
      <c r="K119" s="129">
        <v>178.83930454</v>
      </c>
      <c r="L119" s="129">
        <v>17.173575889999999</v>
      </c>
      <c r="M119" s="173">
        <v>0</v>
      </c>
      <c r="N119" s="129">
        <v>3668.3738991700002</v>
      </c>
      <c r="O119" s="129">
        <v>55.78735537</v>
      </c>
      <c r="P119" s="129">
        <v>255.76204731000001</v>
      </c>
      <c r="Q119" s="129">
        <v>0.45811537000000002</v>
      </c>
      <c r="R119" s="129">
        <v>210.89754472000001</v>
      </c>
      <c r="S119" s="129">
        <v>2.2656814999999999</v>
      </c>
      <c r="T119" s="129">
        <v>4.44352065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21304.194514710001</v>
      </c>
      <c r="C120" s="129">
        <v>3886.7138338499999</v>
      </c>
      <c r="D120" s="129">
        <v>6.8772730099999997</v>
      </c>
      <c r="E120" s="129">
        <v>3395.6239925700002</v>
      </c>
      <c r="F120" s="129">
        <v>444.49885505999998</v>
      </c>
      <c r="G120" s="129">
        <v>19.65455124</v>
      </c>
      <c r="H120" s="129">
        <v>858.30301249000001</v>
      </c>
      <c r="I120" s="129">
        <v>6033.5728677200004</v>
      </c>
      <c r="J120" s="129">
        <v>2340.07595223</v>
      </c>
      <c r="K120" s="129">
        <v>178.94526252</v>
      </c>
      <c r="L120" s="129">
        <v>16.37792391</v>
      </c>
      <c r="M120" s="174">
        <v>0</v>
      </c>
      <c r="N120" s="129">
        <v>3612.8166970900002</v>
      </c>
      <c r="O120" s="129">
        <v>44.116280830000001</v>
      </c>
      <c r="P120" s="129">
        <v>251.06309619999999</v>
      </c>
      <c r="Q120" s="129">
        <v>0.20046606</v>
      </c>
      <c r="R120" s="129">
        <v>207.98941113999999</v>
      </c>
      <c r="S120" s="129">
        <v>3.1360333800000002</v>
      </c>
      <c r="T120" s="129">
        <v>4.2290054100000001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23093.895698830001</v>
      </c>
      <c r="C121" s="129">
        <v>4298.5644144600001</v>
      </c>
      <c r="D121" s="129">
        <v>9.6837880300000005</v>
      </c>
      <c r="E121" s="129">
        <v>3643.43647483</v>
      </c>
      <c r="F121" s="129">
        <v>717.89293211999995</v>
      </c>
      <c r="G121" s="129">
        <v>18.62620269</v>
      </c>
      <c r="H121" s="129">
        <v>1087.9695464500001</v>
      </c>
      <c r="I121" s="129">
        <v>6172.5708074800004</v>
      </c>
      <c r="J121" s="129">
        <v>2585.2426448900001</v>
      </c>
      <c r="K121" s="129">
        <v>42.229937339999999</v>
      </c>
      <c r="L121" s="129">
        <v>16.782468560000002</v>
      </c>
      <c r="M121" s="129">
        <v>0</v>
      </c>
      <c r="N121" s="129">
        <v>3988.9354416699998</v>
      </c>
      <c r="O121" s="129">
        <v>36.590797369999997</v>
      </c>
      <c r="P121" s="129">
        <v>259.24211861999999</v>
      </c>
      <c r="Q121" s="129">
        <v>0.27028858</v>
      </c>
      <c r="R121" s="129">
        <v>207.47360373000001</v>
      </c>
      <c r="S121" s="129">
        <v>4.5127716900000001</v>
      </c>
      <c r="T121" s="129">
        <v>3.8714603200000002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22158.929629310001</v>
      </c>
      <c r="C122" s="129">
        <v>4266.6604139399997</v>
      </c>
      <c r="D122" s="129">
        <v>9.6001521299999997</v>
      </c>
      <c r="E122" s="129">
        <v>3489.3078119800002</v>
      </c>
      <c r="F122" s="129">
        <v>613.89387399999998</v>
      </c>
      <c r="G122" s="129">
        <v>15.6557376</v>
      </c>
      <c r="H122" s="129">
        <v>814.98351071000002</v>
      </c>
      <c r="I122" s="129">
        <v>5917.4397996400003</v>
      </c>
      <c r="J122" s="129">
        <v>2466.44131341</v>
      </c>
      <c r="K122" s="129">
        <v>22.433296819999999</v>
      </c>
      <c r="L122" s="129">
        <v>20.162230310000002</v>
      </c>
      <c r="M122" s="129">
        <v>0</v>
      </c>
      <c r="N122" s="129">
        <v>3896.9529330300002</v>
      </c>
      <c r="O122" s="129">
        <v>37.73175268</v>
      </c>
      <c r="P122" s="129">
        <v>336.82042178</v>
      </c>
      <c r="Q122" s="129">
        <v>0.25160934000000001</v>
      </c>
      <c r="R122" s="129">
        <v>242.37000699999999</v>
      </c>
      <c r="S122" s="129">
        <v>4.4052317499999996</v>
      </c>
      <c r="T122" s="129">
        <v>3.81953319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22548.84579698</v>
      </c>
      <c r="C123" s="129">
        <v>4480.3108175799998</v>
      </c>
      <c r="D123" s="129">
        <v>7.32507208</v>
      </c>
      <c r="E123" s="129">
        <v>3451.8773017100002</v>
      </c>
      <c r="F123" s="129">
        <v>520.93404891</v>
      </c>
      <c r="G123" s="129">
        <v>15.688255740000001</v>
      </c>
      <c r="H123" s="129">
        <v>1104.3822125500001</v>
      </c>
      <c r="I123" s="129">
        <v>5894.4448951599998</v>
      </c>
      <c r="J123" s="129">
        <v>2397.83817761</v>
      </c>
      <c r="K123" s="129">
        <v>22.60877464</v>
      </c>
      <c r="L123" s="129">
        <v>22.565275710000002</v>
      </c>
      <c r="M123" s="129">
        <v>0</v>
      </c>
      <c r="N123" s="129">
        <v>4001.26849889</v>
      </c>
      <c r="O123" s="129">
        <v>37.587313229999999</v>
      </c>
      <c r="P123" s="129">
        <v>325.5010881</v>
      </c>
      <c r="Q123" s="129">
        <v>0.31685766999999998</v>
      </c>
      <c r="R123" s="129">
        <v>258.04480188999997</v>
      </c>
      <c r="S123" s="129">
        <v>4.7789609999999998</v>
      </c>
      <c r="T123" s="129">
        <v>3.3734445100000001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22602.037207289999</v>
      </c>
      <c r="C124" s="129">
        <v>4517.4946124400003</v>
      </c>
      <c r="D124" s="129">
        <v>4.9810748900000004</v>
      </c>
      <c r="E124" s="129">
        <v>3358.2401966399998</v>
      </c>
      <c r="F124" s="129">
        <v>518.51669331999994</v>
      </c>
      <c r="G124" s="129">
        <v>18.057480340000001</v>
      </c>
      <c r="H124" s="129">
        <v>1213.24584682</v>
      </c>
      <c r="I124" s="129">
        <v>5800.4713261999996</v>
      </c>
      <c r="J124" s="129">
        <v>2387.0057747000001</v>
      </c>
      <c r="K124" s="129">
        <v>213.56600553000001</v>
      </c>
      <c r="L124" s="129">
        <v>28.255272940000001</v>
      </c>
      <c r="M124" s="129">
        <v>1.2005266699999999</v>
      </c>
      <c r="N124" s="129">
        <v>3999.56137846</v>
      </c>
      <c r="O124" s="129">
        <v>38.571281409999997</v>
      </c>
      <c r="P124" s="129">
        <v>241.44583996</v>
      </c>
      <c r="Q124" s="129">
        <v>0.21301903</v>
      </c>
      <c r="R124" s="129">
        <v>254.58394824000001</v>
      </c>
      <c r="S124" s="129">
        <v>3.2950024099999999</v>
      </c>
      <c r="T124" s="129">
        <v>3.3319272899999999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23228.908171809999</v>
      </c>
      <c r="C125" s="129">
        <v>4875.1137561899995</v>
      </c>
      <c r="D125" s="129">
        <v>4.0794799999999999E-3</v>
      </c>
      <c r="E125" s="129">
        <v>3257.4239822599998</v>
      </c>
      <c r="F125" s="129">
        <v>607.11599695999996</v>
      </c>
      <c r="G125" s="129">
        <v>127.2965114</v>
      </c>
      <c r="H125" s="129">
        <v>994.53718824999999</v>
      </c>
      <c r="I125" s="129">
        <v>6026.4389351500004</v>
      </c>
      <c r="J125" s="129">
        <v>2486.95708861</v>
      </c>
      <c r="K125" s="129">
        <v>216.34678872000001</v>
      </c>
      <c r="L125" s="129">
        <v>26.472292580000001</v>
      </c>
      <c r="M125" s="129">
        <v>1.2163266699999999</v>
      </c>
      <c r="N125" s="129">
        <v>4060.9265767299999</v>
      </c>
      <c r="O125" s="129">
        <v>39.366546540000002</v>
      </c>
      <c r="P125" s="129">
        <v>250.63218436</v>
      </c>
      <c r="Q125" s="129">
        <v>0.42491626999999998</v>
      </c>
      <c r="R125" s="129">
        <v>254.07637933000001</v>
      </c>
      <c r="S125" s="129">
        <v>1.29834665</v>
      </c>
      <c r="T125" s="129">
        <v>3.26027566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23601.37794961</v>
      </c>
      <c r="C126" s="129">
        <v>4881.8670597600003</v>
      </c>
      <c r="D126" s="129">
        <v>8.1999999999999998E-7</v>
      </c>
      <c r="E126" s="129">
        <v>3174.3681524899998</v>
      </c>
      <c r="F126" s="129">
        <v>609.10721185</v>
      </c>
      <c r="G126" s="129">
        <v>13.397775790000001</v>
      </c>
      <c r="H126" s="129">
        <v>1099.8659106</v>
      </c>
      <c r="I126" s="129">
        <v>6287.5627052899999</v>
      </c>
      <c r="J126" s="129">
        <v>2583.6273963600001</v>
      </c>
      <c r="K126" s="129">
        <v>213.36019751000001</v>
      </c>
      <c r="L126" s="129">
        <v>31.802603430000001</v>
      </c>
      <c r="M126" s="129">
        <v>1.2096007799999999</v>
      </c>
      <c r="N126" s="129">
        <v>4024.9732171999999</v>
      </c>
      <c r="O126" s="129">
        <v>40.5326582</v>
      </c>
      <c r="P126" s="129">
        <v>325.90451917000001</v>
      </c>
      <c r="Q126" s="129">
        <v>0.40474090000000001</v>
      </c>
      <c r="R126" s="129">
        <v>310.21473089</v>
      </c>
      <c r="S126" s="129">
        <v>6.2263409999999998E-2</v>
      </c>
      <c r="T126" s="129">
        <v>3.1172051600000001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23802.72561094</v>
      </c>
      <c r="C127" s="129">
        <v>4752.6417872800002</v>
      </c>
      <c r="D127" s="129">
        <v>8.1999999999999998E-7</v>
      </c>
      <c r="E127" s="129">
        <v>3239.2597701899999</v>
      </c>
      <c r="F127" s="129">
        <v>699.13946100999999</v>
      </c>
      <c r="G127" s="129">
        <v>14.4126827</v>
      </c>
      <c r="H127" s="129">
        <v>797.30083624999997</v>
      </c>
      <c r="I127" s="129">
        <v>7246.8601530599999</v>
      </c>
      <c r="J127" s="129">
        <v>2711.1008199399998</v>
      </c>
      <c r="K127" s="129">
        <v>213.18984884</v>
      </c>
      <c r="L127" s="129">
        <v>31.319613669999999</v>
      </c>
      <c r="M127" s="129">
        <v>1.1894570499999999</v>
      </c>
      <c r="N127" s="129">
        <v>3370.3124386700001</v>
      </c>
      <c r="O127" s="129">
        <v>43.90373555</v>
      </c>
      <c r="P127" s="129">
        <v>336.28516157000001</v>
      </c>
      <c r="Q127" s="129">
        <v>0.15431254999999999</v>
      </c>
      <c r="R127" s="129">
        <v>342.52462860000003</v>
      </c>
      <c r="S127" s="129">
        <v>6.0253750000000002E-2</v>
      </c>
      <c r="T127" s="129">
        <v>3.07064944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24021.265614659998</v>
      </c>
      <c r="C128" s="129">
        <v>4785.4572177600003</v>
      </c>
      <c r="D128" s="129">
        <v>8.1999999999999998E-7</v>
      </c>
      <c r="E128" s="129">
        <v>3244.3430885900002</v>
      </c>
      <c r="F128" s="129">
        <v>719.19621590999998</v>
      </c>
      <c r="G128" s="129">
        <v>13.7892425</v>
      </c>
      <c r="H128" s="129">
        <v>802.50485615000002</v>
      </c>
      <c r="I128" s="129">
        <v>7490.1311586299998</v>
      </c>
      <c r="J128" s="129">
        <v>2819.3946459700001</v>
      </c>
      <c r="K128" s="129">
        <v>210.39578646999999</v>
      </c>
      <c r="L128" s="129">
        <v>20.00261046</v>
      </c>
      <c r="M128" s="129">
        <v>1.1946167000000001</v>
      </c>
      <c r="N128" s="129">
        <v>3271.0513371699999</v>
      </c>
      <c r="O128" s="129">
        <v>38.68954943</v>
      </c>
      <c r="P128" s="129">
        <v>232.93540451999999</v>
      </c>
      <c r="Q128" s="129">
        <v>0.10923668</v>
      </c>
      <c r="R128" s="129">
        <v>369.73839052</v>
      </c>
      <c r="S128" s="129">
        <v>5.3689000000000002E-3</v>
      </c>
      <c r="T128" s="129">
        <v>2.3268874799999999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24368.417322689998</v>
      </c>
      <c r="C129" s="129">
        <v>4708.8317550700003</v>
      </c>
      <c r="D129" s="129">
        <v>5.3919000000000005E-4</v>
      </c>
      <c r="E129" s="129">
        <v>3302.4079481600002</v>
      </c>
      <c r="F129" s="129">
        <v>499.65081350000003</v>
      </c>
      <c r="G129" s="129">
        <v>12.21429019</v>
      </c>
      <c r="H129" s="129">
        <v>929.47608391999995</v>
      </c>
      <c r="I129" s="129">
        <v>7871.56728269</v>
      </c>
      <c r="J129" s="129">
        <v>2836.4802504499999</v>
      </c>
      <c r="K129" s="129">
        <v>210.19620573</v>
      </c>
      <c r="L129" s="129">
        <v>16.87518369</v>
      </c>
      <c r="M129" s="129">
        <v>1.18704093</v>
      </c>
      <c r="N129" s="129">
        <v>3334.7090467200001</v>
      </c>
      <c r="O129" s="129">
        <v>39.363530849999997</v>
      </c>
      <c r="P129" s="129">
        <v>234.15300489000001</v>
      </c>
      <c r="Q129" s="129">
        <v>1.881323E-2</v>
      </c>
      <c r="R129" s="129">
        <v>367.88616303999999</v>
      </c>
      <c r="S129" s="129">
        <v>0.47230819000000002</v>
      </c>
      <c r="T129" s="129">
        <v>2.9270622500000001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23457.29427405</v>
      </c>
      <c r="C130" s="129">
        <v>4701.7344772300003</v>
      </c>
      <c r="D130" s="129">
        <v>1.1899E-4</v>
      </c>
      <c r="E130" s="129">
        <v>3317.4341844</v>
      </c>
      <c r="F130" s="129">
        <v>666.08938304000003</v>
      </c>
      <c r="G130" s="129">
        <v>12.95337666</v>
      </c>
      <c r="H130" s="129">
        <v>655.75178816000005</v>
      </c>
      <c r="I130" s="129">
        <v>7047.4571427000001</v>
      </c>
      <c r="J130" s="129">
        <v>2931.6979740199999</v>
      </c>
      <c r="K130" s="129">
        <v>211.67717723000001</v>
      </c>
      <c r="L130" s="129">
        <v>21.77213321</v>
      </c>
      <c r="M130" s="129">
        <v>1.1802823</v>
      </c>
      <c r="N130" s="129">
        <v>3325.3803564599998</v>
      </c>
      <c r="O130" s="129">
        <v>37.791821820000003</v>
      </c>
      <c r="P130" s="129">
        <v>156.36868132000001</v>
      </c>
      <c r="Q130" s="129">
        <v>1.4882909999999999E-2</v>
      </c>
      <c r="R130" s="129">
        <v>365.48643564999998</v>
      </c>
      <c r="S130" s="129">
        <v>1.91488941</v>
      </c>
      <c r="T130" s="129">
        <v>2.5891685399999997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23250.927535459999</v>
      </c>
      <c r="C131" s="129">
        <v>4533.9401345200004</v>
      </c>
      <c r="D131" s="129">
        <v>1.87942582</v>
      </c>
      <c r="E131" s="129">
        <v>3178.27188918</v>
      </c>
      <c r="F131" s="129">
        <v>542.43454753000003</v>
      </c>
      <c r="G131" s="129">
        <v>11.829756059999999</v>
      </c>
      <c r="H131" s="129">
        <v>643.05905154000004</v>
      </c>
      <c r="I131" s="129">
        <v>6671.0341449899997</v>
      </c>
      <c r="J131" s="129">
        <v>3591.4742280599999</v>
      </c>
      <c r="K131" s="129">
        <v>212.10875143000001</v>
      </c>
      <c r="L131" s="129">
        <v>14.780601150000001</v>
      </c>
      <c r="M131" s="129">
        <v>1.1729613800000001</v>
      </c>
      <c r="N131" s="129">
        <v>3305.9258206700001</v>
      </c>
      <c r="O131" s="129">
        <v>37.649274339999998</v>
      </c>
      <c r="P131" s="129">
        <v>138.49943106000001</v>
      </c>
      <c r="Q131" s="129">
        <v>0.11191425000000001</v>
      </c>
      <c r="R131" s="129">
        <v>361.72498705999999</v>
      </c>
      <c r="S131" s="129">
        <v>2.5303348300000001</v>
      </c>
      <c r="T131" s="129">
        <v>2.5002815900000002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23332.000898980001</v>
      </c>
      <c r="C132" s="129">
        <v>4313.2582087299998</v>
      </c>
      <c r="D132" s="129">
        <v>8.1999999999999998E-7</v>
      </c>
      <c r="E132" s="129">
        <v>3199.1058635099998</v>
      </c>
      <c r="F132" s="129">
        <v>591.83211734999998</v>
      </c>
      <c r="G132" s="129">
        <v>12.515950630000001</v>
      </c>
      <c r="H132" s="129">
        <v>773.64521625999998</v>
      </c>
      <c r="I132" s="129">
        <v>6831.2801072800003</v>
      </c>
      <c r="J132" s="129">
        <v>3517.1481563000002</v>
      </c>
      <c r="K132" s="129">
        <v>212.76665714000001</v>
      </c>
      <c r="L132" s="129">
        <v>11.58452014</v>
      </c>
      <c r="M132" s="129">
        <v>1.1640848500000001</v>
      </c>
      <c r="N132" s="129">
        <v>3338.1427715200002</v>
      </c>
      <c r="O132" s="129">
        <v>37.093347739999999</v>
      </c>
      <c r="P132" s="129">
        <v>122.76159911000001</v>
      </c>
      <c r="Q132" s="129">
        <v>8.7600399999999995E-2</v>
      </c>
      <c r="R132" s="129">
        <v>363.74829832</v>
      </c>
      <c r="S132" s="129">
        <v>3.89372155</v>
      </c>
      <c r="T132" s="129">
        <v>1.97267733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23661.55076622</v>
      </c>
      <c r="C133" s="129">
        <v>4468.8297506899999</v>
      </c>
      <c r="D133" s="129">
        <v>8.1999999999999998E-7</v>
      </c>
      <c r="E133" s="129">
        <v>3296.2251207499999</v>
      </c>
      <c r="F133" s="129">
        <v>446.86824758</v>
      </c>
      <c r="G133" s="129">
        <v>11.39650295</v>
      </c>
      <c r="H133" s="129">
        <v>920.58518724999999</v>
      </c>
      <c r="I133" s="129">
        <v>6789.5989437199996</v>
      </c>
      <c r="J133" s="129">
        <v>3622.5749986599999</v>
      </c>
      <c r="K133" s="129">
        <v>214.91145132</v>
      </c>
      <c r="L133" s="129">
        <v>16.04460323</v>
      </c>
      <c r="M133" s="129">
        <v>1.15793638</v>
      </c>
      <c r="N133" s="129">
        <v>3317.13804639</v>
      </c>
      <c r="O133" s="129">
        <v>45.536554520000003</v>
      </c>
      <c r="P133" s="129">
        <v>126.24596762</v>
      </c>
      <c r="Q133" s="129">
        <v>7.4149649999999998E-2</v>
      </c>
      <c r="R133" s="129">
        <v>377.61120470999998</v>
      </c>
      <c r="S133" s="129">
        <v>4.7895721900000003</v>
      </c>
      <c r="T133" s="129">
        <v>1.96252779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24563.92204782</v>
      </c>
      <c r="C134" s="129">
        <v>4826.3610597099996</v>
      </c>
      <c r="D134" s="129">
        <v>2.5408409999999999E-2</v>
      </c>
      <c r="E134" s="129">
        <v>3320.9989842300001</v>
      </c>
      <c r="F134" s="129">
        <v>585.05482453000002</v>
      </c>
      <c r="G134" s="129">
        <v>10.554993189999999</v>
      </c>
      <c r="H134" s="129">
        <v>993.50386707999996</v>
      </c>
      <c r="I134" s="129">
        <v>6748.98741015</v>
      </c>
      <c r="J134" s="129">
        <v>3648.4874249499999</v>
      </c>
      <c r="K134" s="129">
        <v>216.30178226000001</v>
      </c>
      <c r="L134" s="129">
        <v>13.701444589999999</v>
      </c>
      <c r="M134" s="129">
        <v>1.14977968</v>
      </c>
      <c r="N134" s="129">
        <v>3319.8218856399999</v>
      </c>
      <c r="O134" s="129">
        <v>44.109926299999998</v>
      </c>
      <c r="P134" s="129">
        <v>405.38552485999998</v>
      </c>
      <c r="Q134" s="129">
        <v>8.4348110000000004E-2</v>
      </c>
      <c r="R134" s="129">
        <v>422.21720556000002</v>
      </c>
      <c r="S134" s="129">
        <v>5.4639309000000003</v>
      </c>
      <c r="T134" s="129">
        <v>1.71224767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25138.56579877</v>
      </c>
      <c r="C135" s="129">
        <v>4953.0576515700004</v>
      </c>
      <c r="D135" s="129">
        <v>8.1999999999999998E-7</v>
      </c>
      <c r="E135" s="129">
        <v>3404.9594661400001</v>
      </c>
      <c r="F135" s="129">
        <v>535.85301873000003</v>
      </c>
      <c r="G135" s="129">
        <v>10.875889969999999</v>
      </c>
      <c r="H135" s="129">
        <v>1309.0785948499999</v>
      </c>
      <c r="I135" s="129">
        <v>6979.6117716600002</v>
      </c>
      <c r="J135" s="129">
        <v>3309.7931790100001</v>
      </c>
      <c r="K135" s="129">
        <v>216.96697148999999</v>
      </c>
      <c r="L135" s="129">
        <v>14.64057878</v>
      </c>
      <c r="M135" s="129">
        <v>1.16743106</v>
      </c>
      <c r="N135" s="129">
        <v>3323.81651633</v>
      </c>
      <c r="O135" s="129">
        <v>39.036818359999998</v>
      </c>
      <c r="P135" s="129">
        <v>615.69285239999999</v>
      </c>
      <c r="Q135" s="129">
        <v>7.4853160000000002E-2</v>
      </c>
      <c r="R135" s="129">
        <v>417.53724440000002</v>
      </c>
      <c r="S135" s="129">
        <v>4.7063398999999997</v>
      </c>
      <c r="T135" s="129">
        <v>1.6966201399999998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26375.401842380001</v>
      </c>
      <c r="C136" s="129">
        <v>5160.3163135300001</v>
      </c>
      <c r="D136" s="129">
        <v>8.1999999999999998E-7</v>
      </c>
      <c r="E136" s="129">
        <v>3443.7937749799999</v>
      </c>
      <c r="F136" s="129">
        <v>582.1882286</v>
      </c>
      <c r="G136" s="129">
        <v>11.120487600000001</v>
      </c>
      <c r="H136" s="129">
        <v>1325.4719601199999</v>
      </c>
      <c r="I136" s="129">
        <v>7455.4350159699998</v>
      </c>
      <c r="J136" s="129">
        <v>3503.27845217</v>
      </c>
      <c r="K136" s="129">
        <v>218.37834322</v>
      </c>
      <c r="L136" s="129">
        <v>14.372214169999999</v>
      </c>
      <c r="M136" s="129">
        <v>2.5000000000000001E-2</v>
      </c>
      <c r="N136" s="129">
        <v>3276.7014739299998</v>
      </c>
      <c r="O136" s="129">
        <v>47.780742750000002</v>
      </c>
      <c r="P136" s="129">
        <v>904.81425990000002</v>
      </c>
      <c r="Q136" s="129">
        <v>6.8930959999999999E-2</v>
      </c>
      <c r="R136" s="129">
        <v>427.04833962999999</v>
      </c>
      <c r="S136" s="129">
        <v>2.9064055899999999</v>
      </c>
      <c r="T136" s="129">
        <v>1.7018984399999999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25219.079882459999</v>
      </c>
      <c r="C137" s="129">
        <v>4834.4111985500003</v>
      </c>
      <c r="D137" s="129">
        <v>1.0435399999999999E-3</v>
      </c>
      <c r="E137" s="129">
        <v>3183.0115355100002</v>
      </c>
      <c r="F137" s="129">
        <v>561.31876408000005</v>
      </c>
      <c r="G137" s="129">
        <v>11.50096353</v>
      </c>
      <c r="H137" s="129">
        <v>1349.2616529500001</v>
      </c>
      <c r="I137" s="129">
        <v>7702.7931269500004</v>
      </c>
      <c r="J137" s="129">
        <v>2694.2051566499999</v>
      </c>
      <c r="K137" s="129">
        <v>216.64071005</v>
      </c>
      <c r="L137" s="129">
        <v>15.83208016</v>
      </c>
      <c r="M137" s="129">
        <v>2.5000000000000001E-2</v>
      </c>
      <c r="N137" s="129">
        <v>3242.9778754700001</v>
      </c>
      <c r="O137" s="129">
        <v>64.151182090000006</v>
      </c>
      <c r="P137" s="129">
        <v>914.35063265999997</v>
      </c>
      <c r="Q137" s="129">
        <v>0.25152955999999999</v>
      </c>
      <c r="R137" s="129">
        <v>425.62724652000003</v>
      </c>
      <c r="S137" s="129">
        <v>1.3659002499999999</v>
      </c>
      <c r="T137" s="129">
        <v>1.35428394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25973.966813210001</v>
      </c>
      <c r="C138" s="129">
        <v>4673.0505651900003</v>
      </c>
      <c r="D138" s="129">
        <v>1.2469999999999999E-5</v>
      </c>
      <c r="E138" s="129">
        <v>3197.6751887</v>
      </c>
      <c r="F138" s="129">
        <v>577.05785888000003</v>
      </c>
      <c r="G138" s="129">
        <v>10.11419371</v>
      </c>
      <c r="H138" s="129">
        <v>1786.69223906</v>
      </c>
      <c r="I138" s="129">
        <v>7553.7412636299996</v>
      </c>
      <c r="J138" s="129">
        <v>3035.4590679399998</v>
      </c>
      <c r="K138" s="129">
        <v>384.31201600000003</v>
      </c>
      <c r="L138" s="129">
        <v>17.314481820000001</v>
      </c>
      <c r="M138" s="129">
        <v>59.78624954</v>
      </c>
      <c r="N138" s="129">
        <v>3198.2703829900001</v>
      </c>
      <c r="O138" s="129">
        <v>54.882975639999998</v>
      </c>
      <c r="P138" s="129">
        <v>999.88970215999996</v>
      </c>
      <c r="Q138" s="129">
        <v>0.21090749</v>
      </c>
      <c r="R138" s="129">
        <v>424.06107013000002</v>
      </c>
      <c r="S138" s="129">
        <v>0.11708336</v>
      </c>
      <c r="T138" s="129">
        <v>1.3315545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26551.901146029999</v>
      </c>
      <c r="C139" s="129">
        <v>4684.9448491399999</v>
      </c>
      <c r="D139" s="129">
        <v>8.1999999999999998E-7</v>
      </c>
      <c r="E139" s="129">
        <v>3263.1682373100002</v>
      </c>
      <c r="F139" s="129">
        <v>438.96811018</v>
      </c>
      <c r="G139" s="129">
        <v>11.366581719999999</v>
      </c>
      <c r="H139" s="129">
        <v>1663.8131621800001</v>
      </c>
      <c r="I139" s="129">
        <v>8373.5129974800002</v>
      </c>
      <c r="J139" s="129">
        <v>2942.87562656</v>
      </c>
      <c r="K139" s="129">
        <v>381.61022679000001</v>
      </c>
      <c r="L139" s="129">
        <v>18.090058719999998</v>
      </c>
      <c r="M139" s="129">
        <v>144.53547194000001</v>
      </c>
      <c r="N139" s="129">
        <v>3160.62487474</v>
      </c>
      <c r="O139" s="129">
        <v>55.525537659999998</v>
      </c>
      <c r="P139" s="129">
        <v>992.04270229999997</v>
      </c>
      <c r="Q139" s="129">
        <v>0.19176989</v>
      </c>
      <c r="R139" s="129">
        <v>419.24777898000002</v>
      </c>
      <c r="S139" s="129">
        <v>8.4100339999999996E-2</v>
      </c>
      <c r="T139" s="129">
        <v>1.29905928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28062.573638409998</v>
      </c>
      <c r="C140" s="129">
        <v>4470.0781969999998</v>
      </c>
      <c r="D140" s="129">
        <v>8.1999999999999998E-7</v>
      </c>
      <c r="E140" s="129">
        <v>3626.0699803699999</v>
      </c>
      <c r="F140" s="129">
        <v>570.12462620999997</v>
      </c>
      <c r="G140" s="129">
        <v>12.06367492</v>
      </c>
      <c r="H140" s="129">
        <v>1773.0115326600001</v>
      </c>
      <c r="I140" s="129">
        <v>8857.93193832</v>
      </c>
      <c r="J140" s="129">
        <v>3535.6236198800002</v>
      </c>
      <c r="K140" s="129">
        <v>379.66613378</v>
      </c>
      <c r="L140" s="129">
        <v>13.78525088</v>
      </c>
      <c r="M140" s="129">
        <v>223.74604363</v>
      </c>
      <c r="N140" s="129">
        <v>3097.10228224</v>
      </c>
      <c r="O140" s="129">
        <v>52.497186640000002</v>
      </c>
      <c r="P140" s="129">
        <v>1023.25638768</v>
      </c>
      <c r="Q140" s="129">
        <v>0.54630886000000001</v>
      </c>
      <c r="R140" s="129">
        <v>426.16667021000001</v>
      </c>
      <c r="S140" s="129">
        <v>5.5733640000000001E-2</v>
      </c>
      <c r="T140" s="129">
        <v>0.84807067000000003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28341.075801269999</v>
      </c>
      <c r="C141" s="129">
        <v>4410.0289055499998</v>
      </c>
      <c r="D141" s="129">
        <v>1.18268E-3</v>
      </c>
      <c r="E141" s="129">
        <v>3770.3284586499999</v>
      </c>
      <c r="F141" s="129">
        <v>677.85841271000004</v>
      </c>
      <c r="G141" s="129">
        <v>14.176164529999999</v>
      </c>
      <c r="H141" s="129">
        <v>1828.24327412</v>
      </c>
      <c r="I141" s="129">
        <v>8716.9513308200003</v>
      </c>
      <c r="J141" s="129">
        <v>3636.10857188</v>
      </c>
      <c r="K141" s="129">
        <v>395.26760279000001</v>
      </c>
      <c r="L141" s="129">
        <v>13.471312149999999</v>
      </c>
      <c r="M141" s="129">
        <v>224.96438304</v>
      </c>
      <c r="N141" s="129">
        <v>3208.07655737</v>
      </c>
      <c r="O141" s="129">
        <v>59.198042430000001</v>
      </c>
      <c r="P141" s="129">
        <v>953.34705518999999</v>
      </c>
      <c r="Q141" s="129">
        <v>0.50140808999999997</v>
      </c>
      <c r="R141" s="129">
        <v>431.77390245999999</v>
      </c>
      <c r="S141" s="129">
        <v>2.7234330000000001E-2</v>
      </c>
      <c r="T141" s="129">
        <v>0.75200248000000003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26994.421421570001</v>
      </c>
      <c r="C142" s="129">
        <v>4420.5049633299996</v>
      </c>
      <c r="D142" s="129">
        <v>8.1999999999999998E-7</v>
      </c>
      <c r="E142" s="129">
        <v>3905.3308434599999</v>
      </c>
      <c r="F142" s="129">
        <v>639.65131541000005</v>
      </c>
      <c r="G142" s="129">
        <v>19.446682670000001</v>
      </c>
      <c r="H142" s="129">
        <v>1573.7423677700001</v>
      </c>
      <c r="I142" s="129">
        <v>8075.4092843400003</v>
      </c>
      <c r="J142" s="129">
        <v>2656.53958887</v>
      </c>
      <c r="K142" s="129">
        <v>397.30410196999998</v>
      </c>
      <c r="L142" s="129">
        <v>14.71092762</v>
      </c>
      <c r="M142" s="129">
        <v>222.93651331999999</v>
      </c>
      <c r="N142" s="129">
        <v>3604.1914937500001</v>
      </c>
      <c r="O142" s="129">
        <v>52.625796219999998</v>
      </c>
      <c r="P142" s="129">
        <v>970.56058022000002</v>
      </c>
      <c r="Q142" s="129">
        <v>0.45628785999999999</v>
      </c>
      <c r="R142" s="129">
        <v>440.05505292999999</v>
      </c>
      <c r="S142" s="129">
        <v>4.1340000000000001E-5</v>
      </c>
      <c r="T142" s="129">
        <v>0.95557966999999999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27510.79490329</v>
      </c>
      <c r="C143" s="129">
        <v>4670.0194666899997</v>
      </c>
      <c r="D143" s="129">
        <v>5.3140000000000003E-5</v>
      </c>
      <c r="E143" s="129">
        <v>4005.46906631</v>
      </c>
      <c r="F143" s="129">
        <v>421.20260249</v>
      </c>
      <c r="G143" s="129">
        <v>18.389486160000001</v>
      </c>
      <c r="H143" s="129">
        <v>1412.9736968499999</v>
      </c>
      <c r="I143" s="129">
        <v>8085.1554523000004</v>
      </c>
      <c r="J143" s="129">
        <v>3080.5976972799999</v>
      </c>
      <c r="K143" s="129">
        <v>406.51502434999998</v>
      </c>
      <c r="L143" s="129">
        <v>14.844252770000001</v>
      </c>
      <c r="M143" s="129">
        <v>219.89082006000001</v>
      </c>
      <c r="N143" s="129">
        <v>3710.08346708</v>
      </c>
      <c r="O143" s="129">
        <v>54.931941440000003</v>
      </c>
      <c r="P143" s="129">
        <v>956.60508890000006</v>
      </c>
      <c r="Q143" s="129">
        <v>0.44160019</v>
      </c>
      <c r="R143" s="129">
        <v>452.63487610999999</v>
      </c>
      <c r="S143" s="129">
        <v>4.1340000000000001E-5</v>
      </c>
      <c r="T143" s="129">
        <v>1.04026983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27926.131598190001</v>
      </c>
      <c r="C144" s="129">
        <v>4966.4977903500003</v>
      </c>
      <c r="D144" s="129">
        <v>1.4031233999999999</v>
      </c>
      <c r="E144" s="129">
        <v>4070.5859203499999</v>
      </c>
      <c r="F144" s="129">
        <v>848.96153642000002</v>
      </c>
      <c r="G144" s="129">
        <v>19.004419649999999</v>
      </c>
      <c r="H144" s="129">
        <v>1743.1766775200001</v>
      </c>
      <c r="I144" s="129">
        <v>8769.9185834799991</v>
      </c>
      <c r="J144" s="129">
        <v>3231.1402985599998</v>
      </c>
      <c r="K144" s="129">
        <v>410.50074297999998</v>
      </c>
      <c r="L144" s="129">
        <v>23.547830179999998</v>
      </c>
      <c r="M144" s="129">
        <v>211.49797211999999</v>
      </c>
      <c r="N144" s="129">
        <v>2232.9248930099998</v>
      </c>
      <c r="O144" s="129">
        <v>62.720340190000002</v>
      </c>
      <c r="P144" s="129">
        <v>873.53269321000005</v>
      </c>
      <c r="Q144" s="129">
        <v>0.46156871999999999</v>
      </c>
      <c r="R144" s="129">
        <v>458.11591537999999</v>
      </c>
      <c r="S144" s="129">
        <v>4.1340000000000001E-5</v>
      </c>
      <c r="T144" s="129">
        <v>2.1412513299999998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27803.315237089999</v>
      </c>
      <c r="C145" s="129">
        <v>5134.5349589999996</v>
      </c>
      <c r="D145" s="129">
        <v>2.2533358300000002</v>
      </c>
      <c r="E145" s="129">
        <v>4027.24338872</v>
      </c>
      <c r="F145" s="129">
        <v>883.68870928000001</v>
      </c>
      <c r="G145" s="129">
        <v>20.570710819999999</v>
      </c>
      <c r="H145" s="129">
        <v>1601.5721800199999</v>
      </c>
      <c r="I145" s="129">
        <v>8671.3292109199992</v>
      </c>
      <c r="J145" s="129">
        <v>3140.9016637300001</v>
      </c>
      <c r="K145" s="129">
        <v>413.83808082000002</v>
      </c>
      <c r="L145" s="129">
        <v>23.473588830000001</v>
      </c>
      <c r="M145" s="129">
        <v>210.75927150000001</v>
      </c>
      <c r="N145" s="129">
        <v>2251.1965577999999</v>
      </c>
      <c r="O145" s="129">
        <v>63.62167694</v>
      </c>
      <c r="P145" s="129">
        <v>898.42078732000004</v>
      </c>
      <c r="Q145" s="129">
        <v>0.37059632999999997</v>
      </c>
      <c r="R145" s="129">
        <v>458.83990833000001</v>
      </c>
      <c r="S145" s="129">
        <v>4.1340000000000001E-5</v>
      </c>
      <c r="T145" s="129">
        <v>0.70056956000000004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28729.632287010001</v>
      </c>
      <c r="C146" s="129">
        <v>6529.3116218699997</v>
      </c>
      <c r="D146" s="129">
        <v>2.3185557000000001</v>
      </c>
      <c r="E146" s="129">
        <v>3889.7750814299998</v>
      </c>
      <c r="F146" s="129">
        <v>871.09339081999997</v>
      </c>
      <c r="G146" s="129">
        <v>19.350821289999999</v>
      </c>
      <c r="H146" s="129">
        <v>1511.2638465800001</v>
      </c>
      <c r="I146" s="129">
        <v>8436.2267455199999</v>
      </c>
      <c r="J146" s="129">
        <v>3137.8895501400002</v>
      </c>
      <c r="K146" s="129">
        <v>414.41136313999999</v>
      </c>
      <c r="L146" s="129">
        <v>23.05011103</v>
      </c>
      <c r="M146" s="129">
        <v>209.66601632999999</v>
      </c>
      <c r="N146" s="129">
        <v>2250.98976722</v>
      </c>
      <c r="O146" s="129">
        <v>63.91617952</v>
      </c>
      <c r="P146" s="129">
        <v>909.48410953999996</v>
      </c>
      <c r="Q146" s="129">
        <v>0.37761013999999998</v>
      </c>
      <c r="R146" s="129">
        <v>459.79781330999998</v>
      </c>
      <c r="S146" s="129">
        <v>4.1340000000000001E-5</v>
      </c>
      <c r="T146" s="129">
        <v>0.70966209000000002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29256.570299489998</v>
      </c>
      <c r="C147" s="129">
        <v>7522.5116877700002</v>
      </c>
      <c r="D147" s="129">
        <v>7.14116777</v>
      </c>
      <c r="E147" s="129">
        <v>3814.5075386200001</v>
      </c>
      <c r="F147" s="129">
        <v>864.09097034000001</v>
      </c>
      <c r="G147" s="129">
        <v>17.766656749999999</v>
      </c>
      <c r="H147" s="129">
        <v>1392.0804365199999</v>
      </c>
      <c r="I147" s="129">
        <v>8090.9493386699996</v>
      </c>
      <c r="J147" s="129">
        <v>3240.1940926299999</v>
      </c>
      <c r="K147" s="129">
        <v>416.47248074999999</v>
      </c>
      <c r="L147" s="129">
        <v>22.463746149999999</v>
      </c>
      <c r="M147" s="129">
        <v>209.52828006999999</v>
      </c>
      <c r="N147" s="129">
        <v>2214.6748839699999</v>
      </c>
      <c r="O147" s="129">
        <v>61.353147640000003</v>
      </c>
      <c r="P147" s="129">
        <v>919.81131447999996</v>
      </c>
      <c r="Q147" s="129">
        <v>0.38322564999999997</v>
      </c>
      <c r="R147" s="129">
        <v>461.93530895999999</v>
      </c>
      <c r="S147" s="129">
        <v>4.1340000000000001E-5</v>
      </c>
      <c r="T147" s="129">
        <v>0.70598141000000003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29499.814110060001</v>
      </c>
      <c r="C148" s="129">
        <v>7693.2943083999999</v>
      </c>
      <c r="D148" s="129">
        <v>5.9759634200000002</v>
      </c>
      <c r="E148" s="129">
        <v>3838.29368948</v>
      </c>
      <c r="F148" s="129">
        <v>834.40807824000001</v>
      </c>
      <c r="G148" s="129">
        <v>16.97118592</v>
      </c>
      <c r="H148" s="129">
        <v>1695.7284682</v>
      </c>
      <c r="I148" s="129">
        <v>8374.7776458400003</v>
      </c>
      <c r="J148" s="129">
        <v>2696.11275299</v>
      </c>
      <c r="K148" s="129">
        <v>418.43207895</v>
      </c>
      <c r="L148" s="129">
        <v>22.81226813</v>
      </c>
      <c r="M148" s="129">
        <v>209.0302341</v>
      </c>
      <c r="N148" s="129">
        <v>2210.1924902699998</v>
      </c>
      <c r="O148" s="129">
        <v>62.341274179999999</v>
      </c>
      <c r="P148" s="129">
        <v>963.62906296999995</v>
      </c>
      <c r="Q148" s="129">
        <v>0.39095011000000002</v>
      </c>
      <c r="R148" s="129">
        <v>456.72099908000001</v>
      </c>
      <c r="S148" s="129">
        <v>4.1340000000000001E-5</v>
      </c>
      <c r="T148" s="129">
        <v>0.70261843999999996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31435.389812050002</v>
      </c>
      <c r="C149" s="129">
        <v>8100.0749288099996</v>
      </c>
      <c r="D149" s="129">
        <v>6.4246953099999997</v>
      </c>
      <c r="E149" s="129">
        <v>4026.1931088299998</v>
      </c>
      <c r="F149" s="129">
        <v>885.53753697000002</v>
      </c>
      <c r="G149" s="129">
        <v>17.664444140000001</v>
      </c>
      <c r="H149" s="129">
        <v>1571.51223839</v>
      </c>
      <c r="I149" s="129">
        <v>8888.8210974800004</v>
      </c>
      <c r="J149" s="129">
        <v>3177.4559761800001</v>
      </c>
      <c r="K149" s="129">
        <v>472.24080280999999</v>
      </c>
      <c r="L149" s="129">
        <v>22.709504760000002</v>
      </c>
      <c r="M149" s="129">
        <v>212.30103883000001</v>
      </c>
      <c r="N149" s="129">
        <v>2491.46807997</v>
      </c>
      <c r="O149" s="129">
        <v>71.641080040000006</v>
      </c>
      <c r="P149" s="129">
        <v>967.67448619000004</v>
      </c>
      <c r="Q149" s="129">
        <v>0.38821583999999998</v>
      </c>
      <c r="R149" s="129">
        <v>522.50941409999996</v>
      </c>
      <c r="S149" s="129">
        <v>5.7999999999999995E-7</v>
      </c>
      <c r="T149" s="129">
        <v>0.77316282000000003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31733.08680107</v>
      </c>
      <c r="C150" s="129">
        <v>8179.8172309900001</v>
      </c>
      <c r="D150" s="129">
        <v>0.22888288000000001</v>
      </c>
      <c r="E150" s="129">
        <v>4031.70082761</v>
      </c>
      <c r="F150" s="129">
        <v>842.85806931000002</v>
      </c>
      <c r="G150" s="129">
        <v>15.91397336</v>
      </c>
      <c r="H150" s="129">
        <v>1642.9672723900001</v>
      </c>
      <c r="I150" s="129">
        <v>9094.9721105699991</v>
      </c>
      <c r="J150" s="129">
        <v>3182.04950951</v>
      </c>
      <c r="K150" s="129">
        <v>473.21982052999999</v>
      </c>
      <c r="L150" s="129">
        <v>21.80258538</v>
      </c>
      <c r="M150" s="129">
        <v>211.05737403000001</v>
      </c>
      <c r="N150" s="129">
        <v>2494.0178430800001</v>
      </c>
      <c r="O150" s="129">
        <v>60.632475290000002</v>
      </c>
      <c r="P150" s="129">
        <v>963.54850144</v>
      </c>
      <c r="Q150" s="129">
        <v>0.38526969</v>
      </c>
      <c r="R150" s="129">
        <v>517.13398014999996</v>
      </c>
      <c r="S150" s="129">
        <v>5.7999999999999995E-7</v>
      </c>
      <c r="T150" s="129">
        <v>0.78107428000000001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30745.538254070001</v>
      </c>
      <c r="C151" s="129">
        <v>7886.5461663699998</v>
      </c>
      <c r="D151" s="129">
        <v>2.5731199999999999E-3</v>
      </c>
      <c r="E151" s="129">
        <v>3977.5057683300001</v>
      </c>
      <c r="F151" s="129">
        <v>792.24586362000002</v>
      </c>
      <c r="G151" s="129">
        <v>14.198067229999999</v>
      </c>
      <c r="H151" s="129">
        <v>1695.2115892899999</v>
      </c>
      <c r="I151" s="129">
        <v>8735.6252712700007</v>
      </c>
      <c r="J151" s="129">
        <v>2948.15056525</v>
      </c>
      <c r="K151" s="129">
        <v>469.43378648999999</v>
      </c>
      <c r="L151" s="129">
        <v>21.391077660000001</v>
      </c>
      <c r="M151" s="129">
        <v>207.43918108</v>
      </c>
      <c r="N151" s="129">
        <v>2466.9347764899999</v>
      </c>
      <c r="O151" s="129">
        <v>65.640384900000001</v>
      </c>
      <c r="P151" s="129">
        <v>956.95686364000005</v>
      </c>
      <c r="Q151" s="129">
        <v>0.38170379999999998</v>
      </c>
      <c r="R151" s="129">
        <v>507.11046604000001</v>
      </c>
      <c r="S151" s="129">
        <v>5.7999999999999995E-7</v>
      </c>
      <c r="T151" s="129">
        <v>0.76414890999999996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30069.421837059999</v>
      </c>
      <c r="C152" s="129">
        <v>7523.43691597</v>
      </c>
      <c r="D152" s="129">
        <v>8.1999999999999998E-7</v>
      </c>
      <c r="E152" s="129">
        <v>3905.09338815</v>
      </c>
      <c r="F152" s="129">
        <v>760.41923523000003</v>
      </c>
      <c r="G152" s="129">
        <v>13.134177380000001</v>
      </c>
      <c r="H152" s="129">
        <v>1918.2214736000001</v>
      </c>
      <c r="I152" s="129">
        <v>8391.7476047300006</v>
      </c>
      <c r="J152" s="129">
        <v>2876.13108672</v>
      </c>
      <c r="K152" s="129">
        <v>474.56141857</v>
      </c>
      <c r="L152" s="129">
        <v>20.125566169999999</v>
      </c>
      <c r="M152" s="129">
        <v>206.80539107000001</v>
      </c>
      <c r="N152" s="129">
        <v>2456.1937415900002</v>
      </c>
      <c r="O152" s="129">
        <v>62.968184460000003</v>
      </c>
      <c r="P152" s="129">
        <v>954.22786299999996</v>
      </c>
      <c r="Q152" s="129">
        <v>0.35714198000000003</v>
      </c>
      <c r="R152" s="129">
        <v>505.24825736000003</v>
      </c>
      <c r="S152" s="129">
        <v>5.7999999999999995E-7</v>
      </c>
      <c r="T152" s="129">
        <v>0.75038967999999995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29427.64921602</v>
      </c>
      <c r="C153" s="129">
        <v>7464.86465967</v>
      </c>
      <c r="D153" s="129">
        <v>8.1999999999999998E-7</v>
      </c>
      <c r="E153" s="129">
        <v>3966.4249176799999</v>
      </c>
      <c r="F153" s="129">
        <v>575.05578964999995</v>
      </c>
      <c r="G153" s="129">
        <v>10.69783653</v>
      </c>
      <c r="H153" s="129">
        <v>1644.92906819</v>
      </c>
      <c r="I153" s="129">
        <v>8372.7749071100006</v>
      </c>
      <c r="J153" s="129">
        <v>2874.84300093</v>
      </c>
      <c r="K153" s="129">
        <v>474.10891045</v>
      </c>
      <c r="L153" s="129">
        <v>19.271531199999998</v>
      </c>
      <c r="M153" s="129">
        <v>206.21755941000001</v>
      </c>
      <c r="N153" s="129">
        <v>2307.7129216399999</v>
      </c>
      <c r="O153" s="129">
        <v>65.131697829999993</v>
      </c>
      <c r="P153" s="129">
        <v>940.62834778000001</v>
      </c>
      <c r="Q153" s="129">
        <v>0.31392420999999998</v>
      </c>
      <c r="R153" s="129">
        <v>503.95228155000001</v>
      </c>
      <c r="S153" s="129">
        <v>5.7999999999999995E-7</v>
      </c>
      <c r="T153" s="129">
        <v>0.72186079000000003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28547.369452030001</v>
      </c>
      <c r="C154" s="129">
        <v>7301.3093882700005</v>
      </c>
      <c r="D154" s="129">
        <v>8.1999999999999998E-7</v>
      </c>
      <c r="E154" s="129">
        <v>3926.36122363</v>
      </c>
      <c r="F154" s="129">
        <v>706.08258706000004</v>
      </c>
      <c r="G154" s="129">
        <v>9.9642673599999991</v>
      </c>
      <c r="H154" s="129">
        <v>1195.2556710700001</v>
      </c>
      <c r="I154" s="129">
        <v>8113.1457632900001</v>
      </c>
      <c r="J154" s="129">
        <v>2802.2230259500002</v>
      </c>
      <c r="K154" s="129">
        <v>469.96525489999999</v>
      </c>
      <c r="L154" s="129">
        <v>18.524104139999999</v>
      </c>
      <c r="M154" s="129">
        <v>204.84739973000001</v>
      </c>
      <c r="N154" s="129">
        <v>2302.2455475900001</v>
      </c>
      <c r="O154" s="129">
        <v>44.0632558</v>
      </c>
      <c r="P154" s="129">
        <v>923.92695402000004</v>
      </c>
      <c r="Q154" s="129">
        <v>0.18740589999999999</v>
      </c>
      <c r="R154" s="129">
        <v>528.56359022000004</v>
      </c>
      <c r="S154" s="129">
        <v>5.7999999999999995E-7</v>
      </c>
      <c r="T154" s="129">
        <v>0.70401170000000002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28501.144426719999</v>
      </c>
      <c r="C155" s="129">
        <v>7394.31991346</v>
      </c>
      <c r="D155" s="129">
        <v>8.1999999999999998E-7</v>
      </c>
      <c r="E155" s="129">
        <v>3738.1920618700001</v>
      </c>
      <c r="F155" s="129">
        <v>870.16762021</v>
      </c>
      <c r="G155" s="129">
        <v>9.6497331499999994</v>
      </c>
      <c r="H155" s="129">
        <v>1586.4501760400001</v>
      </c>
      <c r="I155" s="129">
        <v>7521.8220309500002</v>
      </c>
      <c r="J155" s="129">
        <v>2867.2934149500002</v>
      </c>
      <c r="K155" s="129">
        <v>473.58316499</v>
      </c>
      <c r="L155" s="129">
        <v>17.534684970000001</v>
      </c>
      <c r="M155" s="129">
        <v>203.5941344</v>
      </c>
      <c r="N155" s="129">
        <v>2258.6919589399999</v>
      </c>
      <c r="O155" s="129">
        <v>112.11996802</v>
      </c>
      <c r="P155" s="129">
        <v>922.22180286000003</v>
      </c>
      <c r="Q155" s="129">
        <v>0.15839312</v>
      </c>
      <c r="R155" s="129">
        <v>524.63799628000004</v>
      </c>
      <c r="S155" s="129">
        <v>5.7999999999999995E-7</v>
      </c>
      <c r="T155" s="129">
        <v>0.70737110999999997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27515.969719299999</v>
      </c>
      <c r="C156" s="129">
        <v>7230.1117724799997</v>
      </c>
      <c r="D156" s="129">
        <v>1.5140000000000001E-5</v>
      </c>
      <c r="E156" s="129">
        <v>3540.5659053200002</v>
      </c>
      <c r="F156" s="129">
        <v>877.43416490000004</v>
      </c>
      <c r="G156" s="129">
        <v>6.3051912300000001</v>
      </c>
      <c r="H156" s="129">
        <v>1754.2148116400001</v>
      </c>
      <c r="I156" s="129">
        <v>6833.2503393899997</v>
      </c>
      <c r="J156" s="129">
        <v>2811.20966589</v>
      </c>
      <c r="K156" s="129">
        <v>475.43990970999999</v>
      </c>
      <c r="L156" s="129">
        <v>17.171201530000001</v>
      </c>
      <c r="M156" s="129">
        <v>198.61425815000001</v>
      </c>
      <c r="N156" s="129">
        <v>2221.99433331</v>
      </c>
      <c r="O156" s="129">
        <v>112.13030234</v>
      </c>
      <c r="P156" s="129">
        <v>912.49177325000005</v>
      </c>
      <c r="Q156" s="129">
        <v>0.12828179000000001</v>
      </c>
      <c r="R156" s="129">
        <v>520.11414420999995</v>
      </c>
      <c r="S156" s="129">
        <v>5.7999999999999995E-7</v>
      </c>
      <c r="T156" s="129">
        <v>4.7936484400000001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hidden="1" outlineLevel="1">
      <c r="A157" s="8">
        <v>44986</v>
      </c>
      <c r="B157" s="129">
        <v>27300.04362398</v>
      </c>
      <c r="C157" s="129">
        <v>7014.5820905999999</v>
      </c>
      <c r="D157" s="129">
        <v>5.7479999999999999E-5</v>
      </c>
      <c r="E157" s="129">
        <v>3422.8884987599999</v>
      </c>
      <c r="F157" s="129">
        <v>912.41415701999995</v>
      </c>
      <c r="G157" s="129">
        <v>6.1285179100000002</v>
      </c>
      <c r="H157" s="129">
        <v>1999.7367471099999</v>
      </c>
      <c r="I157" s="129">
        <v>6476.3905701599997</v>
      </c>
      <c r="J157" s="129">
        <v>2685.18151244</v>
      </c>
      <c r="K157" s="129">
        <v>472.09043465000002</v>
      </c>
      <c r="L157" s="129">
        <v>16.183836020000001</v>
      </c>
      <c r="M157" s="129">
        <v>192.96239431000001</v>
      </c>
      <c r="N157" s="129">
        <v>2250.1521561899999</v>
      </c>
      <c r="O157" s="129">
        <v>114.41082991</v>
      </c>
      <c r="P157" s="129">
        <v>1216.09174218</v>
      </c>
      <c r="Q157" s="129">
        <v>9.7487489999999996E-2</v>
      </c>
      <c r="R157" s="129">
        <v>516.11029393000001</v>
      </c>
      <c r="S157" s="129">
        <v>5.7999999999999995E-7</v>
      </c>
      <c r="T157" s="129">
        <v>4.62229724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hidden="1" outlineLevel="1">
      <c r="A158" s="8">
        <v>45017</v>
      </c>
      <c r="B158" s="129">
        <v>27308.336962320001</v>
      </c>
      <c r="C158" s="129">
        <v>7184.1925131099997</v>
      </c>
      <c r="D158" s="129">
        <v>8.1999999999999998E-7</v>
      </c>
      <c r="E158" s="129">
        <v>3240.8934630700001</v>
      </c>
      <c r="F158" s="129">
        <v>918.81921225999997</v>
      </c>
      <c r="G158" s="129">
        <v>5.9059695200000002</v>
      </c>
      <c r="H158" s="129">
        <v>1601.2978604899999</v>
      </c>
      <c r="I158" s="129">
        <v>6512.2710916100004</v>
      </c>
      <c r="J158" s="129">
        <v>2599.6782237500001</v>
      </c>
      <c r="K158" s="129">
        <v>471.56752962000002</v>
      </c>
      <c r="L158" s="129">
        <v>15.819902239999999</v>
      </c>
      <c r="M158" s="129">
        <v>183.50345702999999</v>
      </c>
      <c r="N158" s="129">
        <v>2223.4447432000002</v>
      </c>
      <c r="O158" s="129">
        <v>113.81491187</v>
      </c>
      <c r="P158" s="129">
        <v>1719.7054204399999</v>
      </c>
      <c r="Q158" s="129">
        <v>6.6375299999999998E-2</v>
      </c>
      <c r="R158" s="129">
        <v>512.85525053000003</v>
      </c>
      <c r="S158" s="129">
        <v>5.7999999999999995E-7</v>
      </c>
      <c r="T158" s="129">
        <v>4.50103688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hidden="1" outlineLevel="1">
      <c r="A159" s="8">
        <v>45047</v>
      </c>
      <c r="B159" s="129">
        <v>27067.825167139999</v>
      </c>
      <c r="C159" s="129">
        <v>7501.4244949800004</v>
      </c>
      <c r="D159" s="129">
        <v>8.1999999999999998E-7</v>
      </c>
      <c r="E159" s="129">
        <v>3135.2672076200001</v>
      </c>
      <c r="F159" s="129">
        <v>910.89138675000004</v>
      </c>
      <c r="G159" s="129">
        <v>4.7953283899999999</v>
      </c>
      <c r="H159" s="129">
        <v>1810.1837984199999</v>
      </c>
      <c r="I159" s="129">
        <v>6219.7703015099996</v>
      </c>
      <c r="J159" s="129">
        <v>2301.0628482900001</v>
      </c>
      <c r="K159" s="129">
        <v>473.16325188000002</v>
      </c>
      <c r="L159" s="129">
        <v>14.98705535</v>
      </c>
      <c r="M159" s="129">
        <v>177.92991645000001</v>
      </c>
      <c r="N159" s="129">
        <v>2196.4195076300002</v>
      </c>
      <c r="O159" s="129">
        <v>110.8730745</v>
      </c>
      <c r="P159" s="129">
        <v>1697.4296547900001</v>
      </c>
      <c r="Q159" s="129">
        <v>3.3834919999999997E-2</v>
      </c>
      <c r="R159" s="129">
        <v>509.37791807000002</v>
      </c>
      <c r="S159" s="129">
        <v>5.7999999999999995E-7</v>
      </c>
      <c r="T159" s="129">
        <v>4.2155861899999998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hidden="1" outlineLevel="1">
      <c r="A160" s="8">
        <v>45078</v>
      </c>
      <c r="B160" s="129">
        <v>26944.258672470001</v>
      </c>
      <c r="C160" s="129">
        <v>7851.1852668600004</v>
      </c>
      <c r="D160" s="129">
        <v>8.1999999999999998E-7</v>
      </c>
      <c r="E160" s="129">
        <v>3105.5267861699999</v>
      </c>
      <c r="F160" s="129">
        <v>842.58352589000003</v>
      </c>
      <c r="G160" s="129">
        <v>6.7164419400000002</v>
      </c>
      <c r="H160" s="129">
        <v>1860.5051661800001</v>
      </c>
      <c r="I160" s="129">
        <v>6265.7418463699996</v>
      </c>
      <c r="J160" s="129">
        <v>1829.8484674399999</v>
      </c>
      <c r="K160" s="129">
        <v>517.23974508000003</v>
      </c>
      <c r="L160" s="129">
        <v>15.73801394</v>
      </c>
      <c r="M160" s="129">
        <v>168.34531393</v>
      </c>
      <c r="N160" s="129">
        <v>2159.90182873</v>
      </c>
      <c r="O160" s="129">
        <v>111.72251163999999</v>
      </c>
      <c r="P160" s="129">
        <v>1683.52534889</v>
      </c>
      <c r="Q160" s="129">
        <v>5.7810999999999995E-4</v>
      </c>
      <c r="R160" s="129">
        <v>521.90158916999997</v>
      </c>
      <c r="S160" s="129">
        <v>5.7999999999999995E-7</v>
      </c>
      <c r="T160" s="129">
        <v>3.77624073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hidden="1" outlineLevel="1">
      <c r="A161" s="8">
        <v>45108</v>
      </c>
      <c r="B161" s="129">
        <v>27405.718208440001</v>
      </c>
      <c r="C161" s="129">
        <v>7944.9244065399998</v>
      </c>
      <c r="D161" s="129">
        <v>8.1999999999999998E-7</v>
      </c>
      <c r="E161" s="129">
        <v>3039.8149341100002</v>
      </c>
      <c r="F161" s="129">
        <v>1090.3023354899999</v>
      </c>
      <c r="G161" s="129">
        <v>9.6444144000000005</v>
      </c>
      <c r="H161" s="129">
        <v>1909.96318213</v>
      </c>
      <c r="I161" s="129">
        <v>6276.9426872699996</v>
      </c>
      <c r="J161" s="129">
        <v>1983.37754533</v>
      </c>
      <c r="K161" s="129">
        <v>485.90985783999997</v>
      </c>
      <c r="L161" s="129">
        <v>38.988286819999999</v>
      </c>
      <c r="M161" s="129">
        <v>163.57010667</v>
      </c>
      <c r="N161" s="129">
        <v>2145.1668210799999</v>
      </c>
      <c r="O161" s="129">
        <v>114.10872677</v>
      </c>
      <c r="P161" s="129">
        <v>1664.9030357500001</v>
      </c>
      <c r="Q161" s="129">
        <v>4.5538599999999999E-3</v>
      </c>
      <c r="R161" s="129">
        <v>534.44731232000004</v>
      </c>
      <c r="S161" s="129">
        <v>5.7999999999999995E-7</v>
      </c>
      <c r="T161" s="129">
        <v>3.6500006599999999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hidden="1" outlineLevel="1">
      <c r="A162" s="8">
        <v>45139</v>
      </c>
      <c r="B162" s="129">
        <v>26677.073042560001</v>
      </c>
      <c r="C162" s="129">
        <v>7970.8838392799998</v>
      </c>
      <c r="D162" s="129">
        <v>0</v>
      </c>
      <c r="E162" s="129">
        <v>3062.6564783099998</v>
      </c>
      <c r="F162" s="129">
        <v>1078.07302491</v>
      </c>
      <c r="G162" s="129">
        <v>9.3430863399999993</v>
      </c>
      <c r="H162" s="129">
        <v>950.87830395000003</v>
      </c>
      <c r="I162" s="129">
        <v>6427.8727603899997</v>
      </c>
      <c r="J162" s="129">
        <v>2119.7077628000002</v>
      </c>
      <c r="K162" s="129">
        <v>496.42459781000002</v>
      </c>
      <c r="L162" s="129">
        <v>39.402049400000003</v>
      </c>
      <c r="M162" s="129">
        <v>158.53604369999999</v>
      </c>
      <c r="N162" s="129">
        <v>2133.62647758</v>
      </c>
      <c r="O162" s="129">
        <v>101.60200832</v>
      </c>
      <c r="P162" s="129">
        <v>1563.83819279</v>
      </c>
      <c r="Q162" s="129">
        <v>4.4568E-4</v>
      </c>
      <c r="R162" s="129">
        <v>560.80450746999998</v>
      </c>
      <c r="S162" s="129">
        <v>5.7999999999999995E-7</v>
      </c>
      <c r="T162" s="129">
        <v>3.4234632500000002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hidden="1" outlineLevel="1">
      <c r="A163" s="8">
        <v>45170</v>
      </c>
      <c r="B163" s="129">
        <v>27095.002010609998</v>
      </c>
      <c r="C163" s="129">
        <v>7783.3065204499999</v>
      </c>
      <c r="D163" s="129">
        <v>0</v>
      </c>
      <c r="E163" s="129">
        <v>3139.7089856500002</v>
      </c>
      <c r="F163" s="129">
        <v>1074.2928606800001</v>
      </c>
      <c r="G163" s="129">
        <v>8.9297781599999997</v>
      </c>
      <c r="H163" s="129">
        <v>1079.7472575500001</v>
      </c>
      <c r="I163" s="129">
        <v>6602.3246915899999</v>
      </c>
      <c r="J163" s="129">
        <v>2180.0976770399998</v>
      </c>
      <c r="K163" s="129">
        <v>499.16984871</v>
      </c>
      <c r="L163" s="129">
        <v>38.226772330000003</v>
      </c>
      <c r="M163" s="129">
        <v>155.09907687</v>
      </c>
      <c r="N163" s="129">
        <v>2191.2900589000001</v>
      </c>
      <c r="O163" s="129">
        <v>101.88445707</v>
      </c>
      <c r="P163" s="129">
        <v>1658.4095352300001</v>
      </c>
      <c r="Q163" s="129">
        <v>3.1064999999999999E-4</v>
      </c>
      <c r="R163" s="129">
        <v>579.23408792999999</v>
      </c>
      <c r="S163" s="129">
        <v>5.7999999999999995E-7</v>
      </c>
      <c r="T163" s="129">
        <v>3.2800912200000001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hidden="1" outlineLevel="1">
      <c r="A164" s="8">
        <v>45200</v>
      </c>
      <c r="B164" s="129">
        <v>26724.479461200001</v>
      </c>
      <c r="C164" s="129">
        <v>7634.98985619</v>
      </c>
      <c r="D164" s="129">
        <v>0</v>
      </c>
      <c r="E164" s="129">
        <v>3513.6495069100001</v>
      </c>
      <c r="F164" s="129">
        <v>1102.53286196</v>
      </c>
      <c r="G164" s="129">
        <v>7.9745627900000002</v>
      </c>
      <c r="H164" s="129">
        <v>1043.88650519</v>
      </c>
      <c r="I164" s="129">
        <v>6610.6789841500004</v>
      </c>
      <c r="J164" s="129">
        <v>2416.4131635099998</v>
      </c>
      <c r="K164" s="129">
        <v>500.35046738</v>
      </c>
      <c r="L164" s="129">
        <v>36.982131029999998</v>
      </c>
      <c r="M164" s="129">
        <v>146.74291668999999</v>
      </c>
      <c r="N164" s="129">
        <v>2198.66451904</v>
      </c>
      <c r="O164" s="129">
        <v>48.585519419999997</v>
      </c>
      <c r="P164" s="129">
        <v>893.58815392999998</v>
      </c>
      <c r="Q164" s="129">
        <v>3.1793000000000001E-4</v>
      </c>
      <c r="R164" s="129">
        <v>566.36101369000005</v>
      </c>
      <c r="S164" s="129">
        <v>5.7999999999999995E-7</v>
      </c>
      <c r="T164" s="129">
        <v>3.07898081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hidden="1" outlineLevel="1">
      <c r="A165" s="8">
        <v>45231</v>
      </c>
      <c r="B165" s="129">
        <v>27830.50758017</v>
      </c>
      <c r="C165" s="129">
        <v>7497.1717643600005</v>
      </c>
      <c r="D165" s="129">
        <v>0</v>
      </c>
      <c r="E165" s="129">
        <v>3718.04052353</v>
      </c>
      <c r="F165" s="129">
        <v>1410.67557971</v>
      </c>
      <c r="G165" s="129">
        <v>8.7403592799999998</v>
      </c>
      <c r="H165" s="129">
        <v>1021.54448634</v>
      </c>
      <c r="I165" s="129">
        <v>6619.0695282099996</v>
      </c>
      <c r="J165" s="129">
        <v>2563.7282858399999</v>
      </c>
      <c r="K165" s="129">
        <v>502.62967914000001</v>
      </c>
      <c r="L165" s="129">
        <v>38.654849470000002</v>
      </c>
      <c r="M165" s="129">
        <v>143.19935265000001</v>
      </c>
      <c r="N165" s="129">
        <v>2188.3627790800001</v>
      </c>
      <c r="O165" s="129">
        <v>61.832057089999999</v>
      </c>
      <c r="P165" s="129">
        <v>1493.62402892</v>
      </c>
      <c r="Q165" s="129">
        <v>3.9319000000000002E-4</v>
      </c>
      <c r="R165" s="129">
        <v>560.38610176999998</v>
      </c>
      <c r="S165" s="129">
        <v>9.2772000000000004E-4</v>
      </c>
      <c r="T165" s="129">
        <v>2.8468838700000001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hidden="1" outlineLevel="1">
      <c r="A166" s="8">
        <v>45261</v>
      </c>
      <c r="B166" s="129">
        <v>28234.51273128</v>
      </c>
      <c r="C166" s="129">
        <v>7427.2124158200004</v>
      </c>
      <c r="D166" s="129">
        <v>0</v>
      </c>
      <c r="E166" s="129">
        <v>4015.6944166799999</v>
      </c>
      <c r="F166" s="129">
        <v>1260.8693314899999</v>
      </c>
      <c r="G166" s="129">
        <v>9.3596100100000008</v>
      </c>
      <c r="H166" s="129">
        <v>984.27778838999996</v>
      </c>
      <c r="I166" s="129">
        <v>6316.5009287499997</v>
      </c>
      <c r="J166" s="129">
        <v>2863.6991799399998</v>
      </c>
      <c r="K166" s="129">
        <v>516.70160634000001</v>
      </c>
      <c r="L166" s="129">
        <v>38.383032720000003</v>
      </c>
      <c r="M166" s="129">
        <v>134.97628073999999</v>
      </c>
      <c r="N166" s="129">
        <v>2261.3505653399998</v>
      </c>
      <c r="O166" s="129">
        <v>253.64632080000001</v>
      </c>
      <c r="P166" s="129">
        <v>1580.8683184199999</v>
      </c>
      <c r="Q166" s="129">
        <v>4.3779999999999999E-2</v>
      </c>
      <c r="R166" s="129">
        <v>568.19276689000003</v>
      </c>
      <c r="S166" s="129">
        <v>5.7999999999999995E-7</v>
      </c>
      <c r="T166" s="129">
        <v>2.7363883699999998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hidden="1" outlineLevel="1">
      <c r="A167" s="8">
        <v>45292</v>
      </c>
      <c r="B167" s="129">
        <v>27779.162928419999</v>
      </c>
      <c r="C167" s="129">
        <v>7229.7984341499996</v>
      </c>
      <c r="D167" s="129">
        <v>0</v>
      </c>
      <c r="E167" s="129">
        <v>4057.2333168599998</v>
      </c>
      <c r="F167" s="129">
        <v>870.14075776000004</v>
      </c>
      <c r="G167" s="129">
        <v>13.134588089999999</v>
      </c>
      <c r="H167" s="129">
        <v>959.37024387999998</v>
      </c>
      <c r="I167" s="129">
        <v>6553.8517815699997</v>
      </c>
      <c r="J167" s="129">
        <v>2822.88651329</v>
      </c>
      <c r="K167" s="129">
        <v>521.66730135</v>
      </c>
      <c r="L167" s="129">
        <v>36.65342914</v>
      </c>
      <c r="M167" s="129">
        <v>129.43179950999999</v>
      </c>
      <c r="N167" s="129">
        <v>2253.18978079</v>
      </c>
      <c r="O167" s="129">
        <v>284.89398583000002</v>
      </c>
      <c r="P167" s="129">
        <v>1577.2703715</v>
      </c>
      <c r="Q167" s="129">
        <v>5.6201000000000005E-4</v>
      </c>
      <c r="R167" s="129">
        <v>469.48116159</v>
      </c>
      <c r="S167" s="129">
        <v>5.7999999999999995E-7</v>
      </c>
      <c r="T167" s="129">
        <v>0.15890051999999999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hidden="1" outlineLevel="1">
      <c r="A168" s="8">
        <v>45323</v>
      </c>
      <c r="B168" s="129">
        <v>28540.132709239999</v>
      </c>
      <c r="C168" s="129">
        <v>6993.5080199399999</v>
      </c>
      <c r="D168" s="129">
        <v>0</v>
      </c>
      <c r="E168" s="129">
        <v>4269.0580317499998</v>
      </c>
      <c r="F168" s="129">
        <v>1068.52529598</v>
      </c>
      <c r="G168" s="129">
        <v>15.10523251</v>
      </c>
      <c r="H168" s="129">
        <v>1033.7130783299999</v>
      </c>
      <c r="I168" s="129">
        <v>7129.6493755900001</v>
      </c>
      <c r="J168" s="129">
        <v>2615.5377894799999</v>
      </c>
      <c r="K168" s="129">
        <v>525.76939635999997</v>
      </c>
      <c r="L168" s="129">
        <v>35.074712570000003</v>
      </c>
      <c r="M168" s="129">
        <v>121.94429121</v>
      </c>
      <c r="N168" s="129">
        <v>2365.6397380499998</v>
      </c>
      <c r="O168" s="129">
        <v>283.73357757000002</v>
      </c>
      <c r="P168" s="129">
        <v>1591.78172754</v>
      </c>
      <c r="Q168" s="129">
        <v>5.6581000000000003E-4</v>
      </c>
      <c r="R168" s="129">
        <v>490.95572787999998</v>
      </c>
      <c r="S168" s="129">
        <v>5.7999999999999995E-7</v>
      </c>
      <c r="T168" s="129">
        <v>0.13614809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hidden="1" outlineLevel="1">
      <c r="A169" s="8">
        <v>45352</v>
      </c>
      <c r="B169" s="129">
        <v>28212.833200649999</v>
      </c>
      <c r="C169" s="129">
        <v>6878.9085194500003</v>
      </c>
      <c r="D169" s="129">
        <v>0</v>
      </c>
      <c r="E169" s="129">
        <v>3783.4483237499999</v>
      </c>
      <c r="F169" s="129">
        <v>1179.04814063</v>
      </c>
      <c r="G169" s="129">
        <v>13.854821640000001</v>
      </c>
      <c r="H169" s="129">
        <v>997.93191191999995</v>
      </c>
      <c r="I169" s="129">
        <v>7542.1273908200001</v>
      </c>
      <c r="J169" s="129">
        <v>2490.4475106800001</v>
      </c>
      <c r="K169" s="129">
        <v>296.24432175999999</v>
      </c>
      <c r="L169" s="129">
        <v>58.197789450000002</v>
      </c>
      <c r="M169" s="129">
        <v>113.29477669000001</v>
      </c>
      <c r="N169" s="129">
        <v>2622.0684950099999</v>
      </c>
      <c r="O169" s="129">
        <v>44.095819030000001</v>
      </c>
      <c r="P169" s="129">
        <v>1691.70143011</v>
      </c>
      <c r="Q169" s="129">
        <v>5.4036999999999998E-4</v>
      </c>
      <c r="R169" s="129">
        <v>499.82323832999998</v>
      </c>
      <c r="S169" s="129">
        <v>5.7999999999999995E-7</v>
      </c>
      <c r="T169" s="129">
        <v>1.64017043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>
      <c r="A170" s="8">
        <v>45383</v>
      </c>
      <c r="B170" s="129">
        <v>27479.015079839999</v>
      </c>
      <c r="C170" s="129">
        <v>7170.2201088499996</v>
      </c>
      <c r="D170" s="129">
        <v>1.6425946600000001</v>
      </c>
      <c r="E170" s="129">
        <v>3600.2921126800002</v>
      </c>
      <c r="F170" s="129">
        <v>1153.4796884</v>
      </c>
      <c r="G170" s="129">
        <v>15.58311492</v>
      </c>
      <c r="H170" s="129">
        <v>482.03461478000003</v>
      </c>
      <c r="I170" s="129">
        <v>7967.8318459499997</v>
      </c>
      <c r="J170" s="129">
        <v>2360.22630196</v>
      </c>
      <c r="K170" s="129">
        <v>299.86251718</v>
      </c>
      <c r="L170" s="129">
        <v>59.826079749999998</v>
      </c>
      <c r="M170" s="129">
        <v>3.7176056000000002</v>
      </c>
      <c r="N170" s="129">
        <v>2634.52349452</v>
      </c>
      <c r="O170" s="129">
        <v>41.391114100000003</v>
      </c>
      <c r="P170" s="129">
        <v>1186.49450871</v>
      </c>
      <c r="Q170" s="129">
        <v>6.8931999999999999E-4</v>
      </c>
      <c r="R170" s="129">
        <v>500.15503674000001</v>
      </c>
      <c r="S170" s="129">
        <v>5.7999999999999995E-7</v>
      </c>
      <c r="T170" s="129">
        <v>1.7336511400000001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>
      <c r="A171" s="8">
        <v>45413</v>
      </c>
      <c r="B171" s="129">
        <v>27859.281482729999</v>
      </c>
      <c r="C171" s="129">
        <v>7422.4085818800004</v>
      </c>
      <c r="D171" s="129">
        <v>1.6087418899999999</v>
      </c>
      <c r="E171" s="129">
        <v>3827.4571077400001</v>
      </c>
      <c r="F171" s="129">
        <v>1185.0533412899999</v>
      </c>
      <c r="G171" s="129">
        <v>14.497690520000001</v>
      </c>
      <c r="H171" s="129">
        <v>537.89343095000004</v>
      </c>
      <c r="I171" s="129">
        <v>8067.5034416500002</v>
      </c>
      <c r="J171" s="129">
        <v>2370.8564962400001</v>
      </c>
      <c r="K171" s="129">
        <v>301.86764031000001</v>
      </c>
      <c r="L171" s="129">
        <v>56.805931749999999</v>
      </c>
      <c r="M171" s="129">
        <v>3.3046758500000002</v>
      </c>
      <c r="N171" s="129">
        <v>2655.2783966000002</v>
      </c>
      <c r="O171" s="129">
        <v>45.634403540000001</v>
      </c>
      <c r="P171" s="129">
        <v>866.75122905000001</v>
      </c>
      <c r="Q171" s="129">
        <v>8.7978000000000004E-4</v>
      </c>
      <c r="R171" s="129">
        <v>500.61952317999999</v>
      </c>
      <c r="S171" s="129">
        <v>5.7999999999999995E-7</v>
      </c>
      <c r="T171" s="129">
        <v>1.73996993</v>
      </c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>
      <c r="A172" s="8">
        <v>45444</v>
      </c>
      <c r="B172" s="129">
        <v>28535.76702838</v>
      </c>
      <c r="C172" s="129">
        <v>7661.23052654</v>
      </c>
      <c r="D172" s="129">
        <v>1.5748540099999999</v>
      </c>
      <c r="E172" s="129">
        <v>3891.5837340899998</v>
      </c>
      <c r="F172" s="129">
        <v>1164.5079389499999</v>
      </c>
      <c r="G172" s="129">
        <v>13.056609180000001</v>
      </c>
      <c r="H172" s="129">
        <v>581.44687587999999</v>
      </c>
      <c r="I172" s="129">
        <v>8277.3752229799993</v>
      </c>
      <c r="J172" s="129">
        <v>2357.6506997299998</v>
      </c>
      <c r="K172" s="129">
        <v>301.67931720000001</v>
      </c>
      <c r="L172" s="129">
        <v>55.379264120000002</v>
      </c>
      <c r="M172" s="129">
        <v>0</v>
      </c>
      <c r="N172" s="129">
        <v>2702.0559652400002</v>
      </c>
      <c r="O172" s="129">
        <v>44.851430290000003</v>
      </c>
      <c r="P172" s="129">
        <v>987.76466051</v>
      </c>
      <c r="Q172" s="129">
        <v>4.664509E-2</v>
      </c>
      <c r="R172" s="129">
        <v>493.87538555999998</v>
      </c>
      <c r="S172" s="129">
        <v>5.7999999999999995E-7</v>
      </c>
      <c r="T172" s="129">
        <v>1.6878984299999999</v>
      </c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>
      <c r="A173" s="8">
        <v>45474</v>
      </c>
      <c r="B173" s="129">
        <v>28487.793438209999</v>
      </c>
      <c r="C173" s="129">
        <v>7516.0143099200004</v>
      </c>
      <c r="D173" s="129">
        <v>1.5409866000000001</v>
      </c>
      <c r="E173" s="129">
        <v>3691.3635162199998</v>
      </c>
      <c r="F173" s="129">
        <v>1158.64027022</v>
      </c>
      <c r="G173" s="129">
        <v>11.692089989999999</v>
      </c>
      <c r="H173" s="129">
        <v>590.84167447000004</v>
      </c>
      <c r="I173" s="129">
        <v>8117.0737101499999</v>
      </c>
      <c r="J173" s="129">
        <v>2610.0282694399998</v>
      </c>
      <c r="K173" s="129">
        <v>305.1346092</v>
      </c>
      <c r="L173" s="129">
        <v>52.631080650000001</v>
      </c>
      <c r="M173" s="129">
        <v>0</v>
      </c>
      <c r="N173" s="129">
        <v>2731.9836973000001</v>
      </c>
      <c r="O173" s="129">
        <v>42.902405309999999</v>
      </c>
      <c r="P173" s="129">
        <v>1164.69205369</v>
      </c>
      <c r="Q173" s="129">
        <v>6.6982429999999996E-2</v>
      </c>
      <c r="R173" s="129">
        <v>491.60367982999998</v>
      </c>
      <c r="S173" s="129">
        <v>5.7999999999999995E-7</v>
      </c>
      <c r="T173" s="129">
        <v>1.58410221</v>
      </c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>
      <c r="A174" s="8">
        <v>45505</v>
      </c>
      <c r="B174" s="129">
        <v>29088.67969361</v>
      </c>
      <c r="C174" s="129">
        <v>7416.4313823299999</v>
      </c>
      <c r="D174" s="129">
        <v>1.50711711</v>
      </c>
      <c r="E174" s="129">
        <v>4088.99384461</v>
      </c>
      <c r="F174" s="129">
        <v>1161.1473975900001</v>
      </c>
      <c r="G174" s="129">
        <v>15.614907820000001</v>
      </c>
      <c r="H174" s="129">
        <v>454.96568010999999</v>
      </c>
      <c r="I174" s="129">
        <v>8331.8643034399993</v>
      </c>
      <c r="J174" s="129">
        <v>3048.8488088600002</v>
      </c>
      <c r="K174" s="129">
        <v>303.37592196999998</v>
      </c>
      <c r="L174" s="129">
        <v>49.984699650000003</v>
      </c>
      <c r="M174" s="129">
        <v>0</v>
      </c>
      <c r="N174" s="129">
        <v>2504.93487013</v>
      </c>
      <c r="O174" s="129">
        <v>43.128800609999999</v>
      </c>
      <c r="P174" s="129">
        <v>1178.1066009199999</v>
      </c>
      <c r="Q174" s="129">
        <v>7.1703000000000001E-4</v>
      </c>
      <c r="R174" s="129">
        <v>488.26975534000002</v>
      </c>
      <c r="S174" s="129">
        <v>5.7999999999999995E-7</v>
      </c>
      <c r="T174" s="129">
        <v>1.50488551</v>
      </c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>
      <c r="A175" s="8">
        <v>45536</v>
      </c>
      <c r="B175" s="129">
        <v>30265.274545259999</v>
      </c>
      <c r="C175" s="129">
        <v>7665.2850967599998</v>
      </c>
      <c r="D175" s="129">
        <v>1.4732052499999999</v>
      </c>
      <c r="E175" s="129">
        <v>4531.4383144100002</v>
      </c>
      <c r="F175" s="129">
        <v>1183.13809163</v>
      </c>
      <c r="G175" s="129">
        <v>14.866361639999999</v>
      </c>
      <c r="H175" s="129">
        <v>1066.68684831</v>
      </c>
      <c r="I175" s="129">
        <v>8793.7001961400001</v>
      </c>
      <c r="J175" s="129">
        <v>3000.1467449800002</v>
      </c>
      <c r="K175" s="129">
        <v>302.49838433999997</v>
      </c>
      <c r="L175" s="129">
        <v>59.56689703</v>
      </c>
      <c r="M175" s="129">
        <v>0</v>
      </c>
      <c r="N175" s="129">
        <v>2484.6775102500001</v>
      </c>
      <c r="O175" s="129">
        <v>38.761896980000003</v>
      </c>
      <c r="P175" s="129">
        <v>632.87794082000005</v>
      </c>
      <c r="Q175" s="129">
        <v>3.7598999999999998E-4</v>
      </c>
      <c r="R175" s="129">
        <v>488.76509419000001</v>
      </c>
      <c r="S175" s="129">
        <v>5.7999999999999995E-7</v>
      </c>
      <c r="T175" s="129">
        <v>1.39158596</v>
      </c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>
      <c r="A176" s="8">
        <v>45566</v>
      </c>
      <c r="B176" s="129">
        <v>31411.033217299999</v>
      </c>
      <c r="C176" s="129">
        <v>7728.9095851700004</v>
      </c>
      <c r="D176" s="129">
        <v>1.4393144600000001</v>
      </c>
      <c r="E176" s="129">
        <v>4844.9175937099999</v>
      </c>
      <c r="F176" s="129">
        <v>1208.80845067</v>
      </c>
      <c r="G176" s="129">
        <v>15.602447550000001</v>
      </c>
      <c r="H176" s="129">
        <v>1137.7294905000001</v>
      </c>
      <c r="I176" s="129">
        <v>9311.5823622600001</v>
      </c>
      <c r="J176" s="129">
        <v>3091.4669798800001</v>
      </c>
      <c r="K176" s="129">
        <v>322.50007770000002</v>
      </c>
      <c r="L176" s="129">
        <v>62.222096409999999</v>
      </c>
      <c r="M176" s="129">
        <v>0</v>
      </c>
      <c r="N176" s="129">
        <v>2472.5177201800002</v>
      </c>
      <c r="O176" s="129">
        <v>34.176670950000002</v>
      </c>
      <c r="P176" s="129">
        <v>688.76155997000001</v>
      </c>
      <c r="Q176" s="129">
        <v>4.3253999999999998E-4</v>
      </c>
      <c r="R176" s="129">
        <v>489.09503352000002</v>
      </c>
      <c r="S176" s="129">
        <v>5.7999999999999995E-7</v>
      </c>
      <c r="T176" s="129">
        <v>1.3034012500000001</v>
      </c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>
      <c r="A177" s="8">
        <v>45597</v>
      </c>
      <c r="B177" s="129">
        <v>31845.854322710002</v>
      </c>
      <c r="C177" s="129">
        <v>7546.5841646500003</v>
      </c>
      <c r="D177" s="129">
        <v>1.4053902300000001</v>
      </c>
      <c r="E177" s="129">
        <v>5254.8252654799999</v>
      </c>
      <c r="F177" s="129">
        <v>1185.1451307699999</v>
      </c>
      <c r="G177" s="129">
        <v>16.09942672</v>
      </c>
      <c r="H177" s="129">
        <v>1241.52732642</v>
      </c>
      <c r="I177" s="129">
        <v>9445.2688087200004</v>
      </c>
      <c r="J177" s="129">
        <v>3060.1916170099998</v>
      </c>
      <c r="K177" s="129">
        <v>324.84588954999998</v>
      </c>
      <c r="L177" s="129">
        <v>61.137225720000004</v>
      </c>
      <c r="M177" s="129">
        <v>0</v>
      </c>
      <c r="N177" s="129">
        <v>2486.57507205</v>
      </c>
      <c r="O177" s="129">
        <v>37.345972760000002</v>
      </c>
      <c r="P177" s="129">
        <v>691.61541</v>
      </c>
      <c r="Q177" s="129">
        <v>4.6014999999999999E-4</v>
      </c>
      <c r="R177" s="129">
        <v>492.54567111</v>
      </c>
      <c r="S177" s="129">
        <v>5.7999999999999995E-7</v>
      </c>
      <c r="T177" s="129">
        <v>0.74149078999999996</v>
      </c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>
      <c r="A178" s="8">
        <v>45627</v>
      </c>
      <c r="B178" s="129">
        <v>30338.604250939999</v>
      </c>
      <c r="C178" s="129">
        <v>7629.8850625900004</v>
      </c>
      <c r="D178" s="129">
        <v>1.37148135</v>
      </c>
      <c r="E178" s="129">
        <v>5209.8081482899997</v>
      </c>
      <c r="F178" s="129">
        <v>1194.70014507</v>
      </c>
      <c r="G178" s="129">
        <v>16.909165739999999</v>
      </c>
      <c r="H178" s="129">
        <v>979.18718589000002</v>
      </c>
      <c r="I178" s="129">
        <v>8575.6668067699993</v>
      </c>
      <c r="J178" s="129">
        <v>3077.4402287200001</v>
      </c>
      <c r="K178" s="129">
        <v>324.71991157000002</v>
      </c>
      <c r="L178" s="129">
        <v>60.123727680000002</v>
      </c>
      <c r="M178" s="129">
        <v>0</v>
      </c>
      <c r="N178" s="129">
        <v>2530.75495241</v>
      </c>
      <c r="O178" s="129">
        <v>45.071971480000002</v>
      </c>
      <c r="P178" s="129">
        <v>195.37753305999999</v>
      </c>
      <c r="Q178" s="129">
        <v>3.7598999999999998E-4</v>
      </c>
      <c r="R178" s="129">
        <v>495.74675281999998</v>
      </c>
      <c r="S178" s="129">
        <v>0.61320622000000002</v>
      </c>
      <c r="T178" s="129">
        <v>1.22759529</v>
      </c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>
      <c r="A179" s="8">
        <v>45658</v>
      </c>
      <c r="B179" s="129">
        <v>30786.898817460002</v>
      </c>
      <c r="C179" s="129">
        <v>7565.2252695699999</v>
      </c>
      <c r="D179" s="129">
        <v>1.33756367</v>
      </c>
      <c r="E179" s="129">
        <v>5069.48655667</v>
      </c>
      <c r="F179" s="129">
        <v>1076.7366734499999</v>
      </c>
      <c r="G179" s="129">
        <v>17.122238930000002</v>
      </c>
      <c r="H179" s="129">
        <v>980.35977376000005</v>
      </c>
      <c r="I179" s="129">
        <v>8976.2860102300001</v>
      </c>
      <c r="J179" s="129">
        <v>3145.0780409600002</v>
      </c>
      <c r="K179" s="129">
        <v>323.05790033</v>
      </c>
      <c r="L179" s="129">
        <v>58.725411989999998</v>
      </c>
      <c r="M179" s="129">
        <v>0</v>
      </c>
      <c r="N179" s="129">
        <v>2527.6269114400002</v>
      </c>
      <c r="O179" s="129">
        <v>46.05694166</v>
      </c>
      <c r="P179" s="129">
        <v>507.70429805999999</v>
      </c>
      <c r="Q179" s="129">
        <v>0.26069007999999999</v>
      </c>
      <c r="R179" s="129">
        <v>490.03924618999997</v>
      </c>
      <c r="S179" s="129">
        <v>0.59995732999999996</v>
      </c>
      <c r="T179" s="129">
        <v>1.19533314</v>
      </c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>
      <c r="A180" s="8">
        <v>45689</v>
      </c>
      <c r="B180" s="129">
        <v>32602.31131614</v>
      </c>
      <c r="C180" s="129">
        <v>7811.1307236800003</v>
      </c>
      <c r="D180" s="129">
        <v>1.30355168</v>
      </c>
      <c r="E180" s="129">
        <v>5452.0267024900004</v>
      </c>
      <c r="F180" s="129">
        <v>1095.04751289</v>
      </c>
      <c r="G180" s="129">
        <v>16.646820630000001</v>
      </c>
      <c r="H180" s="129">
        <v>1025.3259412100001</v>
      </c>
      <c r="I180" s="129">
        <v>9788.1949316499995</v>
      </c>
      <c r="J180" s="129">
        <v>3413.1910080900002</v>
      </c>
      <c r="K180" s="129">
        <v>322.17821407999998</v>
      </c>
      <c r="L180" s="129">
        <v>57.588054049999997</v>
      </c>
      <c r="M180" s="129">
        <v>0</v>
      </c>
      <c r="N180" s="129">
        <v>2439.5640268799998</v>
      </c>
      <c r="O180" s="129">
        <v>48.524337590000002</v>
      </c>
      <c r="P180" s="129">
        <v>645.77305946000001</v>
      </c>
      <c r="Q180" s="129">
        <v>0.25753236000000002</v>
      </c>
      <c r="R180" s="129">
        <v>483.81186306000001</v>
      </c>
      <c r="S180" s="129">
        <v>0.58194899</v>
      </c>
      <c r="T180" s="129">
        <v>1.1650873500000001</v>
      </c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>
      <c r="A181" s="8">
        <v>45717</v>
      </c>
      <c r="B181" s="129">
        <v>33368.358139440003</v>
      </c>
      <c r="C181" s="129">
        <v>8126.24713264</v>
      </c>
      <c r="D181" s="129">
        <v>1.2696117600000001</v>
      </c>
      <c r="E181" s="129">
        <v>5477.1951385299999</v>
      </c>
      <c r="F181" s="129">
        <v>1261.29900499</v>
      </c>
      <c r="G181" s="129">
        <v>17.596683670000001</v>
      </c>
      <c r="H181" s="129">
        <v>1153.2397108099999</v>
      </c>
      <c r="I181" s="129">
        <v>10283.46268764</v>
      </c>
      <c r="J181" s="129">
        <v>2828.20582526</v>
      </c>
      <c r="K181" s="129">
        <v>332.14552143999998</v>
      </c>
      <c r="L181" s="129">
        <v>69.810187369999994</v>
      </c>
      <c r="M181" s="129">
        <v>0</v>
      </c>
      <c r="N181" s="129">
        <v>2485.0508991699999</v>
      </c>
      <c r="O181" s="129">
        <v>14.728112899999999</v>
      </c>
      <c r="P181" s="129">
        <v>847.67874099999995</v>
      </c>
      <c r="Q181" s="129">
        <v>0.25567062000000002</v>
      </c>
      <c r="R181" s="129">
        <v>469.03868105999999</v>
      </c>
      <c r="S181" s="129">
        <v>5.7999999999999995E-7</v>
      </c>
      <c r="T181" s="129">
        <v>1.13453</v>
      </c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>
      <c r="A182" s="8">
        <v>45748</v>
      </c>
      <c r="B182" s="129">
        <v>34040.717967049997</v>
      </c>
      <c r="C182" s="129">
        <v>8326.4381210699994</v>
      </c>
      <c r="D182" s="129">
        <v>1.23563109</v>
      </c>
      <c r="E182" s="129">
        <v>5918.5230300699995</v>
      </c>
      <c r="F182" s="129">
        <v>1319.08991498</v>
      </c>
      <c r="G182" s="129">
        <v>21.86218263</v>
      </c>
      <c r="H182" s="129">
        <v>1077.64301828</v>
      </c>
      <c r="I182" s="129">
        <v>10286.169677899999</v>
      </c>
      <c r="J182" s="129">
        <v>2876.7620769199998</v>
      </c>
      <c r="K182" s="129">
        <v>336.37040965</v>
      </c>
      <c r="L182" s="129">
        <v>77.097027569999995</v>
      </c>
      <c r="M182" s="129">
        <v>0</v>
      </c>
      <c r="N182" s="129">
        <v>2466.8616164</v>
      </c>
      <c r="O182" s="129">
        <v>8.1003301499999996</v>
      </c>
      <c r="P182" s="129">
        <v>857.13589862000003</v>
      </c>
      <c r="Q182" s="129">
        <v>0.25265844999999998</v>
      </c>
      <c r="R182" s="129">
        <v>466.07733569999999</v>
      </c>
      <c r="S182" s="129">
        <v>5.7999999999999995E-7</v>
      </c>
      <c r="T182" s="129">
        <v>1.0990369900000001</v>
      </c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22" t="s">
        <v>69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24" t="s">
        <v>0</v>
      </c>
      <c r="B6" s="214" t="s">
        <v>1</v>
      </c>
      <c r="C6" s="214" t="s">
        <v>57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56</v>
      </c>
      <c r="M6" s="225" t="s">
        <v>55</v>
      </c>
    </row>
    <row r="7" spans="1:20" s="30" customFormat="1">
      <c r="A7" s="224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25"/>
    </row>
    <row r="8" spans="1:20" ht="27.6">
      <c r="A8" s="224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25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20750.043847010002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20720.34926413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21234.103199450001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21772.190193269998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22090.773681539999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22652.334573929998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22774.768311060001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23132.490426010001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23352.717357000001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23395.937242659998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22303.149496059999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21950.599535149999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22146.87054896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22270.45152943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22567.57769387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23043.926940009998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23378.941531889999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23846.04249869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23560.282682950001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23668.382816360001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24457.259740509999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25264.121362000002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25522.253675939999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25733.691109079999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25315.382173620001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25744.920149450001</v>
      </c>
      <c r="C36" s="129">
        <v>1377.4050921800001</v>
      </c>
      <c r="D36" s="129">
        <v>680.61168216999999</v>
      </c>
      <c r="E36" s="129">
        <v>115.92955744</v>
      </c>
      <c r="F36" s="129">
        <v>100.75339724</v>
      </c>
      <c r="G36" s="129">
        <v>463.92872749000003</v>
      </c>
      <c r="H36" s="129">
        <v>696.79341001</v>
      </c>
      <c r="I36" s="129">
        <v>11.23101147</v>
      </c>
      <c r="J36" s="129">
        <v>535.83959127000003</v>
      </c>
      <c r="K36" s="129">
        <v>149.72280727</v>
      </c>
      <c r="L36" s="129">
        <v>24367.51505727</v>
      </c>
      <c r="M36" s="129">
        <v>8705.2379197800001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26273.585163039999</v>
      </c>
      <c r="C37" s="129">
        <v>1368.4135870499999</v>
      </c>
      <c r="D37" s="129">
        <v>677.38326977999998</v>
      </c>
      <c r="E37" s="129">
        <v>115.28707231999999</v>
      </c>
      <c r="F37" s="129">
        <v>99.533869019999997</v>
      </c>
      <c r="G37" s="129">
        <v>462.56232843999999</v>
      </c>
      <c r="H37" s="129">
        <v>691.03031726999995</v>
      </c>
      <c r="I37" s="129">
        <v>10.90057358</v>
      </c>
      <c r="J37" s="129">
        <v>536.42558183999995</v>
      </c>
      <c r="K37" s="129">
        <v>143.70416184999999</v>
      </c>
      <c r="L37" s="129">
        <v>24905.17157599</v>
      </c>
      <c r="M37" s="129">
        <v>8269.2920893699993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26484.285456680002</v>
      </c>
      <c r="C38" s="129">
        <v>1330.3947579000001</v>
      </c>
      <c r="D38" s="129">
        <v>648.13336822999997</v>
      </c>
      <c r="E38" s="129">
        <v>113.4453127</v>
      </c>
      <c r="F38" s="129">
        <v>98.777090740000006</v>
      </c>
      <c r="G38" s="129">
        <v>435.91096478999998</v>
      </c>
      <c r="H38" s="129">
        <v>682.26138966999997</v>
      </c>
      <c r="I38" s="129">
        <v>7.9714987600000002</v>
      </c>
      <c r="J38" s="129">
        <v>536.28810258999999</v>
      </c>
      <c r="K38" s="129">
        <v>138.00178832</v>
      </c>
      <c r="L38" s="129">
        <v>25153.89069878</v>
      </c>
      <c r="M38" s="129">
        <v>8574.3424099299991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26639.955720630001</v>
      </c>
      <c r="C39" s="129">
        <v>1329.9106035899999</v>
      </c>
      <c r="D39" s="129">
        <v>652.08988663000002</v>
      </c>
      <c r="E39" s="129">
        <v>120.76063535</v>
      </c>
      <c r="F39" s="129">
        <v>96.360940020000001</v>
      </c>
      <c r="G39" s="129">
        <v>434.96831126000001</v>
      </c>
      <c r="H39" s="129">
        <v>677.82071696000003</v>
      </c>
      <c r="I39" s="129">
        <v>7.8028464599999996</v>
      </c>
      <c r="J39" s="129">
        <v>536.49397681000005</v>
      </c>
      <c r="K39" s="129">
        <v>133.52389368999999</v>
      </c>
      <c r="L39" s="129">
        <v>25310.045117040001</v>
      </c>
      <c r="M39" s="129">
        <v>8320.1411851499997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27190.339891439999</v>
      </c>
      <c r="C40" s="129">
        <v>1329.6311493799999</v>
      </c>
      <c r="D40" s="129">
        <v>650.20396321999999</v>
      </c>
      <c r="E40" s="129">
        <v>120.45687737999999</v>
      </c>
      <c r="F40" s="129">
        <v>95.705399670000006</v>
      </c>
      <c r="G40" s="129">
        <v>434.04168616999999</v>
      </c>
      <c r="H40" s="129">
        <v>679.42718616000002</v>
      </c>
      <c r="I40" s="129">
        <v>7.5349611400000001</v>
      </c>
      <c r="J40" s="129">
        <v>542.79880510999999</v>
      </c>
      <c r="K40" s="129">
        <v>129.09341990999999</v>
      </c>
      <c r="L40" s="129">
        <v>25860.70874206</v>
      </c>
      <c r="M40" s="129">
        <v>7739.2023795300001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27424.083056179999</v>
      </c>
      <c r="C41" s="129">
        <v>1318.8071391999999</v>
      </c>
      <c r="D41" s="129">
        <v>640.54701699999998</v>
      </c>
      <c r="E41" s="129">
        <v>112.76209858</v>
      </c>
      <c r="F41" s="129">
        <v>95.104135130000003</v>
      </c>
      <c r="G41" s="129">
        <v>432.68078329000002</v>
      </c>
      <c r="H41" s="129">
        <v>678.26012219999996</v>
      </c>
      <c r="I41" s="129">
        <v>7.5349611400000001</v>
      </c>
      <c r="J41" s="129">
        <v>594.64344442000004</v>
      </c>
      <c r="K41" s="129">
        <v>76.081716639999996</v>
      </c>
      <c r="L41" s="129">
        <v>26105.275916980001</v>
      </c>
      <c r="M41" s="129">
        <v>7829.2591080599996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27383.27793488</v>
      </c>
      <c r="C42" s="129">
        <v>1275.0548009700001</v>
      </c>
      <c r="D42" s="129">
        <v>631.45307990000003</v>
      </c>
      <c r="E42" s="129">
        <v>112.39350747</v>
      </c>
      <c r="F42" s="129">
        <v>87.709492429999997</v>
      </c>
      <c r="G42" s="129">
        <v>431.35007999999999</v>
      </c>
      <c r="H42" s="129">
        <v>643.60172107000005</v>
      </c>
      <c r="I42" s="129">
        <v>7.3751011399999999</v>
      </c>
      <c r="J42" s="129">
        <v>618.14091636000001</v>
      </c>
      <c r="K42" s="129">
        <v>18.08570357</v>
      </c>
      <c r="L42" s="129">
        <v>26108.22313391</v>
      </c>
      <c r="M42" s="129">
        <v>7435.7104471900002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27822.018490959999</v>
      </c>
      <c r="C43" s="129">
        <v>1343.6117111399999</v>
      </c>
      <c r="D43" s="129">
        <v>627.91273821000004</v>
      </c>
      <c r="E43" s="129">
        <v>118.06353147</v>
      </c>
      <c r="F43" s="129">
        <v>79.835967249999996</v>
      </c>
      <c r="G43" s="129">
        <v>430.01323948999999</v>
      </c>
      <c r="H43" s="129">
        <v>715.69897292999997</v>
      </c>
      <c r="I43" s="129">
        <v>7.2152411399999998</v>
      </c>
      <c r="J43" s="129">
        <v>691.34338560000003</v>
      </c>
      <c r="K43" s="129">
        <v>17.140346189999999</v>
      </c>
      <c r="L43" s="129">
        <v>26478.406779819998</v>
      </c>
      <c r="M43" s="129">
        <v>7712.1287286999996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28121.311425690001</v>
      </c>
      <c r="C44" s="129">
        <v>1455.9793914100001</v>
      </c>
      <c r="D44" s="129">
        <v>626.66641681999999</v>
      </c>
      <c r="E44" s="129">
        <v>117.92155071000001</v>
      </c>
      <c r="F44" s="129">
        <v>80.077335219999995</v>
      </c>
      <c r="G44" s="129">
        <v>428.66753089000002</v>
      </c>
      <c r="H44" s="129">
        <v>829.31297458999995</v>
      </c>
      <c r="I44" s="129">
        <v>7.0553811399999997</v>
      </c>
      <c r="J44" s="129">
        <v>806.06022425000003</v>
      </c>
      <c r="K44" s="129">
        <v>16.197369200000001</v>
      </c>
      <c r="L44" s="129">
        <v>26665.33203428</v>
      </c>
      <c r="M44" s="129">
        <v>7434.4616870999998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29058.572953530002</v>
      </c>
      <c r="C45" s="129">
        <v>1484.61754909</v>
      </c>
      <c r="D45" s="129">
        <v>621.9797969</v>
      </c>
      <c r="E45" s="129">
        <v>117.80775087000001</v>
      </c>
      <c r="F45" s="129">
        <v>76.829758069999997</v>
      </c>
      <c r="G45" s="129">
        <v>427.34228796000002</v>
      </c>
      <c r="H45" s="129">
        <v>862.63775219000001</v>
      </c>
      <c r="I45" s="129">
        <v>6.8955211399999996</v>
      </c>
      <c r="J45" s="129">
        <v>840.49014213999999</v>
      </c>
      <c r="K45" s="129">
        <v>15.252088909999999</v>
      </c>
      <c r="L45" s="129">
        <v>27573.955404439999</v>
      </c>
      <c r="M45" s="129">
        <v>7018.4177479600003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29452.187347039999</v>
      </c>
      <c r="C46" s="129">
        <v>1505.57273588</v>
      </c>
      <c r="D46" s="129">
        <v>619.92160190000004</v>
      </c>
      <c r="E46" s="129">
        <v>117.70775087</v>
      </c>
      <c r="F46" s="129">
        <v>76.204709530000002</v>
      </c>
      <c r="G46" s="129">
        <v>426.0091415</v>
      </c>
      <c r="H46" s="129">
        <v>885.65113398000005</v>
      </c>
      <c r="I46" s="129">
        <v>6.7356612199999999</v>
      </c>
      <c r="J46" s="129">
        <v>864.60729690000005</v>
      </c>
      <c r="K46" s="129">
        <v>14.30817586</v>
      </c>
      <c r="L46" s="129">
        <v>27946.614611159999</v>
      </c>
      <c r="M46" s="129">
        <v>6582.6706047199996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29720.691147090001</v>
      </c>
      <c r="C47" s="129">
        <v>1512.4271922400001</v>
      </c>
      <c r="D47" s="129">
        <v>617.76688106999995</v>
      </c>
      <c r="E47" s="129">
        <v>117.60775087</v>
      </c>
      <c r="F47" s="129">
        <v>75.487424239999996</v>
      </c>
      <c r="G47" s="129">
        <v>424.67170596</v>
      </c>
      <c r="H47" s="129">
        <v>894.66031117</v>
      </c>
      <c r="I47" s="129">
        <v>6.5758011400000003</v>
      </c>
      <c r="J47" s="129">
        <v>875.15393107</v>
      </c>
      <c r="K47" s="129">
        <v>12.93057896</v>
      </c>
      <c r="L47" s="129">
        <v>28208.263954850001</v>
      </c>
      <c r="M47" s="129">
        <v>6634.5356815499999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32433.455301120001</v>
      </c>
      <c r="C48" s="129">
        <v>1736.37179971</v>
      </c>
      <c r="D48" s="129">
        <v>615.72389769999995</v>
      </c>
      <c r="E48" s="129">
        <v>117.51455507999999</v>
      </c>
      <c r="F48" s="129">
        <v>74.873292509999999</v>
      </c>
      <c r="G48" s="129">
        <v>423.33605010999997</v>
      </c>
      <c r="H48" s="129">
        <v>1120.6479020100001</v>
      </c>
      <c r="I48" s="129">
        <v>8.1747352499999995</v>
      </c>
      <c r="J48" s="129">
        <v>1097.24299163</v>
      </c>
      <c r="K48" s="129">
        <v>15.230175129999999</v>
      </c>
      <c r="L48" s="129">
        <v>30697.083501410001</v>
      </c>
      <c r="M48" s="129">
        <v>7100.6414717799998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33223.449166879996</v>
      </c>
      <c r="C49" s="129">
        <v>1854.94219088</v>
      </c>
      <c r="D49" s="129">
        <v>616.95358052999995</v>
      </c>
      <c r="E49" s="129">
        <v>117.34921709</v>
      </c>
      <c r="F49" s="129">
        <v>76.635494539999996</v>
      </c>
      <c r="G49" s="129">
        <v>422.96886890000002</v>
      </c>
      <c r="H49" s="129">
        <v>1237.98861035</v>
      </c>
      <c r="I49" s="129">
        <v>8.96738079</v>
      </c>
      <c r="J49" s="129">
        <v>1213.32604711</v>
      </c>
      <c r="K49" s="129">
        <v>15.695182450000001</v>
      </c>
      <c r="L49" s="129">
        <v>31368.506975999997</v>
      </c>
      <c r="M49" s="129">
        <v>6861.0954540100001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33869.278269750001</v>
      </c>
      <c r="C50" s="129">
        <v>1945.7631925799999</v>
      </c>
      <c r="D50" s="129">
        <v>616.70276478999995</v>
      </c>
      <c r="E50" s="129">
        <v>118.44744015000001</v>
      </c>
      <c r="F50" s="129">
        <v>76.632981139999998</v>
      </c>
      <c r="G50" s="129">
        <v>421.6223435</v>
      </c>
      <c r="H50" s="129">
        <v>1329.0604277899999</v>
      </c>
      <c r="I50" s="129">
        <v>28.949716349999999</v>
      </c>
      <c r="J50" s="129">
        <v>1284.8306173599999</v>
      </c>
      <c r="K50" s="129">
        <v>15.28009408</v>
      </c>
      <c r="L50" s="129">
        <v>31923.515077169999</v>
      </c>
      <c r="M50" s="129">
        <v>6399.8617988200003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34181.567853760003</v>
      </c>
      <c r="C51" s="129">
        <v>1987.1993163699999</v>
      </c>
      <c r="D51" s="129">
        <v>614.3810962</v>
      </c>
      <c r="E51" s="129">
        <v>118.17726346000001</v>
      </c>
      <c r="F51" s="129">
        <v>75.937876279999998</v>
      </c>
      <c r="G51" s="129">
        <v>420.26595645999998</v>
      </c>
      <c r="H51" s="129">
        <v>1372.8182201699999</v>
      </c>
      <c r="I51" s="129">
        <v>29.77419854</v>
      </c>
      <c r="J51" s="129">
        <v>1328.35257123</v>
      </c>
      <c r="K51" s="129">
        <v>14.691450400000001</v>
      </c>
      <c r="L51" s="129">
        <v>32194.368537389997</v>
      </c>
      <c r="M51" s="129">
        <v>4869.2175165999997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33989.09303733</v>
      </c>
      <c r="C52" s="129">
        <v>1987.7578744299999</v>
      </c>
      <c r="D52" s="129">
        <v>611.77232745000003</v>
      </c>
      <c r="E52" s="129">
        <v>117.70544384</v>
      </c>
      <c r="F52" s="129">
        <v>75.171685550000007</v>
      </c>
      <c r="G52" s="129">
        <v>418.89519805999998</v>
      </c>
      <c r="H52" s="129">
        <v>1375.98554698</v>
      </c>
      <c r="I52" s="129">
        <v>29.77822012</v>
      </c>
      <c r="J52" s="129">
        <v>1332.5600656199999</v>
      </c>
      <c r="K52" s="129">
        <v>13.647261240000001</v>
      </c>
      <c r="L52" s="129">
        <v>32001.335162899999</v>
      </c>
      <c r="M52" s="129">
        <v>5072.7806467800001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33539.457431499999</v>
      </c>
      <c r="C53" s="129">
        <v>2023.3341131</v>
      </c>
      <c r="D53" s="129">
        <v>608.97878318999994</v>
      </c>
      <c r="E53" s="129">
        <v>117.43477643999999</v>
      </c>
      <c r="F53" s="129">
        <v>74.04280258</v>
      </c>
      <c r="G53" s="129">
        <v>417.50120416999999</v>
      </c>
      <c r="H53" s="129">
        <v>1414.3553299099999</v>
      </c>
      <c r="I53" s="129">
        <v>30.347095849999999</v>
      </c>
      <c r="J53" s="129">
        <v>1371.13872363</v>
      </c>
      <c r="K53" s="129">
        <v>12.86951043</v>
      </c>
      <c r="L53" s="129">
        <v>31516.123318399998</v>
      </c>
      <c r="M53" s="129">
        <v>7197.2598562599997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34748.460284280001</v>
      </c>
      <c r="C54" s="129">
        <v>2195.2221376399998</v>
      </c>
      <c r="D54" s="129">
        <v>606.75539507999997</v>
      </c>
      <c r="E54" s="129">
        <v>117.16369163</v>
      </c>
      <c r="F54" s="129">
        <v>73.47677899</v>
      </c>
      <c r="G54" s="129">
        <v>416.11492446</v>
      </c>
      <c r="H54" s="129">
        <v>1588.4667425600001</v>
      </c>
      <c r="I54" s="129">
        <v>33.995326380000002</v>
      </c>
      <c r="J54" s="129">
        <v>1551.9212532700001</v>
      </c>
      <c r="K54" s="129">
        <v>2.5501629100000001</v>
      </c>
      <c r="L54" s="129">
        <v>32553.23814664</v>
      </c>
      <c r="M54" s="129">
        <v>7861.4022485599999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34030.769342090003</v>
      </c>
      <c r="C55" s="129">
        <v>2073.6946753900002</v>
      </c>
      <c r="D55" s="129">
        <v>562.86578726000005</v>
      </c>
      <c r="E55" s="129">
        <v>75.261042639999999</v>
      </c>
      <c r="F55" s="129">
        <v>72.808855410000007</v>
      </c>
      <c r="G55" s="129">
        <v>414.79588920999998</v>
      </c>
      <c r="H55" s="129">
        <v>1510.82888813</v>
      </c>
      <c r="I55" s="129">
        <v>31.322433329999999</v>
      </c>
      <c r="J55" s="129">
        <v>1477.0939576799999</v>
      </c>
      <c r="K55" s="129">
        <v>2.4124971199999998</v>
      </c>
      <c r="L55" s="129">
        <v>31957.074666700002</v>
      </c>
      <c r="M55" s="129">
        <v>7725.5299893499996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33365.523042879999</v>
      </c>
      <c r="C56" s="129">
        <v>2074.3067640200002</v>
      </c>
      <c r="D56" s="129">
        <v>560.57766446000005</v>
      </c>
      <c r="E56" s="129">
        <v>74.990164680000007</v>
      </c>
      <c r="F56" s="129">
        <v>72.13356958</v>
      </c>
      <c r="G56" s="129">
        <v>413.4539302</v>
      </c>
      <c r="H56" s="129">
        <v>1513.7290995599999</v>
      </c>
      <c r="I56" s="129">
        <v>31.303689630000001</v>
      </c>
      <c r="J56" s="129">
        <v>1480.0568946799999</v>
      </c>
      <c r="K56" s="129">
        <v>2.3685152500000002</v>
      </c>
      <c r="L56" s="129">
        <v>31291.21627886</v>
      </c>
      <c r="M56" s="129">
        <v>9088.0539335400008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35821.282872340002</v>
      </c>
      <c r="C57" s="129">
        <v>2250.2740324299998</v>
      </c>
      <c r="D57" s="129">
        <v>558.03153592000001</v>
      </c>
      <c r="E57" s="129">
        <v>74.764762039999994</v>
      </c>
      <c r="F57" s="129">
        <v>71.185485740000004</v>
      </c>
      <c r="G57" s="129">
        <v>412.08128814000003</v>
      </c>
      <c r="H57" s="129">
        <v>1692.2424965099999</v>
      </c>
      <c r="I57" s="129">
        <v>12.25376876</v>
      </c>
      <c r="J57" s="129">
        <v>1677.27717624</v>
      </c>
      <c r="K57" s="129">
        <v>2.7115515100000001</v>
      </c>
      <c r="L57" s="129">
        <v>33571.008839909999</v>
      </c>
      <c r="M57" s="129">
        <v>10109.43071122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33901.273528539998</v>
      </c>
      <c r="C58" s="129">
        <v>1981.0897030000001</v>
      </c>
      <c r="D58" s="129">
        <v>554.65339176999998</v>
      </c>
      <c r="E58" s="129">
        <v>74.344777210000004</v>
      </c>
      <c r="F58" s="129">
        <v>70.420731140000001</v>
      </c>
      <c r="G58" s="129">
        <v>409.88788341999998</v>
      </c>
      <c r="H58" s="129">
        <v>1426.43631123</v>
      </c>
      <c r="I58" s="129">
        <v>33.009991319999997</v>
      </c>
      <c r="J58" s="129">
        <v>1388.4559797700001</v>
      </c>
      <c r="K58" s="129">
        <v>4.9703401400000002</v>
      </c>
      <c r="L58" s="129">
        <v>31920.18382554</v>
      </c>
      <c r="M58" s="129">
        <v>11766.91255275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32815.238046159997</v>
      </c>
      <c r="C59" s="129">
        <v>1945.29364427</v>
      </c>
      <c r="D59" s="129">
        <v>478.54286619999999</v>
      </c>
      <c r="E59" s="129">
        <v>73.97532563</v>
      </c>
      <c r="F59" s="129">
        <v>71.590780269999996</v>
      </c>
      <c r="G59" s="129">
        <v>332.97676030000002</v>
      </c>
      <c r="H59" s="129">
        <v>1466.75077807</v>
      </c>
      <c r="I59" s="129">
        <v>33.31817436</v>
      </c>
      <c r="J59" s="129">
        <v>1430.5625957100001</v>
      </c>
      <c r="K59" s="129">
        <v>2.8700079999999999</v>
      </c>
      <c r="L59" s="129">
        <v>30869.944401889999</v>
      </c>
      <c r="M59" s="129">
        <v>11029.262066359999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41925.52707846</v>
      </c>
      <c r="C60" s="129">
        <v>2599.3652933399999</v>
      </c>
      <c r="D60" s="129">
        <v>509.97324164999998</v>
      </c>
      <c r="E60" s="129">
        <v>74.625701919999997</v>
      </c>
      <c r="F60" s="129">
        <v>70.789920969999997</v>
      </c>
      <c r="G60" s="129">
        <v>364.55761876000003</v>
      </c>
      <c r="H60" s="129">
        <v>2089.3920516899998</v>
      </c>
      <c r="I60" s="129">
        <v>56.41700582</v>
      </c>
      <c r="J60" s="129">
        <v>2028.0829575800001</v>
      </c>
      <c r="K60" s="129">
        <v>4.8920882900000002</v>
      </c>
      <c r="L60" s="129">
        <v>39326.161785119999</v>
      </c>
      <c r="M60" s="129">
        <v>13068.938416479999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37812.619415779998</v>
      </c>
      <c r="C61" s="129">
        <v>2258.5681782299998</v>
      </c>
      <c r="D61" s="129">
        <v>506.39653070999998</v>
      </c>
      <c r="E61" s="129">
        <v>87.457980120000002</v>
      </c>
      <c r="F61" s="129">
        <v>54.842053999999997</v>
      </c>
      <c r="G61" s="129">
        <v>364.09649659000002</v>
      </c>
      <c r="H61" s="129">
        <v>1752.1716475200001</v>
      </c>
      <c r="I61" s="129">
        <v>47.15884466</v>
      </c>
      <c r="J61" s="129">
        <v>1700.90806324</v>
      </c>
      <c r="K61" s="129">
        <v>4.1047396200000001</v>
      </c>
      <c r="L61" s="129">
        <v>35554.051237549997</v>
      </c>
      <c r="M61" s="129">
        <v>12333.41522019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34047.199446240003</v>
      </c>
      <c r="C62" s="129">
        <v>1227.09034017</v>
      </c>
      <c r="D62" s="129">
        <v>504.91792916999998</v>
      </c>
      <c r="E62" s="129">
        <v>87.386946109999997</v>
      </c>
      <c r="F62" s="129">
        <v>53.979407520000002</v>
      </c>
      <c r="G62" s="129">
        <v>363.55157553999999</v>
      </c>
      <c r="H62" s="129">
        <v>722.17241100000001</v>
      </c>
      <c r="I62" s="129">
        <v>35.520343099999998</v>
      </c>
      <c r="J62" s="129">
        <v>683.00153805000002</v>
      </c>
      <c r="K62" s="129">
        <v>3.6505298499999999</v>
      </c>
      <c r="L62" s="129">
        <v>32820.109106070006</v>
      </c>
      <c r="M62" s="129">
        <v>11210.025995800001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22464.850874380001</v>
      </c>
      <c r="C63" s="129">
        <v>2071.3230682200001</v>
      </c>
      <c r="D63" s="129">
        <v>503.91609426999997</v>
      </c>
      <c r="E63" s="129">
        <v>20.478336500000001</v>
      </c>
      <c r="F63" s="129">
        <v>119.8578103</v>
      </c>
      <c r="G63" s="129">
        <v>363.57994746999998</v>
      </c>
      <c r="H63" s="129">
        <v>1567.4069739500001</v>
      </c>
      <c r="I63" s="129">
        <v>35.659086559999999</v>
      </c>
      <c r="J63" s="129">
        <v>1528.1294481800001</v>
      </c>
      <c r="K63" s="129">
        <v>3.61843921</v>
      </c>
      <c r="L63" s="129">
        <v>20393.52780616</v>
      </c>
      <c r="M63" s="129">
        <v>4454.6820529099996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23201.426497960001</v>
      </c>
      <c r="C64" s="129">
        <v>2078.38693281</v>
      </c>
      <c r="D64" s="129">
        <v>504.35942870000002</v>
      </c>
      <c r="E64" s="129">
        <v>20.42580603</v>
      </c>
      <c r="F64" s="129">
        <v>119.40618877999999</v>
      </c>
      <c r="G64" s="129">
        <v>364.52743389</v>
      </c>
      <c r="H64" s="129">
        <v>1574.0275041100001</v>
      </c>
      <c r="I64" s="129">
        <v>35.67669918</v>
      </c>
      <c r="J64" s="129">
        <v>1534.77352866</v>
      </c>
      <c r="K64" s="129">
        <v>3.57727627</v>
      </c>
      <c r="L64" s="129">
        <v>21123.03956515</v>
      </c>
      <c r="M64" s="129">
        <v>4668.0282291499998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23528.304371260001</v>
      </c>
      <c r="C65" s="129">
        <v>2124.0733212499999</v>
      </c>
      <c r="D65" s="129">
        <v>500.16521834000002</v>
      </c>
      <c r="E65" s="129">
        <v>20.351292730000001</v>
      </c>
      <c r="F65" s="129">
        <v>316.57842934000001</v>
      </c>
      <c r="G65" s="129">
        <v>163.23549627</v>
      </c>
      <c r="H65" s="129">
        <v>1623.90810291</v>
      </c>
      <c r="I65" s="129">
        <v>36.681765130000002</v>
      </c>
      <c r="J65" s="129">
        <v>1583.5817797</v>
      </c>
      <c r="K65" s="129">
        <v>3.6445580799999999</v>
      </c>
      <c r="L65" s="129">
        <v>21404.231050009999</v>
      </c>
      <c r="M65" s="129">
        <v>4714.8086348400002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23247.366300049998</v>
      </c>
      <c r="C66" s="129">
        <v>2092.27562085</v>
      </c>
      <c r="D66" s="129">
        <v>499.42866007999999</v>
      </c>
      <c r="E66" s="129">
        <v>20.280319909999999</v>
      </c>
      <c r="F66" s="129">
        <v>315.55984271</v>
      </c>
      <c r="G66" s="129">
        <v>163.58849746000001</v>
      </c>
      <c r="H66" s="129">
        <v>1592.8469607699999</v>
      </c>
      <c r="I66" s="129">
        <v>31.967519100000001</v>
      </c>
      <c r="J66" s="129">
        <v>1558.87938794</v>
      </c>
      <c r="K66" s="129">
        <v>2.0000537299999999</v>
      </c>
      <c r="L66" s="129">
        <v>21155.090679199999</v>
      </c>
      <c r="M66" s="129">
        <v>4945.46790435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23440.178216230001</v>
      </c>
      <c r="C67" s="129">
        <v>2120.9889170900001</v>
      </c>
      <c r="D67" s="129">
        <v>495.06636154</v>
      </c>
      <c r="E67" s="129">
        <v>16.596955879999999</v>
      </c>
      <c r="F67" s="129">
        <v>314.56002649999999</v>
      </c>
      <c r="G67" s="129">
        <v>163.90937915999999</v>
      </c>
      <c r="H67" s="129">
        <v>1625.92255555</v>
      </c>
      <c r="I67" s="129">
        <v>32.535063129999997</v>
      </c>
      <c r="J67" s="129">
        <v>1591.3514609900001</v>
      </c>
      <c r="K67" s="129">
        <v>2.03603143</v>
      </c>
      <c r="L67" s="129">
        <v>21319.189299139998</v>
      </c>
      <c r="M67" s="129">
        <v>4900.9009097099997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24635.635416870002</v>
      </c>
      <c r="C68" s="129">
        <v>2232.8157469399998</v>
      </c>
      <c r="D68" s="129">
        <v>494.51258647999998</v>
      </c>
      <c r="E68" s="129">
        <v>57.54156218</v>
      </c>
      <c r="F68" s="129">
        <v>272.64658938999997</v>
      </c>
      <c r="G68" s="129">
        <v>164.32443491000001</v>
      </c>
      <c r="H68" s="129">
        <v>1738.3031604600001</v>
      </c>
      <c r="I68" s="129">
        <v>37.814141169999999</v>
      </c>
      <c r="J68" s="129">
        <v>1698.36274069</v>
      </c>
      <c r="K68" s="129">
        <v>2.1262786</v>
      </c>
      <c r="L68" s="129">
        <v>22402.819669929999</v>
      </c>
      <c r="M68" s="129">
        <v>4861.8828517499996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24899.09893928</v>
      </c>
      <c r="C69" s="129">
        <v>2052.1804287300001</v>
      </c>
      <c r="D69" s="129">
        <v>498.10055664999999</v>
      </c>
      <c r="E69" s="129">
        <v>61.9605003</v>
      </c>
      <c r="F69" s="129">
        <v>271.53124646999999</v>
      </c>
      <c r="G69" s="129">
        <v>164.60880988</v>
      </c>
      <c r="H69" s="129">
        <v>1554.0798720800001</v>
      </c>
      <c r="I69" s="129">
        <v>47.773386000000002</v>
      </c>
      <c r="J69" s="129">
        <v>1504.13476083</v>
      </c>
      <c r="K69" s="129">
        <v>2.1717252500000002</v>
      </c>
      <c r="L69" s="129">
        <v>22846.91851055</v>
      </c>
      <c r="M69" s="129">
        <v>4969.1312946600001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23762.259074580001</v>
      </c>
      <c r="C70" s="129">
        <v>2064.9736667900002</v>
      </c>
      <c r="D70" s="129">
        <v>567.32503659999998</v>
      </c>
      <c r="E70" s="129">
        <v>64.217516579999995</v>
      </c>
      <c r="F70" s="129">
        <v>385.13134514000001</v>
      </c>
      <c r="G70" s="129">
        <v>117.97617488</v>
      </c>
      <c r="H70" s="129">
        <v>1497.6486301899999</v>
      </c>
      <c r="I70" s="129">
        <v>46.22284784</v>
      </c>
      <c r="J70" s="129">
        <v>1449.28572783</v>
      </c>
      <c r="K70" s="129">
        <v>2.1400545200000001</v>
      </c>
      <c r="L70" s="129">
        <v>21697.285407790001</v>
      </c>
      <c r="M70" s="129">
        <v>5181.5872997300003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24300.683152360001</v>
      </c>
      <c r="C71" s="129">
        <v>2144.2566637700002</v>
      </c>
      <c r="D71" s="129">
        <v>563.35338314000001</v>
      </c>
      <c r="E71" s="129">
        <v>63.341995089999998</v>
      </c>
      <c r="F71" s="129">
        <v>381.94928356999998</v>
      </c>
      <c r="G71" s="129">
        <v>118.06210448</v>
      </c>
      <c r="H71" s="129">
        <v>1580.9032806299999</v>
      </c>
      <c r="I71" s="129">
        <v>47.439517119999998</v>
      </c>
      <c r="J71" s="129">
        <v>1531.26839238</v>
      </c>
      <c r="K71" s="129">
        <v>2.1953711299999998</v>
      </c>
      <c r="L71" s="129">
        <v>22156.426488590001</v>
      </c>
      <c r="M71" s="129">
        <v>4900.4805201400004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24621.382999459998</v>
      </c>
      <c r="C72" s="129">
        <v>2182.1635901</v>
      </c>
      <c r="D72" s="129">
        <v>562.92181252</v>
      </c>
      <c r="E72" s="129">
        <v>63.092952959999998</v>
      </c>
      <c r="F72" s="129">
        <v>381.90092606000002</v>
      </c>
      <c r="G72" s="129">
        <v>117.92793349999999</v>
      </c>
      <c r="H72" s="129">
        <v>1619.24177758</v>
      </c>
      <c r="I72" s="129">
        <v>49.902500920000001</v>
      </c>
      <c r="J72" s="129">
        <v>1568.0193363000001</v>
      </c>
      <c r="K72" s="129">
        <v>1.3199403599999999</v>
      </c>
      <c r="L72" s="129">
        <v>22439.219409360001</v>
      </c>
      <c r="M72" s="129">
        <v>5171.2528679400002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24151.516069239999</v>
      </c>
      <c r="C73" s="129">
        <v>2175.32742994</v>
      </c>
      <c r="D73" s="129">
        <v>567.08450143000005</v>
      </c>
      <c r="E73" s="129">
        <v>57.19136993</v>
      </c>
      <c r="F73" s="129">
        <v>442.01651150999999</v>
      </c>
      <c r="G73" s="129">
        <v>67.876619989999995</v>
      </c>
      <c r="H73" s="129">
        <v>1608.24292851</v>
      </c>
      <c r="I73" s="129">
        <v>47.085193439999998</v>
      </c>
      <c r="J73" s="129">
        <v>1559.9220046800001</v>
      </c>
      <c r="K73" s="129">
        <v>1.2357303900000001</v>
      </c>
      <c r="L73" s="129">
        <v>21976.188639300002</v>
      </c>
      <c r="M73" s="129">
        <v>5588.2460312499998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23284.832884529998</v>
      </c>
      <c r="C74" s="129">
        <v>2067.4504248399999</v>
      </c>
      <c r="D74" s="129">
        <v>513.44236479999995</v>
      </c>
      <c r="E74" s="129">
        <v>7.2208190099999996</v>
      </c>
      <c r="F74" s="129">
        <v>442.15750011</v>
      </c>
      <c r="G74" s="129">
        <v>64.064045680000007</v>
      </c>
      <c r="H74" s="129">
        <v>1554.0080600399999</v>
      </c>
      <c r="I74" s="129">
        <v>44.127794940000001</v>
      </c>
      <c r="J74" s="129">
        <v>1508.7102843600001</v>
      </c>
      <c r="K74" s="129">
        <v>1.16998074</v>
      </c>
      <c r="L74" s="129">
        <v>21217.382459690001</v>
      </c>
      <c r="M74" s="129">
        <v>5442.8790483299999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22178.40153549</v>
      </c>
      <c r="C75" s="129">
        <v>2067.4323603100001</v>
      </c>
      <c r="D75" s="129">
        <v>513.63578629000006</v>
      </c>
      <c r="E75" s="129">
        <v>7.2793559500000002</v>
      </c>
      <c r="F75" s="129">
        <v>442.34291945000001</v>
      </c>
      <c r="G75" s="129">
        <v>64.013510890000006</v>
      </c>
      <c r="H75" s="129">
        <v>1553.79657402</v>
      </c>
      <c r="I75" s="129">
        <v>42.979054900000001</v>
      </c>
      <c r="J75" s="129">
        <v>1509.6634425100001</v>
      </c>
      <c r="K75" s="129">
        <v>1.1540766099999999</v>
      </c>
      <c r="L75" s="129">
        <v>20110.969175180002</v>
      </c>
      <c r="M75" s="129">
        <v>5028.6697180499996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21673.1787147</v>
      </c>
      <c r="C76" s="129">
        <v>2054.2088689100001</v>
      </c>
      <c r="D76" s="129">
        <v>525.81694446999995</v>
      </c>
      <c r="E76" s="129">
        <v>7.2793877699999996</v>
      </c>
      <c r="F76" s="129">
        <v>454.54884079999999</v>
      </c>
      <c r="G76" s="129">
        <v>63.988715900000003</v>
      </c>
      <c r="H76" s="129">
        <v>1528.3919244399999</v>
      </c>
      <c r="I76" s="129">
        <v>25.778424350000002</v>
      </c>
      <c r="J76" s="129">
        <v>1501.4881717400001</v>
      </c>
      <c r="K76" s="129">
        <v>1.12532835</v>
      </c>
      <c r="L76" s="129">
        <v>19618.96984578999</v>
      </c>
      <c r="M76" s="129">
        <v>5071.2491884400006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20898.64104681</v>
      </c>
      <c r="C77" s="129">
        <v>2048.6359798499998</v>
      </c>
      <c r="D77" s="129">
        <v>516.32262529000002</v>
      </c>
      <c r="E77" s="129">
        <v>8.2728165100000002</v>
      </c>
      <c r="F77" s="129">
        <v>444.03430766999998</v>
      </c>
      <c r="G77" s="129">
        <v>64.015501110000002</v>
      </c>
      <c r="H77" s="129">
        <v>1532.3133545600001</v>
      </c>
      <c r="I77" s="129">
        <v>25.7349058</v>
      </c>
      <c r="J77" s="129">
        <v>1505.4699472100001</v>
      </c>
      <c r="K77" s="129">
        <v>1.1085015499999999</v>
      </c>
      <c r="L77" s="129">
        <v>18850.005066959991</v>
      </c>
      <c r="M77" s="129">
        <v>5078.5299352499997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21165.654564969998</v>
      </c>
      <c r="C78" s="129">
        <v>2109.3254340899998</v>
      </c>
      <c r="D78" s="129">
        <v>513.94706661999999</v>
      </c>
      <c r="E78" s="129">
        <v>7.8180500999999998</v>
      </c>
      <c r="F78" s="129">
        <v>442.19083726000002</v>
      </c>
      <c r="G78" s="129">
        <v>63.938179260000013</v>
      </c>
      <c r="H78" s="129">
        <v>1595.3783674700001</v>
      </c>
      <c r="I78" s="129">
        <v>26.64120338</v>
      </c>
      <c r="J78" s="129">
        <v>1567.6058507499999</v>
      </c>
      <c r="K78" s="129">
        <v>1.1313133399999999</v>
      </c>
      <c r="L78" s="129">
        <v>19056.329130880011</v>
      </c>
      <c r="M78" s="129">
        <v>5101.8290118399982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21637.618680079999</v>
      </c>
      <c r="C79" s="129">
        <v>2132.49090454</v>
      </c>
      <c r="D79" s="129">
        <v>512.39140870000006</v>
      </c>
      <c r="E79" s="129">
        <v>7.65296442</v>
      </c>
      <c r="F79" s="129">
        <v>440.82590139000001</v>
      </c>
      <c r="G79" s="129">
        <v>63.912542889999997</v>
      </c>
      <c r="H79" s="129">
        <v>1620.0994958399999</v>
      </c>
      <c r="I79" s="129">
        <v>24.360391</v>
      </c>
      <c r="J79" s="129">
        <v>1594.7829661000001</v>
      </c>
      <c r="K79" s="129">
        <v>0.95613873999999999</v>
      </c>
      <c r="L79" s="129">
        <v>19505.127775540001</v>
      </c>
      <c r="M79" s="129">
        <v>4562.939457129999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20950.170066120001</v>
      </c>
      <c r="C80" s="129">
        <v>2114.0128043499999</v>
      </c>
      <c r="D80" s="129">
        <v>505.85554334</v>
      </c>
      <c r="E80" s="129">
        <v>2.4962457900000001</v>
      </c>
      <c r="F80" s="129">
        <v>439.47276034999999</v>
      </c>
      <c r="G80" s="129">
        <v>63.886537199999999</v>
      </c>
      <c r="H80" s="129">
        <v>1608.15726101</v>
      </c>
      <c r="I80" s="129">
        <v>24.01054847</v>
      </c>
      <c r="J80" s="129">
        <v>1583.22920097</v>
      </c>
      <c r="K80" s="129">
        <v>0.91751157000000005</v>
      </c>
      <c r="L80" s="129">
        <v>18836.15726177</v>
      </c>
      <c r="M80" s="129">
        <v>4780.7411261699999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20709.38045253</v>
      </c>
      <c r="C81" s="129">
        <v>1622.1399338000001</v>
      </c>
      <c r="D81" s="129">
        <v>507.51854889999998</v>
      </c>
      <c r="E81" s="129">
        <v>6.3349793099999996</v>
      </c>
      <c r="F81" s="129">
        <v>437.32324562000002</v>
      </c>
      <c r="G81" s="129">
        <v>63.860323970000003</v>
      </c>
      <c r="H81" s="129">
        <v>1114.6213849000001</v>
      </c>
      <c r="I81" s="129">
        <v>24.147065449999999</v>
      </c>
      <c r="J81" s="129">
        <v>1089.55539458</v>
      </c>
      <c r="K81" s="129">
        <v>0.91892487</v>
      </c>
      <c r="L81" s="129">
        <v>19087.240518729999</v>
      </c>
      <c r="M81" s="129">
        <v>5243.8576583499998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20351.80463934</v>
      </c>
      <c r="C82" s="129">
        <v>1698.30297875</v>
      </c>
      <c r="D82" s="129">
        <v>504.68999507000001</v>
      </c>
      <c r="E82" s="129">
        <v>4.7166385100000001</v>
      </c>
      <c r="F82" s="129">
        <v>436.11367296999998</v>
      </c>
      <c r="G82" s="129">
        <v>63.859683590000003</v>
      </c>
      <c r="H82" s="129">
        <v>1193.6129836800001</v>
      </c>
      <c r="I82" s="129">
        <v>25.161278249999999</v>
      </c>
      <c r="J82" s="129">
        <v>1167.4775837</v>
      </c>
      <c r="K82" s="129">
        <v>0.97412173000000002</v>
      </c>
      <c r="L82" s="129">
        <v>18653.501660590002</v>
      </c>
      <c r="M82" s="129">
        <v>5264.7307165499997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20222.265036180001</v>
      </c>
      <c r="C83" s="129">
        <v>1730.33831121</v>
      </c>
      <c r="D83" s="129">
        <v>523.66885932000002</v>
      </c>
      <c r="E83" s="129">
        <v>24.752416669999999</v>
      </c>
      <c r="F83" s="129">
        <v>435.10960083999998</v>
      </c>
      <c r="G83" s="129">
        <v>63.806841810000002</v>
      </c>
      <c r="H83" s="129">
        <v>1206.6694518899999</v>
      </c>
      <c r="I83" s="129">
        <v>29.960319370000001</v>
      </c>
      <c r="J83" s="129">
        <v>1175.74014496</v>
      </c>
      <c r="K83" s="129">
        <v>0.96898755999999997</v>
      </c>
      <c r="L83" s="129">
        <v>18491.926724970002</v>
      </c>
      <c r="M83" s="129">
        <v>4586.0438697500003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20045.498447720001</v>
      </c>
      <c r="C84" s="129">
        <v>1733.5081733300001</v>
      </c>
      <c r="D84" s="129">
        <v>519.77893879999999</v>
      </c>
      <c r="E84" s="129">
        <v>22.503191560000001</v>
      </c>
      <c r="F84" s="129">
        <v>433.49578574999998</v>
      </c>
      <c r="G84" s="129">
        <v>63.779961489999998</v>
      </c>
      <c r="H84" s="129">
        <v>1213.72923453</v>
      </c>
      <c r="I84" s="129">
        <v>29.929483000000001</v>
      </c>
      <c r="J84" s="129">
        <v>1182.8355151000001</v>
      </c>
      <c r="K84" s="129">
        <v>0.96423643000000003</v>
      </c>
      <c r="L84" s="129">
        <v>18311.990274390002</v>
      </c>
      <c r="M84" s="129">
        <v>4775.62878869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19934.314825019999</v>
      </c>
      <c r="C85" s="129">
        <v>1735.1269921799999</v>
      </c>
      <c r="D85" s="129">
        <v>514.74071905999995</v>
      </c>
      <c r="E85" s="129">
        <v>19.034296520000002</v>
      </c>
      <c r="F85" s="129">
        <v>431.95396347000002</v>
      </c>
      <c r="G85" s="129">
        <v>63.75245907</v>
      </c>
      <c r="H85" s="129">
        <v>1220.3862731199999</v>
      </c>
      <c r="I85" s="129">
        <v>29.235614160000001</v>
      </c>
      <c r="J85" s="129">
        <v>1190.20220531</v>
      </c>
      <c r="K85" s="129">
        <v>0.94845365000000004</v>
      </c>
      <c r="L85" s="129">
        <v>18199.187832840002</v>
      </c>
      <c r="M85" s="129">
        <v>3925.4553455800001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19066.4646914</v>
      </c>
      <c r="C86" s="129">
        <v>1723.9830209500001</v>
      </c>
      <c r="D86" s="129">
        <v>512.71432633999996</v>
      </c>
      <c r="E86" s="129">
        <v>18.277619959999999</v>
      </c>
      <c r="F86" s="129">
        <v>430.66000580999997</v>
      </c>
      <c r="G86" s="129">
        <v>63.776700570000003</v>
      </c>
      <c r="H86" s="129">
        <v>1211.26869461</v>
      </c>
      <c r="I86" s="129">
        <v>28.17050218</v>
      </c>
      <c r="J86" s="129">
        <v>1182.16945074</v>
      </c>
      <c r="K86" s="129">
        <v>0.92874168999999995</v>
      </c>
      <c r="L86" s="129">
        <v>17342.481670450001</v>
      </c>
      <c r="M86" s="129">
        <v>3601.0028282399999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19112.269894339999</v>
      </c>
      <c r="C87" s="129">
        <v>1723.01406215</v>
      </c>
      <c r="D87" s="129">
        <v>509.24753516999999</v>
      </c>
      <c r="E87" s="129">
        <v>17.239841989999999</v>
      </c>
      <c r="F87" s="129">
        <v>428.31101043000001</v>
      </c>
      <c r="G87" s="129">
        <v>63.696682750000001</v>
      </c>
      <c r="H87" s="129">
        <v>1213.76652698</v>
      </c>
      <c r="I87" s="129">
        <v>28.002469550000001</v>
      </c>
      <c r="J87" s="129">
        <v>1184.84704663</v>
      </c>
      <c r="K87" s="129">
        <v>0.91701080000000001</v>
      </c>
      <c r="L87" s="129">
        <v>17389.25583219</v>
      </c>
      <c r="M87" s="129">
        <v>3512.5586014599999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19304.774609100001</v>
      </c>
      <c r="C88" s="129">
        <v>1717.4066226800001</v>
      </c>
      <c r="D88" s="129">
        <v>504.67086230000001</v>
      </c>
      <c r="E88" s="129">
        <v>14.71770175</v>
      </c>
      <c r="F88" s="129">
        <v>426.28481198999998</v>
      </c>
      <c r="G88" s="129">
        <v>63.668348559999998</v>
      </c>
      <c r="H88" s="129">
        <v>1212.7357603800001</v>
      </c>
      <c r="I88" s="129">
        <v>27.66113206</v>
      </c>
      <c r="J88" s="129">
        <v>1184.1706938299999</v>
      </c>
      <c r="K88" s="129">
        <v>0.90393449000000003</v>
      </c>
      <c r="L88" s="129">
        <v>17587.367986420002</v>
      </c>
      <c r="M88" s="129">
        <v>3485.7932249700002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19532.767183430002</v>
      </c>
      <c r="C89" s="129">
        <v>1714.9013705499999</v>
      </c>
      <c r="D89" s="129">
        <v>500.45014601000003</v>
      </c>
      <c r="E89" s="129">
        <v>12.175358470000001</v>
      </c>
      <c r="F89" s="129">
        <v>424.63520190000003</v>
      </c>
      <c r="G89" s="129">
        <v>63.63958564</v>
      </c>
      <c r="H89" s="129">
        <v>1214.4512245400001</v>
      </c>
      <c r="I89" s="129">
        <v>26.483805650000001</v>
      </c>
      <c r="J89" s="129">
        <v>1187.0740940200001</v>
      </c>
      <c r="K89" s="129">
        <v>0.89332487000000005</v>
      </c>
      <c r="L89" s="129">
        <v>17817.865812880002</v>
      </c>
      <c r="M89" s="129">
        <v>3876.8766811700002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19193.619179789999</v>
      </c>
      <c r="C90" s="129">
        <v>1706.0186213100001</v>
      </c>
      <c r="D90" s="129">
        <v>496.27213016000002</v>
      </c>
      <c r="E90" s="129">
        <v>9.6726529299999999</v>
      </c>
      <c r="F90" s="129">
        <v>422.98897949000002</v>
      </c>
      <c r="G90" s="129">
        <v>63.61049774</v>
      </c>
      <c r="H90" s="129">
        <v>1209.7464911500001</v>
      </c>
      <c r="I90" s="129">
        <v>25.978617140000001</v>
      </c>
      <c r="J90" s="129">
        <v>1182.8904816899999</v>
      </c>
      <c r="K90" s="129">
        <v>0.87739232</v>
      </c>
      <c r="L90" s="129">
        <v>17487.60055848</v>
      </c>
      <c r="M90" s="129">
        <v>3755.7942442600001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20111.604332340001</v>
      </c>
      <c r="C91" s="129">
        <v>1761.90331098</v>
      </c>
      <c r="D91" s="129">
        <v>496.34647259000002</v>
      </c>
      <c r="E91" s="129">
        <v>5.22829678</v>
      </c>
      <c r="F91" s="129">
        <v>427.51100993</v>
      </c>
      <c r="G91" s="129">
        <v>63.607165879999997</v>
      </c>
      <c r="H91" s="129">
        <v>1265.5568383899999</v>
      </c>
      <c r="I91" s="129">
        <v>26.89497751</v>
      </c>
      <c r="J91" s="129">
        <v>1237.7685964899999</v>
      </c>
      <c r="K91" s="129">
        <v>0.89326439000000002</v>
      </c>
      <c r="L91" s="129">
        <v>18349.701021359997</v>
      </c>
      <c r="M91" s="129">
        <v>3824.4671816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20941.65384431</v>
      </c>
      <c r="C92" s="129">
        <v>1783.61896028</v>
      </c>
      <c r="D92" s="129">
        <v>491.27233938000001</v>
      </c>
      <c r="E92" s="129">
        <v>2.0179471100000002</v>
      </c>
      <c r="F92" s="129">
        <v>425.70291995000002</v>
      </c>
      <c r="G92" s="129">
        <v>63.551472320000002</v>
      </c>
      <c r="H92" s="129">
        <v>1292.3466209000001</v>
      </c>
      <c r="I92" s="129">
        <v>27.304650909999999</v>
      </c>
      <c r="J92" s="129">
        <v>1264.14531756</v>
      </c>
      <c r="K92" s="129">
        <v>0.89665242999999994</v>
      </c>
      <c r="L92" s="129">
        <v>19158.034884029999</v>
      </c>
      <c r="M92" s="129">
        <v>3919.19544606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21623.652247980001</v>
      </c>
      <c r="C93" s="129">
        <v>1799.22706335</v>
      </c>
      <c r="D93" s="129">
        <v>488.56452982000002</v>
      </c>
      <c r="E93" s="129">
        <v>0</v>
      </c>
      <c r="F93" s="129">
        <v>425.04301468</v>
      </c>
      <c r="G93" s="129">
        <v>63.521515139999998</v>
      </c>
      <c r="H93" s="129">
        <v>1310.66253353</v>
      </c>
      <c r="I93" s="129">
        <v>25.119523050000002</v>
      </c>
      <c r="J93" s="129">
        <v>1284.6462320200001</v>
      </c>
      <c r="K93" s="129">
        <v>0.89677846000000005</v>
      </c>
      <c r="L93" s="129">
        <v>19824.425184629999</v>
      </c>
      <c r="M93" s="129">
        <v>4772.7943556199998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21414.887181210001</v>
      </c>
      <c r="C94" s="129">
        <v>1865.9324633399999</v>
      </c>
      <c r="D94" s="129">
        <v>514.70761851999998</v>
      </c>
      <c r="E94" s="129">
        <v>12.95183291</v>
      </c>
      <c r="F94" s="129">
        <v>397.11453621999999</v>
      </c>
      <c r="G94" s="129">
        <v>104.64124939</v>
      </c>
      <c r="H94" s="129">
        <v>1351.22484482</v>
      </c>
      <c r="I94" s="129">
        <v>3.19753452</v>
      </c>
      <c r="J94" s="129">
        <v>1347.10765238</v>
      </c>
      <c r="K94" s="129">
        <v>0.91965792000000002</v>
      </c>
      <c r="L94" s="129">
        <v>19548.954717870001</v>
      </c>
      <c r="M94" s="129">
        <v>4388.9074808799996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21413.811387149999</v>
      </c>
      <c r="C95" s="129">
        <v>1717.3983231899999</v>
      </c>
      <c r="D95" s="129">
        <v>575.96486197000002</v>
      </c>
      <c r="E95" s="129">
        <v>362.61241147999999</v>
      </c>
      <c r="F95" s="129">
        <v>108.09273406000003</v>
      </c>
      <c r="G95" s="129">
        <v>105.25971643</v>
      </c>
      <c r="H95" s="129">
        <v>1141.4334612199998</v>
      </c>
      <c r="I95" s="129">
        <v>16.32096116</v>
      </c>
      <c r="J95" s="129">
        <v>1124.1800661299999</v>
      </c>
      <c r="K95" s="129">
        <v>0.93243392999999997</v>
      </c>
      <c r="L95" s="129">
        <v>19696.413063960001</v>
      </c>
      <c r="M95" s="129">
        <v>4726.89107513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21522.723828419999</v>
      </c>
      <c r="C96" s="129">
        <v>1701.3838586899999</v>
      </c>
      <c r="D96" s="129">
        <v>572.08464602999993</v>
      </c>
      <c r="E96" s="129">
        <v>361.15802494999997</v>
      </c>
      <c r="F96" s="129">
        <v>105.71232606999997</v>
      </c>
      <c r="G96" s="129">
        <v>105.21429500999999</v>
      </c>
      <c r="H96" s="129">
        <v>1129.2992126599997</v>
      </c>
      <c r="I96" s="129">
        <v>15.67214761</v>
      </c>
      <c r="J96" s="129">
        <v>1112.7365700999999</v>
      </c>
      <c r="K96" s="129">
        <v>0.8904949499999999</v>
      </c>
      <c r="L96" s="129">
        <v>19821.339969730001</v>
      </c>
      <c r="M96" s="129">
        <v>4709.1114062300003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21114.722674209999</v>
      </c>
      <c r="C97" s="129">
        <v>1687.9293797</v>
      </c>
      <c r="D97" s="129">
        <v>570.27924102999998</v>
      </c>
      <c r="E97" s="129">
        <v>361.81102272999999</v>
      </c>
      <c r="F97" s="129">
        <v>103.25220218</v>
      </c>
      <c r="G97" s="129">
        <v>105.21601611999999</v>
      </c>
      <c r="H97" s="129">
        <v>1117.6501386699999</v>
      </c>
      <c r="I97" s="129">
        <v>15.448336019999999</v>
      </c>
      <c r="J97" s="129">
        <v>1101.3475558</v>
      </c>
      <c r="K97" s="129">
        <v>0.85424685</v>
      </c>
      <c r="L97" s="129">
        <v>19426.79329451</v>
      </c>
      <c r="M97" s="129">
        <v>4562.0924223499997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21554.270419330001</v>
      </c>
      <c r="C98" s="129">
        <v>1682.1051127300002</v>
      </c>
      <c r="D98" s="129">
        <v>568.01903093999999</v>
      </c>
      <c r="E98" s="129">
        <v>361.06274592</v>
      </c>
      <c r="F98" s="129">
        <v>101.69155321000001</v>
      </c>
      <c r="G98" s="129">
        <v>105.26473180999999</v>
      </c>
      <c r="H98" s="129">
        <v>1114.0860817900002</v>
      </c>
      <c r="I98" s="129">
        <v>15.20453947</v>
      </c>
      <c r="J98" s="129">
        <v>1098.0466512</v>
      </c>
      <c r="K98" s="129">
        <v>0.83489111999999999</v>
      </c>
      <c r="L98" s="129">
        <v>19872.165306599996</v>
      </c>
      <c r="M98" s="129">
        <v>4244.0745474100004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21790.14747082</v>
      </c>
      <c r="C99" s="129">
        <v>1684.0122457499999</v>
      </c>
      <c r="D99" s="129">
        <v>564.55035100999999</v>
      </c>
      <c r="E99" s="129">
        <v>359.52271258999997</v>
      </c>
      <c r="F99" s="129">
        <v>99.94810793000002</v>
      </c>
      <c r="G99" s="129">
        <v>105.07953049000001</v>
      </c>
      <c r="H99" s="129">
        <v>1119.4618947399999</v>
      </c>
      <c r="I99" s="129">
        <v>14.775899040000001</v>
      </c>
      <c r="J99" s="129">
        <v>1103.86210484</v>
      </c>
      <c r="K99" s="129">
        <v>0.82389086000000011</v>
      </c>
      <c r="L99" s="129">
        <v>20106.135225070004</v>
      </c>
      <c r="M99" s="129">
        <v>4091.3831035100002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22205.244423100001</v>
      </c>
      <c r="C100" s="129">
        <v>1693.8916499600002</v>
      </c>
      <c r="D100" s="129">
        <v>563.00188455</v>
      </c>
      <c r="E100" s="129">
        <v>359.41674437</v>
      </c>
      <c r="F100" s="129">
        <v>98.412967780000017</v>
      </c>
      <c r="G100" s="129">
        <v>105.17217240000001</v>
      </c>
      <c r="H100" s="129">
        <v>1130.8897654100001</v>
      </c>
      <c r="I100" s="129">
        <v>14.901771290000001</v>
      </c>
      <c r="J100" s="129">
        <v>1115.1721912700002</v>
      </c>
      <c r="K100" s="129">
        <v>0.81580284999999997</v>
      </c>
      <c r="L100" s="129">
        <v>20511.352773139995</v>
      </c>
      <c r="M100" s="129">
        <v>4378.7462243099999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22257.161754050001</v>
      </c>
      <c r="C101" s="129">
        <v>1731.59044085</v>
      </c>
      <c r="D101" s="129">
        <v>565.32428655000012</v>
      </c>
      <c r="E101" s="129">
        <v>358.08474418000009</v>
      </c>
      <c r="F101" s="129">
        <v>102.25258492000002</v>
      </c>
      <c r="G101" s="129">
        <v>104.98695744999999</v>
      </c>
      <c r="H101" s="129">
        <v>1166.2661542999999</v>
      </c>
      <c r="I101" s="129">
        <v>15.105699249999999</v>
      </c>
      <c r="J101" s="129">
        <v>1150.3577362899998</v>
      </c>
      <c r="K101" s="129">
        <v>0.80271875999999998</v>
      </c>
      <c r="L101" s="129">
        <v>20525.571313199998</v>
      </c>
      <c r="M101" s="129">
        <v>5437.8091987600001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22895.90871684</v>
      </c>
      <c r="C102" s="129">
        <v>1801.22126899</v>
      </c>
      <c r="D102" s="129">
        <v>536.87356106999994</v>
      </c>
      <c r="E102" s="129">
        <v>356.92659387999998</v>
      </c>
      <c r="F102" s="129">
        <v>75.007506530000001</v>
      </c>
      <c r="G102" s="129">
        <v>104.93946065999998</v>
      </c>
      <c r="H102" s="129">
        <v>1264.3477079200002</v>
      </c>
      <c r="I102" s="129">
        <v>30.126623539999997</v>
      </c>
      <c r="J102" s="129">
        <v>1233.3807962600001</v>
      </c>
      <c r="K102" s="129">
        <v>0.84028811999999997</v>
      </c>
      <c r="L102" s="129">
        <v>21094.687447849996</v>
      </c>
      <c r="M102" s="129">
        <v>5555.1258114599996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23255.886993259999</v>
      </c>
      <c r="C103" s="129">
        <v>1812.79720948</v>
      </c>
      <c r="D103" s="129">
        <v>541.70910526</v>
      </c>
      <c r="E103" s="129">
        <v>354.60968609999998</v>
      </c>
      <c r="F103" s="129">
        <v>81.288075480000003</v>
      </c>
      <c r="G103" s="129">
        <v>105.81134368000001</v>
      </c>
      <c r="H103" s="129">
        <v>1271.0881042199999</v>
      </c>
      <c r="I103" s="129">
        <v>30.358770230000001</v>
      </c>
      <c r="J103" s="129">
        <v>1239.8979044499999</v>
      </c>
      <c r="K103" s="129">
        <v>0.83142954000000002</v>
      </c>
      <c r="L103" s="129">
        <v>21443.089783780004</v>
      </c>
      <c r="M103" s="129">
        <v>5610.8727073800001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23135.707450599999</v>
      </c>
      <c r="C104" s="129">
        <v>2014.4087114000001</v>
      </c>
      <c r="D104" s="129">
        <v>540.38448789000006</v>
      </c>
      <c r="E104" s="129">
        <v>353.40718969</v>
      </c>
      <c r="F104" s="129">
        <v>81.309180490000003</v>
      </c>
      <c r="G104" s="129">
        <v>105.66811771</v>
      </c>
      <c r="H104" s="129">
        <v>1474.0242235100002</v>
      </c>
      <c r="I104" s="129">
        <v>57.491668130000001</v>
      </c>
      <c r="J104" s="129">
        <v>1415.7123148800001</v>
      </c>
      <c r="K104" s="129">
        <v>0.82024049999999993</v>
      </c>
      <c r="L104" s="129">
        <v>21121.2987392</v>
      </c>
      <c r="M104" s="129">
        <v>5868.03090213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23194.33810266</v>
      </c>
      <c r="C105" s="129">
        <v>2013.0969719499999</v>
      </c>
      <c r="D105" s="129">
        <v>541.34571713000003</v>
      </c>
      <c r="E105" s="129">
        <v>352.05544619000005</v>
      </c>
      <c r="F105" s="129">
        <v>83.674725170000002</v>
      </c>
      <c r="G105" s="129">
        <v>105.61554577000001</v>
      </c>
      <c r="H105" s="129">
        <v>1471.7512548199998</v>
      </c>
      <c r="I105" s="129">
        <v>57.948302890000001</v>
      </c>
      <c r="J105" s="129">
        <v>1412.9851207599997</v>
      </c>
      <c r="K105" s="129">
        <v>0.81783116999999994</v>
      </c>
      <c r="L105" s="129">
        <v>21181.241130710005</v>
      </c>
      <c r="M105" s="129">
        <v>6841.9811393299997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22569.199702469999</v>
      </c>
      <c r="C106" s="129">
        <v>1961.0611237200001</v>
      </c>
      <c r="D106" s="129">
        <v>538.45487286000002</v>
      </c>
      <c r="E106" s="129">
        <v>337.88270481000001</v>
      </c>
      <c r="F106" s="129">
        <v>95.054869739999987</v>
      </c>
      <c r="G106" s="129">
        <v>105.51729831</v>
      </c>
      <c r="H106" s="129">
        <v>1422.60625086</v>
      </c>
      <c r="I106" s="129">
        <v>56.549351359999996</v>
      </c>
      <c r="J106" s="129">
        <v>1365.2685501100002</v>
      </c>
      <c r="K106" s="129">
        <v>0.78834939000000004</v>
      </c>
      <c r="L106" s="129">
        <v>20608.13857875</v>
      </c>
      <c r="M106" s="129">
        <v>6376.5807093000003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22230.481172700001</v>
      </c>
      <c r="C107" s="129">
        <v>1946.3469068899999</v>
      </c>
      <c r="D107" s="129">
        <v>530.16294577999997</v>
      </c>
      <c r="E107" s="129">
        <v>225.09669565999999</v>
      </c>
      <c r="F107" s="129">
        <v>199.55627177</v>
      </c>
      <c r="G107" s="129">
        <v>105.50997835</v>
      </c>
      <c r="H107" s="129">
        <v>1416.1839611099999</v>
      </c>
      <c r="I107" s="129">
        <v>56.677075989999999</v>
      </c>
      <c r="J107" s="129">
        <v>1358.75906218</v>
      </c>
      <c r="K107" s="129">
        <v>0.74782294000000005</v>
      </c>
      <c r="L107" s="129">
        <v>20284.13426581</v>
      </c>
      <c r="M107" s="129">
        <v>6323.2988326799996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22441.806752370001</v>
      </c>
      <c r="C108" s="129">
        <v>1894.32967351</v>
      </c>
      <c r="D108" s="129">
        <v>527.89366839000002</v>
      </c>
      <c r="E108" s="129">
        <v>227.40996390000001</v>
      </c>
      <c r="F108" s="129">
        <v>194.9655186</v>
      </c>
      <c r="G108" s="129">
        <v>105.51818589</v>
      </c>
      <c r="H108" s="129">
        <v>1366.4360051199999</v>
      </c>
      <c r="I108" s="129">
        <v>55.089878380000002</v>
      </c>
      <c r="J108" s="129">
        <v>1310.6325112100001</v>
      </c>
      <c r="K108" s="129">
        <v>0.71361553</v>
      </c>
      <c r="L108" s="129">
        <v>20547.47707886</v>
      </c>
      <c r="M108" s="129">
        <v>6625.9969638900002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22445.328538670001</v>
      </c>
      <c r="C109" s="129">
        <v>1891.0526746</v>
      </c>
      <c r="D109" s="129">
        <v>509.84243536000002</v>
      </c>
      <c r="E109" s="129">
        <v>231.07517761</v>
      </c>
      <c r="F109" s="129">
        <v>187.21957140000001</v>
      </c>
      <c r="G109" s="129">
        <v>91.547686350000006</v>
      </c>
      <c r="H109" s="129">
        <v>1381.21023924</v>
      </c>
      <c r="I109" s="129">
        <v>55.617253980000001</v>
      </c>
      <c r="J109" s="129">
        <v>1324.8821336399999</v>
      </c>
      <c r="K109" s="129">
        <v>0.71085162000000002</v>
      </c>
      <c r="L109" s="129">
        <v>20554.275864070001</v>
      </c>
      <c r="M109" s="129">
        <v>7018.4845718899996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22469.423167749999</v>
      </c>
      <c r="C110" s="129">
        <v>1790.6806998899999</v>
      </c>
      <c r="D110" s="129">
        <v>505.42507701</v>
      </c>
      <c r="E110" s="129">
        <v>224.89227790999999</v>
      </c>
      <c r="F110" s="129">
        <v>188.30639904</v>
      </c>
      <c r="G110" s="129">
        <v>92.226400060000003</v>
      </c>
      <c r="H110" s="129">
        <v>1285.2556228799999</v>
      </c>
      <c r="I110" s="129">
        <v>54.262829050000001</v>
      </c>
      <c r="J110" s="129">
        <v>1230.30393327</v>
      </c>
      <c r="K110" s="129">
        <v>0.68886055999999996</v>
      </c>
      <c r="L110" s="129">
        <v>20678.74246786</v>
      </c>
      <c r="M110" s="129">
        <v>6844.5414498700002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22527.593683769999</v>
      </c>
      <c r="C111" s="129">
        <v>1808.63633942</v>
      </c>
      <c r="D111" s="129">
        <v>500.35494541999998</v>
      </c>
      <c r="E111" s="129">
        <v>223.07928797</v>
      </c>
      <c r="F111" s="129">
        <v>185.26471359000001</v>
      </c>
      <c r="G111" s="129">
        <v>92.010943859999998</v>
      </c>
      <c r="H111" s="129">
        <v>1308.2813940000001</v>
      </c>
      <c r="I111" s="129">
        <v>54.492617350000003</v>
      </c>
      <c r="J111" s="129">
        <v>1253.10290904</v>
      </c>
      <c r="K111" s="129">
        <v>0.68586760999999996</v>
      </c>
      <c r="L111" s="129">
        <v>20718.957344350001</v>
      </c>
      <c r="M111" s="129">
        <v>6693.5463210300004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22596.578587780001</v>
      </c>
      <c r="C112" s="129">
        <v>1779.3756994400001</v>
      </c>
      <c r="D112" s="129">
        <v>495.40025716999997</v>
      </c>
      <c r="E112" s="129">
        <v>221.07622972999999</v>
      </c>
      <c r="F112" s="129">
        <v>182.24452665999999</v>
      </c>
      <c r="G112" s="129">
        <v>92.079500780000004</v>
      </c>
      <c r="H112" s="129">
        <v>1283.97544227</v>
      </c>
      <c r="I112" s="129">
        <v>52.804302360000001</v>
      </c>
      <c r="J112" s="129">
        <v>1230.51303054</v>
      </c>
      <c r="K112" s="129">
        <v>0.65810937000000003</v>
      </c>
      <c r="L112" s="129">
        <v>20817.202888340002</v>
      </c>
      <c r="M112" s="129">
        <v>6464.1106612100002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22469.741567839999</v>
      </c>
      <c r="C113" s="129">
        <v>1717.51063329</v>
      </c>
      <c r="D113" s="129">
        <v>477.27871305999997</v>
      </c>
      <c r="E113" s="129">
        <v>217.56757159</v>
      </c>
      <c r="F113" s="129">
        <v>167.80661936000001</v>
      </c>
      <c r="G113" s="129">
        <v>91.904522110000002</v>
      </c>
      <c r="H113" s="129">
        <v>1240.23192023</v>
      </c>
      <c r="I113" s="129">
        <v>50.268417499999998</v>
      </c>
      <c r="J113" s="129">
        <v>1189.34174693</v>
      </c>
      <c r="K113" s="129">
        <v>0.62175579999999997</v>
      </c>
      <c r="L113" s="129">
        <v>20752.23093455</v>
      </c>
      <c r="M113" s="129">
        <v>6531.0369618900004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22693.561281769998</v>
      </c>
      <c r="C114" s="129">
        <v>1726.51243434</v>
      </c>
      <c r="D114" s="129">
        <v>469.52774546000001</v>
      </c>
      <c r="E114" s="129">
        <v>216.37532633999999</v>
      </c>
      <c r="F114" s="129">
        <v>161.26181796</v>
      </c>
      <c r="G114" s="129">
        <v>91.890601160000003</v>
      </c>
      <c r="H114" s="129">
        <v>1256.98468888</v>
      </c>
      <c r="I114" s="129">
        <v>50.092043099999998</v>
      </c>
      <c r="J114" s="129">
        <v>1206.2763983499999</v>
      </c>
      <c r="K114" s="129">
        <v>0.61624743000000004</v>
      </c>
      <c r="L114" s="129">
        <v>20967.04884743</v>
      </c>
      <c r="M114" s="129">
        <v>9018.8134575200002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22298.047764120001</v>
      </c>
      <c r="C115" s="129">
        <v>1650.1463719599999</v>
      </c>
      <c r="D115" s="129">
        <v>465.39293554</v>
      </c>
      <c r="E115" s="129">
        <v>215.06595995000001</v>
      </c>
      <c r="F115" s="129">
        <v>158.53160166000001</v>
      </c>
      <c r="G115" s="129">
        <v>91.795373929999997</v>
      </c>
      <c r="H115" s="129">
        <v>1184.7534364200001</v>
      </c>
      <c r="I115" s="129">
        <v>47.442450749999999</v>
      </c>
      <c r="J115" s="129">
        <v>1136.7320144800001</v>
      </c>
      <c r="K115" s="129">
        <v>0.57897118999999997</v>
      </c>
      <c r="L115" s="129">
        <v>20647.901392160002</v>
      </c>
      <c r="M115" s="129">
        <v>9178.8568202599999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22835.194204889998</v>
      </c>
      <c r="C116" s="129">
        <v>1700.8870935699999</v>
      </c>
      <c r="D116" s="129">
        <v>461.46235594000001</v>
      </c>
      <c r="E116" s="129">
        <v>213.84325354999999</v>
      </c>
      <c r="F116" s="129">
        <v>155.87874306000001</v>
      </c>
      <c r="G116" s="129">
        <v>91.740359330000004</v>
      </c>
      <c r="H116" s="129">
        <v>1239.42473763</v>
      </c>
      <c r="I116" s="129">
        <v>48.939676069999997</v>
      </c>
      <c r="J116" s="129">
        <v>1189.8930662600001</v>
      </c>
      <c r="K116" s="129">
        <v>0.5919953</v>
      </c>
      <c r="L116" s="129">
        <v>21134.307111319999</v>
      </c>
      <c r="M116" s="129">
        <v>9023.2418730999998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21792.103795089999</v>
      </c>
      <c r="C117" s="129">
        <v>1658.3338614899999</v>
      </c>
      <c r="D117" s="129">
        <v>457.24292238999999</v>
      </c>
      <c r="E117" s="129">
        <v>212.49891581</v>
      </c>
      <c r="F117" s="129">
        <v>153.01928158999999</v>
      </c>
      <c r="G117" s="129">
        <v>91.724724989999999</v>
      </c>
      <c r="H117" s="129">
        <v>1201.0909391</v>
      </c>
      <c r="I117" s="129">
        <v>46.962516569999998</v>
      </c>
      <c r="J117" s="129">
        <v>1153.57407468</v>
      </c>
      <c r="K117" s="129">
        <v>0.55434784999999998</v>
      </c>
      <c r="L117" s="129">
        <v>20133.769933600001</v>
      </c>
      <c r="M117" s="129">
        <v>8652.1672516599992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21169.454354500002</v>
      </c>
      <c r="C118" s="129">
        <v>1639.0647813600001</v>
      </c>
      <c r="D118" s="129">
        <v>446.24267187999999</v>
      </c>
      <c r="E118" s="129">
        <v>211.43234136000001</v>
      </c>
      <c r="F118" s="129">
        <v>143.05976401000001</v>
      </c>
      <c r="G118" s="129">
        <v>91.750566509999999</v>
      </c>
      <c r="H118" s="129">
        <v>1192.8221094800001</v>
      </c>
      <c r="I118" s="129">
        <v>45.94906641</v>
      </c>
      <c r="J118" s="129">
        <v>1146.36342429</v>
      </c>
      <c r="K118" s="129">
        <v>0.50961878000000005</v>
      </c>
      <c r="L118" s="129">
        <v>19530.389573140001</v>
      </c>
      <c r="M118" s="129">
        <v>8116.7443028899997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21012.944114260001</v>
      </c>
      <c r="C119" s="129">
        <v>1705.84179862</v>
      </c>
      <c r="D119" s="129">
        <v>440.97157034000003</v>
      </c>
      <c r="E119" s="129">
        <v>305.42742923999998</v>
      </c>
      <c r="F119" s="129">
        <v>39.107116140000002</v>
      </c>
      <c r="G119" s="129">
        <v>96.437024960000002</v>
      </c>
      <c r="H119" s="129">
        <v>1264.87022828</v>
      </c>
      <c r="I119" s="129">
        <v>48.34152581</v>
      </c>
      <c r="J119" s="129">
        <v>1216.0044506500001</v>
      </c>
      <c r="K119" s="129">
        <v>0.52425182000000004</v>
      </c>
      <c r="L119" s="129">
        <v>19307.102315640001</v>
      </c>
      <c r="M119" s="129">
        <v>8162.5610091400004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21304.194514710001</v>
      </c>
      <c r="C120" s="129">
        <v>1667.45614989</v>
      </c>
      <c r="D120" s="129">
        <v>435.57929066000003</v>
      </c>
      <c r="E120" s="129">
        <v>303.44624234999998</v>
      </c>
      <c r="F120" s="129">
        <v>37.02522003</v>
      </c>
      <c r="G120" s="129">
        <v>95.107828280000007</v>
      </c>
      <c r="H120" s="129">
        <v>1231.87685923</v>
      </c>
      <c r="I120" s="129">
        <v>23.829272549999999</v>
      </c>
      <c r="J120" s="129">
        <v>1207.5413628599999</v>
      </c>
      <c r="K120" s="129">
        <v>0.50622381999999999</v>
      </c>
      <c r="L120" s="129">
        <v>19636.738364820001</v>
      </c>
      <c r="M120" s="129">
        <v>6144.83438097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23093.895698830001</v>
      </c>
      <c r="C121" s="129">
        <v>1855.1748574000001</v>
      </c>
      <c r="D121" s="129">
        <v>437.42612020000001</v>
      </c>
      <c r="E121" s="129">
        <v>306.01879916000001</v>
      </c>
      <c r="F121" s="129">
        <v>35.17847888</v>
      </c>
      <c r="G121" s="129">
        <v>96.228842159999999</v>
      </c>
      <c r="H121" s="129">
        <v>1417.7487372000001</v>
      </c>
      <c r="I121" s="129">
        <v>26.938769220000001</v>
      </c>
      <c r="J121" s="129">
        <v>1390.2430224100001</v>
      </c>
      <c r="K121" s="129">
        <v>0.56694557000000001</v>
      </c>
      <c r="L121" s="129">
        <v>21238.72084143</v>
      </c>
      <c r="M121" s="129">
        <v>6580.6310506199998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22158.929629310001</v>
      </c>
      <c r="C122" s="129">
        <v>1813.50290894</v>
      </c>
      <c r="D122" s="129">
        <v>440.58636586</v>
      </c>
      <c r="E122" s="129">
        <v>310.10419433999999</v>
      </c>
      <c r="F122" s="129">
        <v>33.143860799999999</v>
      </c>
      <c r="G122" s="129">
        <v>97.338310719999996</v>
      </c>
      <c r="H122" s="129">
        <v>1372.9165430800001</v>
      </c>
      <c r="I122" s="129">
        <v>25.978169560000001</v>
      </c>
      <c r="J122" s="129">
        <v>1346.39197719</v>
      </c>
      <c r="K122" s="129">
        <v>0.54639632999999999</v>
      </c>
      <c r="L122" s="129">
        <v>20345.42672037</v>
      </c>
      <c r="M122" s="129">
        <v>6436.99029015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22548.84579698</v>
      </c>
      <c r="C123" s="129">
        <v>1807.7261249000001</v>
      </c>
      <c r="D123" s="129">
        <v>426.71570400000002</v>
      </c>
      <c r="E123" s="129">
        <v>300.72040012000002</v>
      </c>
      <c r="F123" s="129">
        <v>31.203198279999999</v>
      </c>
      <c r="G123" s="129">
        <v>94.792105599999999</v>
      </c>
      <c r="H123" s="129">
        <v>1381.0104209000001</v>
      </c>
      <c r="I123" s="129">
        <v>26.025799660000001</v>
      </c>
      <c r="J123" s="129">
        <v>1354.4373789000001</v>
      </c>
      <c r="K123" s="129">
        <v>0.54724234000000005</v>
      </c>
      <c r="L123" s="129">
        <v>20741.11967208</v>
      </c>
      <c r="M123" s="129">
        <v>6682.1053675100002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22602.037207289999</v>
      </c>
      <c r="C124" s="129">
        <v>1805.3259608400001</v>
      </c>
      <c r="D124" s="129">
        <v>425.59532875000002</v>
      </c>
      <c r="E124" s="129">
        <v>301.19848390999999</v>
      </c>
      <c r="F124" s="129">
        <v>29.80146921</v>
      </c>
      <c r="G124" s="129">
        <v>94.595375630000007</v>
      </c>
      <c r="H124" s="129">
        <v>1379.73063209</v>
      </c>
      <c r="I124" s="129">
        <v>25.5607753</v>
      </c>
      <c r="J124" s="129">
        <v>1353.6251309100001</v>
      </c>
      <c r="K124" s="129">
        <v>0.54472588</v>
      </c>
      <c r="L124" s="129">
        <v>20796.711246449999</v>
      </c>
      <c r="M124" s="129">
        <v>6645.4359867800003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23228.908171809999</v>
      </c>
      <c r="C125" s="129">
        <v>1865.9422153800001</v>
      </c>
      <c r="D125" s="129">
        <v>424.59579599</v>
      </c>
      <c r="E125" s="129">
        <v>349.88266878000002</v>
      </c>
      <c r="F125" s="129">
        <v>28.29647061</v>
      </c>
      <c r="G125" s="129">
        <v>46.416656600000003</v>
      </c>
      <c r="H125" s="129">
        <v>1441.3464193899999</v>
      </c>
      <c r="I125" s="129">
        <v>26.499939680000001</v>
      </c>
      <c r="J125" s="129">
        <v>1414.27906807</v>
      </c>
      <c r="K125" s="129">
        <v>0.56741163999999999</v>
      </c>
      <c r="L125" s="129">
        <v>21362.965956429998</v>
      </c>
      <c r="M125" s="129">
        <v>6765.9510797200001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23601.37794961</v>
      </c>
      <c r="C126" s="129">
        <v>1868.12626067</v>
      </c>
      <c r="D126" s="129">
        <v>427.84136311999998</v>
      </c>
      <c r="E126" s="129">
        <v>354.67122764999999</v>
      </c>
      <c r="F126" s="129">
        <v>26.940235950000002</v>
      </c>
      <c r="G126" s="129">
        <v>46.229899519999996</v>
      </c>
      <c r="H126" s="129">
        <v>1440.2848975500001</v>
      </c>
      <c r="I126" s="129">
        <v>26.49198445</v>
      </c>
      <c r="J126" s="129">
        <v>1413.24175397</v>
      </c>
      <c r="K126" s="129">
        <v>0.55115913000000005</v>
      </c>
      <c r="L126" s="129">
        <v>21733.251688939999</v>
      </c>
      <c r="M126" s="129">
        <v>6825.3640660299998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23802.72561094</v>
      </c>
      <c r="C127" s="129">
        <v>1564.6269313800001</v>
      </c>
      <c r="D127" s="129">
        <v>71.761237649999998</v>
      </c>
      <c r="E127" s="129">
        <v>0.16360321999999999</v>
      </c>
      <c r="F127" s="129">
        <v>25.440484730000001</v>
      </c>
      <c r="G127" s="129">
        <v>46.157149699999998</v>
      </c>
      <c r="H127" s="129">
        <v>1492.86569373</v>
      </c>
      <c r="I127" s="129">
        <v>26.820917770000001</v>
      </c>
      <c r="J127" s="129">
        <v>1465.4891692199999</v>
      </c>
      <c r="K127" s="129">
        <v>0.55560673999999999</v>
      </c>
      <c r="L127" s="129">
        <v>22238.09867956</v>
      </c>
      <c r="M127" s="129">
        <v>6264.1368881500002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24021.265614659998</v>
      </c>
      <c r="C128" s="129">
        <v>1455.85408229</v>
      </c>
      <c r="D128" s="129">
        <v>69.912430389999997</v>
      </c>
      <c r="E128" s="129">
        <v>0</v>
      </c>
      <c r="F128" s="129">
        <v>23.81976848</v>
      </c>
      <c r="G128" s="129">
        <v>46.092661909999997</v>
      </c>
      <c r="H128" s="129">
        <v>1385.9416518999999</v>
      </c>
      <c r="I128" s="129">
        <v>26.99441186</v>
      </c>
      <c r="J128" s="129">
        <v>1358.40100087</v>
      </c>
      <c r="K128" s="129">
        <v>0.54623917</v>
      </c>
      <c r="L128" s="129">
        <v>22565.411532369999</v>
      </c>
      <c r="M128" s="129">
        <v>6043.1706116300002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24368.417322689998</v>
      </c>
      <c r="C129" s="129">
        <v>1463.8174029899999</v>
      </c>
      <c r="D129" s="129">
        <v>69.097476319999998</v>
      </c>
      <c r="E129" s="129">
        <v>0</v>
      </c>
      <c r="F129" s="129">
        <v>23.116925519999999</v>
      </c>
      <c r="G129" s="129">
        <v>45.980550800000003</v>
      </c>
      <c r="H129" s="129">
        <v>1394.7199266699999</v>
      </c>
      <c r="I129" s="129">
        <v>27.153991449999999</v>
      </c>
      <c r="J129" s="129">
        <v>1367.03156451</v>
      </c>
      <c r="K129" s="129">
        <v>0.53437071000000003</v>
      </c>
      <c r="L129" s="129">
        <v>22904.599919699998</v>
      </c>
      <c r="M129" s="129">
        <v>6331.9840386400001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23457.29427405</v>
      </c>
      <c r="C130" s="129">
        <v>1460.4471678800001</v>
      </c>
      <c r="D130" s="129">
        <v>68.297887529999997</v>
      </c>
      <c r="E130" s="129">
        <v>3.5246166699999999</v>
      </c>
      <c r="F130" s="129">
        <v>18.883663089999999</v>
      </c>
      <c r="G130" s="129">
        <v>45.889607769999998</v>
      </c>
      <c r="H130" s="129">
        <v>1392.14928035</v>
      </c>
      <c r="I130" s="129">
        <v>26.74668076</v>
      </c>
      <c r="J130" s="129">
        <v>1364.92702676</v>
      </c>
      <c r="K130" s="129">
        <v>0.47557283</v>
      </c>
      <c r="L130" s="129">
        <v>21996.84710617</v>
      </c>
      <c r="M130" s="129">
        <v>6543.9116518700002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23250.927535459999</v>
      </c>
      <c r="C131" s="129">
        <v>2146.1081112100001</v>
      </c>
      <c r="D131" s="129">
        <v>71.445603140000003</v>
      </c>
      <c r="E131" s="129">
        <v>3.1246133399999998</v>
      </c>
      <c r="F131" s="129">
        <v>22.27709265</v>
      </c>
      <c r="G131" s="129">
        <v>46.043897149999999</v>
      </c>
      <c r="H131" s="129">
        <v>2074.6625080700001</v>
      </c>
      <c r="I131" s="129">
        <v>705.05541931000005</v>
      </c>
      <c r="J131" s="129">
        <v>1369.14689944</v>
      </c>
      <c r="K131" s="129">
        <v>0.46018932000000001</v>
      </c>
      <c r="L131" s="129">
        <v>21104.819424249999</v>
      </c>
      <c r="M131" s="129">
        <v>6477.2949813300002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23332.000898980001</v>
      </c>
      <c r="C132" s="129">
        <v>2136.7153057300002</v>
      </c>
      <c r="D132" s="129">
        <v>70.133965979999999</v>
      </c>
      <c r="E132" s="129">
        <v>2.7315017899999998</v>
      </c>
      <c r="F132" s="129">
        <v>21.245773920000001</v>
      </c>
      <c r="G132" s="129">
        <v>46.156690269999999</v>
      </c>
      <c r="H132" s="129">
        <v>2066.5813397500001</v>
      </c>
      <c r="I132" s="129">
        <v>702.49892594999994</v>
      </c>
      <c r="J132" s="129">
        <v>1363.6397624900001</v>
      </c>
      <c r="K132" s="129">
        <v>0.44265131000000002</v>
      </c>
      <c r="L132" s="129">
        <v>21195.285593249999</v>
      </c>
      <c r="M132" s="129">
        <v>6448.1086789499996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23661.55076622</v>
      </c>
      <c r="C133" s="129">
        <v>2147.7110484099999</v>
      </c>
      <c r="D133" s="129">
        <v>70.022758229999994</v>
      </c>
      <c r="E133" s="129">
        <v>2.3448982799999998</v>
      </c>
      <c r="F133" s="129">
        <v>21.065698300000001</v>
      </c>
      <c r="G133" s="129">
        <v>46.612161649999997</v>
      </c>
      <c r="H133" s="129">
        <v>2077.68829018</v>
      </c>
      <c r="I133" s="129">
        <v>707.74654841999995</v>
      </c>
      <c r="J133" s="129">
        <v>1369.51278903</v>
      </c>
      <c r="K133" s="129">
        <v>0.42895273</v>
      </c>
      <c r="L133" s="129">
        <v>21513.839717809999</v>
      </c>
      <c r="M133" s="129">
        <v>6572.77260621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24563.92204782</v>
      </c>
      <c r="C134" s="129">
        <v>2150.1757261100001</v>
      </c>
      <c r="D134" s="129">
        <v>69.635117080000001</v>
      </c>
      <c r="E134" s="129">
        <v>1.9532624000000001</v>
      </c>
      <c r="F134" s="129">
        <v>19.004348650000001</v>
      </c>
      <c r="G134" s="129">
        <v>48.677506030000004</v>
      </c>
      <c r="H134" s="129">
        <v>2080.5406090299998</v>
      </c>
      <c r="I134" s="129">
        <v>709.50987297999995</v>
      </c>
      <c r="J134" s="129">
        <v>1370.6170063</v>
      </c>
      <c r="K134" s="129">
        <v>0.41372975000000001</v>
      </c>
      <c r="L134" s="129">
        <v>22413.746321710001</v>
      </c>
      <c r="M134" s="129">
        <v>6779.35428847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25138.56579877</v>
      </c>
      <c r="C135" s="129">
        <v>2140.5666145</v>
      </c>
      <c r="D135" s="129">
        <v>69.963567389999994</v>
      </c>
      <c r="E135" s="129">
        <v>1.5634094199999999</v>
      </c>
      <c r="F135" s="129">
        <v>19.069601179999999</v>
      </c>
      <c r="G135" s="129">
        <v>49.330556790000003</v>
      </c>
      <c r="H135" s="129">
        <v>2070.6030471099998</v>
      </c>
      <c r="I135" s="129">
        <v>703.96312107000006</v>
      </c>
      <c r="J135" s="129">
        <v>1366.2429992899999</v>
      </c>
      <c r="K135" s="129">
        <v>0.39692674999999999</v>
      </c>
      <c r="L135" s="129">
        <v>22997.99918427</v>
      </c>
      <c r="M135" s="129">
        <v>6672.6794787099998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26375.401842380001</v>
      </c>
      <c r="C136" s="129">
        <v>2131.2997360300001</v>
      </c>
      <c r="D136" s="129">
        <v>77.12844853</v>
      </c>
      <c r="E136" s="129">
        <v>1.17290527</v>
      </c>
      <c r="F136" s="129">
        <v>25.984337880000002</v>
      </c>
      <c r="G136" s="129">
        <v>49.971205380000001</v>
      </c>
      <c r="H136" s="129">
        <v>2054.1712874999998</v>
      </c>
      <c r="I136" s="129">
        <v>696.48363705999998</v>
      </c>
      <c r="J136" s="129">
        <v>1357.3083317999999</v>
      </c>
      <c r="K136" s="129">
        <v>0.37931863999999998</v>
      </c>
      <c r="L136" s="129">
        <v>24244.102106350001</v>
      </c>
      <c r="M136" s="129">
        <v>5326.0564537999999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25219.079882459999</v>
      </c>
      <c r="C137" s="129">
        <v>2118.4507405499999</v>
      </c>
      <c r="D137" s="129">
        <v>77.506514879999997</v>
      </c>
      <c r="E137" s="129">
        <v>0.78213873</v>
      </c>
      <c r="F137" s="129">
        <v>25.550559109999998</v>
      </c>
      <c r="G137" s="129">
        <v>51.173817040000003</v>
      </c>
      <c r="H137" s="129">
        <v>2040.9442256699999</v>
      </c>
      <c r="I137" s="129">
        <v>689.75802049000004</v>
      </c>
      <c r="J137" s="129">
        <v>1350.8251111500001</v>
      </c>
      <c r="K137" s="129">
        <v>0.36109403000000001</v>
      </c>
      <c r="L137" s="129">
        <v>23100.629141910002</v>
      </c>
      <c r="M137" s="129">
        <v>4862.6165469899997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25973.966813210001</v>
      </c>
      <c r="C138" s="129">
        <v>2125.3284527800001</v>
      </c>
      <c r="D138" s="129">
        <v>77.562147899999999</v>
      </c>
      <c r="E138" s="129">
        <v>0.39155593999999999</v>
      </c>
      <c r="F138" s="129">
        <v>25.172288600000002</v>
      </c>
      <c r="G138" s="129">
        <v>51.998303360000001</v>
      </c>
      <c r="H138" s="129">
        <v>2047.76630488</v>
      </c>
      <c r="I138" s="129">
        <v>689.96007337000003</v>
      </c>
      <c r="J138" s="129">
        <v>1357.45979719</v>
      </c>
      <c r="K138" s="129">
        <v>0.34643432000000002</v>
      </c>
      <c r="L138" s="129">
        <v>23848.638360429999</v>
      </c>
      <c r="M138" s="129">
        <v>5040.3066225100001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26551.901146029999</v>
      </c>
      <c r="C139" s="129">
        <v>2110.6768226499998</v>
      </c>
      <c r="D139" s="129">
        <v>76.135015769999995</v>
      </c>
      <c r="E139" s="129">
        <v>0</v>
      </c>
      <c r="F139" s="129">
        <v>29.015043049999999</v>
      </c>
      <c r="G139" s="129">
        <v>47.11997272</v>
      </c>
      <c r="H139" s="129">
        <v>2034.54180688</v>
      </c>
      <c r="I139" s="129">
        <v>683.48854741000002</v>
      </c>
      <c r="J139" s="129">
        <v>1350.7247426399999</v>
      </c>
      <c r="K139" s="129">
        <v>0.32851682999999998</v>
      </c>
      <c r="L139" s="129">
        <v>24441.22432338</v>
      </c>
      <c r="M139" s="129">
        <v>4953.7542214699997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28062.573638409998</v>
      </c>
      <c r="C140" s="129">
        <v>2103.8741531800001</v>
      </c>
      <c r="D140" s="129">
        <v>79.657772809999997</v>
      </c>
      <c r="E140" s="129">
        <v>0</v>
      </c>
      <c r="F140" s="129">
        <v>32.64952718</v>
      </c>
      <c r="G140" s="129">
        <v>47.008245629999998</v>
      </c>
      <c r="H140" s="129">
        <v>2024.21638037</v>
      </c>
      <c r="I140" s="129">
        <v>678.04701523999995</v>
      </c>
      <c r="J140" s="129">
        <v>1345.8580384700001</v>
      </c>
      <c r="K140" s="129">
        <v>0.31132665999999998</v>
      </c>
      <c r="L140" s="129">
        <v>25958.699485230001</v>
      </c>
      <c r="M140" s="129">
        <v>5017.0248808699998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28341.075801269999</v>
      </c>
      <c r="C141" s="129">
        <v>2169.5567863000001</v>
      </c>
      <c r="D141" s="129">
        <v>71.891405149999997</v>
      </c>
      <c r="E141" s="129">
        <v>0</v>
      </c>
      <c r="F141" s="129">
        <v>34.495814520000003</v>
      </c>
      <c r="G141" s="129">
        <v>37.395590630000001</v>
      </c>
      <c r="H141" s="129">
        <v>2097.66538115</v>
      </c>
      <c r="I141" s="129">
        <v>700.38557521999996</v>
      </c>
      <c r="J141" s="129">
        <v>1396.9732120599999</v>
      </c>
      <c r="K141" s="129">
        <v>0.30659386999999999</v>
      </c>
      <c r="L141" s="129">
        <v>26171.519014969999</v>
      </c>
      <c r="M141" s="129">
        <v>5150.7997604800003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26994.421421570001</v>
      </c>
      <c r="C142" s="129">
        <v>2176.6251512399999</v>
      </c>
      <c r="D142" s="129">
        <v>90.145155610000003</v>
      </c>
      <c r="E142" s="129">
        <v>1.80009241</v>
      </c>
      <c r="F142" s="129">
        <v>50.508222619999998</v>
      </c>
      <c r="G142" s="129">
        <v>37.836840580000001</v>
      </c>
      <c r="H142" s="129">
        <v>2086.4799956299998</v>
      </c>
      <c r="I142" s="129">
        <v>25.351428080000002</v>
      </c>
      <c r="J142" s="129">
        <v>1410.43172076</v>
      </c>
      <c r="K142" s="129">
        <v>650.69684679</v>
      </c>
      <c r="L142" s="129">
        <v>24817.79627033</v>
      </c>
      <c r="M142" s="129">
        <v>5073.5328671200004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27510.79490329</v>
      </c>
      <c r="C143" s="129">
        <v>2287.7066915300002</v>
      </c>
      <c r="D143" s="129">
        <v>76.764979719999999</v>
      </c>
      <c r="E143" s="129">
        <v>0</v>
      </c>
      <c r="F143" s="129">
        <v>49.45245517</v>
      </c>
      <c r="G143" s="129">
        <v>27.312524549999999</v>
      </c>
      <c r="H143" s="129">
        <v>2210.94171181</v>
      </c>
      <c r="I143" s="129">
        <v>26.75286311</v>
      </c>
      <c r="J143" s="129">
        <v>1496.8260019500001</v>
      </c>
      <c r="K143" s="129">
        <v>687.36284675000002</v>
      </c>
      <c r="L143" s="129">
        <v>25223.088211760001</v>
      </c>
      <c r="M143" s="129">
        <v>5198.2698071499999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27926.131598190001</v>
      </c>
      <c r="C144" s="129">
        <v>817.20074304000002</v>
      </c>
      <c r="D144" s="129">
        <v>82.275921440000005</v>
      </c>
      <c r="E144" s="129">
        <v>0</v>
      </c>
      <c r="F144" s="129">
        <v>54.865533169999999</v>
      </c>
      <c r="G144" s="129">
        <v>27.410388269999999</v>
      </c>
      <c r="H144" s="129">
        <v>734.92482159999997</v>
      </c>
      <c r="I144" s="129">
        <v>27.28002253</v>
      </c>
      <c r="J144" s="129">
        <v>6.8950654399999998</v>
      </c>
      <c r="K144" s="129">
        <v>700.74973363000004</v>
      </c>
      <c r="L144" s="129">
        <v>27108.93085515</v>
      </c>
      <c r="M144" s="129">
        <v>5402.2569619200003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27803.315237089999</v>
      </c>
      <c r="C145" s="129">
        <v>832.50675934000003</v>
      </c>
      <c r="D145" s="129">
        <v>91.633065869999996</v>
      </c>
      <c r="E145" s="129">
        <v>5.9930039999999997E-2</v>
      </c>
      <c r="F145" s="129">
        <v>54.744652590000001</v>
      </c>
      <c r="G145" s="129">
        <v>36.828483239999997</v>
      </c>
      <c r="H145" s="129">
        <v>740.87369347000003</v>
      </c>
      <c r="I145" s="129">
        <v>27.511625680000002</v>
      </c>
      <c r="J145" s="129">
        <v>6.8617882899999998</v>
      </c>
      <c r="K145" s="129">
        <v>706.50027950000003</v>
      </c>
      <c r="L145" s="129">
        <v>26970.808477750001</v>
      </c>
      <c r="M145" s="129">
        <v>6406.5434261800001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28729.632287010001</v>
      </c>
      <c r="C146" s="129">
        <v>838.33437006999998</v>
      </c>
      <c r="D146" s="129">
        <v>91.690196720000003</v>
      </c>
      <c r="E146" s="129">
        <v>5.551437E-2</v>
      </c>
      <c r="F146" s="129">
        <v>54.771889520000002</v>
      </c>
      <c r="G146" s="129">
        <v>36.862792829999997</v>
      </c>
      <c r="H146" s="129">
        <v>746.64417334999996</v>
      </c>
      <c r="I146" s="129">
        <v>27.707565039999999</v>
      </c>
      <c r="J146" s="129">
        <v>6.8635014600000002</v>
      </c>
      <c r="K146" s="129">
        <v>712.07310685000004</v>
      </c>
      <c r="L146" s="129">
        <v>27891.297916939999</v>
      </c>
      <c r="M146" s="129">
        <v>6963.26323787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29256.570299489998</v>
      </c>
      <c r="C147" s="129">
        <v>843.12852280000004</v>
      </c>
      <c r="D147" s="129">
        <v>90.718507079999995</v>
      </c>
      <c r="E147" s="129">
        <v>5.4264809999999997E-2</v>
      </c>
      <c r="F147" s="129">
        <v>53.575613420000003</v>
      </c>
      <c r="G147" s="129">
        <v>37.088628849999999</v>
      </c>
      <c r="H147" s="129">
        <v>752.41001572000005</v>
      </c>
      <c r="I147" s="129">
        <v>27.737375499999999</v>
      </c>
      <c r="J147" s="129">
        <v>6.83385599</v>
      </c>
      <c r="K147" s="129">
        <v>717.83878422999999</v>
      </c>
      <c r="L147" s="129">
        <v>28413.441776690001</v>
      </c>
      <c r="M147" s="129">
        <v>4619.6573951600003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29499.814110060001</v>
      </c>
      <c r="C148" s="129">
        <v>842.86553513000001</v>
      </c>
      <c r="D148" s="129">
        <v>85.005582540000006</v>
      </c>
      <c r="E148" s="129">
        <v>0.56455316</v>
      </c>
      <c r="F148" s="129">
        <v>51.88538767</v>
      </c>
      <c r="G148" s="129">
        <v>32.555641710000003</v>
      </c>
      <c r="H148" s="129">
        <v>757.85995259000003</v>
      </c>
      <c r="I148" s="129">
        <v>27.666018709999999</v>
      </c>
      <c r="J148" s="129">
        <v>6.7699887500000004</v>
      </c>
      <c r="K148" s="129">
        <v>723.42394512999999</v>
      </c>
      <c r="L148" s="129">
        <v>28656.94857493</v>
      </c>
      <c r="M148" s="129">
        <v>4944.7956972900001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31435.389812050002</v>
      </c>
      <c r="C149" s="129">
        <v>1028.1911773700001</v>
      </c>
      <c r="D149" s="129">
        <v>74.13722774</v>
      </c>
      <c r="E149" s="129">
        <v>5.368916E-2</v>
      </c>
      <c r="F149" s="129">
        <v>45.501798090000001</v>
      </c>
      <c r="G149" s="129">
        <v>28.581740490000001</v>
      </c>
      <c r="H149" s="129">
        <v>954.05394963000003</v>
      </c>
      <c r="I149" s="129">
        <v>34.510751390000003</v>
      </c>
      <c r="J149" s="129">
        <v>8.4338132899999998</v>
      </c>
      <c r="K149" s="129">
        <v>911.10938495000005</v>
      </c>
      <c r="L149" s="129">
        <v>30407.19863468</v>
      </c>
      <c r="M149" s="129">
        <v>6682.0725107300004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31733.08680107</v>
      </c>
      <c r="C150" s="129">
        <v>1034.1521740000001</v>
      </c>
      <c r="D150" s="129">
        <v>73.175970120000002</v>
      </c>
      <c r="E150" s="129">
        <v>5.3652520000000002E-2</v>
      </c>
      <c r="F150" s="129">
        <v>44.252001929999999</v>
      </c>
      <c r="G150" s="129">
        <v>28.87031567</v>
      </c>
      <c r="H150" s="129">
        <v>960.97620387999996</v>
      </c>
      <c r="I150" s="129">
        <v>34.616864339999999</v>
      </c>
      <c r="J150" s="129">
        <v>8.1005475499999999</v>
      </c>
      <c r="K150" s="129">
        <v>918.25879198999996</v>
      </c>
      <c r="L150" s="129">
        <v>30698.934627070001</v>
      </c>
      <c r="M150" s="129">
        <v>5203.9661626999996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30745.538254070001</v>
      </c>
      <c r="C151" s="129">
        <v>1032.15534058</v>
      </c>
      <c r="D151" s="129">
        <v>64.354213819999998</v>
      </c>
      <c r="E151" s="129">
        <v>5.3652140000000001E-2</v>
      </c>
      <c r="F151" s="129">
        <v>43.336054249999997</v>
      </c>
      <c r="G151" s="129">
        <v>20.964507430000001</v>
      </c>
      <c r="H151" s="129">
        <v>967.80112675999999</v>
      </c>
      <c r="I151" s="129">
        <v>34.902116970000002</v>
      </c>
      <c r="J151" s="129">
        <v>7.7629491599999998</v>
      </c>
      <c r="K151" s="129">
        <v>925.13606062999997</v>
      </c>
      <c r="L151" s="129">
        <v>29713.382913490001</v>
      </c>
      <c r="M151" s="129">
        <v>4410.0277238899998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30069.421837059999</v>
      </c>
      <c r="C152" s="129">
        <v>1037.5839852199999</v>
      </c>
      <c r="D152" s="129">
        <v>63.63957319</v>
      </c>
      <c r="E152" s="129">
        <v>0</v>
      </c>
      <c r="F152" s="129">
        <v>42.534845750000002</v>
      </c>
      <c r="G152" s="129">
        <v>21.104727440000001</v>
      </c>
      <c r="H152" s="129">
        <v>973.94441202999997</v>
      </c>
      <c r="I152" s="129">
        <v>34.9097492</v>
      </c>
      <c r="J152" s="129">
        <v>6.80850796</v>
      </c>
      <c r="K152" s="129">
        <v>932.22615486999996</v>
      </c>
      <c r="L152" s="129">
        <v>29031.837851839999</v>
      </c>
      <c r="M152" s="129">
        <v>3651.6750227299999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29427.64921602</v>
      </c>
      <c r="C153" s="129">
        <v>1042.5619841800001</v>
      </c>
      <c r="D153" s="129">
        <v>62.170058060000002</v>
      </c>
      <c r="E153" s="129">
        <v>0</v>
      </c>
      <c r="F153" s="129">
        <v>41.764455669999997</v>
      </c>
      <c r="G153" s="129">
        <v>20.405602389999999</v>
      </c>
      <c r="H153" s="129">
        <v>980.39192611999999</v>
      </c>
      <c r="I153" s="129">
        <v>34.854364590000003</v>
      </c>
      <c r="J153" s="129">
        <v>6.4646212399999996</v>
      </c>
      <c r="K153" s="129">
        <v>939.07294029000002</v>
      </c>
      <c r="L153" s="129">
        <v>28385.08723184</v>
      </c>
      <c r="M153" s="129">
        <v>3597.5185918000002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28547.369452030001</v>
      </c>
      <c r="C154" s="129">
        <v>1028.9140819500001</v>
      </c>
      <c r="D154" s="129">
        <v>63.170244279999999</v>
      </c>
      <c r="E154" s="129">
        <v>0</v>
      </c>
      <c r="F154" s="129">
        <v>42.683335159999999</v>
      </c>
      <c r="G154" s="129">
        <v>20.48690912</v>
      </c>
      <c r="H154" s="129">
        <v>965.74383766999995</v>
      </c>
      <c r="I154" s="129">
        <v>34.951105730000002</v>
      </c>
      <c r="J154" s="129">
        <v>5.1809445399999996</v>
      </c>
      <c r="K154" s="129">
        <v>925.61178740000003</v>
      </c>
      <c r="L154" s="129">
        <v>27518.455370079999</v>
      </c>
      <c r="M154" s="129">
        <v>4618.7889351599997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28501.144426719999</v>
      </c>
      <c r="C155" s="129">
        <v>1035.1630456800001</v>
      </c>
      <c r="D155" s="129">
        <v>61.745212709999997</v>
      </c>
      <c r="E155" s="129">
        <v>0</v>
      </c>
      <c r="F155" s="129">
        <v>41.955845609999997</v>
      </c>
      <c r="G155" s="129">
        <v>19.7893671</v>
      </c>
      <c r="H155" s="129">
        <v>973.41783296999995</v>
      </c>
      <c r="I155" s="129">
        <v>35.245866569999997</v>
      </c>
      <c r="J155" s="129">
        <v>4.8348457700000003</v>
      </c>
      <c r="K155" s="129">
        <v>933.33712062999996</v>
      </c>
      <c r="L155" s="129">
        <v>27465.981381040001</v>
      </c>
      <c r="M155" s="129">
        <v>4652.8098046100004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27515.969719299999</v>
      </c>
      <c r="C156" s="129">
        <v>1041.0182064400001</v>
      </c>
      <c r="D156" s="129">
        <v>60.811822450000001</v>
      </c>
      <c r="E156" s="129">
        <v>0</v>
      </c>
      <c r="F156" s="129">
        <v>41.159271189999998</v>
      </c>
      <c r="G156" s="129">
        <v>19.652551259999999</v>
      </c>
      <c r="H156" s="129">
        <v>980.20638398999995</v>
      </c>
      <c r="I156" s="129">
        <v>35.348823629999998</v>
      </c>
      <c r="J156" s="129">
        <v>4.4878997099999998</v>
      </c>
      <c r="K156" s="129">
        <v>940.36966065000001</v>
      </c>
      <c r="L156" s="129">
        <v>26474.95151286</v>
      </c>
      <c r="M156" s="129">
        <v>4649.7714587800001</v>
      </c>
      <c r="N156" s="129"/>
      <c r="O156" s="129"/>
      <c r="P156" s="129"/>
      <c r="Q156" s="129"/>
      <c r="R156" s="129"/>
      <c r="S156" s="129"/>
      <c r="T156" s="129"/>
    </row>
    <row r="157" spans="1:20" hidden="1" outlineLevel="1">
      <c r="A157" s="8">
        <v>44986</v>
      </c>
      <c r="B157" s="129">
        <v>27300.04362398</v>
      </c>
      <c r="C157" s="129">
        <v>1027.22687548</v>
      </c>
      <c r="D157" s="129">
        <v>39.377730870000001</v>
      </c>
      <c r="E157" s="129">
        <v>0</v>
      </c>
      <c r="F157" s="129">
        <v>20.07403098</v>
      </c>
      <c r="G157" s="129">
        <v>19.303699890000001</v>
      </c>
      <c r="H157" s="129">
        <v>987.84914461000005</v>
      </c>
      <c r="I157" s="129">
        <v>35.487765660000001</v>
      </c>
      <c r="J157" s="129">
        <v>4.1457708499999999</v>
      </c>
      <c r="K157" s="129">
        <v>948.21560810000005</v>
      </c>
      <c r="L157" s="129">
        <v>26272.816748500001</v>
      </c>
      <c r="M157" s="129">
        <v>5256.2150315999997</v>
      </c>
      <c r="N157" s="129"/>
      <c r="O157" s="129"/>
      <c r="P157" s="129"/>
      <c r="Q157" s="129"/>
      <c r="R157" s="129"/>
      <c r="S157" s="129"/>
      <c r="T157" s="129"/>
    </row>
    <row r="158" spans="1:20" hidden="1" outlineLevel="1">
      <c r="A158" s="8">
        <v>45017</v>
      </c>
      <c r="B158" s="129">
        <v>27308.336962320001</v>
      </c>
      <c r="C158" s="129">
        <v>1027.8477734799999</v>
      </c>
      <c r="D158" s="129">
        <v>36.43396783</v>
      </c>
      <c r="E158" s="129">
        <v>0</v>
      </c>
      <c r="F158" s="129">
        <v>16.91753211</v>
      </c>
      <c r="G158" s="129">
        <v>19.51643572</v>
      </c>
      <c r="H158" s="129">
        <v>991.41380564999997</v>
      </c>
      <c r="I158" s="129">
        <v>31.866694620000001</v>
      </c>
      <c r="J158" s="129">
        <v>3.8005511900000002</v>
      </c>
      <c r="K158" s="129">
        <v>955.74655984000003</v>
      </c>
      <c r="L158" s="129">
        <v>26280.489188840002</v>
      </c>
      <c r="M158" s="129">
        <v>4921.8328285500002</v>
      </c>
      <c r="N158" s="129"/>
      <c r="O158" s="129"/>
      <c r="P158" s="129"/>
      <c r="Q158" s="129"/>
      <c r="R158" s="129"/>
      <c r="S158" s="129"/>
      <c r="T158" s="129"/>
    </row>
    <row r="159" spans="1:20" hidden="1" outlineLevel="1">
      <c r="A159" s="8">
        <v>45047</v>
      </c>
      <c r="B159" s="129">
        <v>27067.825167139999</v>
      </c>
      <c r="C159" s="129">
        <v>1040.89997948</v>
      </c>
      <c r="D159" s="129">
        <v>36.237614319999999</v>
      </c>
      <c r="E159" s="129">
        <v>0</v>
      </c>
      <c r="F159" s="129">
        <v>16.517468529999999</v>
      </c>
      <c r="G159" s="129">
        <v>19.72014579</v>
      </c>
      <c r="H159" s="129">
        <v>1004.66236516</v>
      </c>
      <c r="I159" s="129">
        <v>31.77714945</v>
      </c>
      <c r="J159" s="129">
        <v>3.4567734400000001</v>
      </c>
      <c r="K159" s="129">
        <v>969.42844227000001</v>
      </c>
      <c r="L159" s="129">
        <v>26026.925187659999</v>
      </c>
      <c r="M159" s="129">
        <v>4905.9707797900001</v>
      </c>
      <c r="N159" s="129"/>
      <c r="O159" s="129"/>
      <c r="P159" s="129"/>
      <c r="Q159" s="129"/>
      <c r="R159" s="129"/>
      <c r="S159" s="129"/>
      <c r="T159" s="129"/>
    </row>
    <row r="160" spans="1:20" hidden="1" outlineLevel="1">
      <c r="A160" s="8">
        <v>45078</v>
      </c>
      <c r="B160" s="129">
        <v>26944.258672470001</v>
      </c>
      <c r="C160" s="129">
        <v>1047.69957634</v>
      </c>
      <c r="D160" s="129">
        <v>35.542490139999998</v>
      </c>
      <c r="E160" s="129">
        <v>0</v>
      </c>
      <c r="F160" s="129">
        <v>16.267990130000001</v>
      </c>
      <c r="G160" s="129">
        <v>19.274500010000001</v>
      </c>
      <c r="H160" s="129">
        <v>1012.1570862</v>
      </c>
      <c r="I160" s="129">
        <v>31.792321040000001</v>
      </c>
      <c r="J160" s="129">
        <v>3.1114678499999999</v>
      </c>
      <c r="K160" s="129">
        <v>977.25329730999999</v>
      </c>
      <c r="L160" s="129">
        <v>25896.55909613</v>
      </c>
      <c r="M160" s="129">
        <v>5115.2447744000001</v>
      </c>
      <c r="N160" s="129"/>
      <c r="O160" s="129"/>
      <c r="P160" s="129"/>
      <c r="Q160" s="129"/>
      <c r="R160" s="129"/>
      <c r="S160" s="129"/>
      <c r="T160" s="129"/>
    </row>
    <row r="161" spans="1:20" hidden="1" outlineLevel="1">
      <c r="A161" s="8">
        <v>45108</v>
      </c>
      <c r="B161" s="129">
        <v>27405.718208440001</v>
      </c>
      <c r="C161" s="129">
        <v>1058.3776299900001</v>
      </c>
      <c r="D161" s="129">
        <v>38.133664840000002</v>
      </c>
      <c r="E161" s="129">
        <v>0</v>
      </c>
      <c r="F161" s="129">
        <v>21.94473004</v>
      </c>
      <c r="G161" s="129">
        <v>16.188934799999998</v>
      </c>
      <c r="H161" s="129">
        <v>1020.24396515</v>
      </c>
      <c r="I161" s="129">
        <v>32.07167991</v>
      </c>
      <c r="J161" s="129">
        <v>2.7676118500000002</v>
      </c>
      <c r="K161" s="129">
        <v>985.40467338999997</v>
      </c>
      <c r="L161" s="129">
        <v>26347.340578449999</v>
      </c>
      <c r="M161" s="129">
        <v>3897.2607957700002</v>
      </c>
      <c r="N161" s="129"/>
      <c r="O161" s="129"/>
      <c r="P161" s="129"/>
      <c r="Q161" s="129"/>
      <c r="R161" s="129"/>
      <c r="S161" s="129"/>
      <c r="T161" s="129"/>
    </row>
    <row r="162" spans="1:20" hidden="1" outlineLevel="1">
      <c r="A162" s="8">
        <v>45139</v>
      </c>
      <c r="B162" s="129">
        <v>26677.073042560001</v>
      </c>
      <c r="C162" s="129">
        <v>1066.73274651</v>
      </c>
      <c r="D162" s="129">
        <v>38.601185940000001</v>
      </c>
      <c r="E162" s="129">
        <v>0</v>
      </c>
      <c r="F162" s="129">
        <v>21.335243160000001</v>
      </c>
      <c r="G162" s="129">
        <v>17.26594278</v>
      </c>
      <c r="H162" s="129">
        <v>1028.1315605699999</v>
      </c>
      <c r="I162" s="129">
        <v>32.087379179999999</v>
      </c>
      <c r="J162" s="129">
        <v>2.4230116700000002</v>
      </c>
      <c r="K162" s="129">
        <v>993.62116972000001</v>
      </c>
      <c r="L162" s="129">
        <v>25610.340296049999</v>
      </c>
      <c r="M162" s="129">
        <v>3830.9885196300002</v>
      </c>
      <c r="N162" s="129"/>
      <c r="O162" s="129"/>
      <c r="P162" s="129"/>
      <c r="Q162" s="129"/>
      <c r="R162" s="129"/>
      <c r="S162" s="129"/>
      <c r="T162" s="129"/>
    </row>
    <row r="163" spans="1:20" hidden="1" outlineLevel="1">
      <c r="A163" s="8">
        <v>45170</v>
      </c>
      <c r="B163" s="129">
        <v>27095.002010609998</v>
      </c>
      <c r="C163" s="129">
        <v>1073.9342401500001</v>
      </c>
      <c r="D163" s="129">
        <v>38.337465389999998</v>
      </c>
      <c r="E163" s="129">
        <v>0</v>
      </c>
      <c r="F163" s="129">
        <v>20.550152109999999</v>
      </c>
      <c r="G163" s="129">
        <v>17.787313279999999</v>
      </c>
      <c r="H163" s="129">
        <v>1035.59677476</v>
      </c>
      <c r="I163" s="129">
        <v>31.878970689999999</v>
      </c>
      <c r="J163" s="129">
        <v>2.0780593299999999</v>
      </c>
      <c r="K163" s="129">
        <v>1001.63974474</v>
      </c>
      <c r="L163" s="129">
        <v>26021.067770459998</v>
      </c>
      <c r="M163" s="129">
        <v>3699.12285488</v>
      </c>
      <c r="N163" s="129"/>
      <c r="O163" s="129"/>
      <c r="P163" s="129"/>
      <c r="Q163" s="129"/>
      <c r="R163" s="129"/>
      <c r="S163" s="129"/>
      <c r="T163" s="129"/>
    </row>
    <row r="164" spans="1:20" hidden="1" outlineLevel="1">
      <c r="A164" s="8">
        <v>45200</v>
      </c>
      <c r="B164" s="129">
        <v>26724.479461200001</v>
      </c>
      <c r="C164" s="129">
        <v>1075.3524360700001</v>
      </c>
      <c r="D164" s="129">
        <v>37.253676599999999</v>
      </c>
      <c r="E164" s="129">
        <v>0</v>
      </c>
      <c r="F164" s="129">
        <v>19.850456999999999</v>
      </c>
      <c r="G164" s="129">
        <v>17.4032196</v>
      </c>
      <c r="H164" s="129">
        <v>1038.09875947</v>
      </c>
      <c r="I164" s="129">
        <v>31.98007574</v>
      </c>
      <c r="J164" s="129">
        <v>1.7241564199999999</v>
      </c>
      <c r="K164" s="129">
        <v>1004.3945273099999</v>
      </c>
      <c r="L164" s="129">
        <v>25649.127025130001</v>
      </c>
      <c r="M164" s="129">
        <v>3903.2457196</v>
      </c>
      <c r="N164" s="129"/>
      <c r="O164" s="129"/>
      <c r="P164" s="129"/>
      <c r="Q164" s="129"/>
      <c r="R164" s="129"/>
      <c r="S164" s="129"/>
      <c r="T164" s="129"/>
    </row>
    <row r="165" spans="1:20" hidden="1" outlineLevel="1">
      <c r="A165" s="8">
        <v>45231</v>
      </c>
      <c r="B165" s="129">
        <v>27830.50758017</v>
      </c>
      <c r="C165" s="129">
        <v>1080.4186391000001</v>
      </c>
      <c r="D165" s="129">
        <v>38.046858239999999</v>
      </c>
      <c r="E165" s="129">
        <v>0</v>
      </c>
      <c r="F165" s="129">
        <v>19.039403920000002</v>
      </c>
      <c r="G165" s="129">
        <v>19.007454320000001</v>
      </c>
      <c r="H165" s="129">
        <v>1042.3717808599999</v>
      </c>
      <c r="I165" s="129">
        <v>31.810591460000001</v>
      </c>
      <c r="J165" s="129">
        <v>1.3814449799999999</v>
      </c>
      <c r="K165" s="129">
        <v>1009.17974442</v>
      </c>
      <c r="L165" s="129">
        <v>26750.08894107</v>
      </c>
      <c r="M165" s="129">
        <v>3725.2590480899999</v>
      </c>
      <c r="N165" s="129"/>
      <c r="O165" s="129"/>
      <c r="P165" s="129"/>
      <c r="Q165" s="129"/>
      <c r="R165" s="129"/>
      <c r="S165" s="129"/>
      <c r="T165" s="129"/>
    </row>
    <row r="166" spans="1:20" hidden="1" outlineLevel="1">
      <c r="A166" s="8">
        <v>45261</v>
      </c>
      <c r="B166" s="129">
        <v>28234.51273128</v>
      </c>
      <c r="C166" s="129">
        <v>1335.5833382599999</v>
      </c>
      <c r="D166" s="129">
        <v>40.227016280000001</v>
      </c>
      <c r="E166" s="129">
        <v>0</v>
      </c>
      <c r="F166" s="129">
        <v>18.307726630000001</v>
      </c>
      <c r="G166" s="129">
        <v>21.91928965</v>
      </c>
      <c r="H166" s="129">
        <v>1295.3563219800001</v>
      </c>
      <c r="I166" s="129">
        <v>33.31635635</v>
      </c>
      <c r="J166" s="129">
        <v>195.71697345000001</v>
      </c>
      <c r="K166" s="129">
        <v>1066.32299218</v>
      </c>
      <c r="L166" s="129">
        <v>26898.92939302</v>
      </c>
      <c r="M166" s="129">
        <v>3732.88063418</v>
      </c>
      <c r="N166" s="129"/>
      <c r="O166" s="129"/>
      <c r="P166" s="129"/>
      <c r="Q166" s="129"/>
      <c r="R166" s="129"/>
      <c r="S166" s="129"/>
      <c r="T166" s="129"/>
    </row>
    <row r="167" spans="1:20" hidden="1" outlineLevel="1">
      <c r="A167" s="8">
        <v>45292</v>
      </c>
      <c r="B167" s="129">
        <v>27779.162928419999</v>
      </c>
      <c r="C167" s="129">
        <v>1369.8366135599999</v>
      </c>
      <c r="D167" s="129">
        <v>40.397541250000003</v>
      </c>
      <c r="E167" s="129">
        <v>0</v>
      </c>
      <c r="F167" s="129">
        <v>17.602118440000002</v>
      </c>
      <c r="G167" s="129">
        <v>22.795422810000002</v>
      </c>
      <c r="H167" s="129">
        <v>1329.43907231</v>
      </c>
      <c r="I167" s="129">
        <v>33.321762130000003</v>
      </c>
      <c r="J167" s="129">
        <v>224.45579821999999</v>
      </c>
      <c r="K167" s="129">
        <v>1071.6615119600001</v>
      </c>
      <c r="L167" s="129">
        <v>26409.326314860002</v>
      </c>
      <c r="M167" s="129">
        <v>3561.7076954700001</v>
      </c>
      <c r="N167" s="129"/>
      <c r="O167" s="129"/>
      <c r="P167" s="129"/>
      <c r="Q167" s="129"/>
      <c r="R167" s="129"/>
      <c r="S167" s="129"/>
      <c r="T167" s="129"/>
    </row>
    <row r="168" spans="1:20" hidden="1" outlineLevel="1">
      <c r="A168" s="8">
        <v>45323</v>
      </c>
      <c r="B168" s="129">
        <v>28540.132709239999</v>
      </c>
      <c r="C168" s="129">
        <v>1386.9857979799999</v>
      </c>
      <c r="D168" s="129">
        <v>38.61810818</v>
      </c>
      <c r="E168" s="129">
        <v>0</v>
      </c>
      <c r="F168" s="129">
        <v>16.920025509999999</v>
      </c>
      <c r="G168" s="129">
        <v>21.698082670000002</v>
      </c>
      <c r="H168" s="129">
        <v>1348.3676898000001</v>
      </c>
      <c r="I168" s="129">
        <v>33.620416280000001</v>
      </c>
      <c r="J168" s="129">
        <v>226.46526664999999</v>
      </c>
      <c r="K168" s="129">
        <v>1088.28200687</v>
      </c>
      <c r="L168" s="129">
        <v>27153.146911259999</v>
      </c>
      <c r="M168" s="129">
        <v>3723.9092906800001</v>
      </c>
      <c r="N168" s="129"/>
      <c r="O168" s="129"/>
      <c r="P168" s="129"/>
      <c r="Q168" s="129"/>
      <c r="R168" s="129"/>
      <c r="S168" s="129"/>
      <c r="T168" s="129"/>
    </row>
    <row r="169" spans="1:20" hidden="1" outlineLevel="1">
      <c r="A169" s="8">
        <v>45352</v>
      </c>
      <c r="B169" s="129">
        <v>28212.833200649999</v>
      </c>
      <c r="C169" s="129">
        <v>1428.64434203</v>
      </c>
      <c r="D169" s="129">
        <v>37.577870670000003</v>
      </c>
      <c r="E169" s="129">
        <v>0</v>
      </c>
      <c r="F169" s="129">
        <v>16.078349809999999</v>
      </c>
      <c r="G169" s="129">
        <v>21.499520860000001</v>
      </c>
      <c r="H169" s="129">
        <v>1391.0664713599999</v>
      </c>
      <c r="I169" s="129">
        <v>34.537484720000002</v>
      </c>
      <c r="J169" s="129">
        <v>232.15428987999999</v>
      </c>
      <c r="K169" s="129">
        <v>1124.37469676</v>
      </c>
      <c r="L169" s="129">
        <v>26784.18885862</v>
      </c>
      <c r="M169" s="129">
        <v>3606.17838299</v>
      </c>
      <c r="N169" s="129"/>
      <c r="O169" s="129"/>
      <c r="P169" s="129"/>
      <c r="Q169" s="129"/>
      <c r="R169" s="129"/>
      <c r="S169" s="129"/>
      <c r="T169" s="129"/>
    </row>
    <row r="170" spans="1:20">
      <c r="A170" s="8">
        <v>45383</v>
      </c>
      <c r="B170" s="129">
        <v>27479.015079839999</v>
      </c>
      <c r="C170" s="129">
        <v>1447.0535700400001</v>
      </c>
      <c r="D170" s="129">
        <v>35.93458759</v>
      </c>
      <c r="E170" s="129">
        <v>0</v>
      </c>
      <c r="F170" s="129">
        <v>15.36034877</v>
      </c>
      <c r="G170" s="129">
        <v>20.574238820000001</v>
      </c>
      <c r="H170" s="129">
        <v>1411.11898245</v>
      </c>
      <c r="I170" s="129">
        <v>34.72216847</v>
      </c>
      <c r="J170" s="129">
        <v>232.94809531000001</v>
      </c>
      <c r="K170" s="129">
        <v>1143.4487186700001</v>
      </c>
      <c r="L170" s="129">
        <v>26031.961509799999</v>
      </c>
      <c r="M170" s="129">
        <v>3580.3262836099998</v>
      </c>
      <c r="N170" s="129"/>
      <c r="O170" s="129"/>
      <c r="P170" s="129"/>
      <c r="Q170" s="129"/>
      <c r="R170" s="129"/>
      <c r="S170" s="129"/>
      <c r="T170" s="129"/>
    </row>
    <row r="171" spans="1:20">
      <c r="A171" s="8">
        <v>45413</v>
      </c>
      <c r="B171" s="129">
        <v>27859.281482729999</v>
      </c>
      <c r="C171" s="129">
        <v>1486.0723732500001</v>
      </c>
      <c r="D171" s="129">
        <v>36.048204509999998</v>
      </c>
      <c r="E171" s="129">
        <v>0</v>
      </c>
      <c r="F171" s="129">
        <v>14.66753776</v>
      </c>
      <c r="G171" s="129">
        <v>21.38066675</v>
      </c>
      <c r="H171" s="129">
        <v>1450.0241687400001</v>
      </c>
      <c r="I171" s="129">
        <v>35.629464419999998</v>
      </c>
      <c r="J171" s="129">
        <v>240.35391329000001</v>
      </c>
      <c r="K171" s="129">
        <v>1174.04079103</v>
      </c>
      <c r="L171" s="129">
        <v>26373.209109480002</v>
      </c>
      <c r="M171" s="129">
        <v>6079.3662569899998</v>
      </c>
      <c r="N171" s="129"/>
      <c r="O171" s="129"/>
      <c r="P171" s="129"/>
      <c r="Q171" s="129"/>
      <c r="R171" s="129"/>
      <c r="S171" s="129"/>
      <c r="T171" s="129"/>
    </row>
    <row r="172" spans="1:20">
      <c r="A172" s="8">
        <v>45444</v>
      </c>
      <c r="B172" s="129">
        <v>28535.76702838</v>
      </c>
      <c r="C172" s="129">
        <v>1505.31647742</v>
      </c>
      <c r="D172" s="129">
        <v>49.094869250000002</v>
      </c>
      <c r="E172" s="129">
        <v>0</v>
      </c>
      <c r="F172" s="129">
        <v>26.942952729999998</v>
      </c>
      <c r="G172" s="129">
        <v>22.15191652</v>
      </c>
      <c r="H172" s="129">
        <v>1456.2216081700001</v>
      </c>
      <c r="I172" s="129">
        <v>35.795683560000001</v>
      </c>
      <c r="J172" s="129">
        <v>237.90087095000001</v>
      </c>
      <c r="K172" s="129">
        <v>1182.5250536599999</v>
      </c>
      <c r="L172" s="129">
        <v>27030.450550959999</v>
      </c>
      <c r="M172" s="129">
        <v>6614.6874339400001</v>
      </c>
      <c r="N172" s="129"/>
      <c r="O172" s="129"/>
      <c r="P172" s="129"/>
      <c r="Q172" s="129"/>
      <c r="R172" s="129"/>
      <c r="S172" s="129"/>
      <c r="T172" s="129"/>
    </row>
    <row r="173" spans="1:20">
      <c r="A173" s="8">
        <v>45474</v>
      </c>
      <c r="B173" s="129">
        <v>28487.793438209999</v>
      </c>
      <c r="C173" s="129">
        <v>1542.43862087</v>
      </c>
      <c r="D173" s="129">
        <v>45.382017179999998</v>
      </c>
      <c r="E173" s="129">
        <v>0</v>
      </c>
      <c r="F173" s="129">
        <v>25.636054089999998</v>
      </c>
      <c r="G173" s="129">
        <v>19.74596309</v>
      </c>
      <c r="H173" s="129">
        <v>1497.05660369</v>
      </c>
      <c r="I173" s="129">
        <v>36.387308050000001</v>
      </c>
      <c r="J173" s="129">
        <v>257.12242214000003</v>
      </c>
      <c r="K173" s="129">
        <v>1203.5468734999999</v>
      </c>
      <c r="L173" s="129">
        <v>26945.354817340001</v>
      </c>
      <c r="M173" s="129">
        <v>6453.3235539099996</v>
      </c>
      <c r="N173" s="129"/>
      <c r="O173" s="129"/>
      <c r="P173" s="129"/>
      <c r="Q173" s="129"/>
      <c r="R173" s="129"/>
      <c r="S173" s="129"/>
      <c r="T173" s="129"/>
    </row>
    <row r="174" spans="1:20">
      <c r="A174" s="8">
        <v>45505</v>
      </c>
      <c r="B174" s="129">
        <v>29088.67969361</v>
      </c>
      <c r="C174" s="129">
        <v>1559.75604069</v>
      </c>
      <c r="D174" s="129">
        <v>43.870283739999998</v>
      </c>
      <c r="E174" s="129">
        <v>0</v>
      </c>
      <c r="F174" s="129">
        <v>18.793158779999999</v>
      </c>
      <c r="G174" s="129">
        <v>25.077124959999999</v>
      </c>
      <c r="H174" s="129">
        <v>1515.8857569500001</v>
      </c>
      <c r="I174" s="129">
        <v>36.664671810000002</v>
      </c>
      <c r="J174" s="129">
        <v>264.17177542000002</v>
      </c>
      <c r="K174" s="129">
        <v>1215.0493097200001</v>
      </c>
      <c r="L174" s="129">
        <v>27528.923652919999</v>
      </c>
      <c r="M174" s="129">
        <v>6231.1175593899998</v>
      </c>
      <c r="N174" s="129"/>
      <c r="O174" s="129"/>
      <c r="P174" s="129"/>
      <c r="Q174" s="129"/>
      <c r="R174" s="129"/>
      <c r="S174" s="129"/>
      <c r="T174" s="129"/>
    </row>
    <row r="175" spans="1:20">
      <c r="A175" s="8">
        <v>45536</v>
      </c>
      <c r="B175" s="129">
        <v>30265.274545259999</v>
      </c>
      <c r="C175" s="129">
        <v>1565.9389958899999</v>
      </c>
      <c r="D175" s="129">
        <v>42.824893979999999</v>
      </c>
      <c r="E175" s="129">
        <v>0</v>
      </c>
      <c r="F175" s="129">
        <v>17.697250489999998</v>
      </c>
      <c r="G175" s="129">
        <v>25.127643490000001</v>
      </c>
      <c r="H175" s="129">
        <v>1523.11410191</v>
      </c>
      <c r="I175" s="129">
        <v>36.783125650000002</v>
      </c>
      <c r="J175" s="129">
        <v>265.00560067999999</v>
      </c>
      <c r="K175" s="129">
        <v>1221.3253755799999</v>
      </c>
      <c r="L175" s="129">
        <v>28699.33554937</v>
      </c>
      <c r="M175" s="129">
        <v>6258.5271144899998</v>
      </c>
      <c r="N175" s="129"/>
      <c r="O175" s="129"/>
      <c r="P175" s="129"/>
      <c r="Q175" s="129"/>
      <c r="R175" s="129"/>
      <c r="S175" s="129"/>
      <c r="T175" s="129"/>
    </row>
    <row r="176" spans="1:20">
      <c r="A176" s="8">
        <v>45566</v>
      </c>
      <c r="B176" s="129">
        <v>31411.033217299999</v>
      </c>
      <c r="C176" s="129">
        <v>1542.0339824299999</v>
      </c>
      <c r="D176" s="129">
        <v>41.745389639999999</v>
      </c>
      <c r="E176" s="129">
        <v>0</v>
      </c>
      <c r="F176" s="129">
        <v>16.557879960000001</v>
      </c>
      <c r="G176" s="129">
        <v>25.187509680000002</v>
      </c>
      <c r="H176" s="129">
        <v>1500.2885927899999</v>
      </c>
      <c r="I176" s="129">
        <v>6.2293858200000001</v>
      </c>
      <c r="J176" s="129">
        <v>262.24726608999998</v>
      </c>
      <c r="K176" s="129">
        <v>1231.8119408800001</v>
      </c>
      <c r="L176" s="129">
        <v>29868.99923487</v>
      </c>
      <c r="M176" s="129">
        <v>6510.9652946899996</v>
      </c>
      <c r="N176" s="129"/>
      <c r="O176" s="129"/>
      <c r="P176" s="129"/>
      <c r="Q176" s="129"/>
      <c r="R176" s="129"/>
      <c r="S176" s="129"/>
      <c r="T176" s="129"/>
    </row>
    <row r="177" spans="1:20">
      <c r="A177" s="8">
        <v>45597</v>
      </c>
      <c r="B177" s="129">
        <v>31845.854322710002</v>
      </c>
      <c r="C177" s="129">
        <v>1612.5291447100001</v>
      </c>
      <c r="D177" s="129">
        <v>91.302578249999996</v>
      </c>
      <c r="E177" s="129">
        <v>50.017578919999998</v>
      </c>
      <c r="F177" s="129">
        <v>16.02676013</v>
      </c>
      <c r="G177" s="129">
        <v>25.258239199999998</v>
      </c>
      <c r="H177" s="129">
        <v>1521.22656646</v>
      </c>
      <c r="I177" s="129">
        <v>6.33886912</v>
      </c>
      <c r="J177" s="129">
        <v>266.16881525000002</v>
      </c>
      <c r="K177" s="129">
        <v>1248.7188820900001</v>
      </c>
      <c r="L177" s="129">
        <v>30233.325177999999</v>
      </c>
      <c r="M177" s="129">
        <v>6962.3274572800001</v>
      </c>
      <c r="N177" s="129"/>
      <c r="O177" s="129"/>
      <c r="P177" s="129"/>
      <c r="Q177" s="129"/>
      <c r="R177" s="129"/>
      <c r="S177" s="129"/>
      <c r="T177" s="129"/>
    </row>
    <row r="178" spans="1:20">
      <c r="A178" s="8">
        <v>45627</v>
      </c>
      <c r="B178" s="129">
        <v>30338.604250939999</v>
      </c>
      <c r="C178" s="129">
        <v>1629.4190681800001</v>
      </c>
      <c r="D178" s="129">
        <v>86.551961250000005</v>
      </c>
      <c r="E178" s="129">
        <v>45.593026790000003</v>
      </c>
      <c r="F178" s="129">
        <v>15.48681406</v>
      </c>
      <c r="G178" s="129">
        <v>25.472120400000001</v>
      </c>
      <c r="H178" s="129">
        <v>1542.8671069300001</v>
      </c>
      <c r="I178" s="129">
        <v>3.6054744099999998</v>
      </c>
      <c r="J178" s="129">
        <v>270.44366683999999</v>
      </c>
      <c r="K178" s="129">
        <v>1268.81796568</v>
      </c>
      <c r="L178" s="129">
        <v>28709.18518276</v>
      </c>
      <c r="M178" s="129">
        <v>6783.0455730200001</v>
      </c>
      <c r="N178" s="129"/>
      <c r="O178" s="129"/>
      <c r="P178" s="129"/>
      <c r="Q178" s="129"/>
      <c r="R178" s="129"/>
      <c r="S178" s="129"/>
      <c r="T178" s="129"/>
    </row>
    <row r="179" spans="1:20">
      <c r="A179" s="8">
        <v>45658</v>
      </c>
      <c r="B179" s="129">
        <v>30786.898817460002</v>
      </c>
      <c r="C179" s="129">
        <v>1574.5474049500001</v>
      </c>
      <c r="D179" s="129">
        <v>40.597037780000001</v>
      </c>
      <c r="E179" s="129">
        <v>0</v>
      </c>
      <c r="F179" s="129">
        <v>14.912639970000001</v>
      </c>
      <c r="G179" s="129">
        <v>25.68439781</v>
      </c>
      <c r="H179" s="129">
        <v>1533.9503671699999</v>
      </c>
      <c r="I179" s="129">
        <v>0</v>
      </c>
      <c r="J179" s="129">
        <v>264.44803917000002</v>
      </c>
      <c r="K179" s="129">
        <v>1269.502328</v>
      </c>
      <c r="L179" s="129">
        <v>29212.351412510001</v>
      </c>
      <c r="M179" s="129">
        <v>6762.7850956599996</v>
      </c>
      <c r="N179" s="129"/>
      <c r="O179" s="129"/>
      <c r="P179" s="129"/>
      <c r="Q179" s="129"/>
      <c r="R179" s="129"/>
      <c r="S179" s="129"/>
      <c r="T179" s="129"/>
    </row>
    <row r="180" spans="1:20">
      <c r="A180" s="8">
        <v>45689</v>
      </c>
      <c r="B180" s="129">
        <v>32602.31131614</v>
      </c>
      <c r="C180" s="129">
        <v>1596.9034300000001</v>
      </c>
      <c r="D180" s="129">
        <v>71.888562590000006</v>
      </c>
      <c r="E180" s="129">
        <v>0</v>
      </c>
      <c r="F180" s="129">
        <v>46.024199709999998</v>
      </c>
      <c r="G180" s="129">
        <v>25.864362880000002</v>
      </c>
      <c r="H180" s="129">
        <v>1525.0148674100001</v>
      </c>
      <c r="I180" s="129">
        <v>0</v>
      </c>
      <c r="J180" s="129">
        <v>258.54968471000001</v>
      </c>
      <c r="K180" s="129">
        <v>1266.4651827</v>
      </c>
      <c r="L180" s="129">
        <v>31005.407886140001</v>
      </c>
      <c r="M180" s="129">
        <v>7058.3473355899996</v>
      </c>
      <c r="N180" s="129"/>
      <c r="O180" s="129"/>
      <c r="P180" s="129"/>
      <c r="Q180" s="129"/>
      <c r="R180" s="129"/>
      <c r="S180" s="129"/>
      <c r="T180" s="129"/>
    </row>
    <row r="181" spans="1:20">
      <c r="A181" s="8">
        <v>45717</v>
      </c>
      <c r="B181" s="129">
        <v>33368.358139440003</v>
      </c>
      <c r="C181" s="129">
        <v>1623.2180017600001</v>
      </c>
      <c r="D181" s="129">
        <v>91.620330109999998</v>
      </c>
      <c r="E181" s="129">
        <v>3.3134659599999998</v>
      </c>
      <c r="F181" s="129">
        <v>62.232803509999997</v>
      </c>
      <c r="G181" s="129">
        <v>26.074060639999999</v>
      </c>
      <c r="H181" s="129">
        <v>1531.5976716499999</v>
      </c>
      <c r="I181" s="129">
        <v>0</v>
      </c>
      <c r="J181" s="129">
        <v>259.09810184999998</v>
      </c>
      <c r="K181" s="129">
        <v>1272.4995698</v>
      </c>
      <c r="L181" s="129">
        <v>31745.140137679999</v>
      </c>
      <c r="M181" s="129">
        <v>6781.7587053500001</v>
      </c>
      <c r="N181" s="129"/>
      <c r="O181" s="129"/>
      <c r="P181" s="129"/>
      <c r="Q181" s="129"/>
      <c r="R181" s="129"/>
      <c r="S181" s="129"/>
      <c r="T181" s="129"/>
    </row>
    <row r="182" spans="1:20">
      <c r="A182" s="8">
        <v>45748</v>
      </c>
      <c r="B182" s="129">
        <v>34040.717967049997</v>
      </c>
      <c r="C182" s="129">
        <v>1642.2892883500001</v>
      </c>
      <c r="D182" s="129">
        <v>93.861612489999999</v>
      </c>
      <c r="E182" s="129">
        <v>2.8112833799999999</v>
      </c>
      <c r="F182" s="129">
        <v>64.775939559999998</v>
      </c>
      <c r="G182" s="129">
        <v>26.274389549999999</v>
      </c>
      <c r="H182" s="129">
        <v>1548.4276758599999</v>
      </c>
      <c r="I182" s="129">
        <v>0</v>
      </c>
      <c r="J182" s="129">
        <v>266.44384430000002</v>
      </c>
      <c r="K182" s="129">
        <v>1281.98383156</v>
      </c>
      <c r="L182" s="129">
        <v>32398.428678699998</v>
      </c>
      <c r="M182" s="129">
        <v>6880.3178327100004</v>
      </c>
      <c r="N182" s="129"/>
      <c r="O182" s="129"/>
      <c r="P182" s="129"/>
      <c r="Q182" s="129"/>
      <c r="R182" s="129"/>
      <c r="S182" s="129"/>
      <c r="T182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22" t="s">
        <v>74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6" t="s">
        <v>131</v>
      </c>
      <c r="B4" s="227"/>
      <c r="C4" s="227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28" t="s">
        <v>0</v>
      </c>
      <c r="B6" s="214" t="s">
        <v>1</v>
      </c>
      <c r="C6" s="214" t="s">
        <v>59</v>
      </c>
      <c r="D6" s="202" t="s">
        <v>2</v>
      </c>
      <c r="E6" s="202"/>
      <c r="F6" s="202"/>
      <c r="G6" s="202"/>
      <c r="H6" s="202"/>
      <c r="I6" s="202"/>
      <c r="J6" s="202"/>
      <c r="K6" s="202"/>
      <c r="L6" s="214" t="s">
        <v>57</v>
      </c>
      <c r="M6" s="204" t="s">
        <v>2</v>
      </c>
      <c r="N6" s="205"/>
      <c r="O6" s="205"/>
      <c r="P6" s="205"/>
      <c r="Q6" s="205"/>
      <c r="R6" s="205"/>
      <c r="S6" s="205"/>
      <c r="T6" s="205"/>
      <c r="U6" s="214" t="s">
        <v>60</v>
      </c>
      <c r="V6" s="214" t="s">
        <v>55</v>
      </c>
    </row>
    <row r="7" spans="1:28" s="32" customFormat="1" ht="15" customHeight="1">
      <c r="A7" s="228"/>
      <c r="B7" s="214"/>
      <c r="C7" s="214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4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4"/>
      <c r="V7" s="214"/>
    </row>
    <row r="8" spans="1:28" ht="55.2">
      <c r="A8" s="228"/>
      <c r="B8" s="214"/>
      <c r="C8" s="21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4"/>
      <c r="V8" s="21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19476.265199140002</v>
      </c>
      <c r="C11" s="129">
        <v>7113.47833653</v>
      </c>
      <c r="D11" s="129">
        <v>1863.82486606</v>
      </c>
      <c r="E11" s="129">
        <v>657.48737259999996</v>
      </c>
      <c r="F11" s="129">
        <v>663.90662753000004</v>
      </c>
      <c r="G11" s="129">
        <v>542.43086592999998</v>
      </c>
      <c r="H11" s="129">
        <v>5249.6534704699998</v>
      </c>
      <c r="I11" s="129">
        <v>317.15410979000001</v>
      </c>
      <c r="J11" s="129">
        <v>914.15222726000002</v>
      </c>
      <c r="K11" s="129">
        <v>4018.3471334199999</v>
      </c>
      <c r="L11" s="129">
        <v>12160.72545751</v>
      </c>
      <c r="M11" s="129">
        <v>1092.5093519500001</v>
      </c>
      <c r="N11" s="129">
        <v>24.501572750000001</v>
      </c>
      <c r="O11" s="129">
        <v>65.67988785</v>
      </c>
      <c r="P11" s="129">
        <v>1002.32789135</v>
      </c>
      <c r="Q11" s="129">
        <v>11068.216105560001</v>
      </c>
      <c r="R11" s="129">
        <v>247.14874018</v>
      </c>
      <c r="S11" s="129">
        <v>300.85048007</v>
      </c>
      <c r="T11" s="129">
        <v>10520.216885309999</v>
      </c>
      <c r="U11" s="129">
        <v>202.0614051</v>
      </c>
      <c r="V11" s="129">
        <v>13891.59519093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19435.066706549998</v>
      </c>
      <c r="C12" s="129">
        <v>7120.2845377800004</v>
      </c>
      <c r="D12" s="129">
        <v>1891.2444534199999</v>
      </c>
      <c r="E12" s="129">
        <v>656.70020231000001</v>
      </c>
      <c r="F12" s="129">
        <v>697.24280126999997</v>
      </c>
      <c r="G12" s="129">
        <v>537.30144984000003</v>
      </c>
      <c r="H12" s="129">
        <v>5229.04008436</v>
      </c>
      <c r="I12" s="129">
        <v>316.67321264999998</v>
      </c>
      <c r="J12" s="129">
        <v>923.15896941999995</v>
      </c>
      <c r="K12" s="129">
        <v>3989.2079022900002</v>
      </c>
      <c r="L12" s="129">
        <v>12107.45154315</v>
      </c>
      <c r="M12" s="129">
        <v>1097.3613091899999</v>
      </c>
      <c r="N12" s="129">
        <v>24.760683849999999</v>
      </c>
      <c r="O12" s="129">
        <v>64.671403269999999</v>
      </c>
      <c r="P12" s="129">
        <v>1007.92922207</v>
      </c>
      <c r="Q12" s="129">
        <v>11010.09023396</v>
      </c>
      <c r="R12" s="129">
        <v>266.87126223000001</v>
      </c>
      <c r="S12" s="129">
        <v>276.92374426999999</v>
      </c>
      <c r="T12" s="129">
        <v>10466.295227459999</v>
      </c>
      <c r="U12" s="129">
        <v>207.33062562000001</v>
      </c>
      <c r="V12" s="129">
        <v>13869.11764638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19325.85360586</v>
      </c>
      <c r="C13" s="129">
        <v>7074.7286561499996</v>
      </c>
      <c r="D13" s="129">
        <v>1924.47430622</v>
      </c>
      <c r="E13" s="129">
        <v>679.02119383000002</v>
      </c>
      <c r="F13" s="129">
        <v>709.86491110999998</v>
      </c>
      <c r="G13" s="129">
        <v>535.58820128000002</v>
      </c>
      <c r="H13" s="129">
        <v>5150.25434993</v>
      </c>
      <c r="I13" s="129">
        <v>314.87913255000001</v>
      </c>
      <c r="J13" s="129">
        <v>880.11862266000003</v>
      </c>
      <c r="K13" s="129">
        <v>3955.2565947200001</v>
      </c>
      <c r="L13" s="129">
        <v>12039.16365581</v>
      </c>
      <c r="M13" s="129">
        <v>1099.3097110900001</v>
      </c>
      <c r="N13" s="129">
        <v>25.247535330000002</v>
      </c>
      <c r="O13" s="129">
        <v>63.384846150000001</v>
      </c>
      <c r="P13" s="129">
        <v>1010.67732961</v>
      </c>
      <c r="Q13" s="129">
        <v>10939.85394472</v>
      </c>
      <c r="R13" s="129">
        <v>272.2355579</v>
      </c>
      <c r="S13" s="129">
        <v>273.02883030999999</v>
      </c>
      <c r="T13" s="129">
        <v>10394.58955651</v>
      </c>
      <c r="U13" s="129">
        <v>211.96129389999999</v>
      </c>
      <c r="V13" s="129">
        <v>13835.368105879999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19375.77606063</v>
      </c>
      <c r="C14" s="129">
        <v>8156.8455575199996</v>
      </c>
      <c r="D14" s="129">
        <v>2052.14320051</v>
      </c>
      <c r="E14" s="129">
        <v>714.68310981000002</v>
      </c>
      <c r="F14" s="129">
        <v>733.95165746999999</v>
      </c>
      <c r="G14" s="129">
        <v>603.50843323000004</v>
      </c>
      <c r="H14" s="129">
        <v>6104.70235701</v>
      </c>
      <c r="I14" s="129">
        <v>311.40923565000003</v>
      </c>
      <c r="J14" s="129">
        <v>970.26741283000001</v>
      </c>
      <c r="K14" s="129">
        <v>4823.02570853</v>
      </c>
      <c r="L14" s="129">
        <v>10983.517903239999</v>
      </c>
      <c r="M14" s="129">
        <v>1048.4813422</v>
      </c>
      <c r="N14" s="129">
        <v>26.007144109999999</v>
      </c>
      <c r="O14" s="129">
        <v>50.23862321</v>
      </c>
      <c r="P14" s="129">
        <v>972.23557487999994</v>
      </c>
      <c r="Q14" s="129">
        <v>9935.0365610400004</v>
      </c>
      <c r="R14" s="129">
        <v>257.62343198999997</v>
      </c>
      <c r="S14" s="129">
        <v>185.22319558999999</v>
      </c>
      <c r="T14" s="129">
        <v>9492.1899334600002</v>
      </c>
      <c r="U14" s="129">
        <v>235.41259987000001</v>
      </c>
      <c r="V14" s="129">
        <v>13458.284303439999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19339.381316570001</v>
      </c>
      <c r="C15" s="129">
        <v>8134.2410141700002</v>
      </c>
      <c r="D15" s="129">
        <v>2112.2722824399998</v>
      </c>
      <c r="E15" s="129">
        <v>756.76463541999999</v>
      </c>
      <c r="F15" s="129">
        <v>763.40104823000001</v>
      </c>
      <c r="G15" s="129">
        <v>592.10659879000002</v>
      </c>
      <c r="H15" s="129">
        <v>6021.9687317300004</v>
      </c>
      <c r="I15" s="129">
        <v>289.53977083000001</v>
      </c>
      <c r="J15" s="129">
        <v>975.41975287000002</v>
      </c>
      <c r="K15" s="129">
        <v>4757.0092080300001</v>
      </c>
      <c r="L15" s="129">
        <v>10980.789047509999</v>
      </c>
      <c r="M15" s="129">
        <v>1065.5724569500001</v>
      </c>
      <c r="N15" s="129">
        <v>26.665041559999999</v>
      </c>
      <c r="O15" s="129">
        <v>51.469466279999999</v>
      </c>
      <c r="P15" s="129">
        <v>987.43794910999998</v>
      </c>
      <c r="Q15" s="129">
        <v>9915.2165905599995</v>
      </c>
      <c r="R15" s="129">
        <v>276.05213550000002</v>
      </c>
      <c r="S15" s="129">
        <v>183.88744831</v>
      </c>
      <c r="T15" s="129">
        <v>9455.2770067500005</v>
      </c>
      <c r="U15" s="129">
        <v>224.35125489000001</v>
      </c>
      <c r="V15" s="129">
        <v>13429.49152043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19270.333293690001</v>
      </c>
      <c r="C16" s="129">
        <v>8125.9168127299999</v>
      </c>
      <c r="D16" s="129">
        <v>2183.3167285</v>
      </c>
      <c r="E16" s="129">
        <v>790.67019218999997</v>
      </c>
      <c r="F16" s="129">
        <v>801.60291740000002</v>
      </c>
      <c r="G16" s="129">
        <v>591.04361890999996</v>
      </c>
      <c r="H16" s="129">
        <v>5942.60008423</v>
      </c>
      <c r="I16" s="129">
        <v>312.12634702000003</v>
      </c>
      <c r="J16" s="129">
        <v>935.52880720999997</v>
      </c>
      <c r="K16" s="129">
        <v>4694.9449299999997</v>
      </c>
      <c r="L16" s="129">
        <v>10920.78624103</v>
      </c>
      <c r="M16" s="129">
        <v>1085.9784966499999</v>
      </c>
      <c r="N16" s="129">
        <v>26.851142979999999</v>
      </c>
      <c r="O16" s="129">
        <v>52.75000095</v>
      </c>
      <c r="P16" s="129">
        <v>1006.37735272</v>
      </c>
      <c r="Q16" s="129">
        <v>9834.8077443799993</v>
      </c>
      <c r="R16" s="129">
        <v>279.94538977000002</v>
      </c>
      <c r="S16" s="129">
        <v>176.74420258000001</v>
      </c>
      <c r="T16" s="129">
        <v>9378.1181520299997</v>
      </c>
      <c r="U16" s="129">
        <v>223.63023992999999</v>
      </c>
      <c r="V16" s="129">
        <v>13303.122288250001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19162.19109869</v>
      </c>
      <c r="C17" s="129">
        <v>7053.1737646199999</v>
      </c>
      <c r="D17" s="129">
        <v>2204.39733712</v>
      </c>
      <c r="E17" s="129">
        <v>819.87651014000005</v>
      </c>
      <c r="F17" s="129">
        <v>795.36879164000004</v>
      </c>
      <c r="G17" s="129">
        <v>589.15203534</v>
      </c>
      <c r="H17" s="129">
        <v>4848.7764275</v>
      </c>
      <c r="I17" s="129">
        <v>289.27254742000002</v>
      </c>
      <c r="J17" s="129">
        <v>835.72092236000003</v>
      </c>
      <c r="K17" s="129">
        <v>3723.78295772</v>
      </c>
      <c r="L17" s="129">
        <v>11889.522297670001</v>
      </c>
      <c r="M17" s="129">
        <v>1166.04800159</v>
      </c>
      <c r="N17" s="129">
        <v>25.923125290000002</v>
      </c>
      <c r="O17" s="129">
        <v>66.971713429999994</v>
      </c>
      <c r="P17" s="129">
        <v>1073.15316287</v>
      </c>
      <c r="Q17" s="129">
        <v>10723.474296079999</v>
      </c>
      <c r="R17" s="129">
        <v>286.95987209999998</v>
      </c>
      <c r="S17" s="129">
        <v>247.39842456</v>
      </c>
      <c r="T17" s="129">
        <v>10189.115999420001</v>
      </c>
      <c r="U17" s="129">
        <v>219.4950364</v>
      </c>
      <c r="V17" s="129">
        <v>13502.952051800001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19047.054801229999</v>
      </c>
      <c r="C18" s="129">
        <v>7039.5260147999998</v>
      </c>
      <c r="D18" s="129">
        <v>2327.2706536300002</v>
      </c>
      <c r="E18" s="129">
        <v>864.61928261000003</v>
      </c>
      <c r="F18" s="129">
        <v>919.47050845000001</v>
      </c>
      <c r="G18" s="129">
        <v>543.18086257000004</v>
      </c>
      <c r="H18" s="129">
        <v>4712.2553611699996</v>
      </c>
      <c r="I18" s="129">
        <v>273.74504536000001</v>
      </c>
      <c r="J18" s="129">
        <v>812.71129443999996</v>
      </c>
      <c r="K18" s="129">
        <v>3625.79902137</v>
      </c>
      <c r="L18" s="129">
        <v>11771.37167644</v>
      </c>
      <c r="M18" s="129">
        <v>1180.3088339999999</v>
      </c>
      <c r="N18" s="129">
        <v>25.880172510000001</v>
      </c>
      <c r="O18" s="129">
        <v>67.828752480000006</v>
      </c>
      <c r="P18" s="129">
        <v>1086.5999090099999</v>
      </c>
      <c r="Q18" s="129">
        <v>10591.06284244</v>
      </c>
      <c r="R18" s="129">
        <v>274.56889595000001</v>
      </c>
      <c r="S18" s="129">
        <v>247.05985949999999</v>
      </c>
      <c r="T18" s="129">
        <v>10069.434086990001</v>
      </c>
      <c r="U18" s="129">
        <v>236.15710999000001</v>
      </c>
      <c r="V18" s="129">
        <v>12853.7890479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18669.491313130002</v>
      </c>
      <c r="C19" s="129">
        <v>6949.0376845800001</v>
      </c>
      <c r="D19" s="129">
        <v>2399.5594112099998</v>
      </c>
      <c r="E19" s="129">
        <v>925.38265553999997</v>
      </c>
      <c r="F19" s="129">
        <v>932.61894497000003</v>
      </c>
      <c r="G19" s="129">
        <v>541.5578107</v>
      </c>
      <c r="H19" s="129">
        <v>4549.4782733700004</v>
      </c>
      <c r="I19" s="129">
        <v>286.89039604999999</v>
      </c>
      <c r="J19" s="129">
        <v>806.55253075999997</v>
      </c>
      <c r="K19" s="129">
        <v>3456.0353465600001</v>
      </c>
      <c r="L19" s="129">
        <v>11517.05995995</v>
      </c>
      <c r="M19" s="129">
        <v>1199.4595206399999</v>
      </c>
      <c r="N19" s="129">
        <v>25.43475999</v>
      </c>
      <c r="O19" s="129">
        <v>67.721103170000006</v>
      </c>
      <c r="P19" s="129">
        <v>1106.3036574800001</v>
      </c>
      <c r="Q19" s="129">
        <v>10317.600439309999</v>
      </c>
      <c r="R19" s="129">
        <v>275.68032436999999</v>
      </c>
      <c r="S19" s="129">
        <v>243.99050331999999</v>
      </c>
      <c r="T19" s="129">
        <v>9797.9296116200003</v>
      </c>
      <c r="U19" s="129">
        <v>203.39366860000001</v>
      </c>
      <c r="V19" s="129">
        <v>12651.616211770001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18159.681680180001</v>
      </c>
      <c r="C20" s="129">
        <v>6645.4518171</v>
      </c>
      <c r="D20" s="129">
        <v>2317.8446543499999</v>
      </c>
      <c r="E20" s="129">
        <v>893.42513827000005</v>
      </c>
      <c r="F20" s="129">
        <v>876.45730919000005</v>
      </c>
      <c r="G20" s="129">
        <v>547.96220688999995</v>
      </c>
      <c r="H20" s="129">
        <v>4327.6071627499996</v>
      </c>
      <c r="I20" s="129">
        <v>239.93224703000001</v>
      </c>
      <c r="J20" s="129">
        <v>770.30891333</v>
      </c>
      <c r="K20" s="129">
        <v>3317.3660023900002</v>
      </c>
      <c r="L20" s="129">
        <v>11319.38164553</v>
      </c>
      <c r="M20" s="129">
        <v>1257.43667974</v>
      </c>
      <c r="N20" s="129">
        <v>64.912649220000006</v>
      </c>
      <c r="O20" s="129">
        <v>71.56692649</v>
      </c>
      <c r="P20" s="129">
        <v>1120.95710403</v>
      </c>
      <c r="Q20" s="129">
        <v>10061.94496579</v>
      </c>
      <c r="R20" s="129">
        <v>264.83856931000003</v>
      </c>
      <c r="S20" s="129">
        <v>239.81396803000001</v>
      </c>
      <c r="T20" s="129">
        <v>9557.2924284500004</v>
      </c>
      <c r="U20" s="129">
        <v>194.84821754999999</v>
      </c>
      <c r="V20" s="129">
        <v>12131.059360699999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17639.100236760001</v>
      </c>
      <c r="C21" s="129">
        <v>6368.19606785</v>
      </c>
      <c r="D21" s="129">
        <v>2355.3465863299998</v>
      </c>
      <c r="E21" s="129">
        <v>885.43019861000005</v>
      </c>
      <c r="F21" s="129">
        <v>877.66127827000003</v>
      </c>
      <c r="G21" s="129">
        <v>592.25510944999996</v>
      </c>
      <c r="H21" s="129">
        <v>4012.8494815200002</v>
      </c>
      <c r="I21" s="129">
        <v>249.05184908999999</v>
      </c>
      <c r="J21" s="129">
        <v>727.07518216000005</v>
      </c>
      <c r="K21" s="129">
        <v>3036.7224502700001</v>
      </c>
      <c r="L21" s="129">
        <v>11036.52532189</v>
      </c>
      <c r="M21" s="129">
        <v>1283.62104002</v>
      </c>
      <c r="N21" s="129">
        <v>65.454048880000002</v>
      </c>
      <c r="O21" s="129">
        <v>73.497073369999995</v>
      </c>
      <c r="P21" s="129">
        <v>1144.66991777</v>
      </c>
      <c r="Q21" s="129">
        <v>9752.90428187</v>
      </c>
      <c r="R21" s="129">
        <v>309.74682399</v>
      </c>
      <c r="S21" s="129">
        <v>228.91285740000001</v>
      </c>
      <c r="T21" s="129">
        <v>9214.2446004800004</v>
      </c>
      <c r="U21" s="129">
        <v>234.37884701999999</v>
      </c>
      <c r="V21" s="129">
        <v>11843.891018140001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16974.62233038</v>
      </c>
      <c r="C22" s="129">
        <v>7176.9179469700002</v>
      </c>
      <c r="D22" s="129">
        <v>2469.8545903099998</v>
      </c>
      <c r="E22" s="129">
        <v>906.42454712999995</v>
      </c>
      <c r="F22" s="129">
        <v>934.91939279999997</v>
      </c>
      <c r="G22" s="129">
        <v>628.51065038000002</v>
      </c>
      <c r="H22" s="129">
        <v>4707.06335666</v>
      </c>
      <c r="I22" s="129">
        <v>268.08850140999999</v>
      </c>
      <c r="J22" s="129">
        <v>801.39156383</v>
      </c>
      <c r="K22" s="129">
        <v>3637.58329142</v>
      </c>
      <c r="L22" s="129">
        <v>9592.59767259</v>
      </c>
      <c r="M22" s="129">
        <v>1245.47360959</v>
      </c>
      <c r="N22" s="129">
        <v>65.711669409999999</v>
      </c>
      <c r="O22" s="129">
        <v>52.100179179999998</v>
      </c>
      <c r="P22" s="129">
        <v>1127.6617610000001</v>
      </c>
      <c r="Q22" s="129">
        <v>8347.1240629999993</v>
      </c>
      <c r="R22" s="129">
        <v>304.70684024000002</v>
      </c>
      <c r="S22" s="129">
        <v>136.19331971</v>
      </c>
      <c r="T22" s="129">
        <v>7906.2239030500004</v>
      </c>
      <c r="U22" s="129">
        <v>205.10671081999999</v>
      </c>
      <c r="V22" s="129">
        <v>11902.55022021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16754.383725039999</v>
      </c>
      <c r="C23" s="129">
        <v>7128.0667569899997</v>
      </c>
      <c r="D23" s="129">
        <v>2514.4124629799999</v>
      </c>
      <c r="E23" s="129">
        <v>934.68008712000005</v>
      </c>
      <c r="F23" s="129">
        <v>946.33247396000002</v>
      </c>
      <c r="G23" s="129">
        <v>633.39990190000003</v>
      </c>
      <c r="H23" s="129">
        <v>4613.6542940099998</v>
      </c>
      <c r="I23" s="129">
        <v>269.57431502999998</v>
      </c>
      <c r="J23" s="129">
        <v>799.65678061999995</v>
      </c>
      <c r="K23" s="129">
        <v>3544.4231983599998</v>
      </c>
      <c r="L23" s="129">
        <v>9435.0526199199994</v>
      </c>
      <c r="M23" s="129">
        <v>1248.38407039</v>
      </c>
      <c r="N23" s="129">
        <v>70.337550179999994</v>
      </c>
      <c r="O23" s="129">
        <v>49.712542139999996</v>
      </c>
      <c r="P23" s="129">
        <v>1128.3339780700001</v>
      </c>
      <c r="Q23" s="129">
        <v>8186.6685495299998</v>
      </c>
      <c r="R23" s="129">
        <v>305.50940602999998</v>
      </c>
      <c r="S23" s="129">
        <v>135.45404766999999</v>
      </c>
      <c r="T23" s="129">
        <v>7745.7050958299997</v>
      </c>
      <c r="U23" s="129">
        <v>191.26434813</v>
      </c>
      <c r="V23" s="129">
        <v>11552.85812449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16436.358555170002</v>
      </c>
      <c r="C24" s="129">
        <v>6786.7995515299999</v>
      </c>
      <c r="D24" s="129">
        <v>2559.1409426599998</v>
      </c>
      <c r="E24" s="129">
        <v>975.65404641999999</v>
      </c>
      <c r="F24" s="129">
        <v>941.12729658000001</v>
      </c>
      <c r="G24" s="129">
        <v>642.35959965999996</v>
      </c>
      <c r="H24" s="129">
        <v>4227.6586088699996</v>
      </c>
      <c r="I24" s="129">
        <v>267.0057362</v>
      </c>
      <c r="J24" s="129">
        <v>702.96546928999999</v>
      </c>
      <c r="K24" s="129">
        <v>3257.68740338</v>
      </c>
      <c r="L24" s="129">
        <v>9456.1585166000004</v>
      </c>
      <c r="M24" s="129">
        <v>1239.83785278</v>
      </c>
      <c r="N24" s="129">
        <v>70.321243859999996</v>
      </c>
      <c r="O24" s="129">
        <v>51.943433810000002</v>
      </c>
      <c r="P24" s="129">
        <v>1117.57317511</v>
      </c>
      <c r="Q24" s="129">
        <v>8216.3206638200008</v>
      </c>
      <c r="R24" s="129">
        <v>295.38559841</v>
      </c>
      <c r="S24" s="129">
        <v>198.11967877000001</v>
      </c>
      <c r="T24" s="129">
        <v>7722.8153866399998</v>
      </c>
      <c r="U24" s="129">
        <v>193.40048704</v>
      </c>
      <c r="V24" s="129">
        <v>9695.8604233099995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15622.28269158</v>
      </c>
      <c r="C25" s="129">
        <v>6868.5079528799997</v>
      </c>
      <c r="D25" s="129">
        <v>2606.4198763999998</v>
      </c>
      <c r="E25" s="129">
        <v>956.98063105999995</v>
      </c>
      <c r="F25" s="129">
        <v>985.16808027000002</v>
      </c>
      <c r="G25" s="129">
        <v>664.27116507000005</v>
      </c>
      <c r="H25" s="129">
        <v>4262.0880764800004</v>
      </c>
      <c r="I25" s="129">
        <v>233.73467980999999</v>
      </c>
      <c r="J25" s="129">
        <v>693.06793186000004</v>
      </c>
      <c r="K25" s="129">
        <v>3335.2854648100001</v>
      </c>
      <c r="L25" s="129">
        <v>8566.7134233800007</v>
      </c>
      <c r="M25" s="129">
        <v>1168.38659996</v>
      </c>
      <c r="N25" s="129">
        <v>69.502635040000001</v>
      </c>
      <c r="O25" s="129">
        <v>51.302949529999999</v>
      </c>
      <c r="P25" s="129">
        <v>1047.5810153899999</v>
      </c>
      <c r="Q25" s="129">
        <v>7398.3268234200004</v>
      </c>
      <c r="R25" s="129">
        <v>137.59463718999999</v>
      </c>
      <c r="S25" s="129">
        <v>143.83897952000001</v>
      </c>
      <c r="T25" s="129">
        <v>7116.8932067100004</v>
      </c>
      <c r="U25" s="129">
        <v>187.06131532000001</v>
      </c>
      <c r="V25" s="129">
        <v>9118.05087843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15555.167187409999</v>
      </c>
      <c r="C26" s="129">
        <v>6837.5895981699996</v>
      </c>
      <c r="D26" s="129">
        <v>2643.0663746700002</v>
      </c>
      <c r="E26" s="129">
        <v>968.26003256000001</v>
      </c>
      <c r="F26" s="129">
        <v>1005.22901815</v>
      </c>
      <c r="G26" s="129">
        <v>669.57732395999994</v>
      </c>
      <c r="H26" s="129">
        <v>4194.5232235000003</v>
      </c>
      <c r="I26" s="129">
        <v>239.24092464</v>
      </c>
      <c r="J26" s="129">
        <v>688.70747897000001</v>
      </c>
      <c r="K26" s="129">
        <v>3266.5748198900001</v>
      </c>
      <c r="L26" s="129">
        <v>8530.1228114400001</v>
      </c>
      <c r="M26" s="129">
        <v>1171.4678432600001</v>
      </c>
      <c r="N26" s="129">
        <v>69.493180080000002</v>
      </c>
      <c r="O26" s="129">
        <v>50.594851269999999</v>
      </c>
      <c r="P26" s="129">
        <v>1051.3798119099999</v>
      </c>
      <c r="Q26" s="129">
        <v>7358.6549681799997</v>
      </c>
      <c r="R26" s="129">
        <v>138.91885739</v>
      </c>
      <c r="S26" s="129">
        <v>148.51206368999999</v>
      </c>
      <c r="T26" s="129">
        <v>7071.2240470999996</v>
      </c>
      <c r="U26" s="129">
        <v>187.45477779999999</v>
      </c>
      <c r="V26" s="129">
        <v>9417.7963091599995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15203.594051370001</v>
      </c>
      <c r="C27" s="129">
        <v>6702.1449642899997</v>
      </c>
      <c r="D27" s="129">
        <v>2636.0745841900002</v>
      </c>
      <c r="E27" s="129">
        <v>986.53298027999995</v>
      </c>
      <c r="F27" s="129">
        <v>991.71461402</v>
      </c>
      <c r="G27" s="129">
        <v>657.82698989000005</v>
      </c>
      <c r="H27" s="129">
        <v>4066.0703801</v>
      </c>
      <c r="I27" s="129">
        <v>246.28454733000001</v>
      </c>
      <c r="J27" s="129">
        <v>678.47355074999996</v>
      </c>
      <c r="K27" s="129">
        <v>3141.3122820200001</v>
      </c>
      <c r="L27" s="129">
        <v>8313.4324750600008</v>
      </c>
      <c r="M27" s="129">
        <v>1173.28183371</v>
      </c>
      <c r="N27" s="129">
        <v>67.425439769999997</v>
      </c>
      <c r="O27" s="129">
        <v>50.934019550000002</v>
      </c>
      <c r="P27" s="129">
        <v>1054.92237439</v>
      </c>
      <c r="Q27" s="129">
        <v>7140.1506413500001</v>
      </c>
      <c r="R27" s="129">
        <v>149.92801592000001</v>
      </c>
      <c r="S27" s="129">
        <v>151.19658358999999</v>
      </c>
      <c r="T27" s="129">
        <v>6839.0260418400003</v>
      </c>
      <c r="U27" s="129">
        <v>188.01661202</v>
      </c>
      <c r="V27" s="129">
        <v>9354.5089907199999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14979.23498055</v>
      </c>
      <c r="C28" s="129">
        <v>6615.2353321000001</v>
      </c>
      <c r="D28" s="129">
        <v>2671.1799771000001</v>
      </c>
      <c r="E28" s="129">
        <v>983.40101632999995</v>
      </c>
      <c r="F28" s="129">
        <v>1010.54545902</v>
      </c>
      <c r="G28" s="129">
        <v>677.23350174999996</v>
      </c>
      <c r="H28" s="129">
        <v>3944.055355</v>
      </c>
      <c r="I28" s="129">
        <v>226.18490653000001</v>
      </c>
      <c r="J28" s="129">
        <v>680.03318982999997</v>
      </c>
      <c r="K28" s="129">
        <v>3037.8372586400001</v>
      </c>
      <c r="L28" s="129">
        <v>8173.2821977499998</v>
      </c>
      <c r="M28" s="129">
        <v>1155.7573850700001</v>
      </c>
      <c r="N28" s="129">
        <v>60.932257819999997</v>
      </c>
      <c r="O28" s="129">
        <v>46.92267811</v>
      </c>
      <c r="P28" s="129">
        <v>1047.90244914</v>
      </c>
      <c r="Q28" s="129">
        <v>7017.5248126799997</v>
      </c>
      <c r="R28" s="129">
        <v>121.86793883</v>
      </c>
      <c r="S28" s="129">
        <v>150.02901753</v>
      </c>
      <c r="T28" s="129">
        <v>6745.6278563200003</v>
      </c>
      <c r="U28" s="129">
        <v>190.7174507</v>
      </c>
      <c r="V28" s="129">
        <v>9180.9650069599993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14872.39908211</v>
      </c>
      <c r="C29" s="129">
        <v>6563.6345861199998</v>
      </c>
      <c r="D29" s="129">
        <v>2699.42553</v>
      </c>
      <c r="E29" s="129">
        <v>1005.91504445</v>
      </c>
      <c r="F29" s="129">
        <v>1016.80753134</v>
      </c>
      <c r="G29" s="129">
        <v>676.70295421000003</v>
      </c>
      <c r="H29" s="129">
        <v>3864.2090561199998</v>
      </c>
      <c r="I29" s="129">
        <v>210.46204055999999</v>
      </c>
      <c r="J29" s="129">
        <v>669.12243562000003</v>
      </c>
      <c r="K29" s="129">
        <v>2984.6245799399999</v>
      </c>
      <c r="L29" s="129">
        <v>8117.2699325499998</v>
      </c>
      <c r="M29" s="129">
        <v>1153.5493083900001</v>
      </c>
      <c r="N29" s="129">
        <v>45.131969570000003</v>
      </c>
      <c r="O29" s="129">
        <v>54.849479430000002</v>
      </c>
      <c r="P29" s="129">
        <v>1053.56785939</v>
      </c>
      <c r="Q29" s="129">
        <v>6963.7206241599997</v>
      </c>
      <c r="R29" s="129">
        <v>125.86700614</v>
      </c>
      <c r="S29" s="129">
        <v>147.84271691999999</v>
      </c>
      <c r="T29" s="129">
        <v>6690.0109011000004</v>
      </c>
      <c r="U29" s="129">
        <v>191.49456344000001</v>
      </c>
      <c r="V29" s="129">
        <v>9071.17640699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14684.703255619999</v>
      </c>
      <c r="C30" s="129">
        <v>6522.78834001</v>
      </c>
      <c r="D30" s="129">
        <v>2733.80095145</v>
      </c>
      <c r="E30" s="129">
        <v>1033.4958457499999</v>
      </c>
      <c r="F30" s="129">
        <v>1024.26528177</v>
      </c>
      <c r="G30" s="129">
        <v>676.03982393000001</v>
      </c>
      <c r="H30" s="129">
        <v>3788.98738856</v>
      </c>
      <c r="I30" s="129">
        <v>210.88710436</v>
      </c>
      <c r="J30" s="129">
        <v>671.29332894000004</v>
      </c>
      <c r="K30" s="129">
        <v>2906.80695526</v>
      </c>
      <c r="L30" s="129">
        <v>7975.4536269399996</v>
      </c>
      <c r="M30" s="129">
        <v>1152.1051666999999</v>
      </c>
      <c r="N30" s="129">
        <v>46.645157320000003</v>
      </c>
      <c r="O30" s="129">
        <v>52.041836429999996</v>
      </c>
      <c r="P30" s="129">
        <v>1053.4181729500001</v>
      </c>
      <c r="Q30" s="129">
        <v>6823.3484602400003</v>
      </c>
      <c r="R30" s="129">
        <v>124.91166701</v>
      </c>
      <c r="S30" s="129">
        <v>145.68067407999999</v>
      </c>
      <c r="T30" s="129">
        <v>6552.7561191499999</v>
      </c>
      <c r="U30" s="129">
        <v>186.46128866999999</v>
      </c>
      <c r="V30" s="129">
        <v>8952.6520356199999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14548.0024051</v>
      </c>
      <c r="C31" s="129">
        <v>6467.9035479000004</v>
      </c>
      <c r="D31" s="129">
        <v>2767.96266758</v>
      </c>
      <c r="E31" s="129">
        <v>1055.95496693</v>
      </c>
      <c r="F31" s="129">
        <v>1037.0127207600001</v>
      </c>
      <c r="G31" s="129">
        <v>674.99497988999997</v>
      </c>
      <c r="H31" s="129">
        <v>3699.9408803199999</v>
      </c>
      <c r="I31" s="129">
        <v>214.95957727000001</v>
      </c>
      <c r="J31" s="129">
        <v>656.32431997000003</v>
      </c>
      <c r="K31" s="129">
        <v>2828.6569830799999</v>
      </c>
      <c r="L31" s="129">
        <v>7890.1494876400002</v>
      </c>
      <c r="M31" s="129">
        <v>1168.2723903900001</v>
      </c>
      <c r="N31" s="129">
        <v>44.742622079999997</v>
      </c>
      <c r="O31" s="129">
        <v>56.108140560000002</v>
      </c>
      <c r="P31" s="129">
        <v>1067.42162775</v>
      </c>
      <c r="Q31" s="129">
        <v>6721.8770972499997</v>
      </c>
      <c r="R31" s="129">
        <v>120.47584922</v>
      </c>
      <c r="S31" s="129">
        <v>143.46580796000001</v>
      </c>
      <c r="T31" s="129">
        <v>6457.9354400700004</v>
      </c>
      <c r="U31" s="129">
        <v>189.94936956000001</v>
      </c>
      <c r="V31" s="129">
        <v>8609.5349661500004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14476.577060330001</v>
      </c>
      <c r="C32" s="129">
        <v>6472.1164029900001</v>
      </c>
      <c r="D32" s="129">
        <v>2847.8157861300001</v>
      </c>
      <c r="E32" s="129">
        <v>1103.16784276</v>
      </c>
      <c r="F32" s="129">
        <v>1040.87603709</v>
      </c>
      <c r="G32" s="129">
        <v>703.77190628000005</v>
      </c>
      <c r="H32" s="129">
        <v>3624.30061686</v>
      </c>
      <c r="I32" s="129">
        <v>220.20800889</v>
      </c>
      <c r="J32" s="129">
        <v>642.98954418999995</v>
      </c>
      <c r="K32" s="129">
        <v>2761.10306378</v>
      </c>
      <c r="L32" s="129">
        <v>7813.7210181199998</v>
      </c>
      <c r="M32" s="129">
        <v>1182.66105268</v>
      </c>
      <c r="N32" s="129">
        <v>42.82066013</v>
      </c>
      <c r="O32" s="129">
        <v>56.321748829999997</v>
      </c>
      <c r="P32" s="129">
        <v>1083.51864372</v>
      </c>
      <c r="Q32" s="129">
        <v>6631.0599654400003</v>
      </c>
      <c r="R32" s="129">
        <v>123.60685703</v>
      </c>
      <c r="S32" s="129">
        <v>139.98709675000001</v>
      </c>
      <c r="T32" s="129">
        <v>6367.4660116599998</v>
      </c>
      <c r="U32" s="129">
        <v>190.73963921999999</v>
      </c>
      <c r="V32" s="129">
        <v>8467.7629104700009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14235.488125940001</v>
      </c>
      <c r="C33" s="129">
        <v>6343.9216969999998</v>
      </c>
      <c r="D33" s="129">
        <v>2898.4921159099999</v>
      </c>
      <c r="E33" s="129">
        <v>1129.5780982799999</v>
      </c>
      <c r="F33" s="129">
        <v>1065.7784893</v>
      </c>
      <c r="G33" s="129">
        <v>703.13552833000006</v>
      </c>
      <c r="H33" s="129">
        <v>3445.4295810899998</v>
      </c>
      <c r="I33" s="129">
        <v>180.57162058</v>
      </c>
      <c r="J33" s="129">
        <v>575.66747056999998</v>
      </c>
      <c r="K33" s="129">
        <v>2689.1904899400001</v>
      </c>
      <c r="L33" s="129">
        <v>7694.4345014600003</v>
      </c>
      <c r="M33" s="129">
        <v>1187.32596205</v>
      </c>
      <c r="N33" s="129">
        <v>41.304190509999998</v>
      </c>
      <c r="O33" s="129">
        <v>56.743487969999997</v>
      </c>
      <c r="P33" s="129">
        <v>1089.27828357</v>
      </c>
      <c r="Q33" s="129">
        <v>6507.10853941</v>
      </c>
      <c r="R33" s="129">
        <v>117.3414776</v>
      </c>
      <c r="S33" s="129">
        <v>130.14200416</v>
      </c>
      <c r="T33" s="129">
        <v>6259.6250576499997</v>
      </c>
      <c r="U33" s="129">
        <v>197.13192748</v>
      </c>
      <c r="V33" s="129">
        <v>8636.6977462399991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14121.18679869</v>
      </c>
      <c r="C34" s="129">
        <v>6337.6528094699997</v>
      </c>
      <c r="D34" s="129">
        <v>2977.5880657600001</v>
      </c>
      <c r="E34" s="129">
        <v>1173.9140655900001</v>
      </c>
      <c r="F34" s="129">
        <v>1096.49447887</v>
      </c>
      <c r="G34" s="129">
        <v>707.17952130000003</v>
      </c>
      <c r="H34" s="129">
        <v>3360.0647437100001</v>
      </c>
      <c r="I34" s="129">
        <v>162.50392765999999</v>
      </c>
      <c r="J34" s="129">
        <v>564.73021053000002</v>
      </c>
      <c r="K34" s="129">
        <v>2632.8306055200001</v>
      </c>
      <c r="L34" s="129">
        <v>7582.4233654500003</v>
      </c>
      <c r="M34" s="129">
        <v>1183.73170084</v>
      </c>
      <c r="N34" s="129">
        <v>40.787240830000002</v>
      </c>
      <c r="O34" s="129">
        <v>56.392748419999997</v>
      </c>
      <c r="P34" s="129">
        <v>1086.55171159</v>
      </c>
      <c r="Q34" s="129">
        <v>6398.6916646099999</v>
      </c>
      <c r="R34" s="129">
        <v>99.94137465</v>
      </c>
      <c r="S34" s="129">
        <v>119.53865209999999</v>
      </c>
      <c r="T34" s="129">
        <v>6179.2116378600003</v>
      </c>
      <c r="U34" s="129">
        <v>201.11062376999999</v>
      </c>
      <c r="V34" s="129">
        <v>6777.14388349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14150.94515327</v>
      </c>
      <c r="C35" s="129">
        <v>6434.9708827200002</v>
      </c>
      <c r="D35" s="129">
        <v>3118.9179140800002</v>
      </c>
      <c r="E35" s="129">
        <v>1310.8995099900001</v>
      </c>
      <c r="F35" s="129">
        <v>1058.50558817</v>
      </c>
      <c r="G35" s="129">
        <v>749.51281591999998</v>
      </c>
      <c r="H35" s="129">
        <v>3316.05296864</v>
      </c>
      <c r="I35" s="129">
        <v>162.10121744</v>
      </c>
      <c r="J35" s="129">
        <v>564.96543152000004</v>
      </c>
      <c r="K35" s="129">
        <v>2588.9863196800002</v>
      </c>
      <c r="L35" s="129">
        <v>7513.6415667399997</v>
      </c>
      <c r="M35" s="129">
        <v>1176.47937176</v>
      </c>
      <c r="N35" s="129">
        <v>41.363526139999998</v>
      </c>
      <c r="O35" s="129">
        <v>55.046406840000003</v>
      </c>
      <c r="P35" s="129">
        <v>1080.0694387799999</v>
      </c>
      <c r="Q35" s="129">
        <v>6337.1621949800001</v>
      </c>
      <c r="R35" s="129">
        <v>100.06513484</v>
      </c>
      <c r="S35" s="129">
        <v>119.51974004</v>
      </c>
      <c r="T35" s="129">
        <v>6117.5773201000002</v>
      </c>
      <c r="U35" s="129">
        <v>202.33270381</v>
      </c>
      <c r="V35" s="129">
        <v>6858.7020916600004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14088.95120132</v>
      </c>
      <c r="C36" s="129">
        <v>6425.2752979099996</v>
      </c>
      <c r="D36" s="129">
        <v>3145.33748414</v>
      </c>
      <c r="E36" s="129">
        <v>1348.0139722700001</v>
      </c>
      <c r="F36" s="129">
        <v>1044.2883462299999</v>
      </c>
      <c r="G36" s="129">
        <v>753.03516563999995</v>
      </c>
      <c r="H36" s="129">
        <v>3279.93781377</v>
      </c>
      <c r="I36" s="129">
        <v>215.05201249000001</v>
      </c>
      <c r="J36" s="129">
        <v>518.92715233000001</v>
      </c>
      <c r="K36" s="129">
        <v>2545.9586489500002</v>
      </c>
      <c r="L36" s="129">
        <v>7452.3466088300002</v>
      </c>
      <c r="M36" s="129">
        <v>1158.15442042</v>
      </c>
      <c r="N36" s="129">
        <v>36.538385890000001</v>
      </c>
      <c r="O36" s="129">
        <v>52.257034349999998</v>
      </c>
      <c r="P36" s="129">
        <v>1069.3590001800001</v>
      </c>
      <c r="Q36" s="129">
        <v>6294.1921884100002</v>
      </c>
      <c r="R36" s="129">
        <v>105.77874634</v>
      </c>
      <c r="S36" s="129">
        <v>114.88339274000001</v>
      </c>
      <c r="T36" s="129">
        <v>6073.5300493300001</v>
      </c>
      <c r="U36" s="129">
        <v>211.32929458000001</v>
      </c>
      <c r="V36" s="129">
        <v>6453.8555434299997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14060.48252404</v>
      </c>
      <c r="C37" s="129">
        <v>6415.7631677199997</v>
      </c>
      <c r="D37" s="129">
        <v>3167.5518022400001</v>
      </c>
      <c r="E37" s="129">
        <v>1387.325</v>
      </c>
      <c r="F37" s="129">
        <v>1031.4598507600001</v>
      </c>
      <c r="G37" s="129">
        <v>748.76695147999999</v>
      </c>
      <c r="H37" s="129">
        <v>3248.21136548</v>
      </c>
      <c r="I37" s="129">
        <v>219.13688048</v>
      </c>
      <c r="J37" s="129">
        <v>515.60056925000004</v>
      </c>
      <c r="K37" s="129">
        <v>2513.4739157499998</v>
      </c>
      <c r="L37" s="129">
        <v>7426.7164160000002</v>
      </c>
      <c r="M37" s="129">
        <v>1154.5255998800001</v>
      </c>
      <c r="N37" s="129">
        <v>34.877661459999999</v>
      </c>
      <c r="O37" s="129">
        <v>49.984931189999998</v>
      </c>
      <c r="P37" s="129">
        <v>1069.6630072299999</v>
      </c>
      <c r="Q37" s="129">
        <v>6272.1908161199999</v>
      </c>
      <c r="R37" s="129">
        <v>105.39550581</v>
      </c>
      <c r="S37" s="129">
        <v>115.64110784</v>
      </c>
      <c r="T37" s="129">
        <v>6051.1542024700002</v>
      </c>
      <c r="U37" s="129">
        <v>218.00294031999999</v>
      </c>
      <c r="V37" s="129">
        <v>6390.32796598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14036.90994218</v>
      </c>
      <c r="C38" s="129">
        <v>6435.6245757799998</v>
      </c>
      <c r="D38" s="129">
        <v>3235.8523727900001</v>
      </c>
      <c r="E38" s="129">
        <v>1449.9618453800001</v>
      </c>
      <c r="F38" s="129">
        <v>1040.1484459999999</v>
      </c>
      <c r="G38" s="129">
        <v>745.74208140999997</v>
      </c>
      <c r="H38" s="129">
        <v>3199.7722029900001</v>
      </c>
      <c r="I38" s="129">
        <v>213.76360296999999</v>
      </c>
      <c r="J38" s="129">
        <v>516.31370527000001</v>
      </c>
      <c r="K38" s="129">
        <v>2469.69489475</v>
      </c>
      <c r="L38" s="129">
        <v>7378.6094774699995</v>
      </c>
      <c r="M38" s="129">
        <v>1150.06997548</v>
      </c>
      <c r="N38" s="129">
        <v>33.370235090000001</v>
      </c>
      <c r="O38" s="129">
        <v>51.510471950000003</v>
      </c>
      <c r="P38" s="129">
        <v>1065.18926844</v>
      </c>
      <c r="Q38" s="129">
        <v>6228.5395019899997</v>
      </c>
      <c r="R38" s="129">
        <v>103.64450638</v>
      </c>
      <c r="S38" s="129">
        <v>115.40119322</v>
      </c>
      <c r="T38" s="129">
        <v>6009.4938023900004</v>
      </c>
      <c r="U38" s="129">
        <v>222.67588893000001</v>
      </c>
      <c r="V38" s="129">
        <v>6298.6999652499999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13946.897484339999</v>
      </c>
      <c r="C39" s="129">
        <v>6365.0005632000002</v>
      </c>
      <c r="D39" s="129">
        <v>3285.1174716800001</v>
      </c>
      <c r="E39" s="129">
        <v>1498.5565588899999</v>
      </c>
      <c r="F39" s="129">
        <v>1053.4471362700001</v>
      </c>
      <c r="G39" s="129">
        <v>733.11377651999999</v>
      </c>
      <c r="H39" s="129">
        <v>3079.8830915200001</v>
      </c>
      <c r="I39" s="129">
        <v>211.56766192000001</v>
      </c>
      <c r="J39" s="129">
        <v>514.19145526</v>
      </c>
      <c r="K39" s="129">
        <v>2354.1239743400001</v>
      </c>
      <c r="L39" s="129">
        <v>7322.8265781099999</v>
      </c>
      <c r="M39" s="129">
        <v>1126.4023744399999</v>
      </c>
      <c r="N39" s="129">
        <v>31.836659820000001</v>
      </c>
      <c r="O39" s="129">
        <v>48.607847700000001</v>
      </c>
      <c r="P39" s="129">
        <v>1045.95786692</v>
      </c>
      <c r="Q39" s="129">
        <v>6196.4242036699998</v>
      </c>
      <c r="R39" s="129">
        <v>103.32117432</v>
      </c>
      <c r="S39" s="129">
        <v>115.8984663</v>
      </c>
      <c r="T39" s="129">
        <v>5977.2045630499997</v>
      </c>
      <c r="U39" s="129">
        <v>259.07034303</v>
      </c>
      <c r="V39" s="129">
        <v>6856.4524943799997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13624.672605629999</v>
      </c>
      <c r="C40" s="129">
        <v>6213.6870047700004</v>
      </c>
      <c r="D40" s="129">
        <v>3184.95932404</v>
      </c>
      <c r="E40" s="129">
        <v>1396.04241701</v>
      </c>
      <c r="F40" s="129">
        <v>1050.7135237099999</v>
      </c>
      <c r="G40" s="129">
        <v>738.20338331999994</v>
      </c>
      <c r="H40" s="129">
        <v>3028.72768073</v>
      </c>
      <c r="I40" s="129">
        <v>212.01747341999999</v>
      </c>
      <c r="J40" s="129">
        <v>502.0761943</v>
      </c>
      <c r="K40" s="129">
        <v>2314.6340130100002</v>
      </c>
      <c r="L40" s="129">
        <v>7144.0849905300001</v>
      </c>
      <c r="M40" s="129">
        <v>1110.2665801999999</v>
      </c>
      <c r="N40" s="129">
        <v>33.983105860000002</v>
      </c>
      <c r="O40" s="129">
        <v>47.808944930000003</v>
      </c>
      <c r="P40" s="129">
        <v>1028.4745294100001</v>
      </c>
      <c r="Q40" s="129">
        <v>6033.81841033</v>
      </c>
      <c r="R40" s="129">
        <v>103.3210637</v>
      </c>
      <c r="S40" s="129">
        <v>115.64095654</v>
      </c>
      <c r="T40" s="129">
        <v>5814.8563900899999</v>
      </c>
      <c r="U40" s="129">
        <v>266.90061033000001</v>
      </c>
      <c r="V40" s="129">
        <v>6840.41493859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13676.63116128</v>
      </c>
      <c r="C41" s="129">
        <v>6293.82523511</v>
      </c>
      <c r="D41" s="129">
        <v>3326.93304003</v>
      </c>
      <c r="E41" s="129">
        <v>1535.20388467</v>
      </c>
      <c r="F41" s="129">
        <v>1053.4966224899999</v>
      </c>
      <c r="G41" s="129">
        <v>738.23253287</v>
      </c>
      <c r="H41" s="129">
        <v>2966.89219508</v>
      </c>
      <c r="I41" s="129">
        <v>207.11587524000001</v>
      </c>
      <c r="J41" s="129">
        <v>490.43459532000003</v>
      </c>
      <c r="K41" s="129">
        <v>2269.3417245199998</v>
      </c>
      <c r="L41" s="129">
        <v>7111.3400921000002</v>
      </c>
      <c r="M41" s="129">
        <v>1120.73982535</v>
      </c>
      <c r="N41" s="129">
        <v>40.080235739999999</v>
      </c>
      <c r="O41" s="129">
        <v>48.387596760000001</v>
      </c>
      <c r="P41" s="129">
        <v>1032.2719928500001</v>
      </c>
      <c r="Q41" s="129">
        <v>5990.6002667499997</v>
      </c>
      <c r="R41" s="129">
        <v>103.06662452</v>
      </c>
      <c r="S41" s="129">
        <v>114.29648383</v>
      </c>
      <c r="T41" s="129">
        <v>5773.2371584000002</v>
      </c>
      <c r="U41" s="129">
        <v>271.46583407000003</v>
      </c>
      <c r="V41" s="129">
        <v>6723.8758249900002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13599.555667369999</v>
      </c>
      <c r="C42" s="129">
        <v>6299.1673280599998</v>
      </c>
      <c r="D42" s="129">
        <v>3378.2540209399999</v>
      </c>
      <c r="E42" s="129">
        <v>1569.10306715</v>
      </c>
      <c r="F42" s="129">
        <v>1063.6586308999999</v>
      </c>
      <c r="G42" s="129">
        <v>745.49232288999997</v>
      </c>
      <c r="H42" s="129">
        <v>2920.9133071199999</v>
      </c>
      <c r="I42" s="129">
        <v>211.23107049999999</v>
      </c>
      <c r="J42" s="129">
        <v>487.40457454</v>
      </c>
      <c r="K42" s="129">
        <v>2222.27766208</v>
      </c>
      <c r="L42" s="129">
        <v>7046.0428376099999</v>
      </c>
      <c r="M42" s="129">
        <v>1091.7042269999999</v>
      </c>
      <c r="N42" s="129">
        <v>27.182810159999999</v>
      </c>
      <c r="O42" s="129">
        <v>46.221826440000001</v>
      </c>
      <c r="P42" s="129">
        <v>1018.2995904000001</v>
      </c>
      <c r="Q42" s="129">
        <v>5954.3386106099997</v>
      </c>
      <c r="R42" s="129">
        <v>102.76261893</v>
      </c>
      <c r="S42" s="129">
        <v>114.18291277</v>
      </c>
      <c r="T42" s="129">
        <v>5737.3930789100004</v>
      </c>
      <c r="U42" s="129">
        <v>254.3455017</v>
      </c>
      <c r="V42" s="129">
        <v>6666.9964375199997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13401.52766604</v>
      </c>
      <c r="C43" s="129">
        <v>6225.7142598700002</v>
      </c>
      <c r="D43" s="129">
        <v>3422.3401274600001</v>
      </c>
      <c r="E43" s="129">
        <v>1598.46400006</v>
      </c>
      <c r="F43" s="129">
        <v>1077.71492958</v>
      </c>
      <c r="G43" s="129">
        <v>746.16119781999998</v>
      </c>
      <c r="H43" s="129">
        <v>2803.3741324100001</v>
      </c>
      <c r="I43" s="129">
        <v>208.13739695999999</v>
      </c>
      <c r="J43" s="129">
        <v>482.12644463999999</v>
      </c>
      <c r="K43" s="129">
        <v>2113.1102908100002</v>
      </c>
      <c r="L43" s="129">
        <v>6912.1826213499999</v>
      </c>
      <c r="M43" s="129">
        <v>1093.98863998</v>
      </c>
      <c r="N43" s="129">
        <v>29.83782278</v>
      </c>
      <c r="O43" s="129">
        <v>44.715811520000003</v>
      </c>
      <c r="P43" s="129">
        <v>1019.43500568</v>
      </c>
      <c r="Q43" s="129">
        <v>5818.1939813700001</v>
      </c>
      <c r="R43" s="129">
        <v>100.29928266</v>
      </c>
      <c r="S43" s="129">
        <v>110.98563921</v>
      </c>
      <c r="T43" s="129">
        <v>5606.9090594999998</v>
      </c>
      <c r="U43" s="129">
        <v>263.63078481999997</v>
      </c>
      <c r="V43" s="129">
        <v>6291.2064211099996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13355.342828209999</v>
      </c>
      <c r="C44" s="129">
        <v>6228.7214279999998</v>
      </c>
      <c r="D44" s="129">
        <v>3462.4217039</v>
      </c>
      <c r="E44" s="129">
        <v>1644.5601058100001</v>
      </c>
      <c r="F44" s="129">
        <v>1078.8053631800001</v>
      </c>
      <c r="G44" s="129">
        <v>739.05623490999994</v>
      </c>
      <c r="H44" s="129">
        <v>2766.2997240999998</v>
      </c>
      <c r="I44" s="129">
        <v>207.74086001000001</v>
      </c>
      <c r="J44" s="129">
        <v>481.95708131999999</v>
      </c>
      <c r="K44" s="129">
        <v>2076.6017827700002</v>
      </c>
      <c r="L44" s="129">
        <v>6856.6748864600004</v>
      </c>
      <c r="M44" s="129">
        <v>1083.2367584199999</v>
      </c>
      <c r="N44" s="129">
        <v>22.09075799</v>
      </c>
      <c r="O44" s="129">
        <v>45.65594076</v>
      </c>
      <c r="P44" s="129">
        <v>1015.4900596700001</v>
      </c>
      <c r="Q44" s="129">
        <v>5773.4381280400003</v>
      </c>
      <c r="R44" s="129">
        <v>100.0969782</v>
      </c>
      <c r="S44" s="129">
        <v>110.24034426999999</v>
      </c>
      <c r="T44" s="129">
        <v>5563.1008055700004</v>
      </c>
      <c r="U44" s="129">
        <v>269.94651375000001</v>
      </c>
      <c r="V44" s="129">
        <v>6245.5779649400001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13172.51098056</v>
      </c>
      <c r="C45" s="129">
        <v>6116.1775527</v>
      </c>
      <c r="D45" s="129">
        <v>3461.7625673900002</v>
      </c>
      <c r="E45" s="129">
        <v>1673.5490955400001</v>
      </c>
      <c r="F45" s="129">
        <v>1058.1059416999999</v>
      </c>
      <c r="G45" s="129">
        <v>730.10753015</v>
      </c>
      <c r="H45" s="129">
        <v>2654.4149853099998</v>
      </c>
      <c r="I45" s="129">
        <v>133.33287809000001</v>
      </c>
      <c r="J45" s="129">
        <v>482.80208986000002</v>
      </c>
      <c r="K45" s="129">
        <v>2038.2800173600001</v>
      </c>
      <c r="L45" s="129">
        <v>6783.4587052400002</v>
      </c>
      <c r="M45" s="129">
        <v>1063.0359428700001</v>
      </c>
      <c r="N45" s="129">
        <v>15.463171340000001</v>
      </c>
      <c r="O45" s="129">
        <v>45.013838960000001</v>
      </c>
      <c r="P45" s="129">
        <v>1002.55893257</v>
      </c>
      <c r="Q45" s="129">
        <v>5720.4227623699999</v>
      </c>
      <c r="R45" s="129">
        <v>101.00622543</v>
      </c>
      <c r="S45" s="129">
        <v>108.98375796000001</v>
      </c>
      <c r="T45" s="129">
        <v>5510.43277898</v>
      </c>
      <c r="U45" s="129">
        <v>272.87472262</v>
      </c>
      <c r="V45" s="129">
        <v>6126.59532769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12956.09662864</v>
      </c>
      <c r="C46" s="129">
        <v>5982.7586598099997</v>
      </c>
      <c r="D46" s="129">
        <v>3395.1645007100001</v>
      </c>
      <c r="E46" s="129">
        <v>1592.01505905</v>
      </c>
      <c r="F46" s="129">
        <v>1069.9675774699999</v>
      </c>
      <c r="G46" s="129">
        <v>733.18186419000006</v>
      </c>
      <c r="H46" s="129">
        <v>2587.5941591000001</v>
      </c>
      <c r="I46" s="129">
        <v>117.46051839</v>
      </c>
      <c r="J46" s="129">
        <v>473.07586986000001</v>
      </c>
      <c r="K46" s="129">
        <v>1997.05777085</v>
      </c>
      <c r="L46" s="129">
        <v>6684.3818700800002</v>
      </c>
      <c r="M46" s="129">
        <v>1036.13164265</v>
      </c>
      <c r="N46" s="129">
        <v>16.691091950000001</v>
      </c>
      <c r="O46" s="129">
        <v>39.184439040000001</v>
      </c>
      <c r="P46" s="129">
        <v>980.25611165999999</v>
      </c>
      <c r="Q46" s="129">
        <v>5648.2502274300005</v>
      </c>
      <c r="R46" s="129">
        <v>101.45276007</v>
      </c>
      <c r="S46" s="129">
        <v>108.27329460999999</v>
      </c>
      <c r="T46" s="129">
        <v>5438.5241727499997</v>
      </c>
      <c r="U46" s="129">
        <v>288.95609875000002</v>
      </c>
      <c r="V46" s="129">
        <v>6018.4416233700003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13062.52080964</v>
      </c>
      <c r="C47" s="129">
        <v>6128.5328001400003</v>
      </c>
      <c r="D47" s="129">
        <v>3560.1259841199999</v>
      </c>
      <c r="E47" s="129">
        <v>1738.54190767</v>
      </c>
      <c r="F47" s="129">
        <v>1084.3720189200001</v>
      </c>
      <c r="G47" s="129">
        <v>737.21205753000004</v>
      </c>
      <c r="H47" s="129">
        <v>2568.40681602</v>
      </c>
      <c r="I47" s="129">
        <v>117.61041917</v>
      </c>
      <c r="J47" s="129">
        <v>474.87650115000002</v>
      </c>
      <c r="K47" s="129">
        <v>1975.9198957000001</v>
      </c>
      <c r="L47" s="129">
        <v>6644.2769161699998</v>
      </c>
      <c r="M47" s="129">
        <v>1020.2467586</v>
      </c>
      <c r="N47" s="129">
        <v>13.18980653</v>
      </c>
      <c r="O47" s="129">
        <v>38.139448960000003</v>
      </c>
      <c r="P47" s="129">
        <v>968.91750310999998</v>
      </c>
      <c r="Q47" s="129">
        <v>5624.0301575699996</v>
      </c>
      <c r="R47" s="129">
        <v>103.28424473</v>
      </c>
      <c r="S47" s="129">
        <v>104.35927819</v>
      </c>
      <c r="T47" s="129">
        <v>5416.3866346499999</v>
      </c>
      <c r="U47" s="129">
        <v>289.71109332999998</v>
      </c>
      <c r="V47" s="129">
        <v>5888.0650817300002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15009.88551588</v>
      </c>
      <c r="C48" s="129">
        <v>6694.8724421099996</v>
      </c>
      <c r="D48" s="129">
        <v>3574.64350926</v>
      </c>
      <c r="E48" s="129">
        <v>1773.3371249500001</v>
      </c>
      <c r="F48" s="129">
        <v>1068.2452678899999</v>
      </c>
      <c r="G48" s="129">
        <v>733.06111641999996</v>
      </c>
      <c r="H48" s="129">
        <v>3120.2289328500001</v>
      </c>
      <c r="I48" s="129">
        <v>122.70280379</v>
      </c>
      <c r="J48" s="129">
        <v>586.18220427999995</v>
      </c>
      <c r="K48" s="129">
        <v>2411.3439247800002</v>
      </c>
      <c r="L48" s="129">
        <v>7997.72047243</v>
      </c>
      <c r="M48" s="129">
        <v>1023.09552968</v>
      </c>
      <c r="N48" s="129">
        <v>11.07466857</v>
      </c>
      <c r="O48" s="129">
        <v>47.436248650000003</v>
      </c>
      <c r="P48" s="129">
        <v>964.58461246000002</v>
      </c>
      <c r="Q48" s="129">
        <v>6974.6249427499997</v>
      </c>
      <c r="R48" s="129">
        <v>107.65550517</v>
      </c>
      <c r="S48" s="129">
        <v>189.45368755000001</v>
      </c>
      <c r="T48" s="129">
        <v>6677.5157500300002</v>
      </c>
      <c r="U48" s="129">
        <v>317.29260133999998</v>
      </c>
      <c r="V48" s="129">
        <v>6877.0380533199996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15719.383553019999</v>
      </c>
      <c r="C49" s="129">
        <v>7042.1235771700003</v>
      </c>
      <c r="D49" s="129">
        <v>3574.8498735799999</v>
      </c>
      <c r="E49" s="129">
        <v>1801.24847697</v>
      </c>
      <c r="F49" s="129">
        <v>1037.9319673699999</v>
      </c>
      <c r="G49" s="129">
        <v>735.66942924</v>
      </c>
      <c r="H49" s="129">
        <v>3467.27370359</v>
      </c>
      <c r="I49" s="129">
        <v>155.67411132999999</v>
      </c>
      <c r="J49" s="129">
        <v>643.55039453999996</v>
      </c>
      <c r="K49" s="129">
        <v>2668.0491977199999</v>
      </c>
      <c r="L49" s="129">
        <v>8359.5686189600001</v>
      </c>
      <c r="M49" s="129">
        <v>994.74017229000003</v>
      </c>
      <c r="N49" s="129">
        <v>11.047379189999999</v>
      </c>
      <c r="O49" s="129">
        <v>35.95669462</v>
      </c>
      <c r="P49" s="129">
        <v>947.73609848000001</v>
      </c>
      <c r="Q49" s="129">
        <v>7364.8284466699997</v>
      </c>
      <c r="R49" s="129">
        <v>98.520762410000003</v>
      </c>
      <c r="S49" s="129">
        <v>124.82619319</v>
      </c>
      <c r="T49" s="129">
        <v>7141.4814910699997</v>
      </c>
      <c r="U49" s="129">
        <v>317.69135689000001</v>
      </c>
      <c r="V49" s="129">
        <v>7187.2227013199999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16086.615092690001</v>
      </c>
      <c r="C50" s="129">
        <v>7238.7387688500003</v>
      </c>
      <c r="D50" s="129">
        <v>3650.9622265799999</v>
      </c>
      <c r="E50" s="129">
        <v>1846.72879706</v>
      </c>
      <c r="F50" s="129">
        <v>1050.5694083400001</v>
      </c>
      <c r="G50" s="129">
        <v>753.66402117999996</v>
      </c>
      <c r="H50" s="129">
        <v>3587.7765422699999</v>
      </c>
      <c r="I50" s="129">
        <v>156.10818071</v>
      </c>
      <c r="J50" s="129">
        <v>642.85991888000001</v>
      </c>
      <c r="K50" s="129">
        <v>2788.8084426800001</v>
      </c>
      <c r="L50" s="129">
        <v>8523.0558289100009</v>
      </c>
      <c r="M50" s="129">
        <v>985.42196392000005</v>
      </c>
      <c r="N50" s="129">
        <v>20.239588359999999</v>
      </c>
      <c r="O50" s="129">
        <v>36.426402840000002</v>
      </c>
      <c r="P50" s="129">
        <v>928.75597272000005</v>
      </c>
      <c r="Q50" s="129">
        <v>7537.6338649899999</v>
      </c>
      <c r="R50" s="129">
        <v>84.059809540000003</v>
      </c>
      <c r="S50" s="129">
        <v>151.85667924000001</v>
      </c>
      <c r="T50" s="129">
        <v>7301.7173762100001</v>
      </c>
      <c r="U50" s="129">
        <v>324.82049493</v>
      </c>
      <c r="V50" s="129">
        <v>7335.4124018399998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16367.058175280001</v>
      </c>
      <c r="C51" s="129">
        <v>7217.9702829899998</v>
      </c>
      <c r="D51" s="129">
        <v>3619.9622401900001</v>
      </c>
      <c r="E51" s="129">
        <v>1844.8120510799999</v>
      </c>
      <c r="F51" s="129">
        <v>1035.3582249200001</v>
      </c>
      <c r="G51" s="129">
        <v>739.79196419000004</v>
      </c>
      <c r="H51" s="129">
        <v>3598.0080428000001</v>
      </c>
      <c r="I51" s="129">
        <v>132.91486409000001</v>
      </c>
      <c r="J51" s="129">
        <v>659.03499893000003</v>
      </c>
      <c r="K51" s="129">
        <v>2806.05817978</v>
      </c>
      <c r="L51" s="129">
        <v>8826.1006178700009</v>
      </c>
      <c r="M51" s="129">
        <v>991.40035446000002</v>
      </c>
      <c r="N51" s="129">
        <v>24.69804156</v>
      </c>
      <c r="O51" s="129">
        <v>41.2956292</v>
      </c>
      <c r="P51" s="129">
        <v>925.40668370000003</v>
      </c>
      <c r="Q51" s="129">
        <v>7834.7002634099999</v>
      </c>
      <c r="R51" s="129">
        <v>114.94272795000001</v>
      </c>
      <c r="S51" s="129">
        <v>194.92446237999999</v>
      </c>
      <c r="T51" s="129">
        <v>7524.8330730799998</v>
      </c>
      <c r="U51" s="129">
        <v>322.98727442000001</v>
      </c>
      <c r="V51" s="129">
        <v>7317.4177620500004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16230.63166155</v>
      </c>
      <c r="C52" s="129">
        <v>7122.2287926899999</v>
      </c>
      <c r="D52" s="129">
        <v>3607.1638131</v>
      </c>
      <c r="E52" s="129">
        <v>1843.0041219100001</v>
      </c>
      <c r="F52" s="129">
        <v>1012.83287187</v>
      </c>
      <c r="G52" s="129">
        <v>751.32681932000003</v>
      </c>
      <c r="H52" s="129">
        <v>3515.0649795899999</v>
      </c>
      <c r="I52" s="129">
        <v>133.67587252000001</v>
      </c>
      <c r="J52" s="129">
        <v>596.64785612000003</v>
      </c>
      <c r="K52" s="129">
        <v>2784.74125095</v>
      </c>
      <c r="L52" s="129">
        <v>8788.8175123199999</v>
      </c>
      <c r="M52" s="129">
        <v>971.5542858</v>
      </c>
      <c r="N52" s="129">
        <v>31.46824183</v>
      </c>
      <c r="O52" s="129">
        <v>29.31402645</v>
      </c>
      <c r="P52" s="129">
        <v>910.77201751999996</v>
      </c>
      <c r="Q52" s="129">
        <v>7817.26322652</v>
      </c>
      <c r="R52" s="129">
        <v>135.51642473000001</v>
      </c>
      <c r="S52" s="129">
        <v>130.11047264000001</v>
      </c>
      <c r="T52" s="129">
        <v>7551.6363291500002</v>
      </c>
      <c r="U52" s="129">
        <v>319.58535654000002</v>
      </c>
      <c r="V52" s="129">
        <v>7161.4758393700004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16272.30488114</v>
      </c>
      <c r="C53" s="129">
        <v>7114.0722115199997</v>
      </c>
      <c r="D53" s="129">
        <v>3587.6591928900002</v>
      </c>
      <c r="E53" s="129">
        <v>1863.8070211100001</v>
      </c>
      <c r="F53" s="129">
        <v>978.92401616999996</v>
      </c>
      <c r="G53" s="129">
        <v>744.92815560999998</v>
      </c>
      <c r="H53" s="129">
        <v>3526.4130186299999</v>
      </c>
      <c r="I53" s="129">
        <v>136.42182618000001</v>
      </c>
      <c r="J53" s="129">
        <v>603.47563867999997</v>
      </c>
      <c r="K53" s="129">
        <v>2786.5155537700002</v>
      </c>
      <c r="L53" s="129">
        <v>8848.6069631299997</v>
      </c>
      <c r="M53" s="129">
        <v>936.95967125000004</v>
      </c>
      <c r="N53" s="129">
        <v>31.072732290000001</v>
      </c>
      <c r="O53" s="129">
        <v>29.440199150000002</v>
      </c>
      <c r="P53" s="129">
        <v>876.44673981000005</v>
      </c>
      <c r="Q53" s="129">
        <v>7911.64729188</v>
      </c>
      <c r="R53" s="129">
        <v>144.01571372000001</v>
      </c>
      <c r="S53" s="129">
        <v>114.15064836000001</v>
      </c>
      <c r="T53" s="129">
        <v>7653.4809298</v>
      </c>
      <c r="U53" s="129">
        <v>309.62570649000003</v>
      </c>
      <c r="V53" s="129">
        <v>7316.2154516999999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17651.25600139</v>
      </c>
      <c r="C54" s="129">
        <v>7564.8014051600003</v>
      </c>
      <c r="D54" s="129">
        <v>3595.5434328800002</v>
      </c>
      <c r="E54" s="129">
        <v>1876.36499177</v>
      </c>
      <c r="F54" s="129">
        <v>973.22335272999999</v>
      </c>
      <c r="G54" s="129">
        <v>745.95508838000001</v>
      </c>
      <c r="H54" s="129">
        <v>3969.2579722800001</v>
      </c>
      <c r="I54" s="129">
        <v>152.85595918999999</v>
      </c>
      <c r="J54" s="129">
        <v>663.75666674000001</v>
      </c>
      <c r="K54" s="129">
        <v>3152.6453463500002</v>
      </c>
      <c r="L54" s="129">
        <v>9762.7646893000001</v>
      </c>
      <c r="M54" s="129">
        <v>977.18005498000002</v>
      </c>
      <c r="N54" s="129">
        <v>30.446228659999999</v>
      </c>
      <c r="O54" s="129">
        <v>67.321200250000004</v>
      </c>
      <c r="P54" s="129">
        <v>879.41262606999999</v>
      </c>
      <c r="Q54" s="129">
        <v>8785.5846343199992</v>
      </c>
      <c r="R54" s="129">
        <v>162.66829701</v>
      </c>
      <c r="S54" s="129">
        <v>96.081545309999996</v>
      </c>
      <c r="T54" s="129">
        <v>8526.8347919999997</v>
      </c>
      <c r="U54" s="129">
        <v>323.68990693000001</v>
      </c>
      <c r="V54" s="129">
        <v>8075.4193080599998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16832.576316250001</v>
      </c>
      <c r="C55" s="129">
        <v>7255.1196961300002</v>
      </c>
      <c r="D55" s="129">
        <v>3622.1281649900002</v>
      </c>
      <c r="E55" s="129">
        <v>1894.8096853</v>
      </c>
      <c r="F55" s="129">
        <v>980.27017354999998</v>
      </c>
      <c r="G55" s="129">
        <v>747.04830614000002</v>
      </c>
      <c r="H55" s="129">
        <v>3632.99153114</v>
      </c>
      <c r="I55" s="129">
        <v>112.58671339</v>
      </c>
      <c r="J55" s="129">
        <v>605.06450319999999</v>
      </c>
      <c r="K55" s="129">
        <v>2915.3403145500001</v>
      </c>
      <c r="L55" s="129">
        <v>9264.4403056600004</v>
      </c>
      <c r="M55" s="129">
        <v>972.08891906999997</v>
      </c>
      <c r="N55" s="129">
        <v>25.084333189999999</v>
      </c>
      <c r="O55" s="129">
        <v>72.587420890000004</v>
      </c>
      <c r="P55" s="129">
        <v>874.41716498999995</v>
      </c>
      <c r="Q55" s="129">
        <v>8292.3513865900004</v>
      </c>
      <c r="R55" s="129">
        <v>134.66484861000001</v>
      </c>
      <c r="S55" s="129">
        <v>112.90972528</v>
      </c>
      <c r="T55" s="129">
        <v>8044.7768126999999</v>
      </c>
      <c r="U55" s="129">
        <v>313.01631445999999</v>
      </c>
      <c r="V55" s="129">
        <v>7660.91249917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16545.73444462</v>
      </c>
      <c r="C56" s="129">
        <v>7119.07848457</v>
      </c>
      <c r="D56" s="129">
        <v>3588.1376499200001</v>
      </c>
      <c r="E56" s="129">
        <v>1890.5450687</v>
      </c>
      <c r="F56" s="129">
        <v>959.50771975999999</v>
      </c>
      <c r="G56" s="129">
        <v>738.08486145999996</v>
      </c>
      <c r="H56" s="129">
        <v>3530.9408346499999</v>
      </c>
      <c r="I56" s="129">
        <v>102.05070089</v>
      </c>
      <c r="J56" s="129">
        <v>596.75062903000003</v>
      </c>
      <c r="K56" s="129">
        <v>2832.1395047300002</v>
      </c>
      <c r="L56" s="129">
        <v>9118.0489104200005</v>
      </c>
      <c r="M56" s="129">
        <v>956.09915117000003</v>
      </c>
      <c r="N56" s="129">
        <v>31.42247661</v>
      </c>
      <c r="O56" s="129">
        <v>57.689955230000002</v>
      </c>
      <c r="P56" s="129">
        <v>866.98671933000003</v>
      </c>
      <c r="Q56" s="129">
        <v>8161.9497592500002</v>
      </c>
      <c r="R56" s="129">
        <v>158.19586097000001</v>
      </c>
      <c r="S56" s="129">
        <v>84.230559060000004</v>
      </c>
      <c r="T56" s="129">
        <v>7919.5233392199998</v>
      </c>
      <c r="U56" s="129">
        <v>308.60704963000001</v>
      </c>
      <c r="V56" s="129">
        <v>7733.7608712199999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18006.132473080001</v>
      </c>
      <c r="C57" s="129">
        <v>7580.5257356800003</v>
      </c>
      <c r="D57" s="129">
        <v>3597.0984366600001</v>
      </c>
      <c r="E57" s="129">
        <v>1902.0638566</v>
      </c>
      <c r="F57" s="129">
        <v>942.01063089000002</v>
      </c>
      <c r="G57" s="129">
        <v>753.02394917000004</v>
      </c>
      <c r="H57" s="129">
        <v>3983.4272990200002</v>
      </c>
      <c r="I57" s="129">
        <v>115.88978767</v>
      </c>
      <c r="J57" s="129">
        <v>688.79061437999997</v>
      </c>
      <c r="K57" s="129">
        <v>3178.7468969699999</v>
      </c>
      <c r="L57" s="129">
        <v>10128.87399602</v>
      </c>
      <c r="M57" s="129">
        <v>924.77457179999999</v>
      </c>
      <c r="N57" s="129">
        <v>30.96649708</v>
      </c>
      <c r="O57" s="129">
        <v>54.258080530000001</v>
      </c>
      <c r="P57" s="129">
        <v>839.54999419000001</v>
      </c>
      <c r="Q57" s="129">
        <v>9204.0994242199995</v>
      </c>
      <c r="R57" s="129">
        <v>190.83772599</v>
      </c>
      <c r="S57" s="129">
        <v>88.860214369999994</v>
      </c>
      <c r="T57" s="129">
        <v>8924.4014838599996</v>
      </c>
      <c r="U57" s="129">
        <v>296.73274137999999</v>
      </c>
      <c r="V57" s="129">
        <v>8533.7385421199997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18418.505676510002</v>
      </c>
      <c r="C58" s="129">
        <v>7691.9920393900002</v>
      </c>
      <c r="D58" s="129">
        <v>3599.0150798499999</v>
      </c>
      <c r="E58" s="129">
        <v>1901.94845229</v>
      </c>
      <c r="F58" s="129">
        <v>957.47084699000004</v>
      </c>
      <c r="G58" s="129">
        <v>739.59578056999999</v>
      </c>
      <c r="H58" s="129">
        <v>4092.9769595399998</v>
      </c>
      <c r="I58" s="129">
        <v>128.55252331</v>
      </c>
      <c r="J58" s="129">
        <v>728.8218875</v>
      </c>
      <c r="K58" s="129">
        <v>3235.6025487299999</v>
      </c>
      <c r="L58" s="129">
        <v>10426.01858838</v>
      </c>
      <c r="M58" s="129">
        <v>919.14822376999996</v>
      </c>
      <c r="N58" s="129">
        <v>31.247418870000001</v>
      </c>
      <c r="O58" s="129">
        <v>54.332795900000001</v>
      </c>
      <c r="P58" s="129">
        <v>833.56800899999996</v>
      </c>
      <c r="Q58" s="129">
        <v>9506.8703646100003</v>
      </c>
      <c r="R58" s="129">
        <v>184.38677852000001</v>
      </c>
      <c r="S58" s="129">
        <v>93.400287599999999</v>
      </c>
      <c r="T58" s="129">
        <v>9229.0832984900007</v>
      </c>
      <c r="U58" s="129">
        <v>300.49504874000002</v>
      </c>
      <c r="V58" s="129">
        <v>8856.5167792400007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18327.894148619998</v>
      </c>
      <c r="C59" s="129">
        <v>7443.6293115600001</v>
      </c>
      <c r="D59" s="129">
        <v>3332.2450986200001</v>
      </c>
      <c r="E59" s="129">
        <v>1662.60212609</v>
      </c>
      <c r="F59" s="129">
        <v>936.65368363000005</v>
      </c>
      <c r="G59" s="129">
        <v>732.98928890000002</v>
      </c>
      <c r="H59" s="129">
        <v>4111.38421294</v>
      </c>
      <c r="I59" s="129">
        <v>121.80910206</v>
      </c>
      <c r="J59" s="129">
        <v>745.13037880000002</v>
      </c>
      <c r="K59" s="129">
        <v>3244.44473208</v>
      </c>
      <c r="L59" s="129">
        <v>10584.98944902</v>
      </c>
      <c r="M59" s="129">
        <v>923.51731137000002</v>
      </c>
      <c r="N59" s="129">
        <v>30.832808880000002</v>
      </c>
      <c r="O59" s="129">
        <v>55.57132739</v>
      </c>
      <c r="P59" s="129">
        <v>837.11317510000003</v>
      </c>
      <c r="Q59" s="129">
        <v>9661.4721376500001</v>
      </c>
      <c r="R59" s="129">
        <v>183.84251237000001</v>
      </c>
      <c r="S59" s="129">
        <v>94.210038659999995</v>
      </c>
      <c r="T59" s="129">
        <v>9383.4195866200007</v>
      </c>
      <c r="U59" s="129">
        <v>299.27538804</v>
      </c>
      <c r="V59" s="129">
        <v>8936.8415363000004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28059.699068329999</v>
      </c>
      <c r="C60" s="129">
        <v>10395.033251680001</v>
      </c>
      <c r="D60" s="129">
        <v>3347.7832646100001</v>
      </c>
      <c r="E60" s="129">
        <v>1677.86344966</v>
      </c>
      <c r="F60" s="129">
        <v>926.28345920000004</v>
      </c>
      <c r="G60" s="129">
        <v>743.63635575000001</v>
      </c>
      <c r="H60" s="129">
        <v>7047.2499870700003</v>
      </c>
      <c r="I60" s="129">
        <v>209.20285676</v>
      </c>
      <c r="J60" s="129">
        <v>1281.7950956</v>
      </c>
      <c r="K60" s="129">
        <v>5556.2520347099999</v>
      </c>
      <c r="L60" s="129">
        <v>17252.96080809</v>
      </c>
      <c r="M60" s="129">
        <v>945.30009745999996</v>
      </c>
      <c r="N60" s="129">
        <v>30.493962509999999</v>
      </c>
      <c r="O60" s="129">
        <v>59.595426179999997</v>
      </c>
      <c r="P60" s="129">
        <v>855.21070877</v>
      </c>
      <c r="Q60" s="129">
        <v>16307.66071063</v>
      </c>
      <c r="R60" s="129">
        <v>225.24705695</v>
      </c>
      <c r="S60" s="129">
        <v>156.80102091000001</v>
      </c>
      <c r="T60" s="129">
        <v>15925.61263277</v>
      </c>
      <c r="U60" s="129">
        <v>411.70500856000001</v>
      </c>
      <c r="V60" s="129">
        <v>14230.43549846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23792.00649372</v>
      </c>
      <c r="C61" s="129">
        <v>9072.0463241899997</v>
      </c>
      <c r="D61" s="129">
        <v>3307.7186812099999</v>
      </c>
      <c r="E61" s="129">
        <v>1714.4427888099999</v>
      </c>
      <c r="F61" s="129">
        <v>847.60621727</v>
      </c>
      <c r="G61" s="129">
        <v>745.66967512999997</v>
      </c>
      <c r="H61" s="129">
        <v>5764.3276429799998</v>
      </c>
      <c r="I61" s="129">
        <v>167.03918773000001</v>
      </c>
      <c r="J61" s="129">
        <v>994.05066733000001</v>
      </c>
      <c r="K61" s="129">
        <v>4603.2377879200003</v>
      </c>
      <c r="L61" s="129">
        <v>14432.90000487</v>
      </c>
      <c r="M61" s="129">
        <v>1014.87512247</v>
      </c>
      <c r="N61" s="129">
        <v>31.403209619999998</v>
      </c>
      <c r="O61" s="129">
        <v>60.150343720000002</v>
      </c>
      <c r="P61" s="129">
        <v>923.32156912999994</v>
      </c>
      <c r="Q61" s="129">
        <v>13418.024882399999</v>
      </c>
      <c r="R61" s="129">
        <v>225.84180764000001</v>
      </c>
      <c r="S61" s="129">
        <v>132.10984764</v>
      </c>
      <c r="T61" s="129">
        <v>13060.07322712</v>
      </c>
      <c r="U61" s="129">
        <v>287.06016466</v>
      </c>
      <c r="V61" s="129">
        <v>11841.151062200001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21695.342180299998</v>
      </c>
      <c r="C62" s="129">
        <v>8445.2256142999995</v>
      </c>
      <c r="D62" s="129">
        <v>3321.2297675499999</v>
      </c>
      <c r="E62" s="129">
        <v>1707.74668509</v>
      </c>
      <c r="F62" s="129">
        <v>855.88653396999996</v>
      </c>
      <c r="G62" s="129">
        <v>757.59654849000003</v>
      </c>
      <c r="H62" s="129">
        <v>5123.9958467500001</v>
      </c>
      <c r="I62" s="129">
        <v>149.65500281000001</v>
      </c>
      <c r="J62" s="129">
        <v>895.39935304000005</v>
      </c>
      <c r="K62" s="129">
        <v>4078.9414909000002</v>
      </c>
      <c r="L62" s="129">
        <v>12984.57101096</v>
      </c>
      <c r="M62" s="129">
        <v>1037.7788319399999</v>
      </c>
      <c r="N62" s="129">
        <v>16.991122990000001</v>
      </c>
      <c r="O62" s="129">
        <v>59.6268672</v>
      </c>
      <c r="P62" s="129">
        <v>961.16084175000003</v>
      </c>
      <c r="Q62" s="129">
        <v>11946.79217902</v>
      </c>
      <c r="R62" s="129">
        <v>204.69407214</v>
      </c>
      <c r="S62" s="129">
        <v>119.91590633</v>
      </c>
      <c r="T62" s="129">
        <v>11622.18220055</v>
      </c>
      <c r="U62" s="129">
        <v>265.54555504000001</v>
      </c>
      <c r="V62" s="129">
        <v>10669.22385113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18696.731060319999</v>
      </c>
      <c r="C63" s="129">
        <v>7494.3136666399996</v>
      </c>
      <c r="D63" s="129">
        <v>3037.3795245900001</v>
      </c>
      <c r="E63" s="129">
        <v>1486.0058320000001</v>
      </c>
      <c r="F63" s="129">
        <v>756.44920440999999</v>
      </c>
      <c r="G63" s="129">
        <v>794.92448818000003</v>
      </c>
      <c r="H63" s="129">
        <v>4456.9341420500004</v>
      </c>
      <c r="I63" s="129">
        <v>101.12291225</v>
      </c>
      <c r="J63" s="129">
        <v>736.77154601999996</v>
      </c>
      <c r="K63" s="129">
        <v>3619.0396837799999</v>
      </c>
      <c r="L63" s="129">
        <v>10942.68415798</v>
      </c>
      <c r="M63" s="129">
        <v>1023.339637</v>
      </c>
      <c r="N63" s="129">
        <v>17.032734789999999</v>
      </c>
      <c r="O63" s="129">
        <v>59.775603169999997</v>
      </c>
      <c r="P63" s="129">
        <v>946.53129904000002</v>
      </c>
      <c r="Q63" s="129">
        <v>9919.3445209799993</v>
      </c>
      <c r="R63" s="129">
        <v>205.42172651999999</v>
      </c>
      <c r="S63" s="129">
        <v>102.74533028</v>
      </c>
      <c r="T63" s="129">
        <v>9611.1774641800002</v>
      </c>
      <c r="U63" s="129">
        <v>259.73323570000002</v>
      </c>
      <c r="V63" s="129">
        <v>10132.067895980001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18637.88011686</v>
      </c>
      <c r="C64" s="129">
        <v>7518.68605097</v>
      </c>
      <c r="D64" s="129">
        <v>3055.0270517099998</v>
      </c>
      <c r="E64" s="129">
        <v>1479.3345651100001</v>
      </c>
      <c r="F64" s="129">
        <v>757.77347219000001</v>
      </c>
      <c r="G64" s="129">
        <v>817.91901441000005</v>
      </c>
      <c r="H64" s="129">
        <v>4463.6589992600002</v>
      </c>
      <c r="I64" s="129">
        <v>101.13079859</v>
      </c>
      <c r="J64" s="129">
        <v>748.86697331000005</v>
      </c>
      <c r="K64" s="129">
        <v>3613.6612273599999</v>
      </c>
      <c r="L64" s="129">
        <v>10865.30212753</v>
      </c>
      <c r="M64" s="129">
        <v>1043.25552586</v>
      </c>
      <c r="N64" s="129">
        <v>18.153806620000001</v>
      </c>
      <c r="O64" s="129">
        <v>60.615504739999999</v>
      </c>
      <c r="P64" s="129">
        <v>964.48621449999996</v>
      </c>
      <c r="Q64" s="129">
        <v>9822.0466016699993</v>
      </c>
      <c r="R64" s="129">
        <v>227.61662519000001</v>
      </c>
      <c r="S64" s="129">
        <v>103.62398962</v>
      </c>
      <c r="T64" s="129">
        <v>9490.8059868599994</v>
      </c>
      <c r="U64" s="129">
        <v>253.89193836000001</v>
      </c>
      <c r="V64" s="129">
        <v>10005.21623563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18892.006618480002</v>
      </c>
      <c r="C65" s="129">
        <v>7599.1823180299998</v>
      </c>
      <c r="D65" s="129">
        <v>3051.9632036200001</v>
      </c>
      <c r="E65" s="129">
        <v>1470.00601598</v>
      </c>
      <c r="F65" s="129">
        <v>828.37634316000003</v>
      </c>
      <c r="G65" s="129">
        <v>753.58084448</v>
      </c>
      <c r="H65" s="129">
        <v>4547.2191144099997</v>
      </c>
      <c r="I65" s="129">
        <v>104.13886460000001</v>
      </c>
      <c r="J65" s="129">
        <v>942.28092148999997</v>
      </c>
      <c r="K65" s="129">
        <v>3500.7993283199999</v>
      </c>
      <c r="L65" s="129">
        <v>11044.66606533</v>
      </c>
      <c r="M65" s="129">
        <v>1047.7167098299999</v>
      </c>
      <c r="N65" s="129">
        <v>18.309272679999999</v>
      </c>
      <c r="O65" s="129">
        <v>60.781338290000001</v>
      </c>
      <c r="P65" s="129">
        <v>968.62609885999996</v>
      </c>
      <c r="Q65" s="129">
        <v>9996.9493555000008</v>
      </c>
      <c r="R65" s="129">
        <v>236.06579568000001</v>
      </c>
      <c r="S65" s="129">
        <v>106.85774542999999</v>
      </c>
      <c r="T65" s="129">
        <v>9654.0258143899991</v>
      </c>
      <c r="U65" s="129">
        <v>248.15823512</v>
      </c>
      <c r="V65" s="129">
        <v>10113.88002409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18475.167337449999</v>
      </c>
      <c r="C66" s="129">
        <v>7437.7444790700001</v>
      </c>
      <c r="D66" s="129">
        <v>3008.1223409600002</v>
      </c>
      <c r="E66" s="129">
        <v>1403.02371664</v>
      </c>
      <c r="F66" s="129">
        <v>838.10394215999997</v>
      </c>
      <c r="G66" s="129">
        <v>766.99468216000002</v>
      </c>
      <c r="H66" s="129">
        <v>4429.6221381100004</v>
      </c>
      <c r="I66" s="129">
        <v>101.60174157</v>
      </c>
      <c r="J66" s="129">
        <v>927.58364043999995</v>
      </c>
      <c r="K66" s="129">
        <v>3400.4367560999999</v>
      </c>
      <c r="L66" s="129">
        <v>10796.878401960001</v>
      </c>
      <c r="M66" s="129">
        <v>1050.8508274999999</v>
      </c>
      <c r="N66" s="129">
        <v>17.641210869999998</v>
      </c>
      <c r="O66" s="129">
        <v>61.161124870000002</v>
      </c>
      <c r="P66" s="129">
        <v>972.04849176000005</v>
      </c>
      <c r="Q66" s="129">
        <v>9746.0275744600003</v>
      </c>
      <c r="R66" s="129">
        <v>229.74916245</v>
      </c>
      <c r="S66" s="129">
        <v>105.93150496</v>
      </c>
      <c r="T66" s="129">
        <v>9410.3469070499996</v>
      </c>
      <c r="U66" s="129">
        <v>240.54445641999999</v>
      </c>
      <c r="V66" s="129">
        <v>9856.5275341600009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18469.804692810001</v>
      </c>
      <c r="C67" s="129">
        <v>7411.6069847899998</v>
      </c>
      <c r="D67" s="129">
        <v>2979.3022925400001</v>
      </c>
      <c r="E67" s="129">
        <v>1389.3998885200001</v>
      </c>
      <c r="F67" s="129">
        <v>846.02665763000005</v>
      </c>
      <c r="G67" s="129">
        <v>743.87574639000002</v>
      </c>
      <c r="H67" s="129">
        <v>4432.3046922499998</v>
      </c>
      <c r="I67" s="129">
        <v>102.86700150999999</v>
      </c>
      <c r="J67" s="129">
        <v>939.83096737000005</v>
      </c>
      <c r="K67" s="129">
        <v>3389.6067233700001</v>
      </c>
      <c r="L67" s="129">
        <v>10816.23565732</v>
      </c>
      <c r="M67" s="129">
        <v>1056.7006696000001</v>
      </c>
      <c r="N67" s="129">
        <v>17.64004632</v>
      </c>
      <c r="O67" s="129">
        <v>61.928964139999998</v>
      </c>
      <c r="P67" s="129">
        <v>977.13165914000001</v>
      </c>
      <c r="Q67" s="129">
        <v>9759.5349877200006</v>
      </c>
      <c r="R67" s="129">
        <v>235.86559159000001</v>
      </c>
      <c r="S67" s="129">
        <v>111.56964022</v>
      </c>
      <c r="T67" s="129">
        <v>9412.0997559099997</v>
      </c>
      <c r="U67" s="129">
        <v>241.96205069999999</v>
      </c>
      <c r="V67" s="129">
        <v>9938.0547325299995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19210.582240619999</v>
      </c>
      <c r="C68" s="129">
        <v>7646.2894018500001</v>
      </c>
      <c r="D68" s="129">
        <v>2997.4411811499999</v>
      </c>
      <c r="E68" s="129">
        <v>1378.5980020300001</v>
      </c>
      <c r="F68" s="129">
        <v>850.08122978999995</v>
      </c>
      <c r="G68" s="129">
        <v>768.76194932999999</v>
      </c>
      <c r="H68" s="129">
        <v>4648.8482206999997</v>
      </c>
      <c r="I68" s="129">
        <v>109.85533030000001</v>
      </c>
      <c r="J68" s="129">
        <v>1002.52385201</v>
      </c>
      <c r="K68" s="129">
        <v>3536.4690383900002</v>
      </c>
      <c r="L68" s="129">
        <v>11317.971394149999</v>
      </c>
      <c r="M68" s="129">
        <v>1066.9310081000001</v>
      </c>
      <c r="N68" s="129">
        <v>18.050902229999998</v>
      </c>
      <c r="O68" s="129">
        <v>63.119682740000002</v>
      </c>
      <c r="P68" s="129">
        <v>985.76042313000005</v>
      </c>
      <c r="Q68" s="129">
        <v>10251.040386049999</v>
      </c>
      <c r="R68" s="129">
        <v>253.46726231</v>
      </c>
      <c r="S68" s="129">
        <v>120.09860988</v>
      </c>
      <c r="T68" s="129">
        <v>9877.4745138599992</v>
      </c>
      <c r="U68" s="129">
        <v>246.32144461999999</v>
      </c>
      <c r="V68" s="129">
        <v>10357.76478481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19786.029727559999</v>
      </c>
      <c r="C69" s="129">
        <v>7752.3697708600002</v>
      </c>
      <c r="D69" s="129">
        <v>3019.3475978500001</v>
      </c>
      <c r="E69" s="129">
        <v>1385.7182318299999</v>
      </c>
      <c r="F69" s="129">
        <v>856.74227972999995</v>
      </c>
      <c r="G69" s="129">
        <v>776.88708628999996</v>
      </c>
      <c r="H69" s="129">
        <v>4733.0221730100002</v>
      </c>
      <c r="I69" s="129">
        <v>114.67536250000001</v>
      </c>
      <c r="J69" s="129">
        <v>1043.7179390700001</v>
      </c>
      <c r="K69" s="129">
        <v>3574.6288714399998</v>
      </c>
      <c r="L69" s="129">
        <v>11789.306839340001</v>
      </c>
      <c r="M69" s="129">
        <v>1082.3122349600001</v>
      </c>
      <c r="N69" s="129">
        <v>18.324901359999998</v>
      </c>
      <c r="O69" s="129">
        <v>63.613811660000003</v>
      </c>
      <c r="P69" s="129">
        <v>1000.37352194</v>
      </c>
      <c r="Q69" s="129">
        <v>10706.994604379999</v>
      </c>
      <c r="R69" s="129">
        <v>284.12549623000001</v>
      </c>
      <c r="S69" s="129">
        <v>138.91712344000001</v>
      </c>
      <c r="T69" s="129">
        <v>10283.95198471</v>
      </c>
      <c r="U69" s="129">
        <v>244.35311736</v>
      </c>
      <c r="V69" s="129">
        <v>10686.587748960001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17846.58083087</v>
      </c>
      <c r="C70" s="129">
        <v>7408.4773699300003</v>
      </c>
      <c r="D70" s="129">
        <v>2975.8249116000002</v>
      </c>
      <c r="E70" s="129">
        <v>1388.3983756</v>
      </c>
      <c r="F70" s="129">
        <v>805.60420392000003</v>
      </c>
      <c r="G70" s="129">
        <v>781.82233208000002</v>
      </c>
      <c r="H70" s="129">
        <v>4432.6524583299997</v>
      </c>
      <c r="I70" s="129">
        <v>90.850110740000005</v>
      </c>
      <c r="J70" s="129">
        <v>581.70207389999996</v>
      </c>
      <c r="K70" s="129">
        <v>3760.10027369</v>
      </c>
      <c r="L70" s="129">
        <v>10217.23822463</v>
      </c>
      <c r="M70" s="129">
        <v>1170.5456419499999</v>
      </c>
      <c r="N70" s="129">
        <v>7.9751363700000004</v>
      </c>
      <c r="O70" s="129">
        <v>67.007234690000004</v>
      </c>
      <c r="P70" s="129">
        <v>1095.56327089</v>
      </c>
      <c r="Q70" s="129">
        <v>9046.6925826799998</v>
      </c>
      <c r="R70" s="129">
        <v>316.71548604999998</v>
      </c>
      <c r="S70" s="129">
        <v>51.414100380000001</v>
      </c>
      <c r="T70" s="129">
        <v>8678.5629962500007</v>
      </c>
      <c r="U70" s="129">
        <v>220.86523631</v>
      </c>
      <c r="V70" s="129">
        <v>6607.2684664999997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18414.422216949999</v>
      </c>
      <c r="C71" s="129">
        <v>7606.4841218800002</v>
      </c>
      <c r="D71" s="129">
        <v>2974.9709524700002</v>
      </c>
      <c r="E71" s="129">
        <v>1401.63468887</v>
      </c>
      <c r="F71" s="129">
        <v>797.73669586000005</v>
      </c>
      <c r="G71" s="129">
        <v>775.59956774</v>
      </c>
      <c r="H71" s="129">
        <v>4631.51316941</v>
      </c>
      <c r="I71" s="129">
        <v>95.754921909999993</v>
      </c>
      <c r="J71" s="129">
        <v>601.82825319999995</v>
      </c>
      <c r="K71" s="129">
        <v>3933.9299943000001</v>
      </c>
      <c r="L71" s="129">
        <v>10579.37089147</v>
      </c>
      <c r="M71" s="129">
        <v>1169.3454200199999</v>
      </c>
      <c r="N71" s="129">
        <v>8.3571009099999998</v>
      </c>
      <c r="O71" s="129">
        <v>66.349652950000007</v>
      </c>
      <c r="P71" s="129">
        <v>1094.63866616</v>
      </c>
      <c r="Q71" s="129">
        <v>9410.0254714500006</v>
      </c>
      <c r="R71" s="129">
        <v>352.28393241999999</v>
      </c>
      <c r="S71" s="129">
        <v>53.656898320000003</v>
      </c>
      <c r="T71" s="129">
        <v>9004.0846407099998</v>
      </c>
      <c r="U71" s="129">
        <v>228.5672036</v>
      </c>
      <c r="V71" s="129">
        <v>9271.4119816599996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19345.577902320001</v>
      </c>
      <c r="C72" s="129">
        <v>7975.7992281699999</v>
      </c>
      <c r="D72" s="129">
        <v>3029.5253260600002</v>
      </c>
      <c r="E72" s="129">
        <v>1414.35104101</v>
      </c>
      <c r="F72" s="129">
        <v>833.36025529000005</v>
      </c>
      <c r="G72" s="129">
        <v>781.81402976000004</v>
      </c>
      <c r="H72" s="129">
        <v>4946.2739021099997</v>
      </c>
      <c r="I72" s="129">
        <v>103.25310073</v>
      </c>
      <c r="J72" s="129">
        <v>647.96775690000004</v>
      </c>
      <c r="K72" s="129">
        <v>4195.0530444799997</v>
      </c>
      <c r="L72" s="129">
        <v>11131.182476690001</v>
      </c>
      <c r="M72" s="129">
        <v>1258.89675472</v>
      </c>
      <c r="N72" s="129">
        <v>8.4501813099999996</v>
      </c>
      <c r="O72" s="129">
        <v>64.669308380000004</v>
      </c>
      <c r="P72" s="129">
        <v>1185.7772650300001</v>
      </c>
      <c r="Q72" s="129">
        <v>9872.2857219699999</v>
      </c>
      <c r="R72" s="129">
        <v>365.65104430000002</v>
      </c>
      <c r="S72" s="129">
        <v>57.950194340000003</v>
      </c>
      <c r="T72" s="129">
        <v>9448.6844833300001</v>
      </c>
      <c r="U72" s="129">
        <v>238.59619746000001</v>
      </c>
      <c r="V72" s="129">
        <v>9666.6196406899999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18149.441972699999</v>
      </c>
      <c r="C73" s="129">
        <v>7599.9520548099999</v>
      </c>
      <c r="D73" s="129">
        <v>3038.3418864300002</v>
      </c>
      <c r="E73" s="129">
        <v>1422.24271776</v>
      </c>
      <c r="F73" s="129">
        <v>839.47764597000003</v>
      </c>
      <c r="G73" s="129">
        <v>776.62152270000001</v>
      </c>
      <c r="H73" s="129">
        <v>4561.6101683799998</v>
      </c>
      <c r="I73" s="129">
        <v>102.00385395000001</v>
      </c>
      <c r="J73" s="129">
        <v>503.49967346</v>
      </c>
      <c r="K73" s="129">
        <v>3956.1066409700002</v>
      </c>
      <c r="L73" s="129">
        <v>10320.412662049999</v>
      </c>
      <c r="M73" s="129">
        <v>1263.51020262</v>
      </c>
      <c r="N73" s="129">
        <v>2.16001705</v>
      </c>
      <c r="O73" s="129">
        <v>65.354661890000003</v>
      </c>
      <c r="P73" s="129">
        <v>1195.9955236799999</v>
      </c>
      <c r="Q73" s="129">
        <v>9056.9024594300008</v>
      </c>
      <c r="R73" s="129">
        <v>250.39452587</v>
      </c>
      <c r="S73" s="129">
        <v>55.512343510000001</v>
      </c>
      <c r="T73" s="129">
        <v>8750.9955900500008</v>
      </c>
      <c r="U73" s="129">
        <v>229.07725583999999</v>
      </c>
      <c r="V73" s="129">
        <v>6654.6666296000003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17367.840326869999</v>
      </c>
      <c r="C74" s="129">
        <v>7325.1867180199997</v>
      </c>
      <c r="D74" s="129">
        <v>2992.4901542699999</v>
      </c>
      <c r="E74" s="129">
        <v>1327.5114404799999</v>
      </c>
      <c r="F74" s="129">
        <v>884.85779994999996</v>
      </c>
      <c r="G74" s="129">
        <v>780.12091383999996</v>
      </c>
      <c r="H74" s="129">
        <v>4332.6965637499998</v>
      </c>
      <c r="I74" s="129">
        <v>97.244150559999994</v>
      </c>
      <c r="J74" s="129">
        <v>482.6898463</v>
      </c>
      <c r="K74" s="129">
        <v>3752.76256689</v>
      </c>
      <c r="L74" s="129">
        <v>9827.4860850900004</v>
      </c>
      <c r="M74" s="129">
        <v>1267.05848283</v>
      </c>
      <c r="N74" s="129">
        <v>2.11748738</v>
      </c>
      <c r="O74" s="129">
        <v>73.528163699999993</v>
      </c>
      <c r="P74" s="129">
        <v>1191.4128317499999</v>
      </c>
      <c r="Q74" s="129">
        <v>8560.4276022600006</v>
      </c>
      <c r="R74" s="129">
        <v>241.1828227</v>
      </c>
      <c r="S74" s="129">
        <v>54.046221979999999</v>
      </c>
      <c r="T74" s="129">
        <v>8265.1985575800009</v>
      </c>
      <c r="U74" s="129">
        <v>215.16752375999999</v>
      </c>
      <c r="V74" s="129">
        <v>7575.86239183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17156.800763390002</v>
      </c>
      <c r="C75" s="129">
        <v>7303.0826899599997</v>
      </c>
      <c r="D75" s="129">
        <v>3015.7226853000002</v>
      </c>
      <c r="E75" s="129">
        <v>1404.52824771</v>
      </c>
      <c r="F75" s="129">
        <v>835.70053351000001</v>
      </c>
      <c r="G75" s="129">
        <v>775.49390407999999</v>
      </c>
      <c r="H75" s="129">
        <v>4287.3600046600004</v>
      </c>
      <c r="I75" s="129">
        <v>97.253583930000005</v>
      </c>
      <c r="J75" s="129">
        <v>483.65691167</v>
      </c>
      <c r="K75" s="129">
        <v>3706.4495090599999</v>
      </c>
      <c r="L75" s="129">
        <v>9643.1363708000008</v>
      </c>
      <c r="M75" s="129">
        <v>1256.23231437</v>
      </c>
      <c r="N75" s="129">
        <v>2.2515192100000001</v>
      </c>
      <c r="O75" s="129">
        <v>73.32980474</v>
      </c>
      <c r="P75" s="129">
        <v>1180.65099042</v>
      </c>
      <c r="Q75" s="129">
        <v>8386.9040564299994</v>
      </c>
      <c r="R75" s="129">
        <v>214.91696152</v>
      </c>
      <c r="S75" s="129">
        <v>52.70188065</v>
      </c>
      <c r="T75" s="129">
        <v>8119.2852142600004</v>
      </c>
      <c r="U75" s="129">
        <v>210.58170263</v>
      </c>
      <c r="V75" s="129">
        <v>7452.0558673200003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16721.2405416</v>
      </c>
      <c r="C76" s="129">
        <v>7171.5915257200004</v>
      </c>
      <c r="D76" s="129">
        <v>2992.4018513400001</v>
      </c>
      <c r="E76" s="129">
        <v>1403.16586282</v>
      </c>
      <c r="F76" s="129">
        <v>846.18376456999999</v>
      </c>
      <c r="G76" s="129">
        <v>743.05222394999998</v>
      </c>
      <c r="H76" s="129">
        <v>4179.1896743799998</v>
      </c>
      <c r="I76" s="129">
        <v>94.954195940000005</v>
      </c>
      <c r="J76" s="129">
        <v>478.89306857999998</v>
      </c>
      <c r="K76" s="129">
        <v>3605.3424098599999</v>
      </c>
      <c r="L76" s="129">
        <v>9341.3584880599992</v>
      </c>
      <c r="M76" s="129">
        <v>1245.61003609</v>
      </c>
      <c r="N76" s="129">
        <v>2.1903036999999999</v>
      </c>
      <c r="O76" s="129">
        <v>73.530214450000003</v>
      </c>
      <c r="P76" s="129">
        <v>1169.8895179399999</v>
      </c>
      <c r="Q76" s="129">
        <v>8095.7484519700001</v>
      </c>
      <c r="R76" s="129">
        <v>161.66395464999999</v>
      </c>
      <c r="S76" s="129">
        <v>52.037050379999997</v>
      </c>
      <c r="T76" s="129">
        <v>7882.0474469399996</v>
      </c>
      <c r="U76" s="129">
        <v>208.29052781999999</v>
      </c>
      <c r="V76" s="129">
        <v>7259.7960544999996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15934.13412402</v>
      </c>
      <c r="C77" s="129">
        <v>6927.7941628600001</v>
      </c>
      <c r="D77" s="129">
        <v>2899.8288423200001</v>
      </c>
      <c r="E77" s="129">
        <v>1367.9347765800001</v>
      </c>
      <c r="F77" s="129">
        <v>813.14574900000002</v>
      </c>
      <c r="G77" s="129">
        <v>718.74831673999995</v>
      </c>
      <c r="H77" s="129">
        <v>4027.96532054</v>
      </c>
      <c r="I77" s="129">
        <v>95.198086470000007</v>
      </c>
      <c r="J77" s="129">
        <v>465.73461313000001</v>
      </c>
      <c r="K77" s="129">
        <v>3467.03262094</v>
      </c>
      <c r="L77" s="129">
        <v>8802.6835777699998</v>
      </c>
      <c r="M77" s="129">
        <v>985.86935057999995</v>
      </c>
      <c r="N77" s="129">
        <v>6.2446327300000002</v>
      </c>
      <c r="O77" s="129">
        <v>87.596185160000005</v>
      </c>
      <c r="P77" s="129">
        <v>892.02853269000002</v>
      </c>
      <c r="Q77" s="129">
        <v>7816.8142271899997</v>
      </c>
      <c r="R77" s="129">
        <v>153.55551688</v>
      </c>
      <c r="S77" s="129">
        <v>54.223497680000001</v>
      </c>
      <c r="T77" s="129">
        <v>7609.0352126300004</v>
      </c>
      <c r="U77" s="129">
        <v>203.65638339</v>
      </c>
      <c r="V77" s="129">
        <v>6586.0546058099999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16219.48888361</v>
      </c>
      <c r="C78" s="129">
        <v>7084.4381132899998</v>
      </c>
      <c r="D78" s="129">
        <v>2963.67497736</v>
      </c>
      <c r="E78" s="129">
        <v>1421.82358157</v>
      </c>
      <c r="F78" s="129">
        <v>828.04838489999997</v>
      </c>
      <c r="G78" s="129">
        <v>713.80301089</v>
      </c>
      <c r="H78" s="129">
        <v>4120.7631359300003</v>
      </c>
      <c r="I78" s="129">
        <v>96.97462711</v>
      </c>
      <c r="J78" s="129">
        <v>477.99410184999999</v>
      </c>
      <c r="K78" s="129">
        <v>3545.7944069700002</v>
      </c>
      <c r="L78" s="129">
        <v>8933.7840202700008</v>
      </c>
      <c r="M78" s="129">
        <v>984.66524040000002</v>
      </c>
      <c r="N78" s="129">
        <v>6.6515851399999999</v>
      </c>
      <c r="O78" s="129">
        <v>89.704824239999994</v>
      </c>
      <c r="P78" s="129">
        <v>888.30883101999996</v>
      </c>
      <c r="Q78" s="129">
        <v>7949.1187798700003</v>
      </c>
      <c r="R78" s="129">
        <v>155.91831232999999</v>
      </c>
      <c r="S78" s="129">
        <v>54.075534779999998</v>
      </c>
      <c r="T78" s="129">
        <v>7739.1249327599999</v>
      </c>
      <c r="U78" s="129">
        <v>201.26675005000001</v>
      </c>
      <c r="V78" s="129">
        <v>6779.2452633700004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16175.729052729999</v>
      </c>
      <c r="C79" s="129">
        <v>7057.5576169799997</v>
      </c>
      <c r="D79" s="129">
        <v>2953.8310778</v>
      </c>
      <c r="E79" s="129">
        <v>1333.13798453</v>
      </c>
      <c r="F79" s="129">
        <v>912.02279567999994</v>
      </c>
      <c r="G79" s="129">
        <v>708.67029759000002</v>
      </c>
      <c r="H79" s="129">
        <v>4103.7265391800001</v>
      </c>
      <c r="I79" s="129">
        <v>97.555715210000002</v>
      </c>
      <c r="J79" s="129">
        <v>482.29429623999999</v>
      </c>
      <c r="K79" s="129">
        <v>3523.8765277299999</v>
      </c>
      <c r="L79" s="129">
        <v>8924.09703343</v>
      </c>
      <c r="M79" s="129">
        <v>1000.19412904</v>
      </c>
      <c r="N79" s="129">
        <v>5.9582296599999998</v>
      </c>
      <c r="O79" s="129">
        <v>91.00661126</v>
      </c>
      <c r="P79" s="129">
        <v>903.22928811999998</v>
      </c>
      <c r="Q79" s="129">
        <v>7923.90290439</v>
      </c>
      <c r="R79" s="129">
        <v>159.53872967000001</v>
      </c>
      <c r="S79" s="129">
        <v>54.302659079999998</v>
      </c>
      <c r="T79" s="129">
        <v>7710.0615156399999</v>
      </c>
      <c r="U79" s="129">
        <v>194.07440231999999</v>
      </c>
      <c r="V79" s="129">
        <v>6794.4555472000002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15898.96415014</v>
      </c>
      <c r="C80" s="129">
        <v>7047.1234409299996</v>
      </c>
      <c r="D80" s="129">
        <v>3036.89629616</v>
      </c>
      <c r="E80" s="129">
        <v>1401.04514376</v>
      </c>
      <c r="F80" s="129">
        <v>927.9141674</v>
      </c>
      <c r="G80" s="129">
        <v>707.93698500000005</v>
      </c>
      <c r="H80" s="129">
        <v>4010.22714477</v>
      </c>
      <c r="I80" s="129">
        <v>96.292472979999999</v>
      </c>
      <c r="J80" s="129">
        <v>471.52587983000001</v>
      </c>
      <c r="K80" s="129">
        <v>3442.4087919600001</v>
      </c>
      <c r="L80" s="129">
        <v>8659.5970196899998</v>
      </c>
      <c r="M80" s="129">
        <v>991.38398805999998</v>
      </c>
      <c r="N80" s="129">
        <v>5.9668775299999997</v>
      </c>
      <c r="O80" s="129">
        <v>93.019959220000004</v>
      </c>
      <c r="P80" s="129">
        <v>892.39715131000003</v>
      </c>
      <c r="Q80" s="129">
        <v>7668.2130316299999</v>
      </c>
      <c r="R80" s="129">
        <v>156.27591532</v>
      </c>
      <c r="S80" s="129">
        <v>53.522781500000001</v>
      </c>
      <c r="T80" s="129">
        <v>7458.4143348099997</v>
      </c>
      <c r="U80" s="129">
        <v>192.24368952</v>
      </c>
      <c r="V80" s="129">
        <v>6654.7415978199997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15795.90217338</v>
      </c>
      <c r="C81" s="129">
        <v>7094.2893062100002</v>
      </c>
      <c r="D81" s="129">
        <v>3106.01401867</v>
      </c>
      <c r="E81" s="129">
        <v>1410.6767191199999</v>
      </c>
      <c r="F81" s="129">
        <v>1014.51411435</v>
      </c>
      <c r="G81" s="129">
        <v>680.82318520000001</v>
      </c>
      <c r="H81" s="129">
        <v>3988.2752875400001</v>
      </c>
      <c r="I81" s="129">
        <v>95.397703550000003</v>
      </c>
      <c r="J81" s="129">
        <v>477.15636061999999</v>
      </c>
      <c r="K81" s="129">
        <v>3415.7212233700002</v>
      </c>
      <c r="L81" s="129">
        <v>8506.3828342600009</v>
      </c>
      <c r="M81" s="129">
        <v>975.58321109999997</v>
      </c>
      <c r="N81" s="129">
        <v>6.1058883100000001</v>
      </c>
      <c r="O81" s="129">
        <v>94.393973770000002</v>
      </c>
      <c r="P81" s="129">
        <v>875.08334902000001</v>
      </c>
      <c r="Q81" s="129">
        <v>7530.79962316</v>
      </c>
      <c r="R81" s="129">
        <v>156.51027033</v>
      </c>
      <c r="S81" s="129">
        <v>52.074674590000001</v>
      </c>
      <c r="T81" s="129">
        <v>7322.2146782399996</v>
      </c>
      <c r="U81" s="129">
        <v>195.23003291000001</v>
      </c>
      <c r="V81" s="129">
        <v>6638.9633341999997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16241.787809380001</v>
      </c>
      <c r="C82" s="129">
        <v>7247.6522995200003</v>
      </c>
      <c r="D82" s="129">
        <v>3064.45480249</v>
      </c>
      <c r="E82" s="129">
        <v>1402.83396356</v>
      </c>
      <c r="F82" s="129">
        <v>988.76922724999997</v>
      </c>
      <c r="G82" s="129">
        <v>672.85161168000002</v>
      </c>
      <c r="H82" s="129">
        <v>4183.1974970299998</v>
      </c>
      <c r="I82" s="129">
        <v>98.794095920000004</v>
      </c>
      <c r="J82" s="129">
        <v>504.55606010999998</v>
      </c>
      <c r="K82" s="129">
        <v>3579.8473410000001</v>
      </c>
      <c r="L82" s="129">
        <v>8804.6587536499992</v>
      </c>
      <c r="M82" s="129">
        <v>956.01436482999998</v>
      </c>
      <c r="N82" s="129">
        <v>9.0991301100000008</v>
      </c>
      <c r="O82" s="129">
        <v>85.212156809999996</v>
      </c>
      <c r="P82" s="129">
        <v>861.70307791000005</v>
      </c>
      <c r="Q82" s="129">
        <v>7848.6443888200001</v>
      </c>
      <c r="R82" s="129">
        <v>200.90965496999999</v>
      </c>
      <c r="S82" s="129">
        <v>84.943085479999993</v>
      </c>
      <c r="T82" s="129">
        <v>7562.7916483700001</v>
      </c>
      <c r="U82" s="129">
        <v>189.47675620999999</v>
      </c>
      <c r="V82" s="129">
        <v>6846.73716031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16130.170238840001</v>
      </c>
      <c r="C83" s="129">
        <v>7277.7045637900001</v>
      </c>
      <c r="D83" s="129">
        <v>3119.6416852000002</v>
      </c>
      <c r="E83" s="129">
        <v>1454.0264529200001</v>
      </c>
      <c r="F83" s="129">
        <v>999.55923773999996</v>
      </c>
      <c r="G83" s="129">
        <v>666.05599454000003</v>
      </c>
      <c r="H83" s="129">
        <v>4158.0628785899999</v>
      </c>
      <c r="I83" s="129">
        <v>96.670598940000005</v>
      </c>
      <c r="J83" s="129">
        <v>503.62005389000001</v>
      </c>
      <c r="K83" s="129">
        <v>3557.7722257599999</v>
      </c>
      <c r="L83" s="129">
        <v>8664.4082919899993</v>
      </c>
      <c r="M83" s="129">
        <v>948.29425097000001</v>
      </c>
      <c r="N83" s="129">
        <v>9.0821366599999998</v>
      </c>
      <c r="O83" s="129">
        <v>85.559141850000003</v>
      </c>
      <c r="P83" s="129">
        <v>853.65297246</v>
      </c>
      <c r="Q83" s="129">
        <v>7716.1140410199996</v>
      </c>
      <c r="R83" s="129">
        <v>200.53376892</v>
      </c>
      <c r="S83" s="129">
        <v>84.46626096</v>
      </c>
      <c r="T83" s="129">
        <v>7431.11401114</v>
      </c>
      <c r="U83" s="129">
        <v>188.05738306000001</v>
      </c>
      <c r="V83" s="129">
        <v>5797.8840069199996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15981.11764196</v>
      </c>
      <c r="C84" s="129">
        <v>7373.9155243900004</v>
      </c>
      <c r="D84" s="129">
        <v>3268.3778228699998</v>
      </c>
      <c r="E84" s="129">
        <v>1625.63073872</v>
      </c>
      <c r="F84" s="129">
        <v>974.27631654000004</v>
      </c>
      <c r="G84" s="129">
        <v>668.47076761000005</v>
      </c>
      <c r="H84" s="129">
        <v>4105.5377015200002</v>
      </c>
      <c r="I84" s="129">
        <v>90.013689029999995</v>
      </c>
      <c r="J84" s="129">
        <v>497.85010602</v>
      </c>
      <c r="K84" s="129">
        <v>3517.67390647</v>
      </c>
      <c r="L84" s="129">
        <v>8419.1761073100006</v>
      </c>
      <c r="M84" s="129">
        <v>954.36182416999998</v>
      </c>
      <c r="N84" s="129">
        <v>9.0250955400000006</v>
      </c>
      <c r="O84" s="129">
        <v>86.709569790000003</v>
      </c>
      <c r="P84" s="129">
        <v>858.62715883999999</v>
      </c>
      <c r="Q84" s="129">
        <v>7464.81428314</v>
      </c>
      <c r="R84" s="129">
        <v>178.92383430999999</v>
      </c>
      <c r="S84" s="129">
        <v>84.292175369999995</v>
      </c>
      <c r="T84" s="129">
        <v>7201.5982734600002</v>
      </c>
      <c r="U84" s="129">
        <v>188.02601025999999</v>
      </c>
      <c r="V84" s="129">
        <v>5518.55286686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15679.322067970001</v>
      </c>
      <c r="C85" s="129">
        <v>7394.4488405900001</v>
      </c>
      <c r="D85" s="129">
        <v>3383.26038982</v>
      </c>
      <c r="E85" s="129">
        <v>1712.6795801799999</v>
      </c>
      <c r="F85" s="129">
        <v>1002.9462162900001</v>
      </c>
      <c r="G85" s="129">
        <v>667.63459335000005</v>
      </c>
      <c r="H85" s="129">
        <v>4011.1884507700001</v>
      </c>
      <c r="I85" s="129">
        <v>73.561136680000004</v>
      </c>
      <c r="J85" s="129">
        <v>504.25308325999998</v>
      </c>
      <c r="K85" s="129">
        <v>3433.3742308300002</v>
      </c>
      <c r="L85" s="129">
        <v>8088.4007648899997</v>
      </c>
      <c r="M85" s="129">
        <v>924.50611591999996</v>
      </c>
      <c r="N85" s="129">
        <v>5.9478650100000001</v>
      </c>
      <c r="O85" s="129">
        <v>86.382819060000003</v>
      </c>
      <c r="P85" s="129">
        <v>832.17543185</v>
      </c>
      <c r="Q85" s="129">
        <v>7163.8946489700002</v>
      </c>
      <c r="R85" s="129">
        <v>130.40732012999999</v>
      </c>
      <c r="S85" s="129">
        <v>92.070101960000002</v>
      </c>
      <c r="T85" s="129">
        <v>6941.4172268800003</v>
      </c>
      <c r="U85" s="129">
        <v>196.47246249</v>
      </c>
      <c r="V85" s="129">
        <v>5940.5307488999997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15415.58275664</v>
      </c>
      <c r="C86" s="129">
        <v>7346.6543985600001</v>
      </c>
      <c r="D86" s="129">
        <v>3425.4204226900001</v>
      </c>
      <c r="E86" s="129">
        <v>1732.01698678</v>
      </c>
      <c r="F86" s="129">
        <v>1022.74154637</v>
      </c>
      <c r="G86" s="129">
        <v>670.66188953999995</v>
      </c>
      <c r="H86" s="129">
        <v>3921.23397587</v>
      </c>
      <c r="I86" s="129">
        <v>72.741288519999998</v>
      </c>
      <c r="J86" s="129">
        <v>496.57479390999998</v>
      </c>
      <c r="K86" s="129">
        <v>3351.9178934400002</v>
      </c>
      <c r="L86" s="129">
        <v>7906.4257741000001</v>
      </c>
      <c r="M86" s="129">
        <v>922.33494229999997</v>
      </c>
      <c r="N86" s="129">
        <v>8.2867815700000005</v>
      </c>
      <c r="O86" s="129">
        <v>85.898191100000005</v>
      </c>
      <c r="P86" s="129">
        <v>828.14996962999999</v>
      </c>
      <c r="Q86" s="129">
        <v>6984.0908318000002</v>
      </c>
      <c r="R86" s="129">
        <v>154.47509861</v>
      </c>
      <c r="S86" s="129">
        <v>90.35894673</v>
      </c>
      <c r="T86" s="129">
        <v>6739.2567864599996</v>
      </c>
      <c r="U86" s="129">
        <v>162.50258398</v>
      </c>
      <c r="V86" s="129">
        <v>5364.8437458899998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15346.68640884</v>
      </c>
      <c r="C87" s="129">
        <v>7399.3450576599998</v>
      </c>
      <c r="D87" s="129">
        <v>3518.4453606900001</v>
      </c>
      <c r="E87" s="129">
        <v>1808.83598252</v>
      </c>
      <c r="F87" s="129">
        <v>1044.8117091399999</v>
      </c>
      <c r="G87" s="129">
        <v>664.79766902999995</v>
      </c>
      <c r="H87" s="129">
        <v>3880.8996969700002</v>
      </c>
      <c r="I87" s="129">
        <v>72.159604540000004</v>
      </c>
      <c r="J87" s="129">
        <v>494.57812330000002</v>
      </c>
      <c r="K87" s="129">
        <v>3314.1619691300002</v>
      </c>
      <c r="L87" s="129">
        <v>7781.3410747300004</v>
      </c>
      <c r="M87" s="129">
        <v>914.49926002999996</v>
      </c>
      <c r="N87" s="129">
        <v>8.3480026499999997</v>
      </c>
      <c r="O87" s="129">
        <v>85.777387050000002</v>
      </c>
      <c r="P87" s="129">
        <v>820.37387033000005</v>
      </c>
      <c r="Q87" s="129">
        <v>6866.8418147000002</v>
      </c>
      <c r="R87" s="129">
        <v>150.23420933</v>
      </c>
      <c r="S87" s="129">
        <v>89.207801160000002</v>
      </c>
      <c r="T87" s="129">
        <v>6627.3998042100002</v>
      </c>
      <c r="U87" s="129">
        <v>166.00027645</v>
      </c>
      <c r="V87" s="129">
        <v>5328.5459672099996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15132.149544190001</v>
      </c>
      <c r="C88" s="129">
        <v>7383.7236206500002</v>
      </c>
      <c r="D88" s="129">
        <v>3559.2129968300001</v>
      </c>
      <c r="E88" s="129">
        <v>1759.1480654300001</v>
      </c>
      <c r="F88" s="129">
        <v>1146.2245405000001</v>
      </c>
      <c r="G88" s="129">
        <v>653.84039089999999</v>
      </c>
      <c r="H88" s="129">
        <v>3824.5106238200001</v>
      </c>
      <c r="I88" s="129">
        <v>71.428632039999997</v>
      </c>
      <c r="J88" s="129">
        <v>489.77117734000001</v>
      </c>
      <c r="K88" s="129">
        <v>3263.3108144399998</v>
      </c>
      <c r="L88" s="129">
        <v>7578.3365410899996</v>
      </c>
      <c r="M88" s="129">
        <v>883.21589660999996</v>
      </c>
      <c r="N88" s="129">
        <v>8.2025128299999999</v>
      </c>
      <c r="O88" s="129">
        <v>71.603122429999999</v>
      </c>
      <c r="P88" s="129">
        <v>803.41026135000004</v>
      </c>
      <c r="Q88" s="129">
        <v>6695.12064448</v>
      </c>
      <c r="R88" s="129">
        <v>146.55002575</v>
      </c>
      <c r="S88" s="129">
        <v>87.385072089999994</v>
      </c>
      <c r="T88" s="129">
        <v>6461.1855466400002</v>
      </c>
      <c r="U88" s="129">
        <v>170.08938244999999</v>
      </c>
      <c r="V88" s="129">
        <v>5353.0317462100002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14935.96756168</v>
      </c>
      <c r="C89" s="129">
        <v>7408.0099073399997</v>
      </c>
      <c r="D89" s="129">
        <v>3637.7242058900001</v>
      </c>
      <c r="E89" s="129">
        <v>1871.2275926899999</v>
      </c>
      <c r="F89" s="129">
        <v>1111.42495665</v>
      </c>
      <c r="G89" s="129">
        <v>655.07165654999994</v>
      </c>
      <c r="H89" s="129">
        <v>3770.28570145</v>
      </c>
      <c r="I89" s="129">
        <v>70.713066960000006</v>
      </c>
      <c r="J89" s="129">
        <v>488.14261429999999</v>
      </c>
      <c r="K89" s="129">
        <v>3211.4300201900001</v>
      </c>
      <c r="L89" s="129">
        <v>7357.2041314600001</v>
      </c>
      <c r="M89" s="129">
        <v>885.53151836999996</v>
      </c>
      <c r="N89" s="129">
        <v>6.7068532699999999</v>
      </c>
      <c r="O89" s="129">
        <v>73.338470920000006</v>
      </c>
      <c r="P89" s="129">
        <v>805.48619417999998</v>
      </c>
      <c r="Q89" s="129">
        <v>6471.6726130899997</v>
      </c>
      <c r="R89" s="129">
        <v>122.0019707</v>
      </c>
      <c r="S89" s="129">
        <v>85.354914089999994</v>
      </c>
      <c r="T89" s="129">
        <v>6264.3157283</v>
      </c>
      <c r="U89" s="129">
        <v>170.75352287999999</v>
      </c>
      <c r="V89" s="129">
        <v>5271.4235183600003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14717.35603184</v>
      </c>
      <c r="C90" s="129">
        <v>7427.78964825</v>
      </c>
      <c r="D90" s="129">
        <v>3745.2561390699998</v>
      </c>
      <c r="E90" s="129">
        <v>1962.1215993599999</v>
      </c>
      <c r="F90" s="129">
        <v>1136.8760662699999</v>
      </c>
      <c r="G90" s="129">
        <v>646.25847343999999</v>
      </c>
      <c r="H90" s="129">
        <v>3682.5335091799998</v>
      </c>
      <c r="I90" s="129">
        <v>69.627647319999994</v>
      </c>
      <c r="J90" s="129">
        <v>481.29657197</v>
      </c>
      <c r="K90" s="129">
        <v>3131.6092898900001</v>
      </c>
      <c r="L90" s="129">
        <v>7123.5951143000002</v>
      </c>
      <c r="M90" s="129">
        <v>884.61861776000001</v>
      </c>
      <c r="N90" s="129">
        <v>8.06003224</v>
      </c>
      <c r="O90" s="129">
        <v>73.416882909999998</v>
      </c>
      <c r="P90" s="129">
        <v>803.14170261000004</v>
      </c>
      <c r="Q90" s="129">
        <v>6238.97649654</v>
      </c>
      <c r="R90" s="129">
        <v>120.22306772</v>
      </c>
      <c r="S90" s="129">
        <v>88.516075290000003</v>
      </c>
      <c r="T90" s="129">
        <v>6030.2373535300003</v>
      </c>
      <c r="U90" s="129">
        <v>165.97126929000001</v>
      </c>
      <c r="V90" s="129">
        <v>5008.1729969899998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14737.87480811</v>
      </c>
      <c r="C91" s="129">
        <v>7413.6597118400005</v>
      </c>
      <c r="D91" s="129">
        <v>3645.9740922999999</v>
      </c>
      <c r="E91" s="129">
        <v>2003.6693089099999</v>
      </c>
      <c r="F91" s="129">
        <v>1002.3704645399999</v>
      </c>
      <c r="G91" s="129">
        <v>639.93431884999995</v>
      </c>
      <c r="H91" s="129">
        <v>3767.6856195400001</v>
      </c>
      <c r="I91" s="129">
        <v>72.217264979999996</v>
      </c>
      <c r="J91" s="129">
        <v>499.49748801999999</v>
      </c>
      <c r="K91" s="129">
        <v>3195.9708665399999</v>
      </c>
      <c r="L91" s="129">
        <v>7152.1457828399998</v>
      </c>
      <c r="M91" s="129">
        <v>867.05330944000002</v>
      </c>
      <c r="N91" s="129">
        <v>8.8434098399999996</v>
      </c>
      <c r="O91" s="129">
        <v>61.154625869999997</v>
      </c>
      <c r="P91" s="129">
        <v>797.05527372999995</v>
      </c>
      <c r="Q91" s="129">
        <v>6285.0924734</v>
      </c>
      <c r="R91" s="129">
        <v>121.3626625</v>
      </c>
      <c r="S91" s="129">
        <v>74.660681370000006</v>
      </c>
      <c r="T91" s="129">
        <v>6089.0691295300003</v>
      </c>
      <c r="U91" s="129">
        <v>172.06931342999999</v>
      </c>
      <c r="V91" s="129">
        <v>4891.7479817800004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14838.425037380001</v>
      </c>
      <c r="C92" s="129">
        <v>7552.6027488</v>
      </c>
      <c r="D92" s="129">
        <v>3769.5121997000001</v>
      </c>
      <c r="E92" s="129">
        <v>2119.7643687899999</v>
      </c>
      <c r="F92" s="129">
        <v>940.78005990999998</v>
      </c>
      <c r="G92" s="129">
        <v>708.96777099999997</v>
      </c>
      <c r="H92" s="129">
        <v>3783.0905490999999</v>
      </c>
      <c r="I92" s="129">
        <v>72.511736690000006</v>
      </c>
      <c r="J92" s="129">
        <v>291.23441432999999</v>
      </c>
      <c r="K92" s="129">
        <v>3419.3443980799998</v>
      </c>
      <c r="L92" s="129">
        <v>7109.3607821200003</v>
      </c>
      <c r="M92" s="129">
        <v>864.85715457000003</v>
      </c>
      <c r="N92" s="129">
        <v>8.5770581799999999</v>
      </c>
      <c r="O92" s="129">
        <v>62.125296249999998</v>
      </c>
      <c r="P92" s="129">
        <v>794.15480014000002</v>
      </c>
      <c r="Q92" s="129">
        <v>6244.5036275499997</v>
      </c>
      <c r="R92" s="129">
        <v>121.75840531999999</v>
      </c>
      <c r="S92" s="129">
        <v>75.585371300000006</v>
      </c>
      <c r="T92" s="129">
        <v>6047.1598509300002</v>
      </c>
      <c r="U92" s="129">
        <v>176.46150646000001</v>
      </c>
      <c r="V92" s="129">
        <v>4930.9358643799997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12986.91150787</v>
      </c>
      <c r="C93" s="129">
        <v>7274.6857897</v>
      </c>
      <c r="D93" s="129">
        <v>3870.5297045699999</v>
      </c>
      <c r="E93" s="129">
        <v>2203.9114522899999</v>
      </c>
      <c r="F93" s="129">
        <v>965.56323036000003</v>
      </c>
      <c r="G93" s="129">
        <v>701.05502191999994</v>
      </c>
      <c r="H93" s="129">
        <v>3404.1560851300001</v>
      </c>
      <c r="I93" s="129">
        <v>72.786346050000006</v>
      </c>
      <c r="J93" s="129">
        <v>286.76866045000003</v>
      </c>
      <c r="K93" s="129">
        <v>3044.6010786299998</v>
      </c>
      <c r="L93" s="129">
        <v>5531.7768860400001</v>
      </c>
      <c r="M93" s="129">
        <v>844.76937359999999</v>
      </c>
      <c r="N93" s="129">
        <v>9.1824669300000004</v>
      </c>
      <c r="O93" s="129">
        <v>61.948649949999997</v>
      </c>
      <c r="P93" s="129">
        <v>773.63825671999996</v>
      </c>
      <c r="Q93" s="129">
        <v>4687.00751244</v>
      </c>
      <c r="R93" s="129">
        <v>122.68807743000001</v>
      </c>
      <c r="S93" s="129">
        <v>73.354442539999994</v>
      </c>
      <c r="T93" s="129">
        <v>4490.9649924699997</v>
      </c>
      <c r="U93" s="129">
        <v>180.44883213</v>
      </c>
      <c r="V93" s="129">
        <v>4708.3971537400002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13433.09530857</v>
      </c>
      <c r="C94" s="129">
        <v>7556.9353347799997</v>
      </c>
      <c r="D94" s="129">
        <v>4111.6745891399996</v>
      </c>
      <c r="E94" s="129">
        <v>1994.1149524099999</v>
      </c>
      <c r="F94" s="129">
        <v>1419.8128331200001</v>
      </c>
      <c r="G94" s="129">
        <v>697.74680361000003</v>
      </c>
      <c r="H94" s="129">
        <v>3445.2607456400001</v>
      </c>
      <c r="I94" s="129">
        <v>98.613589469999994</v>
      </c>
      <c r="J94" s="129">
        <v>284.34693558999999</v>
      </c>
      <c r="K94" s="129">
        <v>3062.3002205799999</v>
      </c>
      <c r="L94" s="129">
        <v>5656.0366293999996</v>
      </c>
      <c r="M94" s="129">
        <v>856.55679798999995</v>
      </c>
      <c r="N94" s="129">
        <v>6.2386452700000001</v>
      </c>
      <c r="O94" s="129">
        <v>63.243899730000003</v>
      </c>
      <c r="P94" s="129">
        <v>787.07425298999999</v>
      </c>
      <c r="Q94" s="129">
        <v>4799.4798314099999</v>
      </c>
      <c r="R94" s="129">
        <v>127.58265401</v>
      </c>
      <c r="S94" s="129">
        <v>72.087587999999997</v>
      </c>
      <c r="T94" s="129">
        <v>4599.8095893999998</v>
      </c>
      <c r="U94" s="129">
        <v>220.12334439</v>
      </c>
      <c r="V94" s="129">
        <v>3874.0674766500001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14317.20243046</v>
      </c>
      <c r="C95" s="129">
        <v>8179.4918764900003</v>
      </c>
      <c r="D95" s="129">
        <v>4459.1885888999996</v>
      </c>
      <c r="E95" s="129">
        <v>2505.0600368099999</v>
      </c>
      <c r="F95" s="129">
        <v>1086.9949101300001</v>
      </c>
      <c r="G95" s="129">
        <v>867.13364195999998</v>
      </c>
      <c r="H95" s="129">
        <v>3720.3032875899999</v>
      </c>
      <c r="I95" s="129">
        <v>113.66087587</v>
      </c>
      <c r="J95" s="129">
        <v>292.57505598</v>
      </c>
      <c r="K95" s="129">
        <v>3314.06735574</v>
      </c>
      <c r="L95" s="129">
        <v>5907.5348830100002</v>
      </c>
      <c r="M95" s="129">
        <v>712.68898632000003</v>
      </c>
      <c r="N95" s="129">
        <v>20.07385038</v>
      </c>
      <c r="O95" s="129">
        <v>60.530653880000003</v>
      </c>
      <c r="P95" s="129">
        <v>632.08448206000003</v>
      </c>
      <c r="Q95" s="129">
        <v>5194.8458966899998</v>
      </c>
      <c r="R95" s="129">
        <v>146.96661280999999</v>
      </c>
      <c r="S95" s="129">
        <v>65.810866290000007</v>
      </c>
      <c r="T95" s="129">
        <v>4982.0684175899996</v>
      </c>
      <c r="U95" s="129">
        <v>230.17567095999999</v>
      </c>
      <c r="V95" s="129">
        <v>4856.8480674499997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13954.151322150001</v>
      </c>
      <c r="C96" s="129">
        <v>7873.1422314600004</v>
      </c>
      <c r="D96" s="129">
        <v>4339.0067067199998</v>
      </c>
      <c r="E96" s="129">
        <v>2542.3778086799998</v>
      </c>
      <c r="F96" s="129">
        <v>1098.3903859500001</v>
      </c>
      <c r="G96" s="129">
        <v>698.23851208999997</v>
      </c>
      <c r="H96" s="129">
        <v>3534.1355247400002</v>
      </c>
      <c r="I96" s="129">
        <v>86.150660070000001</v>
      </c>
      <c r="J96" s="129">
        <v>290.52474336</v>
      </c>
      <c r="K96" s="129">
        <v>3157.46012131</v>
      </c>
      <c r="L96" s="129">
        <v>5851.5155934200002</v>
      </c>
      <c r="M96" s="129">
        <v>867.73388259000001</v>
      </c>
      <c r="N96" s="129">
        <v>15.97597032</v>
      </c>
      <c r="O96" s="129">
        <v>59.167643959999999</v>
      </c>
      <c r="P96" s="129">
        <v>792.59026831000006</v>
      </c>
      <c r="Q96" s="129">
        <v>4983.7817108299996</v>
      </c>
      <c r="R96" s="129">
        <v>140.0414748</v>
      </c>
      <c r="S96" s="129">
        <v>63.225384069999997</v>
      </c>
      <c r="T96" s="129">
        <v>4780.5148519599998</v>
      </c>
      <c r="U96" s="129">
        <v>229.49349727000001</v>
      </c>
      <c r="V96" s="129">
        <v>4991.5633193599997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13851.65105498</v>
      </c>
      <c r="C97" s="129">
        <v>7868.53585286</v>
      </c>
      <c r="D97" s="129">
        <v>4396.2264607699999</v>
      </c>
      <c r="E97" s="129">
        <v>2563.3459219900001</v>
      </c>
      <c r="F97" s="129">
        <v>1128.98829654</v>
      </c>
      <c r="G97" s="129">
        <v>703.89224223999997</v>
      </c>
      <c r="H97" s="129">
        <v>3472.3093920900001</v>
      </c>
      <c r="I97" s="129">
        <v>86.291190670000006</v>
      </c>
      <c r="J97" s="129">
        <v>288.67239004999999</v>
      </c>
      <c r="K97" s="129">
        <v>3097.3458113699999</v>
      </c>
      <c r="L97" s="129">
        <v>5747.7037963000002</v>
      </c>
      <c r="M97" s="129">
        <v>868.96983348000003</v>
      </c>
      <c r="N97" s="129">
        <v>16.112417560000001</v>
      </c>
      <c r="O97" s="129">
        <v>62.265441809999999</v>
      </c>
      <c r="P97" s="129">
        <v>790.59197411000002</v>
      </c>
      <c r="Q97" s="129">
        <v>4878.7339628199998</v>
      </c>
      <c r="R97" s="129">
        <v>138.15391611999999</v>
      </c>
      <c r="S97" s="129">
        <v>62.785378770000001</v>
      </c>
      <c r="T97" s="129">
        <v>4677.7946679300003</v>
      </c>
      <c r="U97" s="129">
        <v>235.41140582</v>
      </c>
      <c r="V97" s="129">
        <v>4833.7994757200004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13775.72599545</v>
      </c>
      <c r="C98" s="129">
        <v>7914.5061322800002</v>
      </c>
      <c r="D98" s="129">
        <v>4473.2370688199999</v>
      </c>
      <c r="E98" s="129">
        <v>2597.39939658</v>
      </c>
      <c r="F98" s="129">
        <v>1156.84208887</v>
      </c>
      <c r="G98" s="129">
        <v>718.99558336999996</v>
      </c>
      <c r="H98" s="129">
        <v>3441.2690634599999</v>
      </c>
      <c r="I98" s="129">
        <v>85.470119510000004</v>
      </c>
      <c r="J98" s="129">
        <v>285.58680611</v>
      </c>
      <c r="K98" s="129">
        <v>3070.2121378400002</v>
      </c>
      <c r="L98" s="129">
        <v>5623.5930965500002</v>
      </c>
      <c r="M98" s="129">
        <v>861.33697844000005</v>
      </c>
      <c r="N98" s="129">
        <v>16.1558466</v>
      </c>
      <c r="O98" s="129">
        <v>64.689787609999996</v>
      </c>
      <c r="P98" s="129">
        <v>780.49134422999998</v>
      </c>
      <c r="Q98" s="129">
        <v>4762.25611811</v>
      </c>
      <c r="R98" s="129">
        <v>135.26024235</v>
      </c>
      <c r="S98" s="129">
        <v>61.995088350000003</v>
      </c>
      <c r="T98" s="129">
        <v>4565.0007874100002</v>
      </c>
      <c r="U98" s="129">
        <v>237.62676662000001</v>
      </c>
      <c r="V98" s="129">
        <v>4748.7153433399999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13734.23814612</v>
      </c>
      <c r="C99" s="129">
        <v>8010.4538718499998</v>
      </c>
      <c r="D99" s="129">
        <v>4593.03411263</v>
      </c>
      <c r="E99" s="129">
        <v>2655.4904269100002</v>
      </c>
      <c r="F99" s="129">
        <v>1211.5198775599999</v>
      </c>
      <c r="G99" s="129">
        <v>726.02380816000004</v>
      </c>
      <c r="H99" s="129">
        <v>3417.4197592199998</v>
      </c>
      <c r="I99" s="129">
        <v>85.211079850000004</v>
      </c>
      <c r="J99" s="129">
        <v>285.86483759999999</v>
      </c>
      <c r="K99" s="129">
        <v>3046.3438417699999</v>
      </c>
      <c r="L99" s="129">
        <v>5485.4132902900001</v>
      </c>
      <c r="M99" s="129">
        <v>847.10348819000001</v>
      </c>
      <c r="N99" s="129">
        <v>3.9702341300000001</v>
      </c>
      <c r="O99" s="129">
        <v>65.953787349999999</v>
      </c>
      <c r="P99" s="129">
        <v>777.17946671000004</v>
      </c>
      <c r="Q99" s="129">
        <v>4638.3098020999996</v>
      </c>
      <c r="R99" s="129">
        <v>135.14298514999999</v>
      </c>
      <c r="S99" s="129">
        <v>61.551656979999997</v>
      </c>
      <c r="T99" s="129">
        <v>4441.6151599699997</v>
      </c>
      <c r="U99" s="129">
        <v>238.37098398000001</v>
      </c>
      <c r="V99" s="129">
        <v>4683.4556141100002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13557.94693987</v>
      </c>
      <c r="C100" s="129">
        <v>7955.1475920399998</v>
      </c>
      <c r="D100" s="129">
        <v>4616.9419063799996</v>
      </c>
      <c r="E100" s="129">
        <v>2659.2776360600001</v>
      </c>
      <c r="F100" s="129">
        <v>1242.7824608200001</v>
      </c>
      <c r="G100" s="129">
        <v>714.88180950000003</v>
      </c>
      <c r="H100" s="129">
        <v>3338.2056856600002</v>
      </c>
      <c r="I100" s="129">
        <v>85.661215040000002</v>
      </c>
      <c r="J100" s="129">
        <v>285.47025494000002</v>
      </c>
      <c r="K100" s="129">
        <v>2967.0742156800002</v>
      </c>
      <c r="L100" s="129">
        <v>5363.3938520900001</v>
      </c>
      <c r="M100" s="129">
        <v>839.65054783999994</v>
      </c>
      <c r="N100" s="129">
        <v>4.96302091</v>
      </c>
      <c r="O100" s="129">
        <v>66.762240340000005</v>
      </c>
      <c r="P100" s="129">
        <v>767.92528659000004</v>
      </c>
      <c r="Q100" s="129">
        <v>4523.7433042499997</v>
      </c>
      <c r="R100" s="129">
        <v>136.09869606999999</v>
      </c>
      <c r="S100" s="129">
        <v>60.802356269999997</v>
      </c>
      <c r="T100" s="129">
        <v>4326.8422519100004</v>
      </c>
      <c r="U100" s="129">
        <v>239.40549573999999</v>
      </c>
      <c r="V100" s="129">
        <v>4592.3732025999998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13767.48739507</v>
      </c>
      <c r="C101" s="129">
        <v>8108.2305438699996</v>
      </c>
      <c r="D101" s="129">
        <v>4711.7281227000003</v>
      </c>
      <c r="E101" s="129">
        <v>2712.1907347199999</v>
      </c>
      <c r="F101" s="129">
        <v>1285.6531964200001</v>
      </c>
      <c r="G101" s="129">
        <v>713.88419155999998</v>
      </c>
      <c r="H101" s="129">
        <v>3396.5024211700002</v>
      </c>
      <c r="I101" s="129">
        <v>87.80585696</v>
      </c>
      <c r="J101" s="129">
        <v>292.61378665000001</v>
      </c>
      <c r="K101" s="129">
        <v>3016.0827775600001</v>
      </c>
      <c r="L101" s="129">
        <v>5418.7402558900003</v>
      </c>
      <c r="M101" s="129">
        <v>851.42075376000003</v>
      </c>
      <c r="N101" s="129">
        <v>5.0324251999999996</v>
      </c>
      <c r="O101" s="129">
        <v>71.028986230000001</v>
      </c>
      <c r="P101" s="129">
        <v>775.35934233</v>
      </c>
      <c r="Q101" s="129">
        <v>4567.3195021299998</v>
      </c>
      <c r="R101" s="129">
        <v>139.05006184999999</v>
      </c>
      <c r="S101" s="129">
        <v>52.038323290000001</v>
      </c>
      <c r="T101" s="129">
        <v>4376.2311169900004</v>
      </c>
      <c r="U101" s="129">
        <v>240.51659531000001</v>
      </c>
      <c r="V101" s="129">
        <v>4616.8152668299999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14463.54342204</v>
      </c>
      <c r="C102" s="129">
        <v>8452.6878215300003</v>
      </c>
      <c r="D102" s="129">
        <v>4864.9877096700002</v>
      </c>
      <c r="E102" s="129">
        <v>2788.2948227500001</v>
      </c>
      <c r="F102" s="129">
        <v>1358.4092479399999</v>
      </c>
      <c r="G102" s="129">
        <v>718.28363897999998</v>
      </c>
      <c r="H102" s="129">
        <v>3587.7001118600001</v>
      </c>
      <c r="I102" s="129">
        <v>93.047479670000001</v>
      </c>
      <c r="J102" s="129">
        <v>320.31323902999998</v>
      </c>
      <c r="K102" s="129">
        <v>3174.3393931599999</v>
      </c>
      <c r="L102" s="129">
        <v>5777.4206531199998</v>
      </c>
      <c r="M102" s="129">
        <v>841.22603953999999</v>
      </c>
      <c r="N102" s="129">
        <v>5.2989207699999996</v>
      </c>
      <c r="O102" s="129">
        <v>70.636133779999994</v>
      </c>
      <c r="P102" s="129">
        <v>765.29098498999997</v>
      </c>
      <c r="Q102" s="129">
        <v>4936.1946135799999</v>
      </c>
      <c r="R102" s="129">
        <v>148.10935140999999</v>
      </c>
      <c r="S102" s="129">
        <v>62.086645750000002</v>
      </c>
      <c r="T102" s="129">
        <v>4725.99861642</v>
      </c>
      <c r="U102" s="129">
        <v>233.43494738999999</v>
      </c>
      <c r="V102" s="129">
        <v>4760.7428950399999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14251.575246410001</v>
      </c>
      <c r="C103" s="129">
        <v>8394.3233153300007</v>
      </c>
      <c r="D103" s="129">
        <v>4932.9223194599999</v>
      </c>
      <c r="E103" s="129">
        <v>2816.8593438299999</v>
      </c>
      <c r="F103" s="129">
        <v>1394.86505268</v>
      </c>
      <c r="G103" s="129">
        <v>721.19792295000002</v>
      </c>
      <c r="H103" s="129">
        <v>3461.4009958699999</v>
      </c>
      <c r="I103" s="129">
        <v>83.852982069999996</v>
      </c>
      <c r="J103" s="129">
        <v>306.32224208999997</v>
      </c>
      <c r="K103" s="129">
        <v>3071.2257717100001</v>
      </c>
      <c r="L103" s="129">
        <v>5618.6678947199998</v>
      </c>
      <c r="M103" s="129">
        <v>838.72872615000006</v>
      </c>
      <c r="N103" s="129">
        <v>5.0089703600000002</v>
      </c>
      <c r="O103" s="129">
        <v>74.81054512</v>
      </c>
      <c r="P103" s="129">
        <v>758.90921066999999</v>
      </c>
      <c r="Q103" s="129">
        <v>4779.9391685700002</v>
      </c>
      <c r="R103" s="129">
        <v>149.04704799000001</v>
      </c>
      <c r="S103" s="129">
        <v>62.05533527</v>
      </c>
      <c r="T103" s="129">
        <v>4568.8367853099999</v>
      </c>
      <c r="U103" s="129">
        <v>238.58403636</v>
      </c>
      <c r="V103" s="129">
        <v>4633.6467930500003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14243.385349050001</v>
      </c>
      <c r="C104" s="129">
        <v>8446.1676439999992</v>
      </c>
      <c r="D104" s="129">
        <v>5089.0941212799999</v>
      </c>
      <c r="E104" s="129">
        <v>2920.45490298</v>
      </c>
      <c r="F104" s="129">
        <v>1448.21227572</v>
      </c>
      <c r="G104" s="129">
        <v>720.42694257999995</v>
      </c>
      <c r="H104" s="129">
        <v>3357.0735227199998</v>
      </c>
      <c r="I104" s="129">
        <v>36.245549179999998</v>
      </c>
      <c r="J104" s="129">
        <v>306.89467682999998</v>
      </c>
      <c r="K104" s="129">
        <v>3013.9332967099999</v>
      </c>
      <c r="L104" s="129">
        <v>5554.0755652799999</v>
      </c>
      <c r="M104" s="129">
        <v>816.51044132000004</v>
      </c>
      <c r="N104" s="129">
        <v>6.2847961300000001</v>
      </c>
      <c r="O104" s="129">
        <v>61.977225330000003</v>
      </c>
      <c r="P104" s="129">
        <v>748.24841986000001</v>
      </c>
      <c r="Q104" s="129">
        <v>4737.5651239600002</v>
      </c>
      <c r="R104" s="129">
        <v>194.85655593999999</v>
      </c>
      <c r="S104" s="129">
        <v>59.711320499999999</v>
      </c>
      <c r="T104" s="129">
        <v>4482.9972475200002</v>
      </c>
      <c r="U104" s="129">
        <v>243.14213977</v>
      </c>
      <c r="V104" s="129">
        <v>4535.1179241899999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14382.11201008</v>
      </c>
      <c r="C105" s="129">
        <v>8594.9341894099998</v>
      </c>
      <c r="D105" s="129">
        <v>5231.5694629400004</v>
      </c>
      <c r="E105" s="129">
        <v>2998.6991025100001</v>
      </c>
      <c r="F105" s="129">
        <v>1498.5789202599999</v>
      </c>
      <c r="G105" s="129">
        <v>734.29144016999999</v>
      </c>
      <c r="H105" s="129">
        <v>3363.3647264699998</v>
      </c>
      <c r="I105" s="129">
        <v>36.71295533</v>
      </c>
      <c r="J105" s="129">
        <v>298.18722380000003</v>
      </c>
      <c r="K105" s="129">
        <v>3028.4645473400001</v>
      </c>
      <c r="L105" s="129">
        <v>5534.1190777900001</v>
      </c>
      <c r="M105" s="129">
        <v>815.82529819000001</v>
      </c>
      <c r="N105" s="129">
        <v>5.7600422199999999</v>
      </c>
      <c r="O105" s="129">
        <v>61.769973020000002</v>
      </c>
      <c r="P105" s="129">
        <v>748.29528295</v>
      </c>
      <c r="Q105" s="129">
        <v>4718.2937795999997</v>
      </c>
      <c r="R105" s="129">
        <v>197.26796099000001</v>
      </c>
      <c r="S105" s="129">
        <v>60.031895939999998</v>
      </c>
      <c r="T105" s="129">
        <v>4460.9939226699998</v>
      </c>
      <c r="U105" s="129">
        <v>253.05874288000001</v>
      </c>
      <c r="V105" s="129">
        <v>4670.3855250500001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13403.80269382</v>
      </c>
      <c r="C106" s="129">
        <v>8261.6084262500008</v>
      </c>
      <c r="D106" s="129">
        <v>5275.1963162900001</v>
      </c>
      <c r="E106" s="129">
        <v>3026.2884008699998</v>
      </c>
      <c r="F106" s="129">
        <v>1530.73477125</v>
      </c>
      <c r="G106" s="129">
        <v>718.17314417</v>
      </c>
      <c r="H106" s="129">
        <v>2986.4121099600002</v>
      </c>
      <c r="I106" s="129">
        <v>35.484797909999998</v>
      </c>
      <c r="J106" s="129">
        <v>279.81069223999998</v>
      </c>
      <c r="K106" s="129">
        <v>2671.11661981</v>
      </c>
      <c r="L106" s="129">
        <v>4890.91577461</v>
      </c>
      <c r="M106" s="129">
        <v>809.35145796999996</v>
      </c>
      <c r="N106" s="129">
        <v>5.5314662700000001</v>
      </c>
      <c r="O106" s="129">
        <v>61.424271840000003</v>
      </c>
      <c r="P106" s="129">
        <v>742.39571985999999</v>
      </c>
      <c r="Q106" s="129">
        <v>4081.56431664</v>
      </c>
      <c r="R106" s="129">
        <v>193.20996650000001</v>
      </c>
      <c r="S106" s="129">
        <v>58.625895159999999</v>
      </c>
      <c r="T106" s="129">
        <v>3829.7284549800002</v>
      </c>
      <c r="U106" s="129">
        <v>251.27849295999999</v>
      </c>
      <c r="V106" s="129">
        <v>4114.0349529499999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13543.444976070001</v>
      </c>
      <c r="C107" s="129">
        <v>8402.1120675900002</v>
      </c>
      <c r="D107" s="129">
        <v>5403.9409212800001</v>
      </c>
      <c r="E107" s="129">
        <v>3106.2288616999999</v>
      </c>
      <c r="F107" s="129">
        <v>1577.8394610299999</v>
      </c>
      <c r="G107" s="129">
        <v>719.87259855000002</v>
      </c>
      <c r="H107" s="129">
        <v>2998.17114631</v>
      </c>
      <c r="I107" s="129">
        <v>35.72815516</v>
      </c>
      <c r="J107" s="129">
        <v>274.08253535</v>
      </c>
      <c r="K107" s="129">
        <v>2688.3604558000002</v>
      </c>
      <c r="L107" s="129">
        <v>4888.8400110800003</v>
      </c>
      <c r="M107" s="129">
        <v>806.66257866000001</v>
      </c>
      <c r="N107" s="129">
        <v>4.3315679999999999</v>
      </c>
      <c r="O107" s="129">
        <v>63.376724609999997</v>
      </c>
      <c r="P107" s="129">
        <v>738.95428604999995</v>
      </c>
      <c r="Q107" s="129">
        <v>4082.1774324200001</v>
      </c>
      <c r="R107" s="129">
        <v>193.73403217000001</v>
      </c>
      <c r="S107" s="129">
        <v>58.810473420000001</v>
      </c>
      <c r="T107" s="129">
        <v>3829.6329268300001</v>
      </c>
      <c r="U107" s="129">
        <v>252.4928974</v>
      </c>
      <c r="V107" s="129">
        <v>3684.5389821200001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13349.40686551</v>
      </c>
      <c r="C108" s="129">
        <v>8372.5651560000006</v>
      </c>
      <c r="D108" s="129">
        <v>5456.8955099100003</v>
      </c>
      <c r="E108" s="129">
        <v>3123.6630269699999</v>
      </c>
      <c r="F108" s="129">
        <v>1609.4734932399999</v>
      </c>
      <c r="G108" s="129">
        <v>723.75898970000003</v>
      </c>
      <c r="H108" s="129">
        <v>2915.6696460899998</v>
      </c>
      <c r="I108" s="129">
        <v>34.987947599999998</v>
      </c>
      <c r="J108" s="129">
        <v>267.45392535000002</v>
      </c>
      <c r="K108" s="129">
        <v>2613.22777314</v>
      </c>
      <c r="L108" s="129">
        <v>4725.16725718</v>
      </c>
      <c r="M108" s="129">
        <v>803.8017595</v>
      </c>
      <c r="N108" s="129">
        <v>4.33694281</v>
      </c>
      <c r="O108" s="129">
        <v>64.146576769999996</v>
      </c>
      <c r="P108" s="129">
        <v>735.31823992</v>
      </c>
      <c r="Q108" s="129">
        <v>3921.3654976799999</v>
      </c>
      <c r="R108" s="129">
        <v>188.48992294999999</v>
      </c>
      <c r="S108" s="129">
        <v>51.343081259999998</v>
      </c>
      <c r="T108" s="129">
        <v>3681.5324934700002</v>
      </c>
      <c r="U108" s="129">
        <v>251.67445233000001</v>
      </c>
      <c r="V108" s="129">
        <v>3834.3768141999999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13521.524844080001</v>
      </c>
      <c r="C109" s="129">
        <v>8533.9212482900002</v>
      </c>
      <c r="D109" s="129">
        <v>5601.4569188200003</v>
      </c>
      <c r="E109" s="129">
        <v>3421.7166689699998</v>
      </c>
      <c r="F109" s="129">
        <v>1472.17569768</v>
      </c>
      <c r="G109" s="129">
        <v>707.56455216999996</v>
      </c>
      <c r="H109" s="129">
        <v>2932.4643294699999</v>
      </c>
      <c r="I109" s="129">
        <v>101.32619363000001</v>
      </c>
      <c r="J109" s="129">
        <v>268.88682349999999</v>
      </c>
      <c r="K109" s="129">
        <v>2562.2513123399999</v>
      </c>
      <c r="L109" s="129">
        <v>4722.1706177699998</v>
      </c>
      <c r="M109" s="129">
        <v>796.58290704000001</v>
      </c>
      <c r="N109" s="129">
        <v>144.06207760000001</v>
      </c>
      <c r="O109" s="129">
        <v>55.228064629999999</v>
      </c>
      <c r="P109" s="129">
        <v>597.29276480999999</v>
      </c>
      <c r="Q109" s="129">
        <v>3925.5877107299998</v>
      </c>
      <c r="R109" s="129">
        <v>712.32832860999997</v>
      </c>
      <c r="S109" s="129">
        <v>51.272969660000001</v>
      </c>
      <c r="T109" s="129">
        <v>3161.9864124599999</v>
      </c>
      <c r="U109" s="129">
        <v>265.43297802000001</v>
      </c>
      <c r="V109" s="129">
        <v>3776.7087056400001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13262.998885430001</v>
      </c>
      <c r="C110" s="129">
        <v>8437.9485932099997</v>
      </c>
      <c r="D110" s="129">
        <v>5675.2855497800001</v>
      </c>
      <c r="E110" s="129">
        <v>3222.77538598</v>
      </c>
      <c r="F110" s="129">
        <v>1726.7920126399999</v>
      </c>
      <c r="G110" s="129">
        <v>725.71815116000005</v>
      </c>
      <c r="H110" s="129">
        <v>2762.66304343</v>
      </c>
      <c r="I110" s="129">
        <v>34.679670590000001</v>
      </c>
      <c r="J110" s="129">
        <v>260.62189776000002</v>
      </c>
      <c r="K110" s="129">
        <v>2467.3614750800002</v>
      </c>
      <c r="L110" s="129">
        <v>4535.8041689299998</v>
      </c>
      <c r="M110" s="129">
        <v>772.12570159999996</v>
      </c>
      <c r="N110" s="129">
        <v>5.7769503100000001</v>
      </c>
      <c r="O110" s="129">
        <v>61.13753518</v>
      </c>
      <c r="P110" s="129">
        <v>705.21121611000001</v>
      </c>
      <c r="Q110" s="129">
        <v>3763.6784673299999</v>
      </c>
      <c r="R110" s="129">
        <v>184.06909368000001</v>
      </c>
      <c r="S110" s="129">
        <v>50.051324340000001</v>
      </c>
      <c r="T110" s="129">
        <v>3529.5580493100001</v>
      </c>
      <c r="U110" s="129">
        <v>289.24612329000001</v>
      </c>
      <c r="V110" s="129">
        <v>3677.25381324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13385.95755942</v>
      </c>
      <c r="C111" s="129">
        <v>8565.4180125300009</v>
      </c>
      <c r="D111" s="129">
        <v>5811.3052779099999</v>
      </c>
      <c r="E111" s="129">
        <v>3304.4813800900001</v>
      </c>
      <c r="F111" s="129">
        <v>1770.0960020499999</v>
      </c>
      <c r="G111" s="129">
        <v>736.72789577000003</v>
      </c>
      <c r="H111" s="129">
        <v>2754.1127346200001</v>
      </c>
      <c r="I111" s="129">
        <v>17.667195450000001</v>
      </c>
      <c r="J111" s="129">
        <v>264.10184583</v>
      </c>
      <c r="K111" s="129">
        <v>2472.3436933399998</v>
      </c>
      <c r="L111" s="129">
        <v>4529.1972730199996</v>
      </c>
      <c r="M111" s="129">
        <v>770.28415853000001</v>
      </c>
      <c r="N111" s="129">
        <v>5.5693669200000002</v>
      </c>
      <c r="O111" s="129">
        <v>61.287275700000002</v>
      </c>
      <c r="P111" s="129">
        <v>703.42751591000001</v>
      </c>
      <c r="Q111" s="129">
        <v>3758.9131144900002</v>
      </c>
      <c r="R111" s="129">
        <v>186.60658139</v>
      </c>
      <c r="S111" s="129">
        <v>50.379065900000001</v>
      </c>
      <c r="T111" s="129">
        <v>3521.9274672000001</v>
      </c>
      <c r="U111" s="129">
        <v>291.34227386999999</v>
      </c>
      <c r="V111" s="129">
        <v>3665.55607779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9122.2515783700001</v>
      </c>
      <c r="C112" s="129">
        <v>6394.3345980699996</v>
      </c>
      <c r="D112" s="129">
        <v>5703.5326574999999</v>
      </c>
      <c r="E112" s="129">
        <v>3408.5830418</v>
      </c>
      <c r="F112" s="129">
        <v>1662.9182597900001</v>
      </c>
      <c r="G112" s="129">
        <v>632.03135591</v>
      </c>
      <c r="H112" s="129">
        <v>690.80194057000006</v>
      </c>
      <c r="I112" s="129">
        <v>8.8780215099999999</v>
      </c>
      <c r="J112" s="129">
        <v>103.05814496000001</v>
      </c>
      <c r="K112" s="129">
        <v>578.86577409999995</v>
      </c>
      <c r="L112" s="129">
        <v>2467.8580222599999</v>
      </c>
      <c r="M112" s="129">
        <v>699.25253361</v>
      </c>
      <c r="N112" s="129">
        <v>5.2297461900000002</v>
      </c>
      <c r="O112" s="129">
        <v>63.406114019999997</v>
      </c>
      <c r="P112" s="129">
        <v>630.61667339999997</v>
      </c>
      <c r="Q112" s="129">
        <v>1768.6054886500001</v>
      </c>
      <c r="R112" s="129">
        <v>182.02440612000001</v>
      </c>
      <c r="S112" s="129">
        <v>28.069980869999998</v>
      </c>
      <c r="T112" s="129">
        <v>1558.5111016599999</v>
      </c>
      <c r="U112" s="129">
        <v>260.05895803999999</v>
      </c>
      <c r="V112" s="129">
        <v>1797.8378131899999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9078.8611904499994</v>
      </c>
      <c r="C113" s="129">
        <v>6446.0600994799997</v>
      </c>
      <c r="D113" s="129">
        <v>5796.4022494199999</v>
      </c>
      <c r="E113" s="129">
        <v>3449.40785839</v>
      </c>
      <c r="F113" s="129">
        <v>1702.11663286</v>
      </c>
      <c r="G113" s="129">
        <v>644.87775816999999</v>
      </c>
      <c r="H113" s="129">
        <v>649.65785005999999</v>
      </c>
      <c r="I113" s="129">
        <v>8.1847143899999999</v>
      </c>
      <c r="J113" s="129">
        <v>97.34826443</v>
      </c>
      <c r="K113" s="129">
        <v>544.12487123999995</v>
      </c>
      <c r="L113" s="129">
        <v>2387.4982993899998</v>
      </c>
      <c r="M113" s="129">
        <v>723.69340088000001</v>
      </c>
      <c r="N113" s="129">
        <v>27.347582079999999</v>
      </c>
      <c r="O113" s="129">
        <v>65.998400840000002</v>
      </c>
      <c r="P113" s="129">
        <v>630.34741796000003</v>
      </c>
      <c r="Q113" s="129">
        <v>1663.8048985099999</v>
      </c>
      <c r="R113" s="129">
        <v>174.31052824</v>
      </c>
      <c r="S113" s="129">
        <v>26.25730257</v>
      </c>
      <c r="T113" s="129">
        <v>1463.2370676999999</v>
      </c>
      <c r="U113" s="129">
        <v>245.30279157999999</v>
      </c>
      <c r="V113" s="129">
        <v>1456.9093778900001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9195.2205736899996</v>
      </c>
      <c r="C114" s="129">
        <v>6578.8240559300002</v>
      </c>
      <c r="D114" s="129">
        <v>5932.6950234100004</v>
      </c>
      <c r="E114" s="129">
        <v>3490.3963969599999</v>
      </c>
      <c r="F114" s="129">
        <v>1784.4539108900001</v>
      </c>
      <c r="G114" s="129">
        <v>657.84471556000005</v>
      </c>
      <c r="H114" s="129">
        <v>646.12903252000001</v>
      </c>
      <c r="I114" s="129">
        <v>7.9728496199999999</v>
      </c>
      <c r="J114" s="129">
        <v>97.414627760000002</v>
      </c>
      <c r="K114" s="129">
        <v>540.74155513999995</v>
      </c>
      <c r="L114" s="129">
        <v>2369.83529989</v>
      </c>
      <c r="M114" s="129">
        <v>734.24952439000003</v>
      </c>
      <c r="N114" s="129">
        <v>30.964284419999998</v>
      </c>
      <c r="O114" s="129">
        <v>69.263864490000003</v>
      </c>
      <c r="P114" s="129">
        <v>634.02137547999996</v>
      </c>
      <c r="Q114" s="129">
        <v>1635.5857755</v>
      </c>
      <c r="R114" s="129">
        <v>175.83327473</v>
      </c>
      <c r="S114" s="129">
        <v>26.07520122</v>
      </c>
      <c r="T114" s="129">
        <v>1433.67729955</v>
      </c>
      <c r="U114" s="129">
        <v>246.56121787000001</v>
      </c>
      <c r="V114" s="129">
        <v>1447.91055069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9115.2081901000001</v>
      </c>
      <c r="C115" s="129">
        <v>6593.0029667600002</v>
      </c>
      <c r="D115" s="129">
        <v>6015.2725981800004</v>
      </c>
      <c r="E115" s="129">
        <v>3508.6271388199998</v>
      </c>
      <c r="F115" s="129">
        <v>1827.3417595799999</v>
      </c>
      <c r="G115" s="129">
        <v>679.30369977999999</v>
      </c>
      <c r="H115" s="129">
        <v>577.73036858</v>
      </c>
      <c r="I115" s="129">
        <v>7.78504679</v>
      </c>
      <c r="J115" s="129">
        <v>92.805192099999999</v>
      </c>
      <c r="K115" s="129">
        <v>477.14012968999998</v>
      </c>
      <c r="L115" s="129">
        <v>2272.1085798499998</v>
      </c>
      <c r="M115" s="129">
        <v>736.45152049000001</v>
      </c>
      <c r="N115" s="129">
        <v>28.254533510000002</v>
      </c>
      <c r="O115" s="129">
        <v>69.223467389999996</v>
      </c>
      <c r="P115" s="129">
        <v>638.97351959000002</v>
      </c>
      <c r="Q115" s="129">
        <v>1535.6570593599999</v>
      </c>
      <c r="R115" s="129">
        <v>167.97007173</v>
      </c>
      <c r="S115" s="129">
        <v>24.671475409999999</v>
      </c>
      <c r="T115" s="129">
        <v>1343.0155122199999</v>
      </c>
      <c r="U115" s="129">
        <v>250.09664348999999</v>
      </c>
      <c r="V115" s="129">
        <v>1324.4167437599999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9295.2857393600007</v>
      </c>
      <c r="C116" s="129">
        <v>6737.0499789300002</v>
      </c>
      <c r="D116" s="129">
        <v>6140.42030918</v>
      </c>
      <c r="E116" s="129">
        <v>3499.2317613199998</v>
      </c>
      <c r="F116" s="129">
        <v>1873.4914563</v>
      </c>
      <c r="G116" s="129">
        <v>767.69709155999999</v>
      </c>
      <c r="H116" s="129">
        <v>596.62966974999995</v>
      </c>
      <c r="I116" s="129">
        <v>8.0745501599999994</v>
      </c>
      <c r="J116" s="129">
        <v>96.100646769999997</v>
      </c>
      <c r="K116" s="129">
        <v>492.45447281999998</v>
      </c>
      <c r="L116" s="129">
        <v>2299.0812790800001</v>
      </c>
      <c r="M116" s="129">
        <v>739.12904792999996</v>
      </c>
      <c r="N116" s="129">
        <v>25.436913799999999</v>
      </c>
      <c r="O116" s="129">
        <v>72.314357130000005</v>
      </c>
      <c r="P116" s="129">
        <v>641.37777700000004</v>
      </c>
      <c r="Q116" s="129">
        <v>1559.95223115</v>
      </c>
      <c r="R116" s="129">
        <v>174.79130043000001</v>
      </c>
      <c r="S116" s="129">
        <v>25.46854227</v>
      </c>
      <c r="T116" s="129">
        <v>1359.69238845</v>
      </c>
      <c r="U116" s="129">
        <v>259.15448135000003</v>
      </c>
      <c r="V116" s="129">
        <v>1078.3595306699999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9288.9595769499992</v>
      </c>
      <c r="C117" s="129">
        <v>6786.2760344400003</v>
      </c>
      <c r="D117" s="129">
        <v>6223.8309707799999</v>
      </c>
      <c r="E117" s="129">
        <v>3541.8710292400001</v>
      </c>
      <c r="F117" s="129">
        <v>1915.9533972900001</v>
      </c>
      <c r="G117" s="129">
        <v>766.00654425000005</v>
      </c>
      <c r="H117" s="129">
        <v>562.44506365999996</v>
      </c>
      <c r="I117" s="129">
        <v>7.6544509700000001</v>
      </c>
      <c r="J117" s="129">
        <v>91.885870479999994</v>
      </c>
      <c r="K117" s="129">
        <v>462.90474220999999</v>
      </c>
      <c r="L117" s="129">
        <v>2235.8873277600001</v>
      </c>
      <c r="M117" s="129">
        <v>756.81698826000002</v>
      </c>
      <c r="N117" s="129">
        <v>23.789015809999999</v>
      </c>
      <c r="O117" s="129">
        <v>95.520648940000001</v>
      </c>
      <c r="P117" s="129">
        <v>637.50732350999999</v>
      </c>
      <c r="Q117" s="129">
        <v>1479.0703395</v>
      </c>
      <c r="R117" s="129">
        <v>168.17994467</v>
      </c>
      <c r="S117" s="129">
        <v>24.643228619999999</v>
      </c>
      <c r="T117" s="129">
        <v>1286.2471662099999</v>
      </c>
      <c r="U117" s="129">
        <v>266.79621474999999</v>
      </c>
      <c r="V117" s="129">
        <v>1106.90649897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9323.2549693199999</v>
      </c>
      <c r="C118" s="129">
        <v>6877.7013214799999</v>
      </c>
      <c r="D118" s="129">
        <v>6324.0386514299998</v>
      </c>
      <c r="E118" s="129">
        <v>3612.8721118499998</v>
      </c>
      <c r="F118" s="129">
        <v>1946.5070241599999</v>
      </c>
      <c r="G118" s="129">
        <v>764.65951542000005</v>
      </c>
      <c r="H118" s="129">
        <v>553.66267004999997</v>
      </c>
      <c r="I118" s="129">
        <v>7.4851854099999997</v>
      </c>
      <c r="J118" s="129">
        <v>90.390334730000006</v>
      </c>
      <c r="K118" s="129">
        <v>455.78714990999998</v>
      </c>
      <c r="L118" s="129">
        <v>2168.28736923</v>
      </c>
      <c r="M118" s="129">
        <v>756.20912942999996</v>
      </c>
      <c r="N118" s="129">
        <v>22.15602183</v>
      </c>
      <c r="O118" s="129">
        <v>96.929794819999998</v>
      </c>
      <c r="P118" s="129">
        <v>637.12331277999999</v>
      </c>
      <c r="Q118" s="129">
        <v>1412.0782397999999</v>
      </c>
      <c r="R118" s="129">
        <v>166.79771916000001</v>
      </c>
      <c r="S118" s="129">
        <v>3.9866190499999998</v>
      </c>
      <c r="T118" s="129">
        <v>1241.2939015899999</v>
      </c>
      <c r="U118" s="129">
        <v>277.26627860999997</v>
      </c>
      <c r="V118" s="129">
        <v>1080.4091365700001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9533.0712971299999</v>
      </c>
      <c r="C119" s="129">
        <v>7016.4743340000005</v>
      </c>
      <c r="D119" s="129">
        <v>6436.8418127599998</v>
      </c>
      <c r="E119" s="129">
        <v>3689.44342246</v>
      </c>
      <c r="F119" s="129">
        <v>1984.60456256</v>
      </c>
      <c r="G119" s="129">
        <v>762.79382773999998</v>
      </c>
      <c r="H119" s="129">
        <v>579.63252123999996</v>
      </c>
      <c r="I119" s="129">
        <v>7.8387147199999996</v>
      </c>
      <c r="J119" s="129">
        <v>94.975765879999997</v>
      </c>
      <c r="K119" s="129">
        <v>476.81804063999999</v>
      </c>
      <c r="L119" s="129">
        <v>2238.1839547999998</v>
      </c>
      <c r="M119" s="129">
        <v>754.9572488</v>
      </c>
      <c r="N119" s="129">
        <v>20.5190424</v>
      </c>
      <c r="O119" s="129">
        <v>101.3680662</v>
      </c>
      <c r="P119" s="129">
        <v>633.07014019999997</v>
      </c>
      <c r="Q119" s="129">
        <v>1483.2267059999999</v>
      </c>
      <c r="R119" s="129">
        <v>176.17432041000001</v>
      </c>
      <c r="S119" s="129">
        <v>4.1884864899999998</v>
      </c>
      <c r="T119" s="129">
        <v>1302.8638991</v>
      </c>
      <c r="U119" s="129">
        <v>278.41300833000003</v>
      </c>
      <c r="V119" s="129">
        <v>1452.5788158800001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9553.2015398700005</v>
      </c>
      <c r="C120" s="129">
        <v>7063.7874797000004</v>
      </c>
      <c r="D120" s="129">
        <v>6495.4292398999996</v>
      </c>
      <c r="E120" s="129">
        <v>3732.5646073299999</v>
      </c>
      <c r="F120" s="129">
        <v>1998.85578835</v>
      </c>
      <c r="G120" s="129">
        <v>764.00884422000001</v>
      </c>
      <c r="H120" s="129">
        <v>568.35823979999998</v>
      </c>
      <c r="I120" s="129">
        <v>7.6099967199999998</v>
      </c>
      <c r="J120" s="129">
        <v>93.510514630000003</v>
      </c>
      <c r="K120" s="129">
        <v>467.23772845000002</v>
      </c>
      <c r="L120" s="129">
        <v>2195.4060844800001</v>
      </c>
      <c r="M120" s="129">
        <v>742.56817424999997</v>
      </c>
      <c r="N120" s="129">
        <v>15.429354930000001</v>
      </c>
      <c r="O120" s="129">
        <v>105.03935606</v>
      </c>
      <c r="P120" s="129">
        <v>622.09946325999999</v>
      </c>
      <c r="Q120" s="129">
        <v>1452.83791023</v>
      </c>
      <c r="R120" s="129">
        <v>174.09161781</v>
      </c>
      <c r="S120" s="129">
        <v>4.1286776700000001</v>
      </c>
      <c r="T120" s="129">
        <v>1274.61761475</v>
      </c>
      <c r="U120" s="129">
        <v>294.00797569000002</v>
      </c>
      <c r="V120" s="129">
        <v>1506.7717541100001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9858.8847512100001</v>
      </c>
      <c r="C121" s="129">
        <v>7175.5236707800004</v>
      </c>
      <c r="D121" s="129">
        <v>6528.62301794</v>
      </c>
      <c r="E121" s="129">
        <v>3824.0448256300001</v>
      </c>
      <c r="F121" s="129">
        <v>1965.4220150799999</v>
      </c>
      <c r="G121" s="129">
        <v>739.15617723000003</v>
      </c>
      <c r="H121" s="129">
        <v>646.90065284000002</v>
      </c>
      <c r="I121" s="129">
        <v>8.8581725700000007</v>
      </c>
      <c r="J121" s="129">
        <v>106.84274839</v>
      </c>
      <c r="K121" s="129">
        <v>531.19973187999994</v>
      </c>
      <c r="L121" s="129">
        <v>2373.2957910700002</v>
      </c>
      <c r="M121" s="129">
        <v>736.06302534999998</v>
      </c>
      <c r="N121" s="129">
        <v>14.11492893</v>
      </c>
      <c r="O121" s="129">
        <v>104.50550713</v>
      </c>
      <c r="P121" s="129">
        <v>617.44258929</v>
      </c>
      <c r="Q121" s="129">
        <v>1637.2327657200001</v>
      </c>
      <c r="R121" s="129">
        <v>200.07541884</v>
      </c>
      <c r="S121" s="129">
        <v>4.7323163499999996</v>
      </c>
      <c r="T121" s="129">
        <v>1432.42503053</v>
      </c>
      <c r="U121" s="129">
        <v>310.06528936000001</v>
      </c>
      <c r="V121" s="129">
        <v>1916.9118113899999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9514.8638169099995</v>
      </c>
      <c r="C122" s="129">
        <v>6923.5642966300002</v>
      </c>
      <c r="D122" s="129">
        <v>6308.4098291700002</v>
      </c>
      <c r="E122" s="129">
        <v>3635.0731552100001</v>
      </c>
      <c r="F122" s="129">
        <v>1901.8161125700001</v>
      </c>
      <c r="G122" s="129">
        <v>771.52056139000001</v>
      </c>
      <c r="H122" s="129">
        <v>615.15446745999998</v>
      </c>
      <c r="I122" s="129">
        <v>8.8718160899999994</v>
      </c>
      <c r="J122" s="129">
        <v>102.0613498</v>
      </c>
      <c r="K122" s="129">
        <v>504.22130156999998</v>
      </c>
      <c r="L122" s="129">
        <v>2295.6031656599998</v>
      </c>
      <c r="M122" s="129">
        <v>728.655666</v>
      </c>
      <c r="N122" s="129">
        <v>12.973883239999999</v>
      </c>
      <c r="O122" s="129">
        <v>103.92838924</v>
      </c>
      <c r="P122" s="129">
        <v>611.75339352000003</v>
      </c>
      <c r="Q122" s="129">
        <v>1566.9474996599999</v>
      </c>
      <c r="R122" s="129">
        <v>192.44904754999999</v>
      </c>
      <c r="S122" s="129">
        <v>4.5355460799999996</v>
      </c>
      <c r="T122" s="129">
        <v>1369.9629060300001</v>
      </c>
      <c r="U122" s="129">
        <v>295.69635462000002</v>
      </c>
      <c r="V122" s="129">
        <v>1868.8294562000001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9483.83789454</v>
      </c>
      <c r="C123" s="129">
        <v>6927.1541062400001</v>
      </c>
      <c r="D123" s="129">
        <v>6312.6484502800004</v>
      </c>
      <c r="E123" s="129">
        <v>3688.4031340400002</v>
      </c>
      <c r="F123" s="129">
        <v>1890.3980752299999</v>
      </c>
      <c r="G123" s="129">
        <v>733.84724100999995</v>
      </c>
      <c r="H123" s="129">
        <v>614.50565596000001</v>
      </c>
      <c r="I123" s="129">
        <v>8.9510487600000008</v>
      </c>
      <c r="J123" s="129">
        <v>101.49066173</v>
      </c>
      <c r="K123" s="129">
        <v>504.06394547000002</v>
      </c>
      <c r="L123" s="129">
        <v>2276.1628905900002</v>
      </c>
      <c r="M123" s="129">
        <v>719.46596699999998</v>
      </c>
      <c r="N123" s="129">
        <v>9.1729174499999999</v>
      </c>
      <c r="O123" s="129">
        <v>99.758132930000002</v>
      </c>
      <c r="P123" s="129">
        <v>610.53491661999999</v>
      </c>
      <c r="Q123" s="129">
        <v>1556.6969235900001</v>
      </c>
      <c r="R123" s="129">
        <v>192.92589852</v>
      </c>
      <c r="S123" s="129">
        <v>4.5494655899999996</v>
      </c>
      <c r="T123" s="129">
        <v>1359.22155948</v>
      </c>
      <c r="U123" s="129">
        <v>280.52089770999999</v>
      </c>
      <c r="V123" s="129">
        <v>1859.3820034800001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9493.5616076799997</v>
      </c>
      <c r="C124" s="129">
        <v>6966.7789799900002</v>
      </c>
      <c r="D124" s="129">
        <v>6359.3644862299998</v>
      </c>
      <c r="E124" s="129">
        <v>3715.6989424600001</v>
      </c>
      <c r="F124" s="129">
        <v>1908.8457179500001</v>
      </c>
      <c r="G124" s="129">
        <v>734.81982582000001</v>
      </c>
      <c r="H124" s="129">
        <v>607.41449376000003</v>
      </c>
      <c r="I124" s="129">
        <v>8.8542907599999996</v>
      </c>
      <c r="J124" s="129">
        <v>100.57414206999999</v>
      </c>
      <c r="K124" s="129">
        <v>497.98606093000001</v>
      </c>
      <c r="L124" s="129">
        <v>2261.95183116</v>
      </c>
      <c r="M124" s="129">
        <v>723.79656315</v>
      </c>
      <c r="N124" s="129">
        <v>9.52112275</v>
      </c>
      <c r="O124" s="129">
        <v>98.997994090000006</v>
      </c>
      <c r="P124" s="129">
        <v>615.27744630999996</v>
      </c>
      <c r="Q124" s="129">
        <v>1538.1552680100001</v>
      </c>
      <c r="R124" s="129">
        <v>192.98096029999999</v>
      </c>
      <c r="S124" s="129">
        <v>4.5422422899999999</v>
      </c>
      <c r="T124" s="129">
        <v>1340.6320654199999</v>
      </c>
      <c r="U124" s="129">
        <v>264.83079652999999</v>
      </c>
      <c r="V124" s="129">
        <v>1792.74699596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9562.7452032799993</v>
      </c>
      <c r="C125" s="129">
        <v>7004.5410163300003</v>
      </c>
      <c r="D125" s="129">
        <v>6372.98678741</v>
      </c>
      <c r="E125" s="129">
        <v>3697.4559666300001</v>
      </c>
      <c r="F125" s="129">
        <v>1934.1595276</v>
      </c>
      <c r="G125" s="129">
        <v>741.37129317999995</v>
      </c>
      <c r="H125" s="129">
        <v>631.55422892000001</v>
      </c>
      <c r="I125" s="129">
        <v>9.1695021000000008</v>
      </c>
      <c r="J125" s="129">
        <v>104.04877566</v>
      </c>
      <c r="K125" s="129">
        <v>518.33595116000004</v>
      </c>
      <c r="L125" s="129">
        <v>2309.9718559200001</v>
      </c>
      <c r="M125" s="129">
        <v>715.01651779999997</v>
      </c>
      <c r="N125" s="129">
        <v>2.6972301299999999</v>
      </c>
      <c r="O125" s="129">
        <v>93.195678380000004</v>
      </c>
      <c r="P125" s="129">
        <v>619.12360928999999</v>
      </c>
      <c r="Q125" s="129">
        <v>1594.9553381200001</v>
      </c>
      <c r="R125" s="129">
        <v>201.85936468</v>
      </c>
      <c r="S125" s="129">
        <v>4.7772113100000002</v>
      </c>
      <c r="T125" s="129">
        <v>1388.3187621300001</v>
      </c>
      <c r="U125" s="129">
        <v>248.23233103000001</v>
      </c>
      <c r="V125" s="129">
        <v>1889.1178667500001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9578.6127113599996</v>
      </c>
      <c r="C126" s="129">
        <v>7063.2058065000001</v>
      </c>
      <c r="D126" s="129">
        <v>6436.0772593199999</v>
      </c>
      <c r="E126" s="129">
        <v>3713.7664834900002</v>
      </c>
      <c r="F126" s="129">
        <v>1967.4673104399999</v>
      </c>
      <c r="G126" s="129">
        <v>754.84346539000001</v>
      </c>
      <c r="H126" s="129">
        <v>627.12854718000006</v>
      </c>
      <c r="I126" s="129">
        <v>9.4340989700000009</v>
      </c>
      <c r="J126" s="129">
        <v>102.93703707</v>
      </c>
      <c r="K126" s="129">
        <v>514.75741114000004</v>
      </c>
      <c r="L126" s="129">
        <v>2260.2202145199999</v>
      </c>
      <c r="M126" s="129">
        <v>697.18167943000003</v>
      </c>
      <c r="N126" s="129">
        <v>0.94593291000000002</v>
      </c>
      <c r="O126" s="129">
        <v>70.554595329999998</v>
      </c>
      <c r="P126" s="129">
        <v>625.68115119000004</v>
      </c>
      <c r="Q126" s="129">
        <v>1563.0385350900001</v>
      </c>
      <c r="R126" s="129">
        <v>200.56426832</v>
      </c>
      <c r="S126" s="129">
        <v>4.7646578000000002</v>
      </c>
      <c r="T126" s="129">
        <v>1357.7096089700001</v>
      </c>
      <c r="U126" s="129">
        <v>255.18669034000001</v>
      </c>
      <c r="V126" s="129">
        <v>1886.43794619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9503.2283778300007</v>
      </c>
      <c r="C127" s="129">
        <v>6972.9752525900003</v>
      </c>
      <c r="D127" s="129">
        <v>6352.2452953700003</v>
      </c>
      <c r="E127" s="129">
        <v>3638.8514044499998</v>
      </c>
      <c r="F127" s="129">
        <v>1956.11640988</v>
      </c>
      <c r="G127" s="129">
        <v>757.27748104</v>
      </c>
      <c r="H127" s="129">
        <v>620.72995721999996</v>
      </c>
      <c r="I127" s="129">
        <v>7.19498265</v>
      </c>
      <c r="J127" s="129">
        <v>103.62156886</v>
      </c>
      <c r="K127" s="129">
        <v>509.91340571000001</v>
      </c>
      <c r="L127" s="129">
        <v>2268.74416131</v>
      </c>
      <c r="M127" s="129">
        <v>687.79969514000004</v>
      </c>
      <c r="N127" s="129">
        <v>0.57498948999999999</v>
      </c>
      <c r="O127" s="129">
        <v>61.02248196</v>
      </c>
      <c r="P127" s="129">
        <v>626.20222368999998</v>
      </c>
      <c r="Q127" s="129">
        <v>1580.9444661699999</v>
      </c>
      <c r="R127" s="129">
        <v>203.21861912</v>
      </c>
      <c r="S127" s="129">
        <v>4.8922100899999998</v>
      </c>
      <c r="T127" s="129">
        <v>1372.8336369599999</v>
      </c>
      <c r="U127" s="129">
        <v>261.50896392999999</v>
      </c>
      <c r="V127" s="129">
        <v>1878.45694469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9215.4613671499992</v>
      </c>
      <c r="C128" s="129">
        <v>6746.7437420899996</v>
      </c>
      <c r="D128" s="129">
        <v>6150.6729733900002</v>
      </c>
      <c r="E128" s="129">
        <v>3409.8475989100002</v>
      </c>
      <c r="F128" s="129">
        <v>1982.1158729700001</v>
      </c>
      <c r="G128" s="129">
        <v>758.70950151</v>
      </c>
      <c r="H128" s="129">
        <v>596.07076870000003</v>
      </c>
      <c r="I128" s="129">
        <v>7.6464559699999999</v>
      </c>
      <c r="J128" s="129">
        <v>83.682772069999999</v>
      </c>
      <c r="K128" s="129">
        <v>504.74154066</v>
      </c>
      <c r="L128" s="129">
        <v>2230.3116875800001</v>
      </c>
      <c r="M128" s="129">
        <v>705.04268712999999</v>
      </c>
      <c r="N128" s="129">
        <v>0.63466020999999995</v>
      </c>
      <c r="O128" s="129">
        <v>60.95056846</v>
      </c>
      <c r="P128" s="129">
        <v>643.45745846</v>
      </c>
      <c r="Q128" s="129">
        <v>1525.26900045</v>
      </c>
      <c r="R128" s="129">
        <v>174.9589292</v>
      </c>
      <c r="S128" s="129">
        <v>14.15137642</v>
      </c>
      <c r="T128" s="129">
        <v>1336.1586948300001</v>
      </c>
      <c r="U128" s="129">
        <v>238.40593748000001</v>
      </c>
      <c r="V128" s="129">
        <v>1885.8292180999999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9253.3389933100007</v>
      </c>
      <c r="C129" s="129">
        <v>6825.3713510400003</v>
      </c>
      <c r="D129" s="129">
        <v>6227.9203524599998</v>
      </c>
      <c r="E129" s="129">
        <v>3460.91318688</v>
      </c>
      <c r="F129" s="129">
        <v>2020.52003586</v>
      </c>
      <c r="G129" s="129">
        <v>746.48712971999998</v>
      </c>
      <c r="H129" s="129">
        <v>597.45099858000003</v>
      </c>
      <c r="I129" s="129">
        <v>7.2767719199999998</v>
      </c>
      <c r="J129" s="129">
        <v>84.035748870000006</v>
      </c>
      <c r="K129" s="129">
        <v>506.13847779000002</v>
      </c>
      <c r="L129" s="129">
        <v>2183.5273336700002</v>
      </c>
      <c r="M129" s="129">
        <v>708.94984466000005</v>
      </c>
      <c r="N129" s="129">
        <v>0.79373152000000002</v>
      </c>
      <c r="O129" s="129">
        <v>64.95349272</v>
      </c>
      <c r="P129" s="129">
        <v>643.20262042000002</v>
      </c>
      <c r="Q129" s="129">
        <v>1474.5774890099999</v>
      </c>
      <c r="R129" s="129">
        <v>175.18032274999999</v>
      </c>
      <c r="S129" s="129">
        <v>14.33338176</v>
      </c>
      <c r="T129" s="129">
        <v>1285.0637845000001</v>
      </c>
      <c r="U129" s="129">
        <v>244.44030860000001</v>
      </c>
      <c r="V129" s="129">
        <v>1880.70174559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9085.5184831299994</v>
      </c>
      <c r="C130" s="129">
        <v>6737.8974686499996</v>
      </c>
      <c r="D130" s="129">
        <v>6167.3024973700003</v>
      </c>
      <c r="E130" s="129">
        <v>3389.7788633099999</v>
      </c>
      <c r="F130" s="129">
        <v>2036.2336367099999</v>
      </c>
      <c r="G130" s="129">
        <v>741.28999735000002</v>
      </c>
      <c r="H130" s="129">
        <v>570.59497127999998</v>
      </c>
      <c r="I130" s="129">
        <v>7.0379459200000003</v>
      </c>
      <c r="J130" s="129">
        <v>74.64399075</v>
      </c>
      <c r="K130" s="129">
        <v>488.91303461000001</v>
      </c>
      <c r="L130" s="129">
        <v>2100.8583976999998</v>
      </c>
      <c r="M130" s="129">
        <v>718.02913382999998</v>
      </c>
      <c r="N130" s="129">
        <v>0.76668042999999997</v>
      </c>
      <c r="O130" s="129">
        <v>65.835562760000002</v>
      </c>
      <c r="P130" s="129">
        <v>651.42689064000001</v>
      </c>
      <c r="Q130" s="129">
        <v>1382.82926387</v>
      </c>
      <c r="R130" s="129">
        <v>175.55505586000001</v>
      </c>
      <c r="S130" s="129">
        <v>14.385724659999999</v>
      </c>
      <c r="T130" s="129">
        <v>1192.8884833499999</v>
      </c>
      <c r="U130" s="129">
        <v>246.76261678</v>
      </c>
      <c r="V130" s="129">
        <v>1843.7095205799999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9089.7092111500006</v>
      </c>
      <c r="C131" s="129">
        <v>6779.9687698899997</v>
      </c>
      <c r="D131" s="129">
        <v>6221.1046564600001</v>
      </c>
      <c r="E131" s="129">
        <v>3431.8309378600002</v>
      </c>
      <c r="F131" s="129">
        <v>2036.9768130299999</v>
      </c>
      <c r="G131" s="129">
        <v>752.29690557000004</v>
      </c>
      <c r="H131" s="129">
        <v>558.86411342999997</v>
      </c>
      <c r="I131" s="129">
        <v>8.5533415599999998</v>
      </c>
      <c r="J131" s="129">
        <v>66.654613569999995</v>
      </c>
      <c r="K131" s="129">
        <v>483.65615830000002</v>
      </c>
      <c r="L131" s="129">
        <v>2064.8856971</v>
      </c>
      <c r="M131" s="129">
        <v>697.54851068000005</v>
      </c>
      <c r="N131" s="129">
        <v>0.87992015000000001</v>
      </c>
      <c r="O131" s="129">
        <v>43.779660739999997</v>
      </c>
      <c r="P131" s="129">
        <v>652.88892979000002</v>
      </c>
      <c r="Q131" s="129">
        <v>1367.3371864200001</v>
      </c>
      <c r="R131" s="129">
        <v>168.95255671000001</v>
      </c>
      <c r="S131" s="129">
        <v>14.437150300000001</v>
      </c>
      <c r="T131" s="129">
        <v>1183.9474794099999</v>
      </c>
      <c r="U131" s="129">
        <v>244.85474416</v>
      </c>
      <c r="V131" s="129">
        <v>1837.7929254999999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9128.7840495500004</v>
      </c>
      <c r="C132" s="129">
        <v>6848.0300708799996</v>
      </c>
      <c r="D132" s="129">
        <v>6298.8381350999998</v>
      </c>
      <c r="E132" s="129">
        <v>3468.0112330799998</v>
      </c>
      <c r="F132" s="129">
        <v>2078.8385042999998</v>
      </c>
      <c r="G132" s="129">
        <v>751.98839771999997</v>
      </c>
      <c r="H132" s="129">
        <v>549.19193577999999</v>
      </c>
      <c r="I132" s="129">
        <v>6.9549144800000002</v>
      </c>
      <c r="J132" s="129">
        <v>65.839150009999997</v>
      </c>
      <c r="K132" s="129">
        <v>476.39787129000001</v>
      </c>
      <c r="L132" s="129">
        <v>2027.3639311100001</v>
      </c>
      <c r="M132" s="129">
        <v>701.39827491000005</v>
      </c>
      <c r="N132" s="129">
        <v>0.74560957000000005</v>
      </c>
      <c r="O132" s="129">
        <v>50.316045279999997</v>
      </c>
      <c r="P132" s="129">
        <v>650.33662005999997</v>
      </c>
      <c r="Q132" s="129">
        <v>1325.9656562</v>
      </c>
      <c r="R132" s="129">
        <v>167.30381166000001</v>
      </c>
      <c r="S132" s="129">
        <v>14.22272944</v>
      </c>
      <c r="T132" s="129">
        <v>1144.4391151</v>
      </c>
      <c r="U132" s="129">
        <v>253.39004756</v>
      </c>
      <c r="V132" s="129">
        <v>1570.16207336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9279.5445884000001</v>
      </c>
      <c r="C133" s="129">
        <v>6953.3161579400003</v>
      </c>
      <c r="D133" s="129">
        <v>6410.0272564200004</v>
      </c>
      <c r="E133" s="129">
        <v>3546.1797251600001</v>
      </c>
      <c r="F133" s="129">
        <v>2105.57324556</v>
      </c>
      <c r="G133" s="129">
        <v>758.27428569999995</v>
      </c>
      <c r="H133" s="129">
        <v>543.28890151999997</v>
      </c>
      <c r="I133" s="129">
        <v>6.9938433</v>
      </c>
      <c r="J133" s="129">
        <v>65.348473970000001</v>
      </c>
      <c r="K133" s="129">
        <v>470.94658425</v>
      </c>
      <c r="L133" s="129">
        <v>2022.8677311599999</v>
      </c>
      <c r="M133" s="129">
        <v>715.69019410999999</v>
      </c>
      <c r="N133" s="129">
        <v>0.38796755999999999</v>
      </c>
      <c r="O133" s="129">
        <v>49.867532339999997</v>
      </c>
      <c r="P133" s="129">
        <v>665.43469420999998</v>
      </c>
      <c r="Q133" s="129">
        <v>1307.17753705</v>
      </c>
      <c r="R133" s="129">
        <v>165.28826480000001</v>
      </c>
      <c r="S133" s="129">
        <v>14.175269030000001</v>
      </c>
      <c r="T133" s="129">
        <v>1127.71400322</v>
      </c>
      <c r="U133" s="129">
        <v>303.36069930000002</v>
      </c>
      <c r="V133" s="129">
        <v>1593.4619747500001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9418.3364761100001</v>
      </c>
      <c r="C134" s="129">
        <v>7045.4865347300001</v>
      </c>
      <c r="D134" s="129">
        <v>6500.8040957699995</v>
      </c>
      <c r="E134" s="129">
        <v>3573.8167860499998</v>
      </c>
      <c r="F134" s="129">
        <v>2184.94851879</v>
      </c>
      <c r="G134" s="129">
        <v>742.03879093</v>
      </c>
      <c r="H134" s="129">
        <v>544.68243896000001</v>
      </c>
      <c r="I134" s="129">
        <v>7.0312374599999998</v>
      </c>
      <c r="J134" s="129">
        <v>150.84517356000001</v>
      </c>
      <c r="K134" s="129">
        <v>386.80602793999998</v>
      </c>
      <c r="L134" s="129">
        <v>2035.36398487</v>
      </c>
      <c r="M134" s="129">
        <v>735.96539808</v>
      </c>
      <c r="N134" s="129">
        <v>0.30599404000000002</v>
      </c>
      <c r="O134" s="129">
        <v>53.857916439999997</v>
      </c>
      <c r="P134" s="129">
        <v>681.80148759999997</v>
      </c>
      <c r="Q134" s="129">
        <v>1299.3985867900001</v>
      </c>
      <c r="R134" s="129">
        <v>166.52852559999999</v>
      </c>
      <c r="S134" s="129">
        <v>13.866839450000001</v>
      </c>
      <c r="T134" s="129">
        <v>1119.0032217400001</v>
      </c>
      <c r="U134" s="129">
        <v>337.48595650999999</v>
      </c>
      <c r="V134" s="129">
        <v>1606.62026773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9618.2052910799994</v>
      </c>
      <c r="C135" s="129">
        <v>7234.2149770400001</v>
      </c>
      <c r="D135" s="129">
        <v>6694.4601227700005</v>
      </c>
      <c r="E135" s="129">
        <v>3711.1635130999998</v>
      </c>
      <c r="F135" s="129">
        <v>2223.8184387400001</v>
      </c>
      <c r="G135" s="129">
        <v>759.47817093000003</v>
      </c>
      <c r="H135" s="129">
        <v>539.75485427000001</v>
      </c>
      <c r="I135" s="129">
        <v>7.0598857500000003</v>
      </c>
      <c r="J135" s="129">
        <v>149.56065025000001</v>
      </c>
      <c r="K135" s="129">
        <v>383.13431826999999</v>
      </c>
      <c r="L135" s="129">
        <v>2037.3600878499999</v>
      </c>
      <c r="M135" s="129">
        <v>752.5683507</v>
      </c>
      <c r="N135" s="129">
        <v>0.18923034999999999</v>
      </c>
      <c r="O135" s="129">
        <v>56.520947069999998</v>
      </c>
      <c r="P135" s="129">
        <v>695.85817327999996</v>
      </c>
      <c r="Q135" s="129">
        <v>1284.79173715</v>
      </c>
      <c r="R135" s="129">
        <v>165.98966952000001</v>
      </c>
      <c r="S135" s="129">
        <v>13.77106498</v>
      </c>
      <c r="T135" s="129">
        <v>1105.0310026499999</v>
      </c>
      <c r="U135" s="129">
        <v>346.63022618999997</v>
      </c>
      <c r="V135" s="129">
        <v>1615.0185759200001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9720.7597063499998</v>
      </c>
      <c r="C136" s="129">
        <v>7333.7783405600003</v>
      </c>
      <c r="D136" s="129">
        <v>6816.7647901299997</v>
      </c>
      <c r="E136" s="129">
        <v>3789.5171495599998</v>
      </c>
      <c r="F136" s="129">
        <v>2250.3189783299999</v>
      </c>
      <c r="G136" s="129">
        <v>776.92866223999999</v>
      </c>
      <c r="H136" s="129">
        <v>517.01355043000001</v>
      </c>
      <c r="I136" s="129">
        <v>6.7481952500000002</v>
      </c>
      <c r="J136" s="129">
        <v>145.13243342999999</v>
      </c>
      <c r="K136" s="129">
        <v>365.13292174999998</v>
      </c>
      <c r="L136" s="129">
        <v>2026.3242604</v>
      </c>
      <c r="M136" s="129">
        <v>780.65553541999998</v>
      </c>
      <c r="N136" s="129">
        <v>1.0648428400000001</v>
      </c>
      <c r="O136" s="129">
        <v>58.604733969999998</v>
      </c>
      <c r="P136" s="129">
        <v>720.98595861000001</v>
      </c>
      <c r="Q136" s="129">
        <v>1245.66872498</v>
      </c>
      <c r="R136" s="129">
        <v>163.22456317000001</v>
      </c>
      <c r="S136" s="129">
        <v>13.686311890000001</v>
      </c>
      <c r="T136" s="129">
        <v>1068.7578499199999</v>
      </c>
      <c r="U136" s="129">
        <v>360.65710539000003</v>
      </c>
      <c r="V136" s="129">
        <v>1606.1335523600001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9750.1055051799995</v>
      </c>
      <c r="C137" s="129">
        <v>7325.5192904799997</v>
      </c>
      <c r="D137" s="129">
        <v>6860.94139352</v>
      </c>
      <c r="E137" s="129">
        <v>3786.6474669899999</v>
      </c>
      <c r="F137" s="129">
        <v>2280.25358555</v>
      </c>
      <c r="G137" s="129">
        <v>794.04034098</v>
      </c>
      <c r="H137" s="129">
        <v>464.57789695999998</v>
      </c>
      <c r="I137" s="129">
        <v>6.8232612899999996</v>
      </c>
      <c r="J137" s="129">
        <v>132.40170996000001</v>
      </c>
      <c r="K137" s="129">
        <v>325.35292571000002</v>
      </c>
      <c r="L137" s="129">
        <v>2043.61557616</v>
      </c>
      <c r="M137" s="129">
        <v>834.00434054000004</v>
      </c>
      <c r="N137" s="129">
        <v>0.93395059999999996</v>
      </c>
      <c r="O137" s="129">
        <v>69.966707650000004</v>
      </c>
      <c r="P137" s="129">
        <v>763.10368229000005</v>
      </c>
      <c r="Q137" s="129">
        <v>1209.6112356199999</v>
      </c>
      <c r="R137" s="129">
        <v>162.32799299000001</v>
      </c>
      <c r="S137" s="129">
        <v>13.78784944</v>
      </c>
      <c r="T137" s="129">
        <v>1033.49539319</v>
      </c>
      <c r="U137" s="129">
        <v>380.97063853999998</v>
      </c>
      <c r="V137" s="129">
        <v>1584.94500234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9948.9655100799991</v>
      </c>
      <c r="C138" s="129">
        <v>7512.3890716200003</v>
      </c>
      <c r="D138" s="129">
        <v>7054.0932159200001</v>
      </c>
      <c r="E138" s="129">
        <v>3883.1571637299999</v>
      </c>
      <c r="F138" s="129">
        <v>2339.1848441500001</v>
      </c>
      <c r="G138" s="129">
        <v>831.75120804000005</v>
      </c>
      <c r="H138" s="129">
        <v>458.2958557</v>
      </c>
      <c r="I138" s="129">
        <v>6.5911025600000004</v>
      </c>
      <c r="J138" s="129">
        <v>131.73373465</v>
      </c>
      <c r="K138" s="129">
        <v>319.97101849000001</v>
      </c>
      <c r="L138" s="129">
        <v>2048.0964485899999</v>
      </c>
      <c r="M138" s="129">
        <v>859.09833160999995</v>
      </c>
      <c r="N138" s="129">
        <v>0.84136633999999999</v>
      </c>
      <c r="O138" s="129">
        <v>74.136930070000005</v>
      </c>
      <c r="P138" s="129">
        <v>784.12003519999996</v>
      </c>
      <c r="Q138" s="129">
        <v>1188.9981169800001</v>
      </c>
      <c r="R138" s="129">
        <v>162.42903426999999</v>
      </c>
      <c r="S138" s="129">
        <v>13.556090920000001</v>
      </c>
      <c r="T138" s="129">
        <v>1013.01299179</v>
      </c>
      <c r="U138" s="129">
        <v>388.47998987</v>
      </c>
      <c r="V138" s="129">
        <v>1585.7462544299999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9966.2236073099994</v>
      </c>
      <c r="C139" s="129">
        <v>7561.0342153700003</v>
      </c>
      <c r="D139" s="129">
        <v>7120.9482960100004</v>
      </c>
      <c r="E139" s="129">
        <v>3698.3959003800001</v>
      </c>
      <c r="F139" s="129">
        <v>2564.06285303</v>
      </c>
      <c r="G139" s="129">
        <v>858.48954260000005</v>
      </c>
      <c r="H139" s="129">
        <v>440.08591935999999</v>
      </c>
      <c r="I139" s="129">
        <v>6.3240039899999996</v>
      </c>
      <c r="J139" s="129">
        <v>128.86209087</v>
      </c>
      <c r="K139" s="129">
        <v>304.89982450000002</v>
      </c>
      <c r="L139" s="129">
        <v>1991.93559701</v>
      </c>
      <c r="M139" s="129">
        <v>886.87835358999996</v>
      </c>
      <c r="N139" s="129">
        <v>0.74282289000000001</v>
      </c>
      <c r="O139" s="129">
        <v>76.157679549999997</v>
      </c>
      <c r="P139" s="129">
        <v>809.97785114999999</v>
      </c>
      <c r="Q139" s="129">
        <v>1105.0572434200001</v>
      </c>
      <c r="R139" s="129">
        <v>160.47973514</v>
      </c>
      <c r="S139" s="129">
        <v>13.290877119999999</v>
      </c>
      <c r="T139" s="129">
        <v>931.28663115999996</v>
      </c>
      <c r="U139" s="129">
        <v>413.25379493000003</v>
      </c>
      <c r="V139" s="129">
        <v>1613.7317279399999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9849.5854080499994</v>
      </c>
      <c r="C140" s="129">
        <v>7633.3827365799998</v>
      </c>
      <c r="D140" s="129">
        <v>7232.5919037100002</v>
      </c>
      <c r="E140" s="129">
        <v>3672.1924830500002</v>
      </c>
      <c r="F140" s="129">
        <v>2617.1195794800001</v>
      </c>
      <c r="G140" s="129">
        <v>943.27984117999995</v>
      </c>
      <c r="H140" s="129">
        <v>400.79083286999997</v>
      </c>
      <c r="I140" s="129">
        <v>6.1527089400000001</v>
      </c>
      <c r="J140" s="129">
        <v>127.31885466</v>
      </c>
      <c r="K140" s="129">
        <v>267.31926927000001</v>
      </c>
      <c r="L140" s="129">
        <v>1796.1682895599999</v>
      </c>
      <c r="M140" s="129">
        <v>898.22148497000001</v>
      </c>
      <c r="N140" s="129">
        <v>1.26231811</v>
      </c>
      <c r="O140" s="129">
        <v>77.492082280000005</v>
      </c>
      <c r="P140" s="129">
        <v>819.46708458000001</v>
      </c>
      <c r="Q140" s="129">
        <v>897.94680459000006</v>
      </c>
      <c r="R140" s="129">
        <v>159.60752081000001</v>
      </c>
      <c r="S140" s="129">
        <v>13.261500870000001</v>
      </c>
      <c r="T140" s="129">
        <v>725.07778291</v>
      </c>
      <c r="U140" s="129">
        <v>420.03438190999998</v>
      </c>
      <c r="V140" s="129">
        <v>1474.3667720399999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10070.5528151</v>
      </c>
      <c r="C141" s="129">
        <v>7829.04838939</v>
      </c>
      <c r="D141" s="129">
        <v>7417.7206967000002</v>
      </c>
      <c r="E141" s="129">
        <v>3825.6916142</v>
      </c>
      <c r="F141" s="129">
        <v>2682.0382936800002</v>
      </c>
      <c r="G141" s="129">
        <v>909.99078882000003</v>
      </c>
      <c r="H141" s="129">
        <v>411.32769268999999</v>
      </c>
      <c r="I141" s="129">
        <v>6.2821704399999998</v>
      </c>
      <c r="J141" s="129">
        <v>130.56269727</v>
      </c>
      <c r="K141" s="129">
        <v>274.48282497999998</v>
      </c>
      <c r="L141" s="129">
        <v>1801.93943784</v>
      </c>
      <c r="M141" s="129">
        <v>913.97599219000006</v>
      </c>
      <c r="N141" s="129">
        <v>1.1369359800000001</v>
      </c>
      <c r="O141" s="129">
        <v>72.779410440000007</v>
      </c>
      <c r="P141" s="129">
        <v>840.05964576999997</v>
      </c>
      <c r="Q141" s="129">
        <v>887.96344565000004</v>
      </c>
      <c r="R141" s="129">
        <v>146.65715564000001</v>
      </c>
      <c r="S141" s="129">
        <v>13.54592317</v>
      </c>
      <c r="T141" s="129">
        <v>727.76036683999996</v>
      </c>
      <c r="U141" s="129">
        <v>439.56498786999998</v>
      </c>
      <c r="V141" s="129">
        <v>1478.95712119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10180.501496409999</v>
      </c>
      <c r="C142" s="129">
        <v>7869.6016008099996</v>
      </c>
      <c r="D142" s="129">
        <v>7457.9432307300003</v>
      </c>
      <c r="E142" s="129">
        <v>3854.6217610099998</v>
      </c>
      <c r="F142" s="129">
        <v>2691.8901481900002</v>
      </c>
      <c r="G142" s="129">
        <v>911.43132152999999</v>
      </c>
      <c r="H142" s="129">
        <v>411.65837008</v>
      </c>
      <c r="I142" s="129">
        <v>6.1490899399999996</v>
      </c>
      <c r="J142" s="129">
        <v>130.49799418999999</v>
      </c>
      <c r="K142" s="129">
        <v>275.01128595</v>
      </c>
      <c r="L142" s="129">
        <v>1812.42427574</v>
      </c>
      <c r="M142" s="129">
        <v>940.84713815999999</v>
      </c>
      <c r="N142" s="129">
        <v>1.00239392</v>
      </c>
      <c r="O142" s="129">
        <v>72.694177379999999</v>
      </c>
      <c r="P142" s="129">
        <v>867.15056686000003</v>
      </c>
      <c r="Q142" s="129">
        <v>871.57713758</v>
      </c>
      <c r="R142" s="129">
        <v>148.03396040999999</v>
      </c>
      <c r="S142" s="129">
        <v>13.30024128</v>
      </c>
      <c r="T142" s="129">
        <v>710.24293589000001</v>
      </c>
      <c r="U142" s="129">
        <v>498.47561985999999</v>
      </c>
      <c r="V142" s="129">
        <v>1491.8337752100001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10531.858045630001</v>
      </c>
      <c r="C143" s="129">
        <v>8150.6284283799996</v>
      </c>
      <c r="D143" s="129">
        <v>7719.4001111799998</v>
      </c>
      <c r="E143" s="129">
        <v>4040.7613798399998</v>
      </c>
      <c r="F143" s="129">
        <v>2753.2805273600002</v>
      </c>
      <c r="G143" s="129">
        <v>925.35820397999998</v>
      </c>
      <c r="H143" s="129">
        <v>431.22831719999999</v>
      </c>
      <c r="I143" s="129">
        <v>6.3620678599999998</v>
      </c>
      <c r="J143" s="129">
        <v>136.98424560000001</v>
      </c>
      <c r="K143" s="129">
        <v>287.88200374000002</v>
      </c>
      <c r="L143" s="129">
        <v>1869.9268875400001</v>
      </c>
      <c r="M143" s="129">
        <v>960.38023481000005</v>
      </c>
      <c r="N143" s="129">
        <v>0.87866485000000005</v>
      </c>
      <c r="O143" s="129">
        <v>72.436151249999995</v>
      </c>
      <c r="P143" s="129">
        <v>887.06541871000002</v>
      </c>
      <c r="Q143" s="129">
        <v>909.54665273000001</v>
      </c>
      <c r="R143" s="129">
        <v>156.26700209000001</v>
      </c>
      <c r="S143" s="129">
        <v>13.97074945</v>
      </c>
      <c r="T143" s="129">
        <v>739.30890119000003</v>
      </c>
      <c r="U143" s="129">
        <v>511.30272970999999</v>
      </c>
      <c r="V143" s="129">
        <v>1539.5779912999999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10819.71924307</v>
      </c>
      <c r="C144" s="129">
        <v>8396.3353191499991</v>
      </c>
      <c r="D144" s="129">
        <v>7980.6785186999996</v>
      </c>
      <c r="E144" s="129">
        <v>4238.3639260299997</v>
      </c>
      <c r="F144" s="129">
        <v>2799.1147699399999</v>
      </c>
      <c r="G144" s="129">
        <v>943.19982273000005</v>
      </c>
      <c r="H144" s="129">
        <v>415.65680044999999</v>
      </c>
      <c r="I144" s="129">
        <v>6.5582804100000001</v>
      </c>
      <c r="J144" s="129">
        <v>127.77471507</v>
      </c>
      <c r="K144" s="129">
        <v>281.32380497000003</v>
      </c>
      <c r="L144" s="129">
        <v>1900.13026937</v>
      </c>
      <c r="M144" s="129">
        <v>978.00525907999997</v>
      </c>
      <c r="N144" s="129">
        <v>0.8488964</v>
      </c>
      <c r="O144" s="129">
        <v>71.758278619999999</v>
      </c>
      <c r="P144" s="129">
        <v>905.39808405999997</v>
      </c>
      <c r="Q144" s="129">
        <v>922.12501028999998</v>
      </c>
      <c r="R144" s="129">
        <v>159.63418963000001</v>
      </c>
      <c r="S144" s="129">
        <v>14.313300529999999</v>
      </c>
      <c r="T144" s="129">
        <v>748.17752012999995</v>
      </c>
      <c r="U144" s="129">
        <v>523.25365454999996</v>
      </c>
      <c r="V144" s="129">
        <v>1525.34697198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10742.721976270001</v>
      </c>
      <c r="C145" s="129">
        <v>8325.9877135799998</v>
      </c>
      <c r="D145" s="129">
        <v>7912.6514658100004</v>
      </c>
      <c r="E145" s="129">
        <v>4203.3953602499996</v>
      </c>
      <c r="F145" s="129">
        <v>2763.0021307500001</v>
      </c>
      <c r="G145" s="129">
        <v>946.25397481000005</v>
      </c>
      <c r="H145" s="129">
        <v>413.33624777</v>
      </c>
      <c r="I145" s="129">
        <v>6.7470399900000002</v>
      </c>
      <c r="J145" s="129">
        <v>126.97323564</v>
      </c>
      <c r="K145" s="129">
        <v>279.61597214</v>
      </c>
      <c r="L145" s="129">
        <v>1899.08183293</v>
      </c>
      <c r="M145" s="129">
        <v>977.62015732999998</v>
      </c>
      <c r="N145" s="129">
        <v>0.89367680000000005</v>
      </c>
      <c r="O145" s="129">
        <v>72.353932819999997</v>
      </c>
      <c r="P145" s="129">
        <v>904.37254771000005</v>
      </c>
      <c r="Q145" s="129">
        <v>921.46167560000004</v>
      </c>
      <c r="R145" s="129">
        <v>160.07972505000001</v>
      </c>
      <c r="S145" s="129">
        <v>14.400820700000001</v>
      </c>
      <c r="T145" s="129">
        <v>746.98112985</v>
      </c>
      <c r="U145" s="129">
        <v>517.65242976000002</v>
      </c>
      <c r="V145" s="129">
        <v>1514.758122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10648.67038989</v>
      </c>
      <c r="C146" s="129">
        <v>8275.1449167800001</v>
      </c>
      <c r="D146" s="129">
        <v>7869.0242878700001</v>
      </c>
      <c r="E146" s="129">
        <v>4253.8331351899997</v>
      </c>
      <c r="F146" s="129">
        <v>2683.50731808</v>
      </c>
      <c r="G146" s="129">
        <v>931.68383459999995</v>
      </c>
      <c r="H146" s="129">
        <v>406.12062890999999</v>
      </c>
      <c r="I146" s="129">
        <v>6.92628953</v>
      </c>
      <c r="J146" s="129">
        <v>125.0275765</v>
      </c>
      <c r="K146" s="129">
        <v>274.16676288000002</v>
      </c>
      <c r="L146" s="129">
        <v>1862.6066835500001</v>
      </c>
      <c r="M146" s="129">
        <v>978.30188802999999</v>
      </c>
      <c r="N146" s="129">
        <v>0.87587767000000005</v>
      </c>
      <c r="O146" s="129">
        <v>72.318649109999996</v>
      </c>
      <c r="P146" s="129">
        <v>905.10736125000005</v>
      </c>
      <c r="Q146" s="129">
        <v>884.30479551999997</v>
      </c>
      <c r="R146" s="129">
        <v>159.53788994000001</v>
      </c>
      <c r="S146" s="129">
        <v>14.605446929999999</v>
      </c>
      <c r="T146" s="129">
        <v>710.16145864999999</v>
      </c>
      <c r="U146" s="129">
        <v>510.91878955999999</v>
      </c>
      <c r="V146" s="129">
        <v>1502.70606516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10600.543333019999</v>
      </c>
      <c r="C147" s="129">
        <v>8245.3868650799996</v>
      </c>
      <c r="D147" s="129">
        <v>7837.7797716300001</v>
      </c>
      <c r="E147" s="129">
        <v>4221.7209682700004</v>
      </c>
      <c r="F147" s="129">
        <v>2696.4216850399998</v>
      </c>
      <c r="G147" s="129">
        <v>919.63711832000001</v>
      </c>
      <c r="H147" s="129">
        <v>407.60709344999998</v>
      </c>
      <c r="I147" s="129">
        <v>7.0784898800000002</v>
      </c>
      <c r="J147" s="129">
        <v>125.86112976</v>
      </c>
      <c r="K147" s="129">
        <v>274.66747380999999</v>
      </c>
      <c r="L147" s="129">
        <v>1872.8262396499999</v>
      </c>
      <c r="M147" s="129">
        <v>979.66539577000003</v>
      </c>
      <c r="N147" s="129">
        <v>0.85594201999999997</v>
      </c>
      <c r="O147" s="129">
        <v>70.899271549999995</v>
      </c>
      <c r="P147" s="129">
        <v>907.91018220000001</v>
      </c>
      <c r="Q147" s="129">
        <v>893.16084388000002</v>
      </c>
      <c r="R147" s="129">
        <v>160.49469106999999</v>
      </c>
      <c r="S147" s="129">
        <v>14.98814529</v>
      </c>
      <c r="T147" s="129">
        <v>717.67800752000005</v>
      </c>
      <c r="U147" s="129">
        <v>482.33022828999998</v>
      </c>
      <c r="V147" s="129">
        <v>1424.5027671099999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10380.54444659</v>
      </c>
      <c r="C148" s="129">
        <v>8438.1371828200008</v>
      </c>
      <c r="D148" s="129">
        <v>7839.3416935799996</v>
      </c>
      <c r="E148" s="129">
        <v>3968.4438037599998</v>
      </c>
      <c r="F148" s="129">
        <v>2698.3304862</v>
      </c>
      <c r="G148" s="129">
        <v>1172.5674036200001</v>
      </c>
      <c r="H148" s="129">
        <v>598.79548924000005</v>
      </c>
      <c r="I148" s="129">
        <v>7.3335887599999996</v>
      </c>
      <c r="J148" s="129">
        <v>125.39062898</v>
      </c>
      <c r="K148" s="129">
        <v>466.07127150000002</v>
      </c>
      <c r="L148" s="129">
        <v>1459.7744077899999</v>
      </c>
      <c r="M148" s="129">
        <v>780.55871563000005</v>
      </c>
      <c r="N148" s="129">
        <v>0.79735177999999995</v>
      </c>
      <c r="O148" s="129">
        <v>58.306794850000003</v>
      </c>
      <c r="P148" s="129">
        <v>721.45456899999999</v>
      </c>
      <c r="Q148" s="129">
        <v>679.21569216</v>
      </c>
      <c r="R148" s="129">
        <v>161.19868194</v>
      </c>
      <c r="S148" s="129">
        <v>13.69884506</v>
      </c>
      <c r="T148" s="129">
        <v>504.31816515999998</v>
      </c>
      <c r="U148" s="129">
        <v>482.63285597999999</v>
      </c>
      <c r="V148" s="129">
        <v>1403.98989452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10602.33359806</v>
      </c>
      <c r="C149" s="129">
        <v>8199.2180103899991</v>
      </c>
      <c r="D149" s="129">
        <v>7585.8595882400004</v>
      </c>
      <c r="E149" s="129">
        <v>4002.0881830100002</v>
      </c>
      <c r="F149" s="129">
        <v>2665.8654590900001</v>
      </c>
      <c r="G149" s="129">
        <v>917.90594613999997</v>
      </c>
      <c r="H149" s="129">
        <v>613.35842215000002</v>
      </c>
      <c r="I149" s="129">
        <v>87.004950629999996</v>
      </c>
      <c r="J149" s="129">
        <v>152.88337933</v>
      </c>
      <c r="K149" s="129">
        <v>373.47009219</v>
      </c>
      <c r="L149" s="129">
        <v>1938.2389171499999</v>
      </c>
      <c r="M149" s="129">
        <v>964.08372403999999</v>
      </c>
      <c r="N149" s="129">
        <v>0.78893491999999998</v>
      </c>
      <c r="O149" s="129">
        <v>67.003605879999995</v>
      </c>
      <c r="P149" s="129">
        <v>896.29118324000001</v>
      </c>
      <c r="Q149" s="129">
        <v>974.15519311000003</v>
      </c>
      <c r="R149" s="129">
        <v>124.30468562999999</v>
      </c>
      <c r="S149" s="129">
        <v>20.432306539999999</v>
      </c>
      <c r="T149" s="129">
        <v>829.41820094000002</v>
      </c>
      <c r="U149" s="129">
        <v>464.87667052</v>
      </c>
      <c r="V149" s="129">
        <v>1584.9654779099999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10588.738882260001</v>
      </c>
      <c r="C150" s="129">
        <v>8226.3055371400005</v>
      </c>
      <c r="D150" s="129">
        <v>7641.8255684799997</v>
      </c>
      <c r="E150" s="129">
        <v>4000.3490159500002</v>
      </c>
      <c r="F150" s="129">
        <v>2748.80803685</v>
      </c>
      <c r="G150" s="129">
        <v>892.66851568000004</v>
      </c>
      <c r="H150" s="129">
        <v>584.47996866000005</v>
      </c>
      <c r="I150" s="129">
        <v>87.378792820000001</v>
      </c>
      <c r="J150" s="129">
        <v>140.13570379000001</v>
      </c>
      <c r="K150" s="129">
        <v>356.96547205000002</v>
      </c>
      <c r="L150" s="129">
        <v>1917.1353324199999</v>
      </c>
      <c r="M150" s="129">
        <v>950.96860736999997</v>
      </c>
      <c r="N150" s="129">
        <v>0.76712281000000004</v>
      </c>
      <c r="O150" s="129">
        <v>65.040903900000004</v>
      </c>
      <c r="P150" s="129">
        <v>885.16058066000005</v>
      </c>
      <c r="Q150" s="129">
        <v>966.16672504999997</v>
      </c>
      <c r="R150" s="129">
        <v>124.73782241000001</v>
      </c>
      <c r="S150" s="129">
        <v>19.258898169999998</v>
      </c>
      <c r="T150" s="129">
        <v>822.17000446999998</v>
      </c>
      <c r="U150" s="129">
        <v>445.29801270000002</v>
      </c>
      <c r="V150" s="129">
        <v>1575.74733552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10547.49325313</v>
      </c>
      <c r="C151" s="129">
        <v>8228.2060568199995</v>
      </c>
      <c r="D151" s="129">
        <v>7639.5734695199999</v>
      </c>
      <c r="E151" s="129">
        <v>3951.5305668699998</v>
      </c>
      <c r="F151" s="129">
        <v>2807.2936592299998</v>
      </c>
      <c r="G151" s="129">
        <v>880.74924341999997</v>
      </c>
      <c r="H151" s="129">
        <v>588.63258729999995</v>
      </c>
      <c r="I151" s="129">
        <v>94.402748470000006</v>
      </c>
      <c r="J151" s="129">
        <v>139.05068832000001</v>
      </c>
      <c r="K151" s="129">
        <v>355.17915051</v>
      </c>
      <c r="L151" s="129">
        <v>1890.81414832</v>
      </c>
      <c r="M151" s="129">
        <v>938.12043988000005</v>
      </c>
      <c r="N151" s="129">
        <v>0.70103488999999997</v>
      </c>
      <c r="O151" s="129">
        <v>63.304563969999997</v>
      </c>
      <c r="P151" s="129">
        <v>874.11484101999997</v>
      </c>
      <c r="Q151" s="129">
        <v>952.69370844000002</v>
      </c>
      <c r="R151" s="129">
        <v>125.10148884</v>
      </c>
      <c r="S151" s="129">
        <v>19.3112262</v>
      </c>
      <c r="T151" s="129">
        <v>808.28099340000006</v>
      </c>
      <c r="U151" s="129">
        <v>428.47304799</v>
      </c>
      <c r="V151" s="129">
        <v>1533.3696622699999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10441.110871360001</v>
      </c>
      <c r="C152" s="129">
        <v>8145.6012372599998</v>
      </c>
      <c r="D152" s="129">
        <v>7555.98201195</v>
      </c>
      <c r="E152" s="129">
        <v>3918.8609271599998</v>
      </c>
      <c r="F152" s="129">
        <v>2774.70075976</v>
      </c>
      <c r="G152" s="129">
        <v>862.42032502999996</v>
      </c>
      <c r="H152" s="129">
        <v>589.61922531000005</v>
      </c>
      <c r="I152" s="129">
        <v>93.590180000000004</v>
      </c>
      <c r="J152" s="129">
        <v>139.73395719000001</v>
      </c>
      <c r="K152" s="129">
        <v>356.29508812</v>
      </c>
      <c r="L152" s="129">
        <v>1875.5774084</v>
      </c>
      <c r="M152" s="129">
        <v>926.41824761999999</v>
      </c>
      <c r="N152" s="129">
        <v>0.66742193000000005</v>
      </c>
      <c r="O152" s="129">
        <v>61.977386860000003</v>
      </c>
      <c r="P152" s="129">
        <v>863.77343883000003</v>
      </c>
      <c r="Q152" s="129">
        <v>949.15916077999998</v>
      </c>
      <c r="R152" s="129">
        <v>125.31239984</v>
      </c>
      <c r="S152" s="129">
        <v>20.10451986</v>
      </c>
      <c r="T152" s="129">
        <v>803.74224107999999</v>
      </c>
      <c r="U152" s="129">
        <v>419.9322257</v>
      </c>
      <c r="V152" s="129">
        <v>1523.1936337899999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10401.49698202</v>
      </c>
      <c r="C153" s="129">
        <v>8131.0913577199999</v>
      </c>
      <c r="D153" s="129">
        <v>7555.3970009100003</v>
      </c>
      <c r="E153" s="129">
        <v>3910.8054059299998</v>
      </c>
      <c r="F153" s="129">
        <v>2794.2372244100002</v>
      </c>
      <c r="G153" s="129">
        <v>850.35437057000001</v>
      </c>
      <c r="H153" s="129">
        <v>575.69435681000004</v>
      </c>
      <c r="I153" s="129">
        <v>93.807275239999996</v>
      </c>
      <c r="J153" s="129">
        <v>136.69970228</v>
      </c>
      <c r="K153" s="129">
        <v>345.18737929000002</v>
      </c>
      <c r="L153" s="129">
        <v>1851.0874937999999</v>
      </c>
      <c r="M153" s="129">
        <v>910.88614518999998</v>
      </c>
      <c r="N153" s="129">
        <v>0.65317292999999998</v>
      </c>
      <c r="O153" s="129">
        <v>60.43434929</v>
      </c>
      <c r="P153" s="129">
        <v>849.79862297</v>
      </c>
      <c r="Q153" s="129">
        <v>940.20134860999997</v>
      </c>
      <c r="R153" s="129">
        <v>127.33637627</v>
      </c>
      <c r="S153" s="129">
        <v>20.31735776</v>
      </c>
      <c r="T153" s="129">
        <v>792.54761457999996</v>
      </c>
      <c r="U153" s="129">
        <v>419.3181305</v>
      </c>
      <c r="V153" s="129">
        <v>1477.80518577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9781.7795416699992</v>
      </c>
      <c r="C154" s="129">
        <v>7854.1932263199997</v>
      </c>
      <c r="D154" s="129">
        <v>7310.2798418399998</v>
      </c>
      <c r="E154" s="129">
        <v>3796.36174153</v>
      </c>
      <c r="F154" s="129">
        <v>2666.25775127</v>
      </c>
      <c r="G154" s="129">
        <v>847.66034904000003</v>
      </c>
      <c r="H154" s="129">
        <v>543.91338447999999</v>
      </c>
      <c r="I154" s="129">
        <v>72.696527840000002</v>
      </c>
      <c r="J154" s="129">
        <v>132.86509312999999</v>
      </c>
      <c r="K154" s="129">
        <v>338.35176351000001</v>
      </c>
      <c r="L154" s="129">
        <v>1491.0776381400001</v>
      </c>
      <c r="M154" s="129">
        <v>901.48001138999996</v>
      </c>
      <c r="N154" s="129">
        <v>0.53317190999999997</v>
      </c>
      <c r="O154" s="129">
        <v>58.39790576</v>
      </c>
      <c r="P154" s="129">
        <v>842.54893372000004</v>
      </c>
      <c r="Q154" s="129">
        <v>589.59762675000002</v>
      </c>
      <c r="R154" s="129">
        <v>69.783888270000006</v>
      </c>
      <c r="S154" s="129">
        <v>18.850090399999999</v>
      </c>
      <c r="T154" s="129">
        <v>500.96364807999998</v>
      </c>
      <c r="U154" s="129">
        <v>436.50867720999997</v>
      </c>
      <c r="V154" s="129">
        <v>1364.8566057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9690.4388374699993</v>
      </c>
      <c r="C155" s="129">
        <v>7751.28882574</v>
      </c>
      <c r="D155" s="129">
        <v>7204.9474709200003</v>
      </c>
      <c r="E155" s="129">
        <v>3855.7208621599998</v>
      </c>
      <c r="F155" s="129">
        <v>2519.4698389300002</v>
      </c>
      <c r="G155" s="129">
        <v>829.75676983000005</v>
      </c>
      <c r="H155" s="129">
        <v>546.34135481999999</v>
      </c>
      <c r="I155" s="129">
        <v>73.077799900000002</v>
      </c>
      <c r="J155" s="129">
        <v>133.72372442</v>
      </c>
      <c r="K155" s="129">
        <v>339.53983049999999</v>
      </c>
      <c r="L155" s="129">
        <v>1495.7608626799999</v>
      </c>
      <c r="M155" s="129">
        <v>904.47510624999995</v>
      </c>
      <c r="N155" s="129">
        <v>0.52297035999999997</v>
      </c>
      <c r="O155" s="129">
        <v>56.822314550000002</v>
      </c>
      <c r="P155" s="129">
        <v>847.12982134000003</v>
      </c>
      <c r="Q155" s="129">
        <v>591.28575642999999</v>
      </c>
      <c r="R155" s="129">
        <v>70.279224229999997</v>
      </c>
      <c r="S155" s="129">
        <v>18.860696489999999</v>
      </c>
      <c r="T155" s="129">
        <v>502.14583570999997</v>
      </c>
      <c r="U155" s="129">
        <v>443.38914905000001</v>
      </c>
      <c r="V155" s="129">
        <v>1366.81055827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9187.4008495399994</v>
      </c>
      <c r="C156" s="129">
        <v>7267.0421973700004</v>
      </c>
      <c r="D156" s="129">
        <v>6724.1309253400004</v>
      </c>
      <c r="E156" s="129">
        <v>3843.0727552399999</v>
      </c>
      <c r="F156" s="129">
        <v>2060.94969188</v>
      </c>
      <c r="G156" s="129">
        <v>820.10847822000005</v>
      </c>
      <c r="H156" s="129">
        <v>542.91127202999996</v>
      </c>
      <c r="I156" s="129">
        <v>72.804847539999997</v>
      </c>
      <c r="J156" s="129">
        <v>132.48879058</v>
      </c>
      <c r="K156" s="129">
        <v>337.61763391</v>
      </c>
      <c r="L156" s="129">
        <v>1479.7150278300001</v>
      </c>
      <c r="M156" s="129">
        <v>893.97081349999996</v>
      </c>
      <c r="N156" s="129">
        <v>0.40626337000000001</v>
      </c>
      <c r="O156" s="129">
        <v>55.480994260000003</v>
      </c>
      <c r="P156" s="129">
        <v>838.08355587000005</v>
      </c>
      <c r="Q156" s="129">
        <v>585.74421432999998</v>
      </c>
      <c r="R156" s="129">
        <v>70.726625319999997</v>
      </c>
      <c r="S156" s="129">
        <v>18.818969079999999</v>
      </c>
      <c r="T156" s="129">
        <v>496.19861993000001</v>
      </c>
      <c r="U156" s="129">
        <v>440.64362433999997</v>
      </c>
      <c r="V156" s="129">
        <v>1358.4949276100001</v>
      </c>
      <c r="W156" s="129"/>
      <c r="X156" s="129"/>
      <c r="Y156" s="129"/>
      <c r="Z156" s="129"/>
      <c r="AA156" s="129"/>
      <c r="AB156" s="129"/>
    </row>
    <row r="157" spans="1:28" hidden="1" outlineLevel="1">
      <c r="A157" s="8">
        <v>44986</v>
      </c>
      <c r="B157" s="129">
        <v>9180.8948840899993</v>
      </c>
      <c r="C157" s="129">
        <v>7285.5096772200004</v>
      </c>
      <c r="D157" s="129">
        <v>6741.1537829999997</v>
      </c>
      <c r="E157" s="129">
        <v>3917.4034839400001</v>
      </c>
      <c r="F157" s="129">
        <v>2017.2325711999999</v>
      </c>
      <c r="G157" s="129">
        <v>806.51772786000004</v>
      </c>
      <c r="H157" s="129">
        <v>544.35589421999998</v>
      </c>
      <c r="I157" s="129">
        <v>73.675033369999994</v>
      </c>
      <c r="J157" s="129">
        <v>132.86642305999999</v>
      </c>
      <c r="K157" s="129">
        <v>337.81443779</v>
      </c>
      <c r="L157" s="129">
        <v>1463.1263720300001</v>
      </c>
      <c r="M157" s="129">
        <v>879.37266184999999</v>
      </c>
      <c r="N157" s="129">
        <v>0.38829244000000002</v>
      </c>
      <c r="O157" s="129">
        <v>53.74331462</v>
      </c>
      <c r="P157" s="129">
        <v>825.24105479000002</v>
      </c>
      <c r="Q157" s="129">
        <v>583.75371017999998</v>
      </c>
      <c r="R157" s="129">
        <v>72.579971310000005</v>
      </c>
      <c r="S157" s="129">
        <v>18.924285489999999</v>
      </c>
      <c r="T157" s="129">
        <v>492.24945337999998</v>
      </c>
      <c r="U157" s="129">
        <v>432.25883484000002</v>
      </c>
      <c r="V157" s="129">
        <v>1339.9769728799999</v>
      </c>
      <c r="W157" s="129"/>
      <c r="X157" s="129"/>
      <c r="Y157" s="129"/>
      <c r="Z157" s="129"/>
      <c r="AA157" s="129"/>
      <c r="AB157" s="129"/>
    </row>
    <row r="158" spans="1:28" hidden="1" outlineLevel="1">
      <c r="A158" s="8">
        <v>45017</v>
      </c>
      <c r="B158" s="129">
        <v>9180.1490353699992</v>
      </c>
      <c r="C158" s="129">
        <v>7309.0696580399999</v>
      </c>
      <c r="D158" s="129">
        <v>6763.3594840300002</v>
      </c>
      <c r="E158" s="129">
        <v>3956.93478938</v>
      </c>
      <c r="F158" s="129">
        <v>2018.65743312</v>
      </c>
      <c r="G158" s="129">
        <v>787.76726153000004</v>
      </c>
      <c r="H158" s="129">
        <v>545.71017400999995</v>
      </c>
      <c r="I158" s="129">
        <v>73.952355010000005</v>
      </c>
      <c r="J158" s="129">
        <v>133.38849500000001</v>
      </c>
      <c r="K158" s="129">
        <v>338.36932400000001</v>
      </c>
      <c r="L158" s="129">
        <v>1449.16740493</v>
      </c>
      <c r="M158" s="129">
        <v>865.43248931000005</v>
      </c>
      <c r="N158" s="129">
        <v>0.91181632000000001</v>
      </c>
      <c r="O158" s="129">
        <v>51.963521409999998</v>
      </c>
      <c r="P158" s="129">
        <v>812.55715157999998</v>
      </c>
      <c r="Q158" s="129">
        <v>583.73491562000004</v>
      </c>
      <c r="R158" s="129">
        <v>73.042606180000007</v>
      </c>
      <c r="S158" s="129">
        <v>18.955382109999999</v>
      </c>
      <c r="T158" s="129">
        <v>491.73692733000001</v>
      </c>
      <c r="U158" s="129">
        <v>421.91197240000002</v>
      </c>
      <c r="V158" s="129">
        <v>1328.7464598199999</v>
      </c>
      <c r="W158" s="129"/>
      <c r="X158" s="129"/>
      <c r="Y158" s="129"/>
      <c r="Z158" s="129"/>
      <c r="AA158" s="129"/>
      <c r="AB158" s="129"/>
    </row>
    <row r="159" spans="1:28" hidden="1" outlineLevel="1">
      <c r="A159" s="8">
        <v>45047</v>
      </c>
      <c r="B159" s="129">
        <v>9234.7674028099991</v>
      </c>
      <c r="C159" s="129">
        <v>7398.5588499699998</v>
      </c>
      <c r="D159" s="129">
        <v>6855.4578909900001</v>
      </c>
      <c r="E159" s="129">
        <v>4065.93765196</v>
      </c>
      <c r="F159" s="129">
        <v>2021.3894068300001</v>
      </c>
      <c r="G159" s="129">
        <v>768.13083219999999</v>
      </c>
      <c r="H159" s="129">
        <v>543.10095897999997</v>
      </c>
      <c r="I159" s="129">
        <v>73.771931379999998</v>
      </c>
      <c r="J159" s="129">
        <v>132.38986223000001</v>
      </c>
      <c r="K159" s="129">
        <v>336.93916537000001</v>
      </c>
      <c r="L159" s="129">
        <v>1436.12938826</v>
      </c>
      <c r="M159" s="129">
        <v>855.95935854000004</v>
      </c>
      <c r="N159" s="129">
        <v>0.88874182000000002</v>
      </c>
      <c r="O159" s="129">
        <v>50.516808449999999</v>
      </c>
      <c r="P159" s="129">
        <v>804.55380826999999</v>
      </c>
      <c r="Q159" s="129">
        <v>580.17002972</v>
      </c>
      <c r="R159" s="129">
        <v>73.519286289999997</v>
      </c>
      <c r="S159" s="129">
        <v>18.928462750000001</v>
      </c>
      <c r="T159" s="129">
        <v>487.72228067999998</v>
      </c>
      <c r="U159" s="129">
        <v>400.07916458</v>
      </c>
      <c r="V159" s="129">
        <v>1362.1835159699999</v>
      </c>
      <c r="W159" s="129"/>
      <c r="X159" s="129"/>
      <c r="Y159" s="129"/>
      <c r="Z159" s="129"/>
      <c r="AA159" s="129"/>
      <c r="AB159" s="129"/>
    </row>
    <row r="160" spans="1:28" hidden="1" outlineLevel="1">
      <c r="A160" s="8">
        <v>45078</v>
      </c>
      <c r="B160" s="129">
        <v>9176.0082203099992</v>
      </c>
      <c r="C160" s="129">
        <v>7309.85840697</v>
      </c>
      <c r="D160" s="129">
        <v>6773.5503879400003</v>
      </c>
      <c r="E160" s="129">
        <v>4028.2813801100001</v>
      </c>
      <c r="F160" s="129">
        <v>1986.9049152099999</v>
      </c>
      <c r="G160" s="129">
        <v>758.36409261999995</v>
      </c>
      <c r="H160" s="129">
        <v>536.30801902999997</v>
      </c>
      <c r="I160" s="129">
        <v>73.597734540000005</v>
      </c>
      <c r="J160" s="129">
        <v>129.02120357000001</v>
      </c>
      <c r="K160" s="129">
        <v>333.68908091999998</v>
      </c>
      <c r="L160" s="129">
        <v>1426.2395114000001</v>
      </c>
      <c r="M160" s="129">
        <v>855.95730084000002</v>
      </c>
      <c r="N160" s="129">
        <v>0.87026389000000004</v>
      </c>
      <c r="O160" s="129">
        <v>45.151149599999997</v>
      </c>
      <c r="P160" s="129">
        <v>809.93588735000003</v>
      </c>
      <c r="Q160" s="129">
        <v>570.28221055999995</v>
      </c>
      <c r="R160" s="129">
        <v>73.869044459999998</v>
      </c>
      <c r="S160" s="129">
        <v>19.00419527</v>
      </c>
      <c r="T160" s="129">
        <v>477.40897082999999</v>
      </c>
      <c r="U160" s="129">
        <v>439.91030194000001</v>
      </c>
      <c r="V160" s="129">
        <v>1360.52742638</v>
      </c>
      <c r="W160" s="129"/>
      <c r="X160" s="129"/>
      <c r="Y160" s="129"/>
      <c r="Z160" s="129"/>
      <c r="AA160" s="129"/>
      <c r="AB160" s="129"/>
    </row>
    <row r="161" spans="1:28" hidden="1" outlineLevel="1">
      <c r="A161" s="8">
        <v>45108</v>
      </c>
      <c r="B161" s="129">
        <v>9288.0492544600002</v>
      </c>
      <c r="C161" s="129">
        <v>7384.6956315500001</v>
      </c>
      <c r="D161" s="129">
        <v>6849.10119596</v>
      </c>
      <c r="E161" s="129">
        <v>4087.2944711300001</v>
      </c>
      <c r="F161" s="129">
        <v>2022.2876644099999</v>
      </c>
      <c r="G161" s="129">
        <v>739.51906041999996</v>
      </c>
      <c r="H161" s="129">
        <v>535.59443558999999</v>
      </c>
      <c r="I161" s="129">
        <v>73.866459710000001</v>
      </c>
      <c r="J161" s="129">
        <v>128.52800305</v>
      </c>
      <c r="K161" s="129">
        <v>333.19997282999998</v>
      </c>
      <c r="L161" s="129">
        <v>1436.1113401299999</v>
      </c>
      <c r="M161" s="129">
        <v>868.96478363000006</v>
      </c>
      <c r="N161" s="129">
        <v>0.75662426000000005</v>
      </c>
      <c r="O161" s="129">
        <v>44.0660472</v>
      </c>
      <c r="P161" s="129">
        <v>824.14211217000002</v>
      </c>
      <c r="Q161" s="129">
        <v>567.14655649999997</v>
      </c>
      <c r="R161" s="129">
        <v>74.345438239999993</v>
      </c>
      <c r="S161" s="129">
        <v>19.100774810000001</v>
      </c>
      <c r="T161" s="129">
        <v>473.70034344999999</v>
      </c>
      <c r="U161" s="129">
        <v>467.24228277999998</v>
      </c>
      <c r="V161" s="129">
        <v>1369.6365998700001</v>
      </c>
      <c r="W161" s="129"/>
      <c r="X161" s="129"/>
      <c r="Y161" s="129"/>
      <c r="Z161" s="129"/>
      <c r="AA161" s="129"/>
      <c r="AB161" s="129"/>
    </row>
    <row r="162" spans="1:28" hidden="1" outlineLevel="1">
      <c r="A162" s="8">
        <v>45139</v>
      </c>
      <c r="B162" s="129">
        <v>9490.8214921599993</v>
      </c>
      <c r="C162" s="129">
        <v>7541.8646908000001</v>
      </c>
      <c r="D162" s="129">
        <v>7008.23632361</v>
      </c>
      <c r="E162" s="129">
        <v>4225.2515636899998</v>
      </c>
      <c r="F162" s="129">
        <v>2046.5165714100001</v>
      </c>
      <c r="G162" s="129">
        <v>736.46818851</v>
      </c>
      <c r="H162" s="129">
        <v>533.62836718999995</v>
      </c>
      <c r="I162" s="129">
        <v>73.785050459999994</v>
      </c>
      <c r="J162" s="129">
        <v>127.35927999</v>
      </c>
      <c r="K162" s="129">
        <v>332.48403674000002</v>
      </c>
      <c r="L162" s="129">
        <v>1442.8930541899999</v>
      </c>
      <c r="M162" s="129">
        <v>878.57448278000004</v>
      </c>
      <c r="N162" s="129">
        <v>0.73270639000000004</v>
      </c>
      <c r="O162" s="129">
        <v>46.659261520000001</v>
      </c>
      <c r="P162" s="129">
        <v>831.18251486999998</v>
      </c>
      <c r="Q162" s="129">
        <v>564.31857141</v>
      </c>
      <c r="R162" s="129">
        <v>74.823120340000003</v>
      </c>
      <c r="S162" s="129">
        <v>19.07305727</v>
      </c>
      <c r="T162" s="129">
        <v>470.42239380000001</v>
      </c>
      <c r="U162" s="129">
        <v>506.06374717</v>
      </c>
      <c r="V162" s="129">
        <v>1380.62425596</v>
      </c>
      <c r="W162" s="129"/>
      <c r="X162" s="129"/>
      <c r="Y162" s="129"/>
      <c r="Z162" s="129"/>
      <c r="AA162" s="129"/>
      <c r="AB162" s="129"/>
    </row>
    <row r="163" spans="1:28" hidden="1" outlineLevel="1">
      <c r="A163" s="8">
        <v>45170</v>
      </c>
      <c r="B163" s="129">
        <v>9512.2033917299996</v>
      </c>
      <c r="C163" s="129">
        <v>7510.9845340800002</v>
      </c>
      <c r="D163" s="129">
        <v>6981.5795017800001</v>
      </c>
      <c r="E163" s="129">
        <v>4224.4114394799999</v>
      </c>
      <c r="F163" s="129">
        <v>1935.63681804</v>
      </c>
      <c r="G163" s="129">
        <v>821.53124425999999</v>
      </c>
      <c r="H163" s="129">
        <v>529.40503230000002</v>
      </c>
      <c r="I163" s="129">
        <v>73.819952830000005</v>
      </c>
      <c r="J163" s="129">
        <v>125.89862655</v>
      </c>
      <c r="K163" s="129">
        <v>329.68645292000002</v>
      </c>
      <c r="L163" s="129">
        <v>1469.17331094</v>
      </c>
      <c r="M163" s="129">
        <v>912.71565037000005</v>
      </c>
      <c r="N163" s="129">
        <v>0.71002911999999996</v>
      </c>
      <c r="O163" s="129">
        <v>45.009346229999998</v>
      </c>
      <c r="P163" s="129">
        <v>866.99627501999998</v>
      </c>
      <c r="Q163" s="129">
        <v>556.45766057000003</v>
      </c>
      <c r="R163" s="129">
        <v>75.288600220000006</v>
      </c>
      <c r="S163" s="129">
        <v>18.98953152</v>
      </c>
      <c r="T163" s="129">
        <v>462.17952882999998</v>
      </c>
      <c r="U163" s="129">
        <v>532.04554671000005</v>
      </c>
      <c r="V163" s="129">
        <v>1409.2933477500001</v>
      </c>
      <c r="W163" s="129"/>
      <c r="X163" s="129"/>
      <c r="Y163" s="129"/>
      <c r="Z163" s="129"/>
      <c r="AA163" s="129"/>
      <c r="AB163" s="129"/>
    </row>
    <row r="164" spans="1:28" hidden="1" outlineLevel="1">
      <c r="A164" s="8">
        <v>45200</v>
      </c>
      <c r="B164" s="129">
        <v>9670.3831358799998</v>
      </c>
      <c r="C164" s="129">
        <v>7626.1114440299998</v>
      </c>
      <c r="D164" s="129">
        <v>7099.2825749800004</v>
      </c>
      <c r="E164" s="129">
        <v>4335.11920018</v>
      </c>
      <c r="F164" s="129">
        <v>1957.8929484600001</v>
      </c>
      <c r="G164" s="129">
        <v>806.27042633999997</v>
      </c>
      <c r="H164" s="129">
        <v>526.82886904999998</v>
      </c>
      <c r="I164" s="129">
        <v>73.686471100000006</v>
      </c>
      <c r="J164" s="129">
        <v>125.37621306</v>
      </c>
      <c r="K164" s="129">
        <v>327.76618488999998</v>
      </c>
      <c r="L164" s="129">
        <v>1497.8546157200001</v>
      </c>
      <c r="M164" s="129">
        <v>944.98456882999994</v>
      </c>
      <c r="N164" s="129">
        <v>0.68029134999999996</v>
      </c>
      <c r="O164" s="129">
        <v>43.95587218</v>
      </c>
      <c r="P164" s="129">
        <v>900.34840529999997</v>
      </c>
      <c r="Q164" s="129">
        <v>552.87004689000003</v>
      </c>
      <c r="R164" s="129">
        <v>75.058125169999997</v>
      </c>
      <c r="S164" s="129">
        <v>18.933094010000001</v>
      </c>
      <c r="T164" s="129">
        <v>458.87882771</v>
      </c>
      <c r="U164" s="129">
        <v>546.41707613000005</v>
      </c>
      <c r="V164" s="129">
        <v>1436.8680156600001</v>
      </c>
      <c r="W164" s="129"/>
      <c r="X164" s="129"/>
      <c r="Y164" s="129"/>
      <c r="Z164" s="129"/>
      <c r="AA164" s="129"/>
      <c r="AB164" s="129"/>
    </row>
    <row r="165" spans="1:28" hidden="1" outlineLevel="1">
      <c r="A165" s="8">
        <v>45231</v>
      </c>
      <c r="B165" s="129">
        <v>9831.55625779</v>
      </c>
      <c r="C165" s="129">
        <v>7756.10526734</v>
      </c>
      <c r="D165" s="129">
        <v>7227.2809074999996</v>
      </c>
      <c r="E165" s="129">
        <v>4433.0635508100004</v>
      </c>
      <c r="F165" s="129">
        <v>2002.0533418</v>
      </c>
      <c r="G165" s="129">
        <v>792.16401488999998</v>
      </c>
      <c r="H165" s="129">
        <v>528.82435984000006</v>
      </c>
      <c r="I165" s="129">
        <v>73.951671360000006</v>
      </c>
      <c r="J165" s="129">
        <v>126.24704883</v>
      </c>
      <c r="K165" s="129">
        <v>328.62563964999998</v>
      </c>
      <c r="L165" s="129">
        <v>1509.3153416600001</v>
      </c>
      <c r="M165" s="129">
        <v>976.85763517999999</v>
      </c>
      <c r="N165" s="129">
        <v>0.66307108999999997</v>
      </c>
      <c r="O165" s="129">
        <v>43.092434900000001</v>
      </c>
      <c r="P165" s="129">
        <v>933.10212919000003</v>
      </c>
      <c r="Q165" s="129">
        <v>532.45770647999996</v>
      </c>
      <c r="R165" s="129">
        <v>53.379665690000003</v>
      </c>
      <c r="S165" s="129">
        <v>19.055547310000001</v>
      </c>
      <c r="T165" s="129">
        <v>460.02249347999998</v>
      </c>
      <c r="U165" s="129">
        <v>566.13564879</v>
      </c>
      <c r="V165" s="129">
        <v>1445.50230973</v>
      </c>
      <c r="W165" s="129"/>
      <c r="X165" s="129"/>
      <c r="Y165" s="129"/>
      <c r="Z165" s="129"/>
      <c r="AA165" s="129"/>
      <c r="AB165" s="129"/>
    </row>
    <row r="166" spans="1:28" hidden="1" outlineLevel="1">
      <c r="A166" s="8">
        <v>45261</v>
      </c>
      <c r="B166" s="129">
        <v>9671.7255042399993</v>
      </c>
      <c r="C166" s="129">
        <v>7530.8240857700002</v>
      </c>
      <c r="D166" s="129">
        <v>6983.9239121500004</v>
      </c>
      <c r="E166" s="129">
        <v>4266.3982901999998</v>
      </c>
      <c r="F166" s="129">
        <v>1951.89020149</v>
      </c>
      <c r="G166" s="129">
        <v>765.63542045999998</v>
      </c>
      <c r="H166" s="129">
        <v>546.90017362000003</v>
      </c>
      <c r="I166" s="129">
        <v>77.612864999999999</v>
      </c>
      <c r="J166" s="129">
        <v>131.01767783</v>
      </c>
      <c r="K166" s="129">
        <v>338.26963079000001</v>
      </c>
      <c r="L166" s="129">
        <v>1566.61276516</v>
      </c>
      <c r="M166" s="129">
        <v>1018.28153843</v>
      </c>
      <c r="N166" s="129">
        <v>0.65292066999999998</v>
      </c>
      <c r="O166" s="129">
        <v>40.82026776</v>
      </c>
      <c r="P166" s="129">
        <v>976.80835000000002</v>
      </c>
      <c r="Q166" s="129">
        <v>548.33122673000003</v>
      </c>
      <c r="R166" s="129">
        <v>56.114879469999998</v>
      </c>
      <c r="S166" s="129">
        <v>19.503265890000002</v>
      </c>
      <c r="T166" s="129">
        <v>472.71308137</v>
      </c>
      <c r="U166" s="129">
        <v>574.28865330999997</v>
      </c>
      <c r="V166" s="129">
        <v>1532.8024046400001</v>
      </c>
      <c r="W166" s="129"/>
      <c r="X166" s="129"/>
      <c r="Y166" s="129"/>
      <c r="Z166" s="129"/>
      <c r="AA166" s="129"/>
      <c r="AB166" s="129"/>
    </row>
    <row r="167" spans="1:28" hidden="1" outlineLevel="1">
      <c r="A167" s="8">
        <v>45292</v>
      </c>
      <c r="B167" s="129">
        <v>9781.1330130499991</v>
      </c>
      <c r="C167" s="129">
        <v>7588.4640174799997</v>
      </c>
      <c r="D167" s="129">
        <v>7048.6155205599998</v>
      </c>
      <c r="E167" s="129">
        <v>4524.6973236599997</v>
      </c>
      <c r="F167" s="129">
        <v>1786.6295677999999</v>
      </c>
      <c r="G167" s="129">
        <v>737.28862909999998</v>
      </c>
      <c r="H167" s="129">
        <v>539.84849692</v>
      </c>
      <c r="I167" s="129">
        <v>77.27934028</v>
      </c>
      <c r="J167" s="129">
        <v>128.80542481000001</v>
      </c>
      <c r="K167" s="129">
        <v>333.76373182999998</v>
      </c>
      <c r="L167" s="129">
        <v>1617.0725868500001</v>
      </c>
      <c r="M167" s="129">
        <v>1075.95899416</v>
      </c>
      <c r="N167" s="129">
        <v>0.64259193999999997</v>
      </c>
      <c r="O167" s="129">
        <v>39.747183990000003</v>
      </c>
      <c r="P167" s="129">
        <v>1035.5692182299999</v>
      </c>
      <c r="Q167" s="129">
        <v>541.11359269000002</v>
      </c>
      <c r="R167" s="129">
        <v>56.142304350000003</v>
      </c>
      <c r="S167" s="129">
        <v>19.3812921</v>
      </c>
      <c r="T167" s="129">
        <v>465.58999624</v>
      </c>
      <c r="U167" s="129">
        <v>575.59640872</v>
      </c>
      <c r="V167" s="129">
        <v>1579.6935043999999</v>
      </c>
      <c r="W167" s="129"/>
      <c r="X167" s="129"/>
      <c r="Y167" s="129"/>
      <c r="Z167" s="129"/>
      <c r="AA167" s="129"/>
      <c r="AB167" s="129"/>
    </row>
    <row r="168" spans="1:28" hidden="1" outlineLevel="1">
      <c r="A168" s="8">
        <v>45323</v>
      </c>
      <c r="B168" s="129">
        <v>9872.8395063600001</v>
      </c>
      <c r="C168" s="129">
        <v>7593.6390846000004</v>
      </c>
      <c r="D168" s="129">
        <v>7049.3226974700001</v>
      </c>
      <c r="E168" s="129">
        <v>4512.9316847</v>
      </c>
      <c r="F168" s="129">
        <v>1809.1630297500001</v>
      </c>
      <c r="G168" s="129">
        <v>727.22798302000001</v>
      </c>
      <c r="H168" s="129">
        <v>544.31638712999995</v>
      </c>
      <c r="I168" s="129">
        <v>78.021252799999999</v>
      </c>
      <c r="J168" s="129">
        <v>129.77291667</v>
      </c>
      <c r="K168" s="129">
        <v>336.52221766000002</v>
      </c>
      <c r="L168" s="129">
        <v>1679.91212857</v>
      </c>
      <c r="M168" s="129">
        <v>1134.8599546400001</v>
      </c>
      <c r="N168" s="129">
        <v>0.62648408</v>
      </c>
      <c r="O168" s="129">
        <v>38.847009880000002</v>
      </c>
      <c r="P168" s="129">
        <v>1095.38646068</v>
      </c>
      <c r="Q168" s="129">
        <v>545.05217392999998</v>
      </c>
      <c r="R168" s="129">
        <v>56.992331159999999</v>
      </c>
      <c r="S168" s="129">
        <v>19.550677950000001</v>
      </c>
      <c r="T168" s="129">
        <v>468.50916482000002</v>
      </c>
      <c r="U168" s="129">
        <v>599.28829318999999</v>
      </c>
      <c r="V168" s="129">
        <v>1640.8251170999999</v>
      </c>
      <c r="W168" s="129"/>
      <c r="X168" s="129"/>
      <c r="Y168" s="129"/>
      <c r="Z168" s="129"/>
      <c r="AA168" s="129"/>
      <c r="AB168" s="129"/>
    </row>
    <row r="169" spans="1:28" hidden="1" outlineLevel="1">
      <c r="A169" s="8">
        <v>45352</v>
      </c>
      <c r="B169" s="129">
        <v>10047.33274853</v>
      </c>
      <c r="C169" s="129">
        <v>7681.1976041799999</v>
      </c>
      <c r="D169" s="129">
        <v>7124.1535646800003</v>
      </c>
      <c r="E169" s="129">
        <v>4568.5507375300003</v>
      </c>
      <c r="F169" s="129">
        <v>1834.2710487100001</v>
      </c>
      <c r="G169" s="129">
        <v>721.33177843999999</v>
      </c>
      <c r="H169" s="129">
        <v>557.04403950000005</v>
      </c>
      <c r="I169" s="129">
        <v>78.9241758</v>
      </c>
      <c r="J169" s="129">
        <v>132.76872130000001</v>
      </c>
      <c r="K169" s="129">
        <v>345.35114240000001</v>
      </c>
      <c r="L169" s="129">
        <v>1743.6261968599999</v>
      </c>
      <c r="M169" s="129">
        <v>1190.5505598300001</v>
      </c>
      <c r="N169" s="129">
        <v>0.63236369000000003</v>
      </c>
      <c r="O169" s="129">
        <v>38.118796740000001</v>
      </c>
      <c r="P169" s="129">
        <v>1151.7993994000001</v>
      </c>
      <c r="Q169" s="129">
        <v>553.07563703000005</v>
      </c>
      <c r="R169" s="129">
        <v>57.671352470000002</v>
      </c>
      <c r="S169" s="129">
        <v>21.313872539999998</v>
      </c>
      <c r="T169" s="129">
        <v>474.09041201999997</v>
      </c>
      <c r="U169" s="129">
        <v>622.50894748999997</v>
      </c>
      <c r="V169" s="129">
        <v>1704.23429459</v>
      </c>
      <c r="W169" s="129"/>
      <c r="X169" s="129"/>
      <c r="Y169" s="129"/>
      <c r="Z169" s="129"/>
      <c r="AA169" s="129"/>
      <c r="AB169" s="129"/>
    </row>
    <row r="170" spans="1:28">
      <c r="A170" s="8">
        <v>45383</v>
      </c>
      <c r="B170" s="129">
        <v>10261.09900772</v>
      </c>
      <c r="C170" s="129">
        <v>7811.8433032100002</v>
      </c>
      <c r="D170" s="129">
        <v>7249.5512297599998</v>
      </c>
      <c r="E170" s="129">
        <v>4671.4572032799997</v>
      </c>
      <c r="F170" s="129">
        <v>1874.02276811</v>
      </c>
      <c r="G170" s="129">
        <v>704.07125837000001</v>
      </c>
      <c r="H170" s="129">
        <v>562.29207344999998</v>
      </c>
      <c r="I170" s="129">
        <v>80.069355790000003</v>
      </c>
      <c r="J170" s="129">
        <v>133.68865993</v>
      </c>
      <c r="K170" s="129">
        <v>348.53405772999997</v>
      </c>
      <c r="L170" s="129">
        <v>1795.5764961699999</v>
      </c>
      <c r="M170" s="129">
        <v>1238.7761977499999</v>
      </c>
      <c r="N170" s="129">
        <v>0.16172344</v>
      </c>
      <c r="O170" s="129">
        <v>38.313074829999998</v>
      </c>
      <c r="P170" s="129">
        <v>1200.3013994800001</v>
      </c>
      <c r="Q170" s="129">
        <v>556.80029841999999</v>
      </c>
      <c r="R170" s="129">
        <v>58.33424377</v>
      </c>
      <c r="S170" s="129">
        <v>21.481234600000001</v>
      </c>
      <c r="T170" s="129">
        <v>476.98482005</v>
      </c>
      <c r="U170" s="129">
        <v>653.67920833999995</v>
      </c>
      <c r="V170" s="129">
        <v>1750.6592420899999</v>
      </c>
      <c r="W170" s="129"/>
      <c r="X170" s="129"/>
      <c r="Y170" s="129"/>
      <c r="Z170" s="129"/>
      <c r="AA170" s="129"/>
      <c r="AB170" s="129"/>
    </row>
    <row r="171" spans="1:28">
      <c r="A171" s="8">
        <v>45413</v>
      </c>
      <c r="B171" s="129">
        <v>10443.03838502</v>
      </c>
      <c r="C171" s="129">
        <v>7937.0941219300003</v>
      </c>
      <c r="D171" s="129">
        <v>7373.2615494199999</v>
      </c>
      <c r="E171" s="129">
        <v>4746.5383644499998</v>
      </c>
      <c r="F171" s="129">
        <v>1921.4650991000001</v>
      </c>
      <c r="G171" s="129">
        <v>705.25808586999995</v>
      </c>
      <c r="H171" s="129">
        <v>563.83257250999998</v>
      </c>
      <c r="I171" s="129">
        <v>82.112266259999998</v>
      </c>
      <c r="J171" s="129">
        <v>136.26603975</v>
      </c>
      <c r="K171" s="129">
        <v>345.45426650000002</v>
      </c>
      <c r="L171" s="129">
        <v>1842.0677653299999</v>
      </c>
      <c r="M171" s="129">
        <v>1299.03665327</v>
      </c>
      <c r="N171" s="129">
        <v>0.1586523</v>
      </c>
      <c r="O171" s="129">
        <v>37.329963909999996</v>
      </c>
      <c r="P171" s="129">
        <v>1261.5480370600001</v>
      </c>
      <c r="Q171" s="129">
        <v>543.03111206000005</v>
      </c>
      <c r="R171" s="129">
        <v>59.976798559999999</v>
      </c>
      <c r="S171" s="129">
        <v>21.870853260000001</v>
      </c>
      <c r="T171" s="129">
        <v>461.18346023999999</v>
      </c>
      <c r="U171" s="129">
        <v>663.87649776000001</v>
      </c>
      <c r="V171" s="129">
        <v>1870.3990374099999</v>
      </c>
      <c r="W171" s="129"/>
      <c r="X171" s="129"/>
      <c r="Y171" s="129"/>
      <c r="Z171" s="129"/>
      <c r="AA171" s="129"/>
      <c r="AB171" s="129"/>
    </row>
    <row r="172" spans="1:28">
      <c r="A172" s="8">
        <v>45444</v>
      </c>
      <c r="B172" s="129">
        <v>10496.867165809999</v>
      </c>
      <c r="C172" s="129">
        <v>7958.8416283500001</v>
      </c>
      <c r="D172" s="129">
        <v>7459.8942655999999</v>
      </c>
      <c r="E172" s="129">
        <v>4790.4309168199998</v>
      </c>
      <c r="F172" s="129">
        <v>1968.06889688</v>
      </c>
      <c r="G172" s="129">
        <v>701.39445190000004</v>
      </c>
      <c r="H172" s="129">
        <v>498.94736275000002</v>
      </c>
      <c r="I172" s="129">
        <v>20.007752750000002</v>
      </c>
      <c r="J172" s="129">
        <v>135.12640647000001</v>
      </c>
      <c r="K172" s="129">
        <v>343.81320353000001</v>
      </c>
      <c r="L172" s="129">
        <v>1855.9353476399999</v>
      </c>
      <c r="M172" s="129">
        <v>1316.4821223599999</v>
      </c>
      <c r="N172" s="129">
        <v>0.15544814000000001</v>
      </c>
      <c r="O172" s="129">
        <v>37.172097379999997</v>
      </c>
      <c r="P172" s="129">
        <v>1279.1545768399999</v>
      </c>
      <c r="Q172" s="129">
        <v>539.45322527999997</v>
      </c>
      <c r="R172" s="129">
        <v>59.952438299999997</v>
      </c>
      <c r="S172" s="129">
        <v>21.85644147</v>
      </c>
      <c r="T172" s="129">
        <v>457.64434550999999</v>
      </c>
      <c r="U172" s="129">
        <v>682.09018981999998</v>
      </c>
      <c r="V172" s="129">
        <v>1828.1867131900001</v>
      </c>
      <c r="W172" s="129"/>
      <c r="X172" s="129"/>
      <c r="Y172" s="129"/>
      <c r="Z172" s="129"/>
      <c r="AA172" s="129"/>
      <c r="AB172" s="129"/>
    </row>
    <row r="173" spans="1:28">
      <c r="A173" s="8">
        <v>45474</v>
      </c>
      <c r="B173" s="129">
        <v>10716.751418010001</v>
      </c>
      <c r="C173" s="129">
        <v>8133.66355011</v>
      </c>
      <c r="D173" s="129">
        <v>7627.5637305399996</v>
      </c>
      <c r="E173" s="129">
        <v>4961.4499421299997</v>
      </c>
      <c r="F173" s="129">
        <v>1971.77476596</v>
      </c>
      <c r="G173" s="129">
        <v>694.33902245000002</v>
      </c>
      <c r="H173" s="129">
        <v>506.09981957000002</v>
      </c>
      <c r="I173" s="129">
        <v>20.879738110000002</v>
      </c>
      <c r="J173" s="129">
        <v>136.86438261999999</v>
      </c>
      <c r="K173" s="129">
        <v>348.35569884</v>
      </c>
      <c r="L173" s="129">
        <v>1885.62833454</v>
      </c>
      <c r="M173" s="129">
        <v>1341.27200788</v>
      </c>
      <c r="N173" s="129">
        <v>0.15225</v>
      </c>
      <c r="O173" s="129">
        <v>36.211545139999998</v>
      </c>
      <c r="P173" s="129">
        <v>1304.90821274</v>
      </c>
      <c r="Q173" s="129">
        <v>544.35632666000004</v>
      </c>
      <c r="R173" s="129">
        <v>60.642324780000003</v>
      </c>
      <c r="S173" s="129">
        <v>22.086686879999998</v>
      </c>
      <c r="T173" s="129">
        <v>461.62731500000001</v>
      </c>
      <c r="U173" s="129">
        <v>697.45953336000002</v>
      </c>
      <c r="V173" s="129">
        <v>1849.75443855</v>
      </c>
      <c r="W173" s="129"/>
      <c r="X173" s="129"/>
      <c r="Y173" s="129"/>
      <c r="Z173" s="129"/>
      <c r="AA173" s="129"/>
      <c r="AB173" s="129"/>
    </row>
    <row r="174" spans="1:28">
      <c r="A174" s="8">
        <v>45505</v>
      </c>
      <c r="B174" s="129">
        <v>10827.66584989</v>
      </c>
      <c r="C174" s="129">
        <v>8220.1401853999996</v>
      </c>
      <c r="D174" s="129">
        <v>7710.3480386499996</v>
      </c>
      <c r="E174" s="129">
        <v>4953.5973716600001</v>
      </c>
      <c r="F174" s="129">
        <v>2064.4074482800002</v>
      </c>
      <c r="G174" s="129">
        <v>692.34321870999997</v>
      </c>
      <c r="H174" s="129">
        <v>509.79214674999997</v>
      </c>
      <c r="I174" s="129">
        <v>21.185718550000001</v>
      </c>
      <c r="J174" s="129">
        <v>138.23612059000001</v>
      </c>
      <c r="K174" s="129">
        <v>350.37030761</v>
      </c>
      <c r="L174" s="129">
        <v>1905.04309384</v>
      </c>
      <c r="M174" s="129">
        <v>1368.83774395</v>
      </c>
      <c r="N174" s="129">
        <v>0.14899876000000001</v>
      </c>
      <c r="O174" s="129">
        <v>37.543533779999997</v>
      </c>
      <c r="P174" s="129">
        <v>1331.14521141</v>
      </c>
      <c r="Q174" s="129">
        <v>536.20534988999998</v>
      </c>
      <c r="R174" s="129">
        <v>60.624903969999998</v>
      </c>
      <c r="S174" s="129">
        <v>22.13172539</v>
      </c>
      <c r="T174" s="129">
        <v>453.44872053</v>
      </c>
      <c r="U174" s="129">
        <v>702.48257064999996</v>
      </c>
      <c r="V174" s="129">
        <v>1872.34760553</v>
      </c>
      <c r="W174" s="129"/>
      <c r="X174" s="129"/>
      <c r="Y174" s="129"/>
      <c r="Z174" s="129"/>
      <c r="AA174" s="129"/>
      <c r="AB174" s="129"/>
    </row>
    <row r="175" spans="1:28">
      <c r="A175" s="8">
        <v>45536</v>
      </c>
      <c r="B175" s="129">
        <v>10992.5740178</v>
      </c>
      <c r="C175" s="129">
        <v>8330.9129253600004</v>
      </c>
      <c r="D175" s="129">
        <v>7822.0453336999999</v>
      </c>
      <c r="E175" s="129">
        <v>5018.52870231</v>
      </c>
      <c r="F175" s="129">
        <v>2116.9143359599998</v>
      </c>
      <c r="G175" s="129">
        <v>686.60229543000003</v>
      </c>
      <c r="H175" s="129">
        <v>508.86759166000002</v>
      </c>
      <c r="I175" s="129">
        <v>20.642650310000001</v>
      </c>
      <c r="J175" s="129">
        <v>137.94865068999999</v>
      </c>
      <c r="K175" s="129">
        <v>350.27629065999997</v>
      </c>
      <c r="L175" s="129">
        <v>1925.54169703</v>
      </c>
      <c r="M175" s="129">
        <v>1394.9187406799999</v>
      </c>
      <c r="N175" s="129">
        <v>0.14563704</v>
      </c>
      <c r="O175" s="129">
        <v>33.992918770000003</v>
      </c>
      <c r="P175" s="129">
        <v>1360.7801848700001</v>
      </c>
      <c r="Q175" s="129">
        <v>530.62295634999998</v>
      </c>
      <c r="R175" s="129">
        <v>60.954311670000003</v>
      </c>
      <c r="S175" s="129">
        <v>21.178901190000001</v>
      </c>
      <c r="T175" s="129">
        <v>448.48974349000002</v>
      </c>
      <c r="U175" s="129">
        <v>736.11939541000004</v>
      </c>
      <c r="V175" s="129">
        <v>1889.2293552199999</v>
      </c>
      <c r="W175" s="129"/>
      <c r="X175" s="129"/>
      <c r="Y175" s="129"/>
      <c r="Z175" s="129"/>
      <c r="AA175" s="129"/>
      <c r="AB175" s="129"/>
    </row>
    <row r="176" spans="1:28">
      <c r="A176" s="8">
        <v>45566</v>
      </c>
      <c r="B176" s="129">
        <v>10994.331688599999</v>
      </c>
      <c r="C176" s="129">
        <v>8289.7425450600003</v>
      </c>
      <c r="D176" s="129">
        <v>7934.5791878399996</v>
      </c>
      <c r="E176" s="129">
        <v>5117.1147803000003</v>
      </c>
      <c r="F176" s="129">
        <v>2141.01228614</v>
      </c>
      <c r="G176" s="129">
        <v>676.45212140000001</v>
      </c>
      <c r="H176" s="129">
        <v>355.16335722000002</v>
      </c>
      <c r="I176" s="129">
        <v>20.66943388</v>
      </c>
      <c r="J176" s="129">
        <v>134.01213619000001</v>
      </c>
      <c r="K176" s="129">
        <v>200.48178715</v>
      </c>
      <c r="L176" s="129">
        <v>1941.19247894</v>
      </c>
      <c r="M176" s="129">
        <v>1429.73167401</v>
      </c>
      <c r="N176" s="129">
        <v>0.79148220000000002</v>
      </c>
      <c r="O176" s="129">
        <v>32.09896183</v>
      </c>
      <c r="P176" s="129">
        <v>1396.84122998</v>
      </c>
      <c r="Q176" s="129">
        <v>511.46080492999999</v>
      </c>
      <c r="R176" s="129">
        <v>61.238515579999998</v>
      </c>
      <c r="S176" s="129">
        <v>21.067127970000001</v>
      </c>
      <c r="T176" s="129">
        <v>429.15516137999998</v>
      </c>
      <c r="U176" s="129">
        <v>763.39666460000001</v>
      </c>
      <c r="V176" s="129">
        <v>1754.75723453</v>
      </c>
      <c r="W176" s="129"/>
      <c r="X176" s="129"/>
      <c r="Y176" s="129"/>
      <c r="Z176" s="129"/>
      <c r="AA176" s="129"/>
      <c r="AB176" s="129"/>
    </row>
    <row r="177" spans="1:28">
      <c r="A177" s="8">
        <v>45597</v>
      </c>
      <c r="B177" s="129">
        <v>11178.17935233</v>
      </c>
      <c r="C177" s="129">
        <v>8419.54795878</v>
      </c>
      <c r="D177" s="129">
        <v>8067.1285262600004</v>
      </c>
      <c r="E177" s="129">
        <v>5194.6778218099998</v>
      </c>
      <c r="F177" s="129">
        <v>2196.7829832799998</v>
      </c>
      <c r="G177" s="129">
        <v>675.66772117000005</v>
      </c>
      <c r="H177" s="129">
        <v>352.41943251999999</v>
      </c>
      <c r="I177" s="129">
        <v>20.848050959999998</v>
      </c>
      <c r="J177" s="129">
        <v>133.16059016</v>
      </c>
      <c r="K177" s="129">
        <v>198.41079139999999</v>
      </c>
      <c r="L177" s="129">
        <v>1936.0871525499999</v>
      </c>
      <c r="M177" s="129">
        <v>1431.2155080800001</v>
      </c>
      <c r="N177" s="129">
        <v>0.64815073999999995</v>
      </c>
      <c r="O177" s="129">
        <v>22.458285</v>
      </c>
      <c r="P177" s="129">
        <v>1408.10907234</v>
      </c>
      <c r="Q177" s="129">
        <v>504.87164446999998</v>
      </c>
      <c r="R177" s="129">
        <v>61.483322790000003</v>
      </c>
      <c r="S177" s="129">
        <v>21.084844289999999</v>
      </c>
      <c r="T177" s="129">
        <v>422.30347739000001</v>
      </c>
      <c r="U177" s="129">
        <v>822.54424100000006</v>
      </c>
      <c r="V177" s="129">
        <v>1758.4018846199999</v>
      </c>
      <c r="W177" s="129"/>
      <c r="X177" s="129"/>
      <c r="Y177" s="129"/>
      <c r="Z177" s="129"/>
      <c r="AA177" s="129"/>
      <c r="AB177" s="129"/>
    </row>
    <row r="178" spans="1:28">
      <c r="A178" s="8">
        <v>45627</v>
      </c>
      <c r="B178" s="129">
        <v>11199.558294820001</v>
      </c>
      <c r="C178" s="129">
        <v>8402.7381378600003</v>
      </c>
      <c r="D178" s="129">
        <v>8048.6092358200003</v>
      </c>
      <c r="E178" s="129">
        <v>5172.9112438100001</v>
      </c>
      <c r="F178" s="129">
        <v>2206.1826375300002</v>
      </c>
      <c r="G178" s="129">
        <v>669.51535448000004</v>
      </c>
      <c r="H178" s="129">
        <v>354.12890204000001</v>
      </c>
      <c r="I178" s="129">
        <v>20.88654245</v>
      </c>
      <c r="J178" s="129">
        <v>133.44974690999999</v>
      </c>
      <c r="K178" s="129">
        <v>199.79261267999999</v>
      </c>
      <c r="L178" s="129">
        <v>1941.57497352</v>
      </c>
      <c r="M178" s="129">
        <v>1438.2749133</v>
      </c>
      <c r="N178" s="129">
        <v>0.48281527000000002</v>
      </c>
      <c r="O178" s="129">
        <v>22.022838419999999</v>
      </c>
      <c r="P178" s="129">
        <v>1415.7692596100001</v>
      </c>
      <c r="Q178" s="129">
        <v>503.30006021999998</v>
      </c>
      <c r="R178" s="129">
        <v>61.930618430000003</v>
      </c>
      <c r="S178" s="129">
        <v>21.19120509</v>
      </c>
      <c r="T178" s="129">
        <v>420.17823670000001</v>
      </c>
      <c r="U178" s="129">
        <v>855.24518344000001</v>
      </c>
      <c r="V178" s="129">
        <v>1761.2998381299999</v>
      </c>
      <c r="W178" s="129"/>
      <c r="X178" s="129"/>
      <c r="Y178" s="129"/>
      <c r="Z178" s="129"/>
      <c r="AA178" s="129"/>
      <c r="AB178" s="129"/>
    </row>
    <row r="179" spans="1:28">
      <c r="A179" s="8">
        <v>45658</v>
      </c>
      <c r="B179" s="129">
        <v>11395.8185796</v>
      </c>
      <c r="C179" s="129">
        <v>8602.5591039299998</v>
      </c>
      <c r="D179" s="129">
        <v>8252.0140796899996</v>
      </c>
      <c r="E179" s="129">
        <v>5453.5553460499996</v>
      </c>
      <c r="F179" s="129">
        <v>2130.2601994699999</v>
      </c>
      <c r="G179" s="129">
        <v>668.19853417000002</v>
      </c>
      <c r="H179" s="129">
        <v>350.54502423999998</v>
      </c>
      <c r="I179" s="129">
        <v>9.2333390000000009</v>
      </c>
      <c r="J179" s="129">
        <v>143.17102048000001</v>
      </c>
      <c r="K179" s="129">
        <v>198.14066475999999</v>
      </c>
      <c r="L179" s="129">
        <v>1941.94638644</v>
      </c>
      <c r="M179" s="129">
        <v>1448.34402247</v>
      </c>
      <c r="N179" s="129">
        <v>0.48974570000000001</v>
      </c>
      <c r="O179" s="129">
        <v>21.653680550000001</v>
      </c>
      <c r="P179" s="129">
        <v>1426.2005962200001</v>
      </c>
      <c r="Q179" s="129">
        <v>493.60236397</v>
      </c>
      <c r="R179" s="129">
        <v>0</v>
      </c>
      <c r="S179" s="129">
        <v>79.86768988</v>
      </c>
      <c r="T179" s="129">
        <v>413.73467409</v>
      </c>
      <c r="U179" s="129">
        <v>851.31308922999995</v>
      </c>
      <c r="V179" s="129">
        <v>1754.8512700599999</v>
      </c>
      <c r="W179" s="129"/>
      <c r="X179" s="129"/>
      <c r="Y179" s="129"/>
      <c r="Z179" s="129"/>
      <c r="AA179" s="129"/>
      <c r="AB179" s="129"/>
    </row>
    <row r="180" spans="1:28">
      <c r="A180" s="8">
        <v>45689</v>
      </c>
      <c r="B180" s="129">
        <v>11452.023852890001</v>
      </c>
      <c r="C180" s="129">
        <v>8626.4262968700004</v>
      </c>
      <c r="D180" s="129">
        <v>8278.80159241</v>
      </c>
      <c r="E180" s="129">
        <v>5483.3764520100003</v>
      </c>
      <c r="F180" s="129">
        <v>2135.5557545199999</v>
      </c>
      <c r="G180" s="129">
        <v>659.86938587999998</v>
      </c>
      <c r="H180" s="129">
        <v>347.62470445999998</v>
      </c>
      <c r="I180" s="129">
        <v>9.0581252699999997</v>
      </c>
      <c r="J180" s="129">
        <v>142.17809629000001</v>
      </c>
      <c r="K180" s="129">
        <v>196.38848290000001</v>
      </c>
      <c r="L180" s="129">
        <v>1935.23400717</v>
      </c>
      <c r="M180" s="129">
        <v>1462.9147680900001</v>
      </c>
      <c r="N180" s="129">
        <v>0.37006493000000001</v>
      </c>
      <c r="O180" s="129">
        <v>20.764898179999999</v>
      </c>
      <c r="P180" s="129">
        <v>1441.7798049800001</v>
      </c>
      <c r="Q180" s="129">
        <v>472.31923907999999</v>
      </c>
      <c r="R180" s="129">
        <v>0</v>
      </c>
      <c r="S180" s="129">
        <v>64.25524867</v>
      </c>
      <c r="T180" s="129">
        <v>408.06399040999997</v>
      </c>
      <c r="U180" s="129">
        <v>890.36354885000003</v>
      </c>
      <c r="V180" s="129">
        <v>1744.2301380700001</v>
      </c>
      <c r="W180" s="129"/>
      <c r="X180" s="129"/>
      <c r="Y180" s="129"/>
      <c r="Z180" s="129"/>
      <c r="AA180" s="129"/>
      <c r="AB180" s="129"/>
    </row>
    <row r="181" spans="1:28">
      <c r="A181" s="8">
        <v>45717</v>
      </c>
      <c r="B181" s="129">
        <v>11579.415343549999</v>
      </c>
      <c r="C181" s="129">
        <v>8777.8169808000002</v>
      </c>
      <c r="D181" s="129">
        <v>8428.1657952599999</v>
      </c>
      <c r="E181" s="129">
        <v>5481.6349157900004</v>
      </c>
      <c r="F181" s="129">
        <v>2283.92278936</v>
      </c>
      <c r="G181" s="129">
        <v>662.60809011000003</v>
      </c>
      <c r="H181" s="129">
        <v>349.65118553999997</v>
      </c>
      <c r="I181" s="129">
        <v>9.0001534200000002</v>
      </c>
      <c r="J181" s="129">
        <v>143.12115917</v>
      </c>
      <c r="K181" s="129">
        <v>197.52987295</v>
      </c>
      <c r="L181" s="129">
        <v>1866.55059725</v>
      </c>
      <c r="M181" s="129">
        <v>1466.60657343</v>
      </c>
      <c r="N181" s="129">
        <v>0.42462551999999998</v>
      </c>
      <c r="O181" s="129">
        <v>20.902237840000002</v>
      </c>
      <c r="P181" s="129">
        <v>1445.27971007</v>
      </c>
      <c r="Q181" s="129">
        <v>399.94402381999998</v>
      </c>
      <c r="R181" s="129">
        <v>0</v>
      </c>
      <c r="S181" s="129">
        <v>64.626473910000001</v>
      </c>
      <c r="T181" s="129">
        <v>335.31754991000003</v>
      </c>
      <c r="U181" s="129">
        <v>935.04776549999997</v>
      </c>
      <c r="V181" s="129">
        <v>1586.2699933599999</v>
      </c>
      <c r="W181" s="129"/>
      <c r="X181" s="129"/>
      <c r="Y181" s="129"/>
      <c r="Z181" s="129"/>
      <c r="AA181" s="129"/>
      <c r="AB181" s="129"/>
    </row>
    <row r="182" spans="1:28">
      <c r="A182" s="8">
        <v>45748</v>
      </c>
      <c r="B182" s="129">
        <v>11786.196500059999</v>
      </c>
      <c r="C182" s="129">
        <v>8925.37137291</v>
      </c>
      <c r="D182" s="129">
        <v>8570.0832785599996</v>
      </c>
      <c r="E182" s="129">
        <v>5834.6879623200002</v>
      </c>
      <c r="F182" s="129">
        <v>2070.2986032700001</v>
      </c>
      <c r="G182" s="129">
        <v>665.09671297</v>
      </c>
      <c r="H182" s="129">
        <v>355.28809434999999</v>
      </c>
      <c r="I182" s="129">
        <v>9.4867815800000006</v>
      </c>
      <c r="J182" s="129">
        <v>145.55585317000001</v>
      </c>
      <c r="K182" s="129">
        <v>200.2454596</v>
      </c>
      <c r="L182" s="129">
        <v>1876.1453238900001</v>
      </c>
      <c r="M182" s="129">
        <v>1472.9425511100001</v>
      </c>
      <c r="N182" s="129">
        <v>0.47714951999999999</v>
      </c>
      <c r="O182" s="129">
        <v>19.64472881</v>
      </c>
      <c r="P182" s="129">
        <v>1452.82067278</v>
      </c>
      <c r="Q182" s="129">
        <v>403.20277277999998</v>
      </c>
      <c r="R182" s="129">
        <v>0</v>
      </c>
      <c r="S182" s="129">
        <v>64.899367150000003</v>
      </c>
      <c r="T182" s="129">
        <v>338.30340562999999</v>
      </c>
      <c r="U182" s="129">
        <v>984.67980325999997</v>
      </c>
      <c r="V182" s="129">
        <v>1574.4057055999999</v>
      </c>
      <c r="W182" s="129"/>
      <c r="X182" s="129"/>
      <c r="Y182" s="129"/>
      <c r="Z182" s="129"/>
      <c r="AA182" s="129"/>
      <c r="AB182" s="129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66406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49" t="s">
        <v>58</v>
      </c>
    </row>
    <row r="4" spans="1:22" ht="12.75" customHeight="1">
      <c r="A4" s="216" t="s">
        <v>131</v>
      </c>
      <c r="B4" s="227"/>
      <c r="C4" s="227"/>
      <c r="D4" s="227"/>
    </row>
    <row r="5" spans="1:22" ht="12.75" customHeight="1">
      <c r="A5" s="38" t="s">
        <v>229</v>
      </c>
    </row>
    <row r="6" spans="1:22" ht="12.75" customHeight="1">
      <c r="A6" s="190" t="s">
        <v>0</v>
      </c>
      <c r="B6" s="192" t="s">
        <v>199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66</v>
      </c>
      <c r="P6" s="193" t="s">
        <v>68</v>
      </c>
    </row>
    <row r="7" spans="1:22" s="39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0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0" customFormat="1" ht="78.75" customHeight="1">
      <c r="A9" s="191"/>
      <c r="B9" s="188"/>
      <c r="C9" s="165" t="s">
        <v>13</v>
      </c>
      <c r="D9" s="165" t="s">
        <v>26</v>
      </c>
      <c r="E9" s="165" t="s">
        <v>27</v>
      </c>
      <c r="F9" s="165" t="s">
        <v>13</v>
      </c>
      <c r="G9" s="165" t="s">
        <v>28</v>
      </c>
      <c r="H9" s="165" t="s">
        <v>29</v>
      </c>
      <c r="I9" s="165" t="s">
        <v>13</v>
      </c>
      <c r="J9" s="165" t="s">
        <v>30</v>
      </c>
      <c r="K9" s="165" t="s">
        <v>187</v>
      </c>
      <c r="L9" s="165" t="s">
        <v>13</v>
      </c>
      <c r="M9" s="165" t="s">
        <v>67</v>
      </c>
      <c r="N9" s="165" t="s">
        <v>31</v>
      </c>
      <c r="O9" s="194"/>
      <c r="P9" s="195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30">
        <v>20793.484888170002</v>
      </c>
      <c r="C11" s="41">
        <v>487.91761565999997</v>
      </c>
      <c r="D11" s="130">
        <v>247.10119573999998</v>
      </c>
      <c r="E11" s="130">
        <v>240.81641992000002</v>
      </c>
      <c r="F11" s="130">
        <v>96.460510520000014</v>
      </c>
      <c r="G11" s="130">
        <v>31.986848479999999</v>
      </c>
      <c r="H11" s="130">
        <v>64.473662040000008</v>
      </c>
      <c r="I11" s="130">
        <v>4327.9079453899994</v>
      </c>
      <c r="J11" s="130">
        <v>725.45119598999997</v>
      </c>
      <c r="K11" s="130">
        <v>3602.4567494000003</v>
      </c>
      <c r="L11" s="130">
        <v>15881.198816600001</v>
      </c>
      <c r="M11" s="130">
        <v>15729.627186899999</v>
      </c>
      <c r="N11" s="130">
        <v>151.57162969999999</v>
      </c>
      <c r="O11" s="130">
        <v>1631.0930951400001</v>
      </c>
      <c r="P11" s="130">
        <v>1533.6105830499998</v>
      </c>
      <c r="Q11" s="131"/>
      <c r="R11" s="131"/>
      <c r="S11" s="131"/>
      <c r="T11" s="131"/>
      <c r="U11" s="131"/>
      <c r="V11" s="131"/>
    </row>
    <row r="12" spans="1:22" s="42" customFormat="1" hidden="1" outlineLevel="1">
      <c r="A12" s="8">
        <v>40575</v>
      </c>
      <c r="B12" s="130">
        <v>21108.948584369999</v>
      </c>
      <c r="C12" s="41">
        <v>633.92498680999984</v>
      </c>
      <c r="D12" s="130">
        <v>241.42523593000001</v>
      </c>
      <c r="E12" s="130">
        <v>392.49975088000002</v>
      </c>
      <c r="F12" s="130">
        <v>117.49200782</v>
      </c>
      <c r="G12" s="130">
        <v>43.655494689999998</v>
      </c>
      <c r="H12" s="130">
        <v>73.83651313</v>
      </c>
      <c r="I12" s="130">
        <v>4208.5282860400002</v>
      </c>
      <c r="J12" s="130">
        <v>676.00524479000001</v>
      </c>
      <c r="K12" s="130">
        <v>3532.5230412499996</v>
      </c>
      <c r="L12" s="130">
        <v>16149.003303699999</v>
      </c>
      <c r="M12" s="130">
        <v>15992.350677939998</v>
      </c>
      <c r="N12" s="130">
        <v>156.65262576000001</v>
      </c>
      <c r="O12" s="130">
        <v>1772.76511308</v>
      </c>
      <c r="P12" s="130">
        <v>1606.71178736</v>
      </c>
      <c r="Q12" s="131"/>
      <c r="R12" s="131"/>
      <c r="S12" s="131"/>
      <c r="T12" s="131"/>
      <c r="U12" s="131"/>
      <c r="V12" s="131"/>
    </row>
    <row r="13" spans="1:22" s="42" customFormat="1" hidden="1" outlineLevel="1">
      <c r="A13" s="8">
        <v>40603</v>
      </c>
      <c r="B13" s="130">
        <v>21553.465187639998</v>
      </c>
      <c r="C13" s="41">
        <v>687.17430669999999</v>
      </c>
      <c r="D13" s="130">
        <v>288.07783406999999</v>
      </c>
      <c r="E13" s="130">
        <v>399.09647262999999</v>
      </c>
      <c r="F13" s="130">
        <v>120.04355201999999</v>
      </c>
      <c r="G13" s="130">
        <v>42.368535709999996</v>
      </c>
      <c r="H13" s="130">
        <v>77.675016310000018</v>
      </c>
      <c r="I13" s="130">
        <v>4486.9033070899995</v>
      </c>
      <c r="J13" s="130">
        <v>908.78803429999994</v>
      </c>
      <c r="K13" s="130">
        <v>3578.1152727899998</v>
      </c>
      <c r="L13" s="130">
        <v>16259.344021829998</v>
      </c>
      <c r="M13" s="130">
        <v>16097.055746820002</v>
      </c>
      <c r="N13" s="130">
        <v>162.28827501000001</v>
      </c>
      <c r="O13" s="130">
        <v>1359.04793303</v>
      </c>
      <c r="P13" s="130">
        <v>1607.26662685</v>
      </c>
      <c r="Q13" s="131"/>
      <c r="R13" s="131"/>
      <c r="S13" s="131"/>
      <c r="T13" s="131"/>
      <c r="U13" s="131"/>
      <c r="V13" s="131"/>
    </row>
    <row r="14" spans="1:22" s="42" customFormat="1" hidden="1" outlineLevel="1">
      <c r="A14" s="8">
        <v>40634</v>
      </c>
      <c r="B14" s="130">
        <v>22174.256343770001</v>
      </c>
      <c r="C14" s="41">
        <v>704.54687120999995</v>
      </c>
      <c r="D14" s="130">
        <v>251.07430897</v>
      </c>
      <c r="E14" s="130">
        <v>453.47256224000006</v>
      </c>
      <c r="F14" s="130">
        <v>138.18157578</v>
      </c>
      <c r="G14" s="130">
        <v>60.441022410000002</v>
      </c>
      <c r="H14" s="130">
        <v>77.740553370000015</v>
      </c>
      <c r="I14" s="130">
        <v>4560.3201357099997</v>
      </c>
      <c r="J14" s="130">
        <v>929.15025308999998</v>
      </c>
      <c r="K14" s="130">
        <v>3631.16988262</v>
      </c>
      <c r="L14" s="130">
        <v>16771.20776107</v>
      </c>
      <c r="M14" s="130">
        <v>16600.62383538</v>
      </c>
      <c r="N14" s="130">
        <v>170.58392569</v>
      </c>
      <c r="O14" s="130">
        <v>2082.0471116200001</v>
      </c>
      <c r="P14" s="130">
        <v>1548.03449189</v>
      </c>
      <c r="Q14" s="131"/>
      <c r="R14" s="131"/>
      <c r="S14" s="131"/>
      <c r="T14" s="131"/>
      <c r="U14" s="131"/>
      <c r="V14" s="131"/>
    </row>
    <row r="15" spans="1:22" s="42" customFormat="1" hidden="1" outlineLevel="1">
      <c r="A15" s="8">
        <v>40664</v>
      </c>
      <c r="B15" s="130">
        <v>22042.390165640001</v>
      </c>
      <c r="C15" s="41">
        <v>762.65292073000001</v>
      </c>
      <c r="D15" s="130">
        <v>270.73085566999998</v>
      </c>
      <c r="E15" s="130">
        <v>491.92206505999991</v>
      </c>
      <c r="F15" s="130">
        <v>129.98299220000001</v>
      </c>
      <c r="G15" s="130">
        <v>56.216384039999994</v>
      </c>
      <c r="H15" s="130">
        <v>73.76660815999999</v>
      </c>
      <c r="I15" s="130">
        <v>4795.29604354</v>
      </c>
      <c r="J15" s="130">
        <v>874.69126357999994</v>
      </c>
      <c r="K15" s="130">
        <v>3920.6047799600001</v>
      </c>
      <c r="L15" s="130">
        <v>16354.458209169999</v>
      </c>
      <c r="M15" s="130">
        <v>16186.52352395</v>
      </c>
      <c r="N15" s="130">
        <v>167.93468521999998</v>
      </c>
      <c r="O15" s="130">
        <v>1706.5810985000001</v>
      </c>
      <c r="P15" s="130">
        <v>1515.8689135500001</v>
      </c>
      <c r="Q15" s="131"/>
      <c r="R15" s="131"/>
      <c r="S15" s="131"/>
      <c r="T15" s="131"/>
      <c r="U15" s="131"/>
      <c r="V15" s="131"/>
    </row>
    <row r="16" spans="1:22" s="42" customFormat="1" hidden="1" outlineLevel="1">
      <c r="A16" s="8">
        <v>40695</v>
      </c>
      <c r="B16" s="130">
        <v>23193.84351413</v>
      </c>
      <c r="C16" s="41">
        <v>716.05290003999994</v>
      </c>
      <c r="D16" s="130">
        <v>292.18027161999998</v>
      </c>
      <c r="E16" s="130">
        <v>423.87262842000001</v>
      </c>
      <c r="F16" s="130">
        <v>114.18762276</v>
      </c>
      <c r="G16" s="130">
        <v>40.0131491</v>
      </c>
      <c r="H16" s="130">
        <v>74.17447365999999</v>
      </c>
      <c r="I16" s="130">
        <v>5517.6063672999999</v>
      </c>
      <c r="J16" s="130">
        <v>903.94151917999989</v>
      </c>
      <c r="K16" s="130">
        <v>4613.66484812</v>
      </c>
      <c r="L16" s="130">
        <v>16845.996624029998</v>
      </c>
      <c r="M16" s="130">
        <v>16680.164213430002</v>
      </c>
      <c r="N16" s="130">
        <v>165.83241060000003</v>
      </c>
      <c r="O16" s="130">
        <v>1026.84570818</v>
      </c>
      <c r="P16" s="130">
        <v>1518.9554918499998</v>
      </c>
      <c r="Q16" s="131"/>
      <c r="R16" s="131"/>
      <c r="S16" s="131"/>
      <c r="T16" s="131"/>
      <c r="U16" s="131"/>
      <c r="V16" s="131"/>
    </row>
    <row r="17" spans="1:22" s="42" customFormat="1" hidden="1" outlineLevel="1">
      <c r="A17" s="8">
        <v>40725</v>
      </c>
      <c r="B17" s="130">
        <v>22985.77481716</v>
      </c>
      <c r="C17" s="41">
        <v>672.78266463</v>
      </c>
      <c r="D17" s="130">
        <v>273.46711458999999</v>
      </c>
      <c r="E17" s="130">
        <v>399.31555004000001</v>
      </c>
      <c r="F17" s="130">
        <v>111.92185380999999</v>
      </c>
      <c r="G17" s="130">
        <v>39.396309719999998</v>
      </c>
      <c r="H17" s="130">
        <v>72.525544089999997</v>
      </c>
      <c r="I17" s="130">
        <v>5283.4206773999995</v>
      </c>
      <c r="J17" s="130">
        <v>1016.4535230099999</v>
      </c>
      <c r="K17" s="130">
        <v>4266.9671543900004</v>
      </c>
      <c r="L17" s="130">
        <v>16917.649621320001</v>
      </c>
      <c r="M17" s="130">
        <v>16708.46647965</v>
      </c>
      <c r="N17" s="130">
        <v>209.18314167</v>
      </c>
      <c r="O17" s="130">
        <v>886.80388298999992</v>
      </c>
      <c r="P17" s="130">
        <v>1499.2342380699999</v>
      </c>
      <c r="Q17" s="131"/>
      <c r="R17" s="131"/>
      <c r="S17" s="131"/>
      <c r="T17" s="131"/>
      <c r="U17" s="131"/>
      <c r="V17" s="131"/>
    </row>
    <row r="18" spans="1:22" s="42" customFormat="1" hidden="1" outlineLevel="1">
      <c r="A18" s="8">
        <v>40756</v>
      </c>
      <c r="B18" s="130">
        <v>23125.19251293</v>
      </c>
      <c r="C18" s="41">
        <v>886.71669109999982</v>
      </c>
      <c r="D18" s="130">
        <v>274.76813760999994</v>
      </c>
      <c r="E18" s="130">
        <v>611.94855348999999</v>
      </c>
      <c r="F18" s="130">
        <v>115.13649606000001</v>
      </c>
      <c r="G18" s="130">
        <v>43.312947140000006</v>
      </c>
      <c r="H18" s="130">
        <v>71.823548920000007</v>
      </c>
      <c r="I18" s="130">
        <v>5182.8673015100003</v>
      </c>
      <c r="J18" s="130">
        <v>972.84740639999995</v>
      </c>
      <c r="K18" s="130">
        <v>4210.0198951099992</v>
      </c>
      <c r="L18" s="130">
        <v>16940.472024260001</v>
      </c>
      <c r="M18" s="130">
        <v>16752.878646379999</v>
      </c>
      <c r="N18" s="130">
        <v>187.59337787999996</v>
      </c>
      <c r="O18" s="130">
        <v>1105.47002423</v>
      </c>
      <c r="P18" s="130">
        <v>1548.9466440800002</v>
      </c>
      <c r="Q18" s="131"/>
      <c r="R18" s="131"/>
      <c r="S18" s="131"/>
      <c r="T18" s="131"/>
      <c r="U18" s="131"/>
      <c r="V18" s="131"/>
    </row>
    <row r="19" spans="1:22" s="42" customFormat="1" hidden="1" outlineLevel="1">
      <c r="A19" s="8">
        <v>40787</v>
      </c>
      <c r="B19" s="130">
        <v>22723.98822055</v>
      </c>
      <c r="C19" s="41">
        <v>869.89261014999988</v>
      </c>
      <c r="D19" s="130">
        <v>288.20774517000001</v>
      </c>
      <c r="E19" s="130">
        <v>581.68486498000004</v>
      </c>
      <c r="F19" s="130">
        <v>117.04501943</v>
      </c>
      <c r="G19" s="130">
        <v>48.026403860000002</v>
      </c>
      <c r="H19" s="130">
        <v>69.018615570000009</v>
      </c>
      <c r="I19" s="130">
        <v>4970.1665427500002</v>
      </c>
      <c r="J19" s="130">
        <v>771.84935093000001</v>
      </c>
      <c r="K19" s="130">
        <v>4198.3171918200005</v>
      </c>
      <c r="L19" s="130">
        <v>16766.884048219999</v>
      </c>
      <c r="M19" s="130">
        <v>16519.48540605</v>
      </c>
      <c r="N19" s="130">
        <v>247.39864217000002</v>
      </c>
      <c r="O19" s="130">
        <v>946.20798848000004</v>
      </c>
      <c r="P19" s="130">
        <v>1502.6337813799998</v>
      </c>
      <c r="Q19" s="131"/>
      <c r="R19" s="131"/>
      <c r="S19" s="131"/>
      <c r="T19" s="131"/>
      <c r="U19" s="131"/>
      <c r="V19" s="131"/>
    </row>
    <row r="20" spans="1:22" s="42" customFormat="1" hidden="1" outlineLevel="1">
      <c r="A20" s="8">
        <v>40817</v>
      </c>
      <c r="B20" s="130">
        <v>22971.077191069999</v>
      </c>
      <c r="C20" s="41">
        <v>851.74609612000006</v>
      </c>
      <c r="D20" s="130">
        <v>263.97701698999998</v>
      </c>
      <c r="E20" s="130">
        <v>587.76907913000002</v>
      </c>
      <c r="F20" s="130">
        <v>124.0483878</v>
      </c>
      <c r="G20" s="130">
        <v>57.50249488</v>
      </c>
      <c r="H20" s="130">
        <v>66.54589292</v>
      </c>
      <c r="I20" s="130">
        <v>5576.8835055199997</v>
      </c>
      <c r="J20" s="130">
        <v>1293.4162534899999</v>
      </c>
      <c r="K20" s="130">
        <v>4283.4672520300001</v>
      </c>
      <c r="L20" s="130">
        <v>16418.39920163</v>
      </c>
      <c r="M20" s="130">
        <v>16172.918743150001</v>
      </c>
      <c r="N20" s="130">
        <v>245.48045847999998</v>
      </c>
      <c r="O20" s="130">
        <v>1042.7341853099999</v>
      </c>
      <c r="P20" s="130">
        <v>1410.27863318</v>
      </c>
      <c r="Q20" s="131"/>
      <c r="R20" s="131"/>
      <c r="S20" s="131"/>
      <c r="T20" s="131"/>
      <c r="U20" s="131"/>
      <c r="V20" s="131"/>
    </row>
    <row r="21" spans="1:22" s="42" customFormat="1" hidden="1" outlineLevel="1">
      <c r="A21" s="8">
        <v>40848</v>
      </c>
      <c r="B21" s="130">
        <v>22781.56534397</v>
      </c>
      <c r="C21" s="41">
        <v>770.34167261999983</v>
      </c>
      <c r="D21" s="130">
        <v>266.69358864999998</v>
      </c>
      <c r="E21" s="130">
        <v>503.64808397000002</v>
      </c>
      <c r="F21" s="130">
        <v>138.54173481000001</v>
      </c>
      <c r="G21" s="130">
        <v>76.376980060000008</v>
      </c>
      <c r="H21" s="130">
        <v>62.16475475</v>
      </c>
      <c r="I21" s="130">
        <v>5547.1347537000001</v>
      </c>
      <c r="J21" s="130">
        <v>1101.0540441200001</v>
      </c>
      <c r="K21" s="130">
        <v>4446.0807095800001</v>
      </c>
      <c r="L21" s="130">
        <v>16325.54718284</v>
      </c>
      <c r="M21" s="130">
        <v>16147.331951459999</v>
      </c>
      <c r="N21" s="130">
        <v>178.21523138000001</v>
      </c>
      <c r="O21" s="130">
        <v>1262.9700214499999</v>
      </c>
      <c r="P21" s="130">
        <v>1453.9386625799998</v>
      </c>
      <c r="Q21" s="131"/>
      <c r="R21" s="131"/>
      <c r="S21" s="131"/>
      <c r="T21" s="131"/>
      <c r="U21" s="131"/>
      <c r="V21" s="131"/>
    </row>
    <row r="22" spans="1:22" s="42" customFormat="1" hidden="1" outlineLevel="1">
      <c r="A22" s="8">
        <v>40878</v>
      </c>
      <c r="B22" s="130">
        <v>23131.429156959999</v>
      </c>
      <c r="C22" s="41">
        <v>846.83073832999992</v>
      </c>
      <c r="D22" s="130">
        <v>326.56406804</v>
      </c>
      <c r="E22" s="130">
        <v>520.26667028999998</v>
      </c>
      <c r="F22" s="130">
        <v>73.716472449999998</v>
      </c>
      <c r="G22" s="130">
        <v>24.796854320000001</v>
      </c>
      <c r="H22" s="130">
        <v>48.919618129999996</v>
      </c>
      <c r="I22" s="130">
        <v>5598.5982591899992</v>
      </c>
      <c r="J22" s="130">
        <v>1279.0784634299998</v>
      </c>
      <c r="K22" s="130">
        <v>4319.5197957599994</v>
      </c>
      <c r="L22" s="130">
        <v>16612.283686989998</v>
      </c>
      <c r="M22" s="130">
        <v>16457.439331729998</v>
      </c>
      <c r="N22" s="130">
        <v>154.84435526000001</v>
      </c>
      <c r="O22" s="130">
        <v>1402.9288568500001</v>
      </c>
      <c r="P22" s="130">
        <v>1370.3291454499999</v>
      </c>
      <c r="Q22" s="131"/>
      <c r="R22" s="131"/>
      <c r="S22" s="131"/>
      <c r="T22" s="131"/>
      <c r="U22" s="131"/>
      <c r="V22" s="131"/>
    </row>
    <row r="23" spans="1:22" s="42" customFormat="1" hidden="1" outlineLevel="1">
      <c r="A23" s="8">
        <v>40909</v>
      </c>
      <c r="B23" s="130">
        <v>23414.165169420001</v>
      </c>
      <c r="C23" s="41">
        <v>836.73501366000005</v>
      </c>
      <c r="D23" s="130">
        <v>290.99912225999998</v>
      </c>
      <c r="E23" s="130">
        <v>545.73589140000001</v>
      </c>
      <c r="F23" s="130">
        <v>88.948326140000006</v>
      </c>
      <c r="G23" s="130">
        <v>40.433066289999999</v>
      </c>
      <c r="H23" s="130">
        <v>48.51525985</v>
      </c>
      <c r="I23" s="130">
        <v>5567.3983308200004</v>
      </c>
      <c r="J23" s="130">
        <v>1062.6737884199999</v>
      </c>
      <c r="K23" s="130">
        <v>4504.7245423999993</v>
      </c>
      <c r="L23" s="130">
        <v>16921.083498799999</v>
      </c>
      <c r="M23" s="130">
        <v>16759.601992029999</v>
      </c>
      <c r="N23" s="130">
        <v>161.48150677000001</v>
      </c>
      <c r="O23" s="130">
        <v>936.33590554</v>
      </c>
      <c r="P23" s="130">
        <v>1358.1696346700001</v>
      </c>
      <c r="Q23" s="131"/>
      <c r="R23" s="131"/>
      <c r="S23" s="131"/>
      <c r="T23" s="131"/>
      <c r="U23" s="131"/>
      <c r="V23" s="131"/>
    </row>
    <row r="24" spans="1:22" s="42" customFormat="1" hidden="1" outlineLevel="1">
      <c r="A24" s="8">
        <v>40940</v>
      </c>
      <c r="B24" s="130">
        <v>23298.240982020001</v>
      </c>
      <c r="C24" s="41">
        <v>719.80608985999993</v>
      </c>
      <c r="D24" s="130">
        <v>289.25159907</v>
      </c>
      <c r="E24" s="130">
        <v>430.55449078999999</v>
      </c>
      <c r="F24" s="130">
        <v>115.48804559</v>
      </c>
      <c r="G24" s="130">
        <v>59.401753780000007</v>
      </c>
      <c r="H24" s="130">
        <v>56.086291809999999</v>
      </c>
      <c r="I24" s="130">
        <v>5208.8348786900006</v>
      </c>
      <c r="J24" s="130">
        <v>861.32213016000003</v>
      </c>
      <c r="K24" s="130">
        <v>4347.5127485300009</v>
      </c>
      <c r="L24" s="130">
        <v>17254.111967879999</v>
      </c>
      <c r="M24" s="130">
        <v>17095.943924889998</v>
      </c>
      <c r="N24" s="130">
        <v>158.16804299</v>
      </c>
      <c r="O24" s="130">
        <v>875.56475732000001</v>
      </c>
      <c r="P24" s="130">
        <v>1385.6196202000001</v>
      </c>
      <c r="Q24" s="131"/>
      <c r="R24" s="131"/>
      <c r="S24" s="131"/>
      <c r="T24" s="131"/>
      <c r="U24" s="131"/>
      <c r="V24" s="131"/>
    </row>
    <row r="25" spans="1:22" s="42" customFormat="1" hidden="1" outlineLevel="1">
      <c r="A25" s="8">
        <v>40969</v>
      </c>
      <c r="B25" s="130">
        <v>23695.126446949998</v>
      </c>
      <c r="C25" s="41">
        <v>708.60488462000001</v>
      </c>
      <c r="D25" s="130">
        <v>286.73392863999999</v>
      </c>
      <c r="E25" s="130">
        <v>421.87095598000008</v>
      </c>
      <c r="F25" s="130">
        <v>123.40850149000001</v>
      </c>
      <c r="G25" s="130">
        <v>61.226511430000002</v>
      </c>
      <c r="H25" s="130">
        <v>62.181990060000011</v>
      </c>
      <c r="I25" s="130">
        <v>5344.7640183700005</v>
      </c>
      <c r="J25" s="130">
        <v>889.48911739999994</v>
      </c>
      <c r="K25" s="130">
        <v>4455.2749009700001</v>
      </c>
      <c r="L25" s="130">
        <v>17518.349042469999</v>
      </c>
      <c r="M25" s="130">
        <v>17349.835556229998</v>
      </c>
      <c r="N25" s="130">
        <v>168.51348624000002</v>
      </c>
      <c r="O25" s="130">
        <v>962.40545509999993</v>
      </c>
      <c r="P25" s="130">
        <v>1383.27439714</v>
      </c>
      <c r="Q25" s="131"/>
      <c r="R25" s="131"/>
      <c r="S25" s="131"/>
      <c r="T25" s="131"/>
      <c r="U25" s="131"/>
      <c r="V25" s="131"/>
    </row>
    <row r="26" spans="1:22" s="42" customFormat="1" hidden="1" outlineLevel="1">
      <c r="A26" s="8">
        <v>41000</v>
      </c>
      <c r="B26" s="130">
        <v>24447.360855940002</v>
      </c>
      <c r="C26" s="41">
        <v>692.22516697000003</v>
      </c>
      <c r="D26" s="130">
        <v>306.38365483000001</v>
      </c>
      <c r="E26" s="130">
        <v>385.84151214000002</v>
      </c>
      <c r="F26" s="130">
        <v>135.18912949999998</v>
      </c>
      <c r="G26" s="130">
        <v>64.688936380000001</v>
      </c>
      <c r="H26" s="130">
        <v>70.500193120000006</v>
      </c>
      <c r="I26" s="130">
        <v>5605.2279814499998</v>
      </c>
      <c r="J26" s="130">
        <v>988.42107418000012</v>
      </c>
      <c r="K26" s="130">
        <v>4616.80690727</v>
      </c>
      <c r="L26" s="130">
        <v>18014.718578019998</v>
      </c>
      <c r="M26" s="130">
        <v>17851.076695420001</v>
      </c>
      <c r="N26" s="130">
        <v>163.6418826</v>
      </c>
      <c r="O26" s="130">
        <v>987.60391731000004</v>
      </c>
      <c r="P26" s="130">
        <v>1383.80922743</v>
      </c>
      <c r="Q26" s="131"/>
      <c r="R26" s="131"/>
      <c r="S26" s="131"/>
      <c r="T26" s="131"/>
      <c r="U26" s="131"/>
      <c r="V26" s="131"/>
    </row>
    <row r="27" spans="1:22" s="42" customFormat="1" hidden="1" outlineLevel="1">
      <c r="A27" s="8">
        <v>41030</v>
      </c>
      <c r="B27" s="130">
        <v>24528.13361601</v>
      </c>
      <c r="C27" s="41">
        <v>690.13792245000013</v>
      </c>
      <c r="D27" s="130">
        <v>285.50977812000002</v>
      </c>
      <c r="E27" s="130">
        <v>404.62814433000005</v>
      </c>
      <c r="F27" s="130">
        <v>126.32275907</v>
      </c>
      <c r="G27" s="130">
        <v>55.524713129999995</v>
      </c>
      <c r="H27" s="130">
        <v>70.798045940000009</v>
      </c>
      <c r="I27" s="130">
        <v>5679.98123725</v>
      </c>
      <c r="J27" s="130">
        <v>1004.685927</v>
      </c>
      <c r="K27" s="130">
        <v>4675.2953102499996</v>
      </c>
      <c r="L27" s="130">
        <v>18031.691697239999</v>
      </c>
      <c r="M27" s="130">
        <v>17865.026447100001</v>
      </c>
      <c r="N27" s="130">
        <v>166.66525013999998</v>
      </c>
      <c r="O27" s="130">
        <v>1087.65832789</v>
      </c>
      <c r="P27" s="130">
        <v>1381.2470800600001</v>
      </c>
      <c r="Q27" s="131"/>
      <c r="R27" s="131"/>
      <c r="S27" s="131"/>
      <c r="T27" s="131"/>
      <c r="U27" s="131"/>
      <c r="V27" s="131"/>
    </row>
    <row r="28" spans="1:22" s="42" customFormat="1" hidden="1" outlineLevel="1">
      <c r="A28" s="8">
        <v>41061</v>
      </c>
      <c r="B28" s="130">
        <v>24700.700247559998</v>
      </c>
      <c r="C28" s="41">
        <v>764.95391495000001</v>
      </c>
      <c r="D28" s="130">
        <v>316.50899606000002</v>
      </c>
      <c r="E28" s="130">
        <v>448.44491889</v>
      </c>
      <c r="F28" s="130">
        <v>126.11678315</v>
      </c>
      <c r="G28" s="130">
        <v>45.175078030000002</v>
      </c>
      <c r="H28" s="130">
        <v>80.941705120000009</v>
      </c>
      <c r="I28" s="130">
        <v>5561.9439606699998</v>
      </c>
      <c r="J28" s="130">
        <v>1130.43991117</v>
      </c>
      <c r="K28" s="130">
        <v>4431.5040495000003</v>
      </c>
      <c r="L28" s="130">
        <v>18247.685588790002</v>
      </c>
      <c r="M28" s="130">
        <v>18083.716836300002</v>
      </c>
      <c r="N28" s="130">
        <v>163.96875248999999</v>
      </c>
      <c r="O28" s="130">
        <v>1025.40739426</v>
      </c>
      <c r="P28" s="130">
        <v>1461.42337208</v>
      </c>
      <c r="Q28" s="131"/>
      <c r="R28" s="131"/>
      <c r="S28" s="131"/>
      <c r="T28" s="131"/>
      <c r="U28" s="131"/>
      <c r="V28" s="131"/>
    </row>
    <row r="29" spans="1:22" s="42" customFormat="1" hidden="1" outlineLevel="1">
      <c r="A29" s="8">
        <v>41091</v>
      </c>
      <c r="B29" s="130">
        <v>25217.523060930002</v>
      </c>
      <c r="C29" s="41">
        <v>691.23510340000007</v>
      </c>
      <c r="D29" s="130">
        <v>236.57780839999998</v>
      </c>
      <c r="E29" s="130">
        <v>454.65729499999998</v>
      </c>
      <c r="F29" s="130">
        <v>125.81719891</v>
      </c>
      <c r="G29" s="130">
        <v>44.809852919999997</v>
      </c>
      <c r="H29" s="130">
        <v>81.007345990000005</v>
      </c>
      <c r="I29" s="130">
        <v>5804.9312526500007</v>
      </c>
      <c r="J29" s="130">
        <v>969.0994134</v>
      </c>
      <c r="K29" s="130">
        <v>4835.8318392500005</v>
      </c>
      <c r="L29" s="130">
        <v>18595.539505970002</v>
      </c>
      <c r="M29" s="130">
        <v>18430.771412150003</v>
      </c>
      <c r="N29" s="130">
        <v>164.76809381999999</v>
      </c>
      <c r="O29" s="130">
        <v>593.11245029999998</v>
      </c>
      <c r="P29" s="130">
        <v>1483.5588698399999</v>
      </c>
      <c r="Q29" s="131"/>
      <c r="R29" s="131"/>
      <c r="S29" s="131"/>
      <c r="T29" s="131"/>
      <c r="U29" s="131"/>
      <c r="V29" s="131"/>
    </row>
    <row r="30" spans="1:22" s="42" customFormat="1" hidden="1" outlineLevel="1">
      <c r="A30" s="8">
        <v>41122</v>
      </c>
      <c r="B30" s="130">
        <v>25592.380429739998</v>
      </c>
      <c r="C30" s="41">
        <v>826.37441000000013</v>
      </c>
      <c r="D30" s="130">
        <v>244.81034405000003</v>
      </c>
      <c r="E30" s="130">
        <v>581.56406594999999</v>
      </c>
      <c r="F30" s="130">
        <v>130.47868878999998</v>
      </c>
      <c r="G30" s="130">
        <v>43.066058400000003</v>
      </c>
      <c r="H30" s="130">
        <v>87.41263038999999</v>
      </c>
      <c r="I30" s="130">
        <v>5706.7993878399993</v>
      </c>
      <c r="J30" s="130">
        <v>962.02349043999993</v>
      </c>
      <c r="K30" s="130">
        <v>4744.7758973999998</v>
      </c>
      <c r="L30" s="130">
        <v>18928.72794311</v>
      </c>
      <c r="M30" s="130">
        <v>18749.239756679999</v>
      </c>
      <c r="N30" s="130">
        <v>179.48818642999996</v>
      </c>
      <c r="O30" s="130">
        <v>664.73635278000006</v>
      </c>
      <c r="P30" s="130">
        <v>1474.76759427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26204.815296820001</v>
      </c>
      <c r="C31" s="41">
        <v>820.84269657000004</v>
      </c>
      <c r="D31" s="130">
        <v>258.72259743000001</v>
      </c>
      <c r="E31" s="130">
        <v>562.12009913999998</v>
      </c>
      <c r="F31" s="130">
        <v>146.38851988000002</v>
      </c>
      <c r="G31" s="130">
        <v>61.279155470000006</v>
      </c>
      <c r="H31" s="130">
        <v>85.109364409999984</v>
      </c>
      <c r="I31" s="130">
        <v>6035.2450360299999</v>
      </c>
      <c r="J31" s="130">
        <v>893.85697292999998</v>
      </c>
      <c r="K31" s="130">
        <v>5141.3880630999993</v>
      </c>
      <c r="L31" s="130">
        <v>19202.339044339999</v>
      </c>
      <c r="M31" s="130">
        <v>19011.707051209996</v>
      </c>
      <c r="N31" s="130">
        <v>190.63199313000001</v>
      </c>
      <c r="O31" s="130">
        <v>697.57347537999999</v>
      </c>
      <c r="P31" s="130">
        <v>1527.9870692500001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26742.982204069998</v>
      </c>
      <c r="C32" s="41">
        <v>788.12303054000017</v>
      </c>
      <c r="D32" s="130">
        <v>251.11673481</v>
      </c>
      <c r="E32" s="130">
        <v>537.00629573000003</v>
      </c>
      <c r="F32" s="130">
        <v>149.37738551000001</v>
      </c>
      <c r="G32" s="130">
        <v>67.628568450000003</v>
      </c>
      <c r="H32" s="130">
        <v>81.748817059999993</v>
      </c>
      <c r="I32" s="130">
        <v>6414.5862711299997</v>
      </c>
      <c r="J32" s="130">
        <v>1034.8858522200001</v>
      </c>
      <c r="K32" s="130">
        <v>5379.7004189099998</v>
      </c>
      <c r="L32" s="130">
        <v>19390.895516889999</v>
      </c>
      <c r="M32" s="130">
        <v>19199.493623629998</v>
      </c>
      <c r="N32" s="130">
        <v>191.40189326000001</v>
      </c>
      <c r="O32" s="130">
        <v>681.69336079000004</v>
      </c>
      <c r="P32" s="130">
        <v>1521.2732614499998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26748.972285209999</v>
      </c>
      <c r="C33" s="41">
        <v>739.88452510000002</v>
      </c>
      <c r="D33" s="130">
        <v>259.97554066999999</v>
      </c>
      <c r="E33" s="130">
        <v>479.90898442999998</v>
      </c>
      <c r="F33" s="130">
        <v>143.49336024000002</v>
      </c>
      <c r="G33" s="130">
        <v>64.666365909999996</v>
      </c>
      <c r="H33" s="130">
        <v>78.826994330000005</v>
      </c>
      <c r="I33" s="130">
        <v>6129.2978958399999</v>
      </c>
      <c r="J33" s="130">
        <v>1040.9404860500001</v>
      </c>
      <c r="K33" s="130">
        <v>5088.35740979</v>
      </c>
      <c r="L33" s="130">
        <v>19736.296504029997</v>
      </c>
      <c r="M33" s="130">
        <v>19548.589783240001</v>
      </c>
      <c r="N33" s="130">
        <v>187.70672079000002</v>
      </c>
      <c r="O33" s="130">
        <v>711.26900838999995</v>
      </c>
      <c r="P33" s="130">
        <v>1490.32871593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27115.755178449999</v>
      </c>
      <c r="C34" s="41">
        <v>838.43455661000007</v>
      </c>
      <c r="D34" s="130">
        <v>292.05067327</v>
      </c>
      <c r="E34" s="130">
        <v>546.38388334000012</v>
      </c>
      <c r="F34" s="130">
        <v>94.066499569999991</v>
      </c>
      <c r="G34" s="130">
        <v>41.067670509999999</v>
      </c>
      <c r="H34" s="130">
        <v>52.998829059999998</v>
      </c>
      <c r="I34" s="130">
        <v>6114.9702914500003</v>
      </c>
      <c r="J34" s="130">
        <v>753.53390865000006</v>
      </c>
      <c r="K34" s="130">
        <v>5361.4363827999996</v>
      </c>
      <c r="L34" s="130">
        <v>20068.283830820001</v>
      </c>
      <c r="M34" s="130">
        <v>19885.764949329998</v>
      </c>
      <c r="N34" s="130">
        <v>182.51888149000001</v>
      </c>
      <c r="O34" s="130">
        <v>838.4718259</v>
      </c>
      <c r="P34" s="130">
        <v>1520.76157283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27651.13563569</v>
      </c>
      <c r="C35" s="41">
        <v>746.04150790000006</v>
      </c>
      <c r="D35" s="130">
        <v>261.97702749000001</v>
      </c>
      <c r="E35" s="130">
        <v>484.06448040999999</v>
      </c>
      <c r="F35" s="130">
        <v>100.50195328999999</v>
      </c>
      <c r="G35" s="130">
        <v>47.484630559999999</v>
      </c>
      <c r="H35" s="130">
        <v>53.017322730000004</v>
      </c>
      <c r="I35" s="130">
        <v>6117.1042158500004</v>
      </c>
      <c r="J35" s="130">
        <v>979.78292050000005</v>
      </c>
      <c r="K35" s="130">
        <v>5137.3212953500006</v>
      </c>
      <c r="L35" s="130">
        <v>20687.487958649999</v>
      </c>
      <c r="M35" s="130">
        <v>20490.4986517</v>
      </c>
      <c r="N35" s="130">
        <v>196.98930695000001</v>
      </c>
      <c r="O35" s="130">
        <v>1027.7021829299999</v>
      </c>
      <c r="P35" s="130">
        <v>1530.3693044700001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27559.608330300001</v>
      </c>
      <c r="C36" s="41">
        <v>792.74963871</v>
      </c>
      <c r="D36" s="130">
        <v>254.40252887</v>
      </c>
      <c r="E36" s="130">
        <v>538.34710984000003</v>
      </c>
      <c r="F36" s="130">
        <v>108.08958295000001</v>
      </c>
      <c r="G36" s="130">
        <v>51.081880490000003</v>
      </c>
      <c r="H36" s="130">
        <v>57.007702460000004</v>
      </c>
      <c r="I36" s="130">
        <v>5662.9921475299998</v>
      </c>
      <c r="J36" s="130">
        <v>807.73014699999999</v>
      </c>
      <c r="K36" s="130">
        <v>4855.2620005299996</v>
      </c>
      <c r="L36" s="130">
        <v>20995.776961110001</v>
      </c>
      <c r="M36" s="130">
        <v>20788.17225897</v>
      </c>
      <c r="N36" s="130">
        <v>207.60470213999997</v>
      </c>
      <c r="O36" s="130">
        <v>1272.2050979100002</v>
      </c>
      <c r="P36" s="130">
        <v>1540.5632557000001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27787.944247520001</v>
      </c>
      <c r="C37" s="41">
        <v>835.86149522000005</v>
      </c>
      <c r="D37" s="130">
        <v>272.68035250999998</v>
      </c>
      <c r="E37" s="130">
        <v>563.18114271000002</v>
      </c>
      <c r="F37" s="130">
        <v>111.68528241000001</v>
      </c>
      <c r="G37" s="130">
        <v>51.984058349999998</v>
      </c>
      <c r="H37" s="130">
        <v>59.701224060000001</v>
      </c>
      <c r="I37" s="130">
        <v>5667.3738621600005</v>
      </c>
      <c r="J37" s="130">
        <v>894.00817686999994</v>
      </c>
      <c r="K37" s="130">
        <v>4773.3656852900003</v>
      </c>
      <c r="L37" s="130">
        <v>21173.02360773</v>
      </c>
      <c r="M37" s="130">
        <v>20967.777615909999</v>
      </c>
      <c r="N37" s="130">
        <v>205.24599182000003</v>
      </c>
      <c r="O37" s="130">
        <v>1361.3071695200001</v>
      </c>
      <c r="P37" s="130">
        <v>1536.0138419899999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28020.493089529999</v>
      </c>
      <c r="C38" s="41">
        <v>793.68546590999995</v>
      </c>
      <c r="D38" s="130">
        <v>237.78451817999996</v>
      </c>
      <c r="E38" s="130">
        <v>555.90094772999987</v>
      </c>
      <c r="F38" s="130">
        <v>117.14462671</v>
      </c>
      <c r="G38" s="130">
        <v>58.349209860000002</v>
      </c>
      <c r="H38" s="130">
        <v>58.795416849999995</v>
      </c>
      <c r="I38" s="130">
        <v>5635.8178455099996</v>
      </c>
      <c r="J38" s="130">
        <v>981.26348478999989</v>
      </c>
      <c r="K38" s="130">
        <v>4654.5543607199997</v>
      </c>
      <c r="L38" s="130">
        <v>21473.845151400001</v>
      </c>
      <c r="M38" s="130">
        <v>21259.339586850001</v>
      </c>
      <c r="N38" s="130">
        <v>214.50556454999997</v>
      </c>
      <c r="O38" s="130">
        <v>1654.7497825199998</v>
      </c>
      <c r="P38" s="130">
        <v>615.21309434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29018.964850749999</v>
      </c>
      <c r="C39" s="41">
        <v>815.41361193</v>
      </c>
      <c r="D39" s="130">
        <v>244.15102213</v>
      </c>
      <c r="E39" s="130">
        <v>571.26258980000011</v>
      </c>
      <c r="F39" s="130">
        <v>106.28952762</v>
      </c>
      <c r="G39" s="130">
        <v>48.226897750000006</v>
      </c>
      <c r="H39" s="130">
        <v>58.062629870000002</v>
      </c>
      <c r="I39" s="130">
        <v>6396.3153636000006</v>
      </c>
      <c r="J39" s="130">
        <v>1509.1549813199999</v>
      </c>
      <c r="K39" s="130">
        <v>4887.1603822799998</v>
      </c>
      <c r="L39" s="130">
        <v>21700.946347600002</v>
      </c>
      <c r="M39" s="130">
        <v>21473.759916659998</v>
      </c>
      <c r="N39" s="130">
        <v>227.18643093999998</v>
      </c>
      <c r="O39" s="130">
        <v>1574.82763574</v>
      </c>
      <c r="P39" s="130">
        <v>539.48905958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28615.618172440001</v>
      </c>
      <c r="C40" s="41">
        <v>887.17479544000003</v>
      </c>
      <c r="D40" s="130">
        <v>263.51809619000005</v>
      </c>
      <c r="E40" s="130">
        <v>623.65669924999997</v>
      </c>
      <c r="F40" s="130">
        <v>95.927032620000006</v>
      </c>
      <c r="G40" s="130">
        <v>38.65498229</v>
      </c>
      <c r="H40" s="130">
        <v>57.272050329999992</v>
      </c>
      <c r="I40" s="130">
        <v>5568.3207209899992</v>
      </c>
      <c r="J40" s="130">
        <v>969.71169641000006</v>
      </c>
      <c r="K40" s="130">
        <v>4598.6090245799996</v>
      </c>
      <c r="L40" s="130">
        <v>22064.195623390002</v>
      </c>
      <c r="M40" s="130">
        <v>21848.28854388</v>
      </c>
      <c r="N40" s="130">
        <v>215.90707951000002</v>
      </c>
      <c r="O40" s="130">
        <v>1525.49429844</v>
      </c>
      <c r="P40" s="130">
        <v>544.64808199999993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29092.341384970001</v>
      </c>
      <c r="C41" s="41">
        <v>829.72361428999989</v>
      </c>
      <c r="D41" s="130">
        <v>267.84090901999997</v>
      </c>
      <c r="E41" s="130">
        <v>561.88270526999997</v>
      </c>
      <c r="F41" s="130">
        <v>104.42118804</v>
      </c>
      <c r="G41" s="130">
        <v>46.830550690000003</v>
      </c>
      <c r="H41" s="130">
        <v>57.590637350000002</v>
      </c>
      <c r="I41" s="130">
        <v>5628.4192897399998</v>
      </c>
      <c r="J41" s="130">
        <v>737.3870069699999</v>
      </c>
      <c r="K41" s="130">
        <v>4891.0322827700002</v>
      </c>
      <c r="L41" s="130">
        <v>22529.777292899998</v>
      </c>
      <c r="M41" s="130">
        <v>22308.17332319</v>
      </c>
      <c r="N41" s="130">
        <v>221.60396971</v>
      </c>
      <c r="O41" s="130">
        <v>1553.4601688600001</v>
      </c>
      <c r="P41" s="130">
        <v>449.17802169999999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29263.547861390001</v>
      </c>
      <c r="C42" s="41">
        <v>839.42458239999996</v>
      </c>
      <c r="D42" s="130">
        <v>285.23354311000003</v>
      </c>
      <c r="E42" s="130">
        <v>554.19103929000005</v>
      </c>
      <c r="F42" s="130">
        <v>107.62949272999998</v>
      </c>
      <c r="G42" s="130">
        <v>46.519984289999996</v>
      </c>
      <c r="H42" s="130">
        <v>61.109508439999999</v>
      </c>
      <c r="I42" s="130">
        <v>5501.8144777300004</v>
      </c>
      <c r="J42" s="130">
        <v>690.26413420999995</v>
      </c>
      <c r="K42" s="130">
        <v>4811.5503435200008</v>
      </c>
      <c r="L42" s="130">
        <v>22814.679308530001</v>
      </c>
      <c r="M42" s="130">
        <v>22579.409537059997</v>
      </c>
      <c r="N42" s="130">
        <v>235.26977146999999</v>
      </c>
      <c r="O42" s="130">
        <v>1583.4694776599999</v>
      </c>
      <c r="P42" s="130">
        <v>447.34889140999996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29995.919278429999</v>
      </c>
      <c r="C43" s="41">
        <v>882.6995817799999</v>
      </c>
      <c r="D43" s="130">
        <v>304.31771600000002</v>
      </c>
      <c r="E43" s="130">
        <v>578.38186578</v>
      </c>
      <c r="F43" s="130">
        <v>106.22497266000002</v>
      </c>
      <c r="G43" s="130">
        <v>45.56262839</v>
      </c>
      <c r="H43" s="130">
        <v>60.662344269999998</v>
      </c>
      <c r="I43" s="130">
        <v>5717.6528468200004</v>
      </c>
      <c r="J43" s="130">
        <v>651.12482860000011</v>
      </c>
      <c r="K43" s="130">
        <v>5066.5280182200004</v>
      </c>
      <c r="L43" s="130">
        <v>23289.341877169998</v>
      </c>
      <c r="M43" s="130">
        <v>23049.938831240001</v>
      </c>
      <c r="N43" s="130">
        <v>239.40304593000002</v>
      </c>
      <c r="O43" s="130">
        <v>1472.4651617899999</v>
      </c>
      <c r="P43" s="130">
        <v>427.31668006999996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30136.559565150001</v>
      </c>
      <c r="C44" s="41">
        <v>780.84784878000005</v>
      </c>
      <c r="D44" s="130">
        <v>241.83175388000001</v>
      </c>
      <c r="E44" s="130">
        <v>539.01609489999998</v>
      </c>
      <c r="F44" s="130">
        <v>113.55044030000001</v>
      </c>
      <c r="G44" s="130">
        <v>53.847177239999994</v>
      </c>
      <c r="H44" s="130">
        <v>59.703263060000005</v>
      </c>
      <c r="I44" s="130">
        <v>5746.5990931099996</v>
      </c>
      <c r="J44" s="130">
        <v>677.26608726999996</v>
      </c>
      <c r="K44" s="130">
        <v>5069.3330058399997</v>
      </c>
      <c r="L44" s="130">
        <v>23495.562182960002</v>
      </c>
      <c r="M44" s="130">
        <v>23261.481595100002</v>
      </c>
      <c r="N44" s="130">
        <v>234.08058786000001</v>
      </c>
      <c r="O44" s="130">
        <v>1611.2308118000001</v>
      </c>
      <c r="P44" s="130">
        <v>464.75681987000002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30486.236522030002</v>
      </c>
      <c r="C45" s="41">
        <v>760.31533022999986</v>
      </c>
      <c r="D45" s="130">
        <v>247.1267727</v>
      </c>
      <c r="E45" s="130">
        <v>513.18855753000003</v>
      </c>
      <c r="F45" s="130">
        <v>104.12795847000001</v>
      </c>
      <c r="G45" s="130">
        <v>46.139384219999997</v>
      </c>
      <c r="H45" s="130">
        <v>57.988574250000006</v>
      </c>
      <c r="I45" s="130">
        <v>5775.8938150499998</v>
      </c>
      <c r="J45" s="130">
        <v>675.86082003000001</v>
      </c>
      <c r="K45" s="130">
        <v>5100.0329950200003</v>
      </c>
      <c r="L45" s="130">
        <v>23845.899418279998</v>
      </c>
      <c r="M45" s="130">
        <v>23608.085259829997</v>
      </c>
      <c r="N45" s="130">
        <v>237.81415845000001</v>
      </c>
      <c r="O45" s="130">
        <v>1802.8297844399999</v>
      </c>
      <c r="P45" s="130">
        <v>466.15666276999997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31460.86668141</v>
      </c>
      <c r="C46" s="41">
        <v>855.74580866999986</v>
      </c>
      <c r="D46" s="130">
        <v>262.74301267999999</v>
      </c>
      <c r="E46" s="130">
        <v>593.00279598999987</v>
      </c>
      <c r="F46" s="130">
        <v>85.051382919999995</v>
      </c>
      <c r="G46" s="130">
        <v>33.597308040000001</v>
      </c>
      <c r="H46" s="130">
        <v>51.45407488</v>
      </c>
      <c r="I46" s="130">
        <v>6819.2756831799998</v>
      </c>
      <c r="J46" s="130">
        <v>798.14715317000002</v>
      </c>
      <c r="K46" s="130">
        <v>6021.1285300100008</v>
      </c>
      <c r="L46" s="130">
        <v>23700.793806639995</v>
      </c>
      <c r="M46" s="130">
        <v>23486.045302779996</v>
      </c>
      <c r="N46" s="130">
        <v>214.74850385999997</v>
      </c>
      <c r="O46" s="130">
        <v>2204.5270452300001</v>
      </c>
      <c r="P46" s="130">
        <v>477.71916091999998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30794.54473464</v>
      </c>
      <c r="C47" s="41">
        <v>787.00506510999992</v>
      </c>
      <c r="D47" s="130">
        <v>251.24334657999998</v>
      </c>
      <c r="E47" s="130">
        <v>535.76171852999994</v>
      </c>
      <c r="F47" s="130">
        <v>78.303243319999993</v>
      </c>
      <c r="G47" s="130">
        <v>31.661968810000001</v>
      </c>
      <c r="H47" s="130">
        <v>46.641274510000002</v>
      </c>
      <c r="I47" s="130">
        <v>5980.0149126099996</v>
      </c>
      <c r="J47" s="130">
        <v>690.16020703000004</v>
      </c>
      <c r="K47" s="130">
        <v>5289.85470558</v>
      </c>
      <c r="L47" s="130">
        <v>23949.221513600001</v>
      </c>
      <c r="M47" s="130">
        <v>23714.450989270001</v>
      </c>
      <c r="N47" s="130">
        <v>234.77052432999994</v>
      </c>
      <c r="O47" s="130">
        <v>1940.7730771000001</v>
      </c>
      <c r="P47" s="130">
        <v>446.60454996999999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32306.196584410001</v>
      </c>
      <c r="C48" s="41">
        <v>822.6961463099999</v>
      </c>
      <c r="D48" s="130">
        <v>252.81367664000004</v>
      </c>
      <c r="E48" s="130">
        <v>569.88246967000009</v>
      </c>
      <c r="F48" s="130">
        <v>90.95660943</v>
      </c>
      <c r="G48" s="130">
        <v>42.432524209999997</v>
      </c>
      <c r="H48" s="130">
        <v>48.524085220000003</v>
      </c>
      <c r="I48" s="130">
        <v>6403.0510517399998</v>
      </c>
      <c r="J48" s="130">
        <v>806.9152430900001</v>
      </c>
      <c r="K48" s="130">
        <v>5596.1358086500004</v>
      </c>
      <c r="L48" s="130">
        <v>24989.492776930001</v>
      </c>
      <c r="M48" s="130">
        <v>24741.621378010001</v>
      </c>
      <c r="N48" s="130">
        <v>247.87139892000002</v>
      </c>
      <c r="O48" s="130">
        <v>1606.8724782699999</v>
      </c>
      <c r="P48" s="130">
        <v>508.20115242000003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32307.367702629999</v>
      </c>
      <c r="C49" s="41">
        <v>756.23806664000017</v>
      </c>
      <c r="D49" s="130">
        <v>241.60241012</v>
      </c>
      <c r="E49" s="130">
        <v>514.63565652</v>
      </c>
      <c r="F49" s="130">
        <v>82.865681010000003</v>
      </c>
      <c r="G49" s="130">
        <v>37.768773330000002</v>
      </c>
      <c r="H49" s="130">
        <v>45.096907680000001</v>
      </c>
      <c r="I49" s="130">
        <v>6536.5333541100008</v>
      </c>
      <c r="J49" s="130">
        <v>952.61351030999981</v>
      </c>
      <c r="K49" s="130">
        <v>5583.9198438000003</v>
      </c>
      <c r="L49" s="130">
        <v>24931.73060087</v>
      </c>
      <c r="M49" s="130">
        <v>24685.140532099998</v>
      </c>
      <c r="N49" s="130">
        <v>246.59006877000002</v>
      </c>
      <c r="O49" s="130">
        <v>1431.1696586100002</v>
      </c>
      <c r="P49" s="130">
        <v>525.87665885000001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33117.429657840003</v>
      </c>
      <c r="C50" s="41">
        <v>701.72568793000005</v>
      </c>
      <c r="D50" s="130">
        <v>238.85980205999999</v>
      </c>
      <c r="E50" s="130">
        <v>462.86588587000006</v>
      </c>
      <c r="F50" s="130">
        <v>85.638747039999998</v>
      </c>
      <c r="G50" s="130">
        <v>43.231469930000003</v>
      </c>
      <c r="H50" s="130">
        <v>42.407277109999995</v>
      </c>
      <c r="I50" s="130">
        <v>7207.7844204900002</v>
      </c>
      <c r="J50" s="130">
        <v>1272.4120724500001</v>
      </c>
      <c r="K50" s="130">
        <v>5935.3723480400004</v>
      </c>
      <c r="L50" s="130">
        <v>25122.280802380003</v>
      </c>
      <c r="M50" s="130">
        <v>24756.074858290001</v>
      </c>
      <c r="N50" s="130">
        <v>366.20594409000006</v>
      </c>
      <c r="O50" s="130">
        <v>1625.5747318799999</v>
      </c>
      <c r="P50" s="130">
        <v>478.83143822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33121.53029124</v>
      </c>
      <c r="C51" s="41">
        <v>634.41356393000001</v>
      </c>
      <c r="D51" s="130">
        <v>249.60177605999999</v>
      </c>
      <c r="E51" s="130">
        <v>384.81178786999999</v>
      </c>
      <c r="F51" s="130">
        <v>120.13899542999999</v>
      </c>
      <c r="G51" s="130">
        <v>30.97041016</v>
      </c>
      <c r="H51" s="130">
        <v>89.168585270000008</v>
      </c>
      <c r="I51" s="130">
        <v>7594.54895898</v>
      </c>
      <c r="J51" s="130">
        <v>1313.3482031600001</v>
      </c>
      <c r="K51" s="130">
        <v>6281.2007558200003</v>
      </c>
      <c r="L51" s="130">
        <v>24772.428772899999</v>
      </c>
      <c r="M51" s="130">
        <v>24433.380676119999</v>
      </c>
      <c r="N51" s="130">
        <v>339.04809678000004</v>
      </c>
      <c r="O51" s="130">
        <v>1019.97300596</v>
      </c>
      <c r="P51" s="130">
        <v>510.38631494999998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32835.315885650001</v>
      </c>
      <c r="C52" s="41">
        <v>532.94907552999996</v>
      </c>
      <c r="D52" s="130">
        <v>222.97094777000001</v>
      </c>
      <c r="E52" s="130">
        <v>309.97812776000001</v>
      </c>
      <c r="F52" s="130">
        <v>116.73028327</v>
      </c>
      <c r="G52" s="130">
        <v>31.426695720000001</v>
      </c>
      <c r="H52" s="130">
        <v>85.303587550000003</v>
      </c>
      <c r="I52" s="130">
        <v>7136.63339025</v>
      </c>
      <c r="J52" s="130">
        <v>1295.4440461700001</v>
      </c>
      <c r="K52" s="130">
        <v>5841.1893440799995</v>
      </c>
      <c r="L52" s="130">
        <v>25049.003136599997</v>
      </c>
      <c r="M52" s="130">
        <v>24628.938146159999</v>
      </c>
      <c r="N52" s="130">
        <v>420.06499043999997</v>
      </c>
      <c r="O52" s="130">
        <v>1354.6935052700001</v>
      </c>
      <c r="P52" s="130">
        <v>545.65732839999998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32922.331063589998</v>
      </c>
      <c r="C53" s="41">
        <v>524.68668367999999</v>
      </c>
      <c r="D53" s="130">
        <v>207.80647747999998</v>
      </c>
      <c r="E53" s="130">
        <v>316.88020620000003</v>
      </c>
      <c r="F53" s="130">
        <v>134.24728600999998</v>
      </c>
      <c r="G53" s="130">
        <v>58.442854319999995</v>
      </c>
      <c r="H53" s="130">
        <v>75.804431690000001</v>
      </c>
      <c r="I53" s="130">
        <v>7383.0864577699995</v>
      </c>
      <c r="J53" s="130">
        <v>1349.3655279899999</v>
      </c>
      <c r="K53" s="130">
        <v>6033.72092978</v>
      </c>
      <c r="L53" s="130">
        <v>24880.310636130002</v>
      </c>
      <c r="M53" s="130">
        <v>24499.446315909998</v>
      </c>
      <c r="N53" s="130">
        <v>380.86432021999997</v>
      </c>
      <c r="O53" s="130">
        <v>1457.07086164</v>
      </c>
      <c r="P53" s="130">
        <v>517.83006935000003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35074.955291439997</v>
      </c>
      <c r="C54" s="41">
        <v>420.51380617000001</v>
      </c>
      <c r="D54" s="130">
        <v>206.55963679000001</v>
      </c>
      <c r="E54" s="130">
        <v>213.95416938</v>
      </c>
      <c r="F54" s="130">
        <v>129.40110278999998</v>
      </c>
      <c r="G54" s="130">
        <v>52.677404099999997</v>
      </c>
      <c r="H54" s="130">
        <v>76.723698689999992</v>
      </c>
      <c r="I54" s="130">
        <v>8120.5500631400009</v>
      </c>
      <c r="J54" s="130">
        <v>1429.3524347300001</v>
      </c>
      <c r="K54" s="130">
        <v>6691.1976284100001</v>
      </c>
      <c r="L54" s="130">
        <v>26404.490319339999</v>
      </c>
      <c r="M54" s="130">
        <v>25993.44351723</v>
      </c>
      <c r="N54" s="130">
        <v>411.04680211000004</v>
      </c>
      <c r="O54" s="130">
        <v>848.71753175999993</v>
      </c>
      <c r="P54" s="130">
        <v>571.31784630000004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32569.806435449998</v>
      </c>
      <c r="C55" s="41">
        <v>369.50092815000005</v>
      </c>
      <c r="D55" s="130">
        <v>213.12902674</v>
      </c>
      <c r="E55" s="130">
        <v>156.37190140999996</v>
      </c>
      <c r="F55" s="130">
        <v>137.40193183000002</v>
      </c>
      <c r="G55" s="130">
        <v>65.59009420999999</v>
      </c>
      <c r="H55" s="130">
        <v>71.811837620000006</v>
      </c>
      <c r="I55" s="130">
        <v>7328.8577538600002</v>
      </c>
      <c r="J55" s="130">
        <v>1174.1282424000001</v>
      </c>
      <c r="K55" s="130">
        <v>6154.7295114600001</v>
      </c>
      <c r="L55" s="130">
        <v>24734.045821610001</v>
      </c>
      <c r="M55" s="130">
        <v>24391.350402139997</v>
      </c>
      <c r="N55" s="130">
        <v>342.69541946999993</v>
      </c>
      <c r="O55" s="130">
        <v>951.13315402000001</v>
      </c>
      <c r="P55" s="130">
        <v>568.74488954000003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31863.39490435</v>
      </c>
      <c r="C56" s="41">
        <v>332.87202442</v>
      </c>
      <c r="D56" s="130">
        <v>203.04303009999998</v>
      </c>
      <c r="E56" s="130">
        <v>129.82899431999999</v>
      </c>
      <c r="F56" s="130">
        <v>134.30391505</v>
      </c>
      <c r="G56" s="130">
        <v>63.550334970000002</v>
      </c>
      <c r="H56" s="130">
        <v>70.753580080000006</v>
      </c>
      <c r="I56" s="130">
        <v>7742.6920563100002</v>
      </c>
      <c r="J56" s="130">
        <v>1543.5452273699998</v>
      </c>
      <c r="K56" s="130">
        <v>6199.1468289400018</v>
      </c>
      <c r="L56" s="130">
        <v>23653.526908569998</v>
      </c>
      <c r="M56" s="130">
        <v>23315.739361959997</v>
      </c>
      <c r="N56" s="130">
        <v>337.78754661000005</v>
      </c>
      <c r="O56" s="130">
        <v>784.62080752999998</v>
      </c>
      <c r="P56" s="130">
        <v>559.24532178000004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33288.456936039998</v>
      </c>
      <c r="C57" s="41">
        <v>283.85147961999996</v>
      </c>
      <c r="D57" s="130">
        <v>202.98067426999998</v>
      </c>
      <c r="E57" s="130">
        <v>80.870805350000012</v>
      </c>
      <c r="F57" s="130">
        <v>145.71271854000003</v>
      </c>
      <c r="G57" s="130">
        <v>67.783160409999994</v>
      </c>
      <c r="H57" s="130">
        <v>77.929558130000004</v>
      </c>
      <c r="I57" s="130">
        <v>7915.4895634800005</v>
      </c>
      <c r="J57" s="130">
        <v>1477.5220853100002</v>
      </c>
      <c r="K57" s="130">
        <v>6437.9674781700005</v>
      </c>
      <c r="L57" s="130">
        <v>24943.403174399995</v>
      </c>
      <c r="M57" s="130">
        <v>24588.662978469998</v>
      </c>
      <c r="N57" s="130">
        <v>354.74019592999997</v>
      </c>
      <c r="O57" s="130">
        <v>1057.3810009000001</v>
      </c>
      <c r="P57" s="130">
        <v>931.30149434999998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33208.529851129999</v>
      </c>
      <c r="C58" s="41">
        <v>309.46961782</v>
      </c>
      <c r="D58" s="130">
        <v>218.04979548</v>
      </c>
      <c r="E58" s="130">
        <v>91.419822339999996</v>
      </c>
      <c r="F58" s="130">
        <v>156.19955277</v>
      </c>
      <c r="G58" s="130">
        <v>76.092069320000007</v>
      </c>
      <c r="H58" s="130">
        <v>80.107483450000004</v>
      </c>
      <c r="I58" s="130">
        <v>7943.7123596999991</v>
      </c>
      <c r="J58" s="130">
        <v>1468.3909822099999</v>
      </c>
      <c r="K58" s="130">
        <v>6475.3213774900005</v>
      </c>
      <c r="L58" s="130">
        <v>24799.148320840002</v>
      </c>
      <c r="M58" s="130">
        <v>24492.078256000001</v>
      </c>
      <c r="N58" s="130">
        <v>307.07006483999999</v>
      </c>
      <c r="O58" s="130">
        <v>836.89251482999998</v>
      </c>
      <c r="P58" s="130">
        <v>818.92460639000001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32896.043327619998</v>
      </c>
      <c r="C59" s="41">
        <v>336.94778441</v>
      </c>
      <c r="D59" s="130">
        <v>257.15491433</v>
      </c>
      <c r="E59" s="130">
        <v>79.79287008</v>
      </c>
      <c r="F59" s="130">
        <v>160.59137326999999</v>
      </c>
      <c r="G59" s="130">
        <v>82.611971519999997</v>
      </c>
      <c r="H59" s="130">
        <v>77.979401749999994</v>
      </c>
      <c r="I59" s="130">
        <v>8457.2414805900007</v>
      </c>
      <c r="J59" s="130">
        <v>2134.1896036500002</v>
      </c>
      <c r="K59" s="130">
        <v>6323.0518769400005</v>
      </c>
      <c r="L59" s="130">
        <v>23941.262689349998</v>
      </c>
      <c r="M59" s="130">
        <v>23625.36003362</v>
      </c>
      <c r="N59" s="130">
        <v>315.90265572999999</v>
      </c>
      <c r="O59" s="130">
        <v>844.61651596000002</v>
      </c>
      <c r="P59" s="130">
        <v>861.90794957000003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43562.138885760003</v>
      </c>
      <c r="C60" s="41">
        <v>349.01511868</v>
      </c>
      <c r="D60" s="130">
        <v>247.93670469999995</v>
      </c>
      <c r="E60" s="130">
        <v>101.07841397999999</v>
      </c>
      <c r="F60" s="130">
        <v>258.85690351</v>
      </c>
      <c r="G60" s="130">
        <v>135.53532835000001</v>
      </c>
      <c r="H60" s="130">
        <v>123.32157516000001</v>
      </c>
      <c r="I60" s="130">
        <v>10340.160237060001</v>
      </c>
      <c r="J60" s="130">
        <v>2505.43930022</v>
      </c>
      <c r="K60" s="130">
        <v>7834.7209368400008</v>
      </c>
      <c r="L60" s="130">
        <v>32614.106626509994</v>
      </c>
      <c r="M60" s="130">
        <v>32282.177107379997</v>
      </c>
      <c r="N60" s="130">
        <v>331.92951912999996</v>
      </c>
      <c r="O60" s="130">
        <v>741.43934250000007</v>
      </c>
      <c r="P60" s="130">
        <v>1423.09802534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38475.701659060003</v>
      </c>
      <c r="C61" s="41">
        <v>386.26025311000001</v>
      </c>
      <c r="D61" s="130">
        <v>248.13899683</v>
      </c>
      <c r="E61" s="130">
        <v>138.12125628000001</v>
      </c>
      <c r="F61" s="130">
        <v>227.75318366000002</v>
      </c>
      <c r="G61" s="130">
        <v>124.34624235999999</v>
      </c>
      <c r="H61" s="130">
        <v>103.4069413</v>
      </c>
      <c r="I61" s="130">
        <v>10586.22589209</v>
      </c>
      <c r="J61" s="130">
        <v>3141.6327553900001</v>
      </c>
      <c r="K61" s="130">
        <v>7444.5931367000003</v>
      </c>
      <c r="L61" s="130">
        <v>27275.462330199996</v>
      </c>
      <c r="M61" s="130">
        <v>26926.802475579996</v>
      </c>
      <c r="N61" s="130">
        <v>348.65985462000003</v>
      </c>
      <c r="O61" s="130">
        <v>254.96078310000001</v>
      </c>
      <c r="P61" s="130">
        <v>1046.1425174199999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36605.925804910003</v>
      </c>
      <c r="C62" s="41">
        <v>331.09797723999998</v>
      </c>
      <c r="D62" s="130">
        <v>239.80339523000001</v>
      </c>
      <c r="E62" s="130">
        <v>91.294582009999999</v>
      </c>
      <c r="F62" s="130">
        <v>196.65839643999999</v>
      </c>
      <c r="G62" s="130">
        <v>104.61198124000001</v>
      </c>
      <c r="H62" s="130">
        <v>92.046415199999998</v>
      </c>
      <c r="I62" s="130">
        <v>11312.321996639999</v>
      </c>
      <c r="J62" s="130">
        <v>3913.8241447500004</v>
      </c>
      <c r="K62" s="130">
        <v>7398.4978518899998</v>
      </c>
      <c r="L62" s="130">
        <v>24765.847434590003</v>
      </c>
      <c r="M62" s="130">
        <v>24416.415719460001</v>
      </c>
      <c r="N62" s="130">
        <v>349.43171513000004</v>
      </c>
      <c r="O62" s="130">
        <v>-484.59423114000003</v>
      </c>
      <c r="P62" s="130">
        <v>972.51669031000006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34756.244300799997</v>
      </c>
      <c r="C63" s="41">
        <v>338.00533336000001</v>
      </c>
      <c r="D63" s="130">
        <v>211.34117636999997</v>
      </c>
      <c r="E63" s="130">
        <v>126.66415699</v>
      </c>
      <c r="F63" s="130">
        <v>168.17509850000002</v>
      </c>
      <c r="G63" s="130">
        <v>94.847121879999989</v>
      </c>
      <c r="H63" s="130">
        <v>73.327976620000001</v>
      </c>
      <c r="I63" s="130">
        <v>11901.92573198</v>
      </c>
      <c r="J63" s="130">
        <v>4196.1469648399998</v>
      </c>
      <c r="K63" s="130">
        <v>7705.778767140001</v>
      </c>
      <c r="L63" s="130">
        <v>22348.138136959999</v>
      </c>
      <c r="M63" s="130">
        <v>21973.607677790002</v>
      </c>
      <c r="N63" s="130">
        <v>374.53045916999997</v>
      </c>
      <c r="O63" s="130">
        <v>160.18732346000002</v>
      </c>
      <c r="P63" s="130">
        <v>886.24832087999994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35129.261999260001</v>
      </c>
      <c r="C64" s="41">
        <v>341.67672405999997</v>
      </c>
      <c r="D64" s="130">
        <v>223.93147409000002</v>
      </c>
      <c r="E64" s="130">
        <v>117.74524996999997</v>
      </c>
      <c r="F64" s="130">
        <v>153.25954862999998</v>
      </c>
      <c r="G64" s="130">
        <v>78.83679244999999</v>
      </c>
      <c r="H64" s="130">
        <v>74.422756180000007</v>
      </c>
      <c r="I64" s="130">
        <v>12143.509873960002</v>
      </c>
      <c r="J64" s="130">
        <v>4721.74817876</v>
      </c>
      <c r="K64" s="130">
        <v>7421.7616952000008</v>
      </c>
      <c r="L64" s="130">
        <v>22490.815852610001</v>
      </c>
      <c r="M64" s="130">
        <v>22114.94759697</v>
      </c>
      <c r="N64" s="130">
        <v>375.86825564000003</v>
      </c>
      <c r="O64" s="130">
        <v>169.02535849999998</v>
      </c>
      <c r="P64" s="130">
        <v>1598.2352941700001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35445.929240190002</v>
      </c>
      <c r="C65" s="41">
        <v>337.78115935000005</v>
      </c>
      <c r="D65" s="130">
        <v>210.66046623</v>
      </c>
      <c r="E65" s="130">
        <v>127.12069312</v>
      </c>
      <c r="F65" s="130">
        <v>157.19204139999999</v>
      </c>
      <c r="G65" s="130">
        <v>79.124512689999989</v>
      </c>
      <c r="H65" s="130">
        <v>78.067528710000005</v>
      </c>
      <c r="I65" s="130">
        <v>12563.611042160001</v>
      </c>
      <c r="J65" s="130">
        <v>4975.6304040800005</v>
      </c>
      <c r="K65" s="130">
        <v>7587.9806380800001</v>
      </c>
      <c r="L65" s="130">
        <v>22387.344997280001</v>
      </c>
      <c r="M65" s="130">
        <v>21987.963408850002</v>
      </c>
      <c r="N65" s="130">
        <v>399.38158843000002</v>
      </c>
      <c r="O65" s="130">
        <v>198.68160710000001</v>
      </c>
      <c r="P65" s="130">
        <v>1091.79004794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35328.239359120002</v>
      </c>
      <c r="C66" s="41">
        <v>323.13781363000004</v>
      </c>
      <c r="D66" s="130">
        <v>208.44007216</v>
      </c>
      <c r="E66" s="130">
        <v>114.69774146999998</v>
      </c>
      <c r="F66" s="130">
        <v>257.55532846</v>
      </c>
      <c r="G66" s="130">
        <v>169.65230597999999</v>
      </c>
      <c r="H66" s="130">
        <v>87.903022480000004</v>
      </c>
      <c r="I66" s="130">
        <v>12564.175001299998</v>
      </c>
      <c r="J66" s="130">
        <v>5313.6898469300004</v>
      </c>
      <c r="K66" s="130">
        <v>7250.4851543699997</v>
      </c>
      <c r="L66" s="130">
        <v>22183.37121573</v>
      </c>
      <c r="M66" s="130">
        <v>21763.723937520001</v>
      </c>
      <c r="N66" s="130">
        <v>419.64727820999991</v>
      </c>
      <c r="O66" s="130">
        <v>242.03542185000001</v>
      </c>
      <c r="P66" s="130">
        <v>1322.1703134099998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36353.225961670003</v>
      </c>
      <c r="C67" s="41">
        <v>324.06403650999999</v>
      </c>
      <c r="D67" s="130">
        <v>209.91513026000001</v>
      </c>
      <c r="E67" s="130">
        <v>114.14890625000001</v>
      </c>
      <c r="F67" s="130">
        <v>281.41871916000002</v>
      </c>
      <c r="G67" s="130">
        <v>202.46476325999998</v>
      </c>
      <c r="H67" s="130">
        <v>78.953955899999997</v>
      </c>
      <c r="I67" s="130">
        <v>13772.474726</v>
      </c>
      <c r="J67" s="130">
        <v>5664.5310293900002</v>
      </c>
      <c r="K67" s="130">
        <v>8107.9436966100002</v>
      </c>
      <c r="L67" s="130">
        <v>21975.268479999999</v>
      </c>
      <c r="M67" s="130">
        <v>21555.605662759997</v>
      </c>
      <c r="N67" s="130">
        <v>419.66281723999998</v>
      </c>
      <c r="O67" s="130">
        <v>254.97060608000001</v>
      </c>
      <c r="P67" s="130">
        <v>1086.9405374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38286.664876080002</v>
      </c>
      <c r="C68" s="41">
        <v>373.98395098999998</v>
      </c>
      <c r="D68" s="130">
        <v>216.89404253999999</v>
      </c>
      <c r="E68" s="130">
        <v>157.08990845000002</v>
      </c>
      <c r="F68" s="130">
        <v>318.24119531999997</v>
      </c>
      <c r="G68" s="130">
        <v>235.94710659</v>
      </c>
      <c r="H68" s="130">
        <v>82.294088729999999</v>
      </c>
      <c r="I68" s="130">
        <v>14318.875676380001</v>
      </c>
      <c r="J68" s="130">
        <v>6143.3045086400007</v>
      </c>
      <c r="K68" s="130">
        <v>8175.5711677399995</v>
      </c>
      <c r="L68" s="130">
        <v>23275.56405339</v>
      </c>
      <c r="M68" s="130">
        <v>22794.112510120001</v>
      </c>
      <c r="N68" s="130">
        <v>481.45154327000006</v>
      </c>
      <c r="O68" s="130">
        <v>207.41170824</v>
      </c>
      <c r="P68" s="130">
        <v>1003.41484077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30">
        <v>38691.88548479</v>
      </c>
      <c r="C69" s="41">
        <v>391.09318237000002</v>
      </c>
      <c r="D69" s="130">
        <v>217.47329024999999</v>
      </c>
      <c r="E69" s="130">
        <v>173.61989212</v>
      </c>
      <c r="F69" s="130">
        <v>327.89051616999996</v>
      </c>
      <c r="G69" s="130">
        <v>243.43359813999999</v>
      </c>
      <c r="H69" s="130">
        <v>84.456918029999997</v>
      </c>
      <c r="I69" s="130">
        <v>14462.686835349999</v>
      </c>
      <c r="J69" s="130">
        <v>6129.0926500899996</v>
      </c>
      <c r="K69" s="130">
        <v>8333.594185259999</v>
      </c>
      <c r="L69" s="130">
        <v>23510.214950900001</v>
      </c>
      <c r="M69" s="130">
        <v>23095.266487270004</v>
      </c>
      <c r="N69" s="130">
        <v>414.94846363000005</v>
      </c>
      <c r="O69" s="130">
        <v>211.34315167</v>
      </c>
      <c r="P69" s="130">
        <v>1057.61782552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30">
        <v>38836.863795099998</v>
      </c>
      <c r="C70" s="41">
        <v>431.24657277</v>
      </c>
      <c r="D70" s="130">
        <v>220.25870792999999</v>
      </c>
      <c r="E70" s="130">
        <v>210.98786483999999</v>
      </c>
      <c r="F70" s="130">
        <v>154.53239582</v>
      </c>
      <c r="G70" s="130">
        <v>94.483329620000006</v>
      </c>
      <c r="H70" s="130">
        <v>60.049066200000006</v>
      </c>
      <c r="I70" s="130">
        <v>14256.593337899998</v>
      </c>
      <c r="J70" s="130">
        <v>5684.4242069800002</v>
      </c>
      <c r="K70" s="130">
        <v>8572.1691309199996</v>
      </c>
      <c r="L70" s="130">
        <v>23994.491488610001</v>
      </c>
      <c r="M70" s="130">
        <v>23542.65014053</v>
      </c>
      <c r="N70" s="130">
        <v>451.84134808000005</v>
      </c>
      <c r="O70" s="130">
        <v>266.55976642000002</v>
      </c>
      <c r="P70" s="130">
        <v>996.62892663999992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30">
        <v>39841.938726699998</v>
      </c>
      <c r="C71" s="41">
        <v>442.86933484999997</v>
      </c>
      <c r="D71" s="130">
        <v>234.68393786000001</v>
      </c>
      <c r="E71" s="130">
        <v>208.18539699000002</v>
      </c>
      <c r="F71" s="130">
        <v>186.62393932999998</v>
      </c>
      <c r="G71" s="130">
        <v>105.05714283</v>
      </c>
      <c r="H71" s="130">
        <v>81.566796499999995</v>
      </c>
      <c r="I71" s="130">
        <v>14667.015977659998</v>
      </c>
      <c r="J71" s="130">
        <v>6186.1580142299999</v>
      </c>
      <c r="K71" s="130">
        <v>8480.8579634300004</v>
      </c>
      <c r="L71" s="130">
        <v>24545.42947486</v>
      </c>
      <c r="M71" s="130">
        <v>24043.213473199998</v>
      </c>
      <c r="N71" s="130">
        <v>502.21600165999996</v>
      </c>
      <c r="O71" s="130">
        <v>423.92467317000001</v>
      </c>
      <c r="P71" s="130">
        <v>958.48686381999994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30">
        <v>42038.186780500007</v>
      </c>
      <c r="C72" s="41">
        <v>394.94334715999997</v>
      </c>
      <c r="D72" s="130">
        <v>247.29336117</v>
      </c>
      <c r="E72" s="130">
        <v>147.64998598999998</v>
      </c>
      <c r="F72" s="130">
        <v>233.01595824999998</v>
      </c>
      <c r="G72" s="130">
        <v>145.90005323</v>
      </c>
      <c r="H72" s="130">
        <v>87.115905020000014</v>
      </c>
      <c r="I72" s="130">
        <v>15673.39233941</v>
      </c>
      <c r="J72" s="130">
        <v>6628.8063555799999</v>
      </c>
      <c r="K72" s="130">
        <v>9044.5859838300003</v>
      </c>
      <c r="L72" s="130">
        <v>25736.835135679998</v>
      </c>
      <c r="M72" s="130">
        <v>25199.31805301</v>
      </c>
      <c r="N72" s="130">
        <v>537.51708267000004</v>
      </c>
      <c r="O72" s="130">
        <v>230.72845408000001</v>
      </c>
      <c r="P72" s="130">
        <v>1036.41688718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30">
        <v>41341.261488160002</v>
      </c>
      <c r="C73" s="41">
        <v>384.01465789999997</v>
      </c>
      <c r="D73" s="130">
        <v>234.59475211</v>
      </c>
      <c r="E73" s="130">
        <v>149.41990579</v>
      </c>
      <c r="F73" s="130">
        <v>565.38675437000006</v>
      </c>
      <c r="G73" s="130">
        <v>179.1507325</v>
      </c>
      <c r="H73" s="130">
        <v>386.23602187</v>
      </c>
      <c r="I73" s="130">
        <v>15259.684331889999</v>
      </c>
      <c r="J73" s="130">
        <v>6815.9990215900007</v>
      </c>
      <c r="K73" s="130">
        <v>8443.6853102999994</v>
      </c>
      <c r="L73" s="130">
        <v>25132.175743999996</v>
      </c>
      <c r="M73" s="130">
        <v>24567.512023879997</v>
      </c>
      <c r="N73" s="130">
        <v>564.66372011999988</v>
      </c>
      <c r="O73" s="130">
        <v>227.94590994000001</v>
      </c>
      <c r="P73" s="130">
        <v>1009.23710682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30">
        <v>40629.539374559987</v>
      </c>
      <c r="C74" s="41">
        <v>458.71643108000001</v>
      </c>
      <c r="D74" s="130">
        <v>243.94773196</v>
      </c>
      <c r="E74" s="130">
        <v>214.76869911999998</v>
      </c>
      <c r="F74" s="130">
        <v>567.65828832</v>
      </c>
      <c r="G74" s="130">
        <v>171.84768438</v>
      </c>
      <c r="H74" s="130">
        <v>395.81060393999996</v>
      </c>
      <c r="I74" s="130">
        <v>14606.94812393</v>
      </c>
      <c r="J74" s="130">
        <v>6743.5827803699995</v>
      </c>
      <c r="K74" s="130">
        <v>7863.3653435599999</v>
      </c>
      <c r="L74" s="130">
        <v>24996.216531229999</v>
      </c>
      <c r="M74" s="130">
        <v>24419.118219590004</v>
      </c>
      <c r="N74" s="130">
        <v>577.09831164000002</v>
      </c>
      <c r="O74" s="130">
        <v>274.13269724000003</v>
      </c>
      <c r="P74" s="130">
        <v>957.46606544999997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30">
        <v>39422.109462040004</v>
      </c>
      <c r="C75" s="41">
        <v>455.82351201999995</v>
      </c>
      <c r="D75" s="130">
        <v>239.60626601999999</v>
      </c>
      <c r="E75" s="130">
        <v>216.21724599999999</v>
      </c>
      <c r="F75" s="130">
        <v>555.29648451000003</v>
      </c>
      <c r="G75" s="130">
        <v>165.63505892000001</v>
      </c>
      <c r="H75" s="130">
        <v>389.66142558999996</v>
      </c>
      <c r="I75" s="130">
        <v>13455.94890044</v>
      </c>
      <c r="J75" s="130">
        <v>5351.2802267200004</v>
      </c>
      <c r="K75" s="130">
        <v>8104.6686737200007</v>
      </c>
      <c r="L75" s="130">
        <v>24955.040565069998</v>
      </c>
      <c r="M75" s="130">
        <v>24343.831072140001</v>
      </c>
      <c r="N75" s="130">
        <v>611.2094929299999</v>
      </c>
      <c r="O75" s="130">
        <v>163.23904126000002</v>
      </c>
      <c r="P75" s="130">
        <v>974.4329877199998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30">
        <v>39879.955379829997</v>
      </c>
      <c r="C76" s="41">
        <v>370.13927580000006</v>
      </c>
      <c r="D76" s="130">
        <v>240.40512166000002</v>
      </c>
      <c r="E76" s="130">
        <v>129.73415414000002</v>
      </c>
      <c r="F76" s="130">
        <v>509.85594001000004</v>
      </c>
      <c r="G76" s="130">
        <v>121.62799766000001</v>
      </c>
      <c r="H76" s="130">
        <v>388.22794234999998</v>
      </c>
      <c r="I76" s="130">
        <v>13479.531758779998</v>
      </c>
      <c r="J76" s="130">
        <v>5410.5378504</v>
      </c>
      <c r="K76" s="130">
        <v>8068.9939083799991</v>
      </c>
      <c r="L76" s="130">
        <v>25520.428405240003</v>
      </c>
      <c r="M76" s="130">
        <v>24917.22620777</v>
      </c>
      <c r="N76" s="130">
        <v>603.20219746999987</v>
      </c>
      <c r="O76" s="130">
        <v>176.72325595999999</v>
      </c>
      <c r="P76" s="130">
        <v>917.55272394000008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30">
        <v>40277.518145309987</v>
      </c>
      <c r="C77" s="41">
        <v>375.56630665</v>
      </c>
      <c r="D77" s="130">
        <v>229.28442011999999</v>
      </c>
      <c r="E77" s="130">
        <v>146.28188653000001</v>
      </c>
      <c r="F77" s="130">
        <v>600.30374346999997</v>
      </c>
      <c r="G77" s="130">
        <v>116.31956003000001</v>
      </c>
      <c r="H77" s="130">
        <v>483.98418343999998</v>
      </c>
      <c r="I77" s="130">
        <v>13707.116822380001</v>
      </c>
      <c r="J77" s="130">
        <v>5746.7527485999999</v>
      </c>
      <c r="K77" s="130">
        <v>7960.3640737799997</v>
      </c>
      <c r="L77" s="130">
        <v>25594.53127281</v>
      </c>
      <c r="M77" s="130">
        <v>25003.118015280001</v>
      </c>
      <c r="N77" s="130">
        <v>591.41325753000001</v>
      </c>
      <c r="O77" s="130">
        <v>253.47225834</v>
      </c>
      <c r="P77" s="130">
        <v>888.06171374999997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30">
        <v>40360.618489080007</v>
      </c>
      <c r="C78" s="41">
        <v>377.46246925000003</v>
      </c>
      <c r="D78" s="130">
        <v>231.99787418</v>
      </c>
      <c r="E78" s="130">
        <v>145.46459507</v>
      </c>
      <c r="F78" s="130">
        <v>621.65560032999997</v>
      </c>
      <c r="G78" s="130">
        <v>133.74938195999999</v>
      </c>
      <c r="H78" s="130">
        <v>487.90621836999998</v>
      </c>
      <c r="I78" s="130">
        <v>13106.96775102</v>
      </c>
      <c r="J78" s="130">
        <v>5197.6157700799995</v>
      </c>
      <c r="K78" s="130">
        <v>7909.3519809399995</v>
      </c>
      <c r="L78" s="130">
        <v>26254.532668479998</v>
      </c>
      <c r="M78" s="130">
        <v>25632.634396630001</v>
      </c>
      <c r="N78" s="130">
        <v>621.89827185000001</v>
      </c>
      <c r="O78" s="130">
        <v>192.76643846000002</v>
      </c>
      <c r="P78" s="130">
        <v>982.16085716999999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30">
        <v>41741.241005789998</v>
      </c>
      <c r="C79" s="41">
        <v>398.04643463999997</v>
      </c>
      <c r="D79" s="130">
        <v>232.71923994000002</v>
      </c>
      <c r="E79" s="130">
        <v>165.32719469999998</v>
      </c>
      <c r="F79" s="130">
        <v>647.53795996999997</v>
      </c>
      <c r="G79" s="130">
        <v>171.70273702</v>
      </c>
      <c r="H79" s="130">
        <v>475.83522295</v>
      </c>
      <c r="I79" s="130">
        <v>14228.953904599997</v>
      </c>
      <c r="J79" s="130">
        <v>5647.2672444399996</v>
      </c>
      <c r="K79" s="130">
        <v>8581.6866601599977</v>
      </c>
      <c r="L79" s="130">
        <v>26466.702706579999</v>
      </c>
      <c r="M79" s="130">
        <v>25846.182946069996</v>
      </c>
      <c r="N79" s="130">
        <v>620.51976051000008</v>
      </c>
      <c r="O79" s="130">
        <v>188.76082997999998</v>
      </c>
      <c r="P79" s="130">
        <v>997.79655789000003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30">
        <v>41377.595391349998</v>
      </c>
      <c r="C80" s="41">
        <v>389.53738860999999</v>
      </c>
      <c r="D80" s="130">
        <v>212.4858381</v>
      </c>
      <c r="E80" s="130">
        <v>177.05155051</v>
      </c>
      <c r="F80" s="130">
        <v>812.54000271999985</v>
      </c>
      <c r="G80" s="130">
        <v>188.07615695999999</v>
      </c>
      <c r="H80" s="130">
        <v>624.46384575999991</v>
      </c>
      <c r="I80" s="130">
        <v>13768.703923419998</v>
      </c>
      <c r="J80" s="130">
        <v>5410.8650105300003</v>
      </c>
      <c r="K80" s="130">
        <v>8357.8389128899998</v>
      </c>
      <c r="L80" s="130">
        <v>26406.8140766</v>
      </c>
      <c r="M80" s="130">
        <v>25734.597283290001</v>
      </c>
      <c r="N80" s="130">
        <v>672.21679330999996</v>
      </c>
      <c r="O80" s="130">
        <v>173.06365543000001</v>
      </c>
      <c r="P80" s="130">
        <v>1146.38637973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30">
        <v>41182.472618680004</v>
      </c>
      <c r="C81" s="41">
        <v>407.21267626999997</v>
      </c>
      <c r="D81" s="130">
        <v>225.35489170999998</v>
      </c>
      <c r="E81" s="130">
        <v>181.85778455999997</v>
      </c>
      <c r="F81" s="130">
        <v>803.37778091000007</v>
      </c>
      <c r="G81" s="130">
        <v>179.95102263000001</v>
      </c>
      <c r="H81" s="130">
        <v>623.42675828000006</v>
      </c>
      <c r="I81" s="130">
        <v>13584.39189536</v>
      </c>
      <c r="J81" s="130">
        <v>5378.1444839300002</v>
      </c>
      <c r="K81" s="130">
        <v>8206.2474114300003</v>
      </c>
      <c r="L81" s="130">
        <v>26387.490266140001</v>
      </c>
      <c r="M81" s="130">
        <v>25685.273286659998</v>
      </c>
      <c r="N81" s="130">
        <v>702.21697947999996</v>
      </c>
      <c r="O81" s="130">
        <v>141.45002923999999</v>
      </c>
      <c r="P81" s="130">
        <v>985.9008908400001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30">
        <v>43531.994207349999</v>
      </c>
      <c r="C82" s="41">
        <v>436.50142403000001</v>
      </c>
      <c r="D82" s="130">
        <v>281.6415437</v>
      </c>
      <c r="E82" s="130">
        <v>154.85988033000001</v>
      </c>
      <c r="F82" s="130">
        <v>92.954378439999985</v>
      </c>
      <c r="G82" s="130">
        <v>71.910478409999996</v>
      </c>
      <c r="H82" s="130">
        <v>21.04390003</v>
      </c>
      <c r="I82" s="130">
        <v>15801.735568560001</v>
      </c>
      <c r="J82" s="130">
        <v>5733.5731287999988</v>
      </c>
      <c r="K82" s="130">
        <v>10068.162439759999</v>
      </c>
      <c r="L82" s="130">
        <v>27200.802836319999</v>
      </c>
      <c r="M82" s="130">
        <v>26590.416665560002</v>
      </c>
      <c r="N82" s="130">
        <v>610.38617075999991</v>
      </c>
      <c r="O82" s="130">
        <v>295.21528152000002</v>
      </c>
      <c r="P82" s="130">
        <v>808.95505039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30">
        <v>42990.432555929998</v>
      </c>
      <c r="C83" s="41">
        <v>469.12964162999998</v>
      </c>
      <c r="D83" s="130">
        <v>278.42401737</v>
      </c>
      <c r="E83" s="130">
        <v>190.70562426000001</v>
      </c>
      <c r="F83" s="130">
        <v>121.22209161000001</v>
      </c>
      <c r="G83" s="130">
        <v>83.08560116000001</v>
      </c>
      <c r="H83" s="130">
        <v>38.136490449999997</v>
      </c>
      <c r="I83" s="130">
        <v>15358.392788040002</v>
      </c>
      <c r="J83" s="130">
        <v>5754.2175524800004</v>
      </c>
      <c r="K83" s="130">
        <v>9604.1752355600001</v>
      </c>
      <c r="L83" s="130">
        <v>27041.688034650004</v>
      </c>
      <c r="M83" s="130">
        <v>26397.93191462</v>
      </c>
      <c r="N83" s="130">
        <v>643.75612002999992</v>
      </c>
      <c r="O83" s="130">
        <v>125.82745701</v>
      </c>
      <c r="P83" s="130">
        <v>936.90140387999998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30">
        <v>42532.69223321</v>
      </c>
      <c r="C84" s="41">
        <v>444.64729612000002</v>
      </c>
      <c r="D84" s="130">
        <v>267.85577301999996</v>
      </c>
      <c r="E84" s="130">
        <v>176.79152310000001</v>
      </c>
      <c r="F84" s="130">
        <v>494.74228753</v>
      </c>
      <c r="G84" s="130">
        <v>153.92985745000001</v>
      </c>
      <c r="H84" s="130">
        <v>340.81243008000001</v>
      </c>
      <c r="I84" s="130">
        <v>14977.547645279999</v>
      </c>
      <c r="J84" s="130">
        <v>5348.3868806400005</v>
      </c>
      <c r="K84" s="130">
        <v>9629.1607646400007</v>
      </c>
      <c r="L84" s="130">
        <v>26615.755004279999</v>
      </c>
      <c r="M84" s="130">
        <v>25958.619049289999</v>
      </c>
      <c r="N84" s="130">
        <v>657.13595499000007</v>
      </c>
      <c r="O84" s="130">
        <v>130.89322017000001</v>
      </c>
      <c r="P84" s="130">
        <v>914.28846811999995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30">
        <v>43145.415170699998</v>
      </c>
      <c r="C85" s="41">
        <v>485.91352253999997</v>
      </c>
      <c r="D85" s="130">
        <v>311.67119974000002</v>
      </c>
      <c r="E85" s="130">
        <v>174.24232280000001</v>
      </c>
      <c r="F85" s="130">
        <v>861.21464561999994</v>
      </c>
      <c r="G85" s="130">
        <v>179.41981070999998</v>
      </c>
      <c r="H85" s="130">
        <v>681.79483490999996</v>
      </c>
      <c r="I85" s="130">
        <v>14852.007193150001</v>
      </c>
      <c r="J85" s="130">
        <v>5895.1299554600009</v>
      </c>
      <c r="K85" s="130">
        <v>8956.8772376899997</v>
      </c>
      <c r="L85" s="130">
        <v>26946.279809389998</v>
      </c>
      <c r="M85" s="130">
        <v>26307.663471269996</v>
      </c>
      <c r="N85" s="130">
        <v>638.61633812000002</v>
      </c>
      <c r="O85" s="130">
        <v>96.103943060000006</v>
      </c>
      <c r="P85" s="130">
        <v>983.94834450999997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30">
        <v>43152.432065469999</v>
      </c>
      <c r="C86" s="41">
        <v>448.19345730000003</v>
      </c>
      <c r="D86" s="130">
        <v>263.38290771999999</v>
      </c>
      <c r="E86" s="130">
        <v>184.81054957999999</v>
      </c>
      <c r="F86" s="130">
        <v>870.32528432999993</v>
      </c>
      <c r="G86" s="130">
        <v>175.57724357000001</v>
      </c>
      <c r="H86" s="130">
        <v>694.74804075999998</v>
      </c>
      <c r="I86" s="130">
        <v>14064.20337865</v>
      </c>
      <c r="J86" s="130">
        <v>5522.2227230999997</v>
      </c>
      <c r="K86" s="130">
        <v>8541.9806555499999</v>
      </c>
      <c r="L86" s="130">
        <v>27769.709945189999</v>
      </c>
      <c r="M86" s="130">
        <v>27124.421975409998</v>
      </c>
      <c r="N86" s="130">
        <v>645.28796978000003</v>
      </c>
      <c r="O86" s="130">
        <v>136.08547669000001</v>
      </c>
      <c r="P86" s="130">
        <v>1013.61831822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30">
        <v>42823.21604621</v>
      </c>
      <c r="C87" s="41">
        <v>434.28557406999994</v>
      </c>
      <c r="D87" s="130">
        <v>264.38115245</v>
      </c>
      <c r="E87" s="130">
        <v>169.90442161999999</v>
      </c>
      <c r="F87" s="130">
        <v>870.22341576000008</v>
      </c>
      <c r="G87" s="130">
        <v>158.82237816</v>
      </c>
      <c r="H87" s="130">
        <v>711.4010376</v>
      </c>
      <c r="I87" s="130">
        <v>13765.015351800001</v>
      </c>
      <c r="J87" s="130">
        <v>5407.8364620800003</v>
      </c>
      <c r="K87" s="130">
        <v>8357.1788897200004</v>
      </c>
      <c r="L87" s="130">
        <v>27753.69170458</v>
      </c>
      <c r="M87" s="130">
        <v>27107.160156220001</v>
      </c>
      <c r="N87" s="130">
        <v>646.53154835999999</v>
      </c>
      <c r="O87" s="130">
        <v>79.941964649999989</v>
      </c>
      <c r="P87" s="130">
        <v>1133.03361782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30">
        <v>43498.401296550001</v>
      </c>
      <c r="C88" s="41">
        <v>423.52291093999997</v>
      </c>
      <c r="D88" s="130">
        <v>266.62333562000003</v>
      </c>
      <c r="E88" s="130">
        <v>156.89957532000003</v>
      </c>
      <c r="F88" s="130">
        <v>817.16639969999994</v>
      </c>
      <c r="G88" s="130">
        <v>156.27745985999999</v>
      </c>
      <c r="H88" s="130">
        <v>660.88893984000003</v>
      </c>
      <c r="I88" s="130">
        <v>14002.717848570001</v>
      </c>
      <c r="J88" s="130">
        <v>5614.2350401500007</v>
      </c>
      <c r="K88" s="130">
        <v>8388.4828084199999</v>
      </c>
      <c r="L88" s="130">
        <v>28254.994137339996</v>
      </c>
      <c r="M88" s="130">
        <v>27590.236844489998</v>
      </c>
      <c r="N88" s="130">
        <v>664.75729285</v>
      </c>
      <c r="O88" s="130">
        <v>86.90296798</v>
      </c>
      <c r="P88" s="130">
        <v>1141.1004442499998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30">
        <v>43568.000560029999</v>
      </c>
      <c r="C89" s="41">
        <v>433.31180488999996</v>
      </c>
      <c r="D89" s="130">
        <v>265.76163572999997</v>
      </c>
      <c r="E89" s="130">
        <v>167.55016916</v>
      </c>
      <c r="F89" s="130">
        <v>798.96166694999999</v>
      </c>
      <c r="G89" s="130">
        <v>141.57286009000001</v>
      </c>
      <c r="H89" s="130">
        <v>657.38880686000005</v>
      </c>
      <c r="I89" s="130">
        <v>14726.170264969998</v>
      </c>
      <c r="J89" s="130">
        <v>5528.4756817100006</v>
      </c>
      <c r="K89" s="130">
        <v>9197.6945832599995</v>
      </c>
      <c r="L89" s="130">
        <v>27609.556823220002</v>
      </c>
      <c r="M89" s="130">
        <v>26935.860115000003</v>
      </c>
      <c r="N89" s="130">
        <v>673.69670822000012</v>
      </c>
      <c r="O89" s="130">
        <v>66.723849120000011</v>
      </c>
      <c r="P89" s="130">
        <v>1218.5334910899999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30">
        <v>43585.122360690002</v>
      </c>
      <c r="C90" s="41">
        <v>423.29811809</v>
      </c>
      <c r="D90" s="130">
        <v>268.80541296999996</v>
      </c>
      <c r="E90" s="130">
        <v>154.49270511999998</v>
      </c>
      <c r="F90" s="130">
        <v>869.13749484000004</v>
      </c>
      <c r="G90" s="130">
        <v>161.62898927000001</v>
      </c>
      <c r="H90" s="130">
        <v>707.50850557000001</v>
      </c>
      <c r="I90" s="130">
        <v>14502.338252740001</v>
      </c>
      <c r="J90" s="130">
        <v>5390.8033753199998</v>
      </c>
      <c r="K90" s="130">
        <v>9111.5348774199992</v>
      </c>
      <c r="L90" s="130">
        <v>27790.34849502</v>
      </c>
      <c r="M90" s="130">
        <v>27072.993584100001</v>
      </c>
      <c r="N90" s="130">
        <v>717.35491091999995</v>
      </c>
      <c r="O90" s="130">
        <v>92.982156789999991</v>
      </c>
      <c r="P90" s="130">
        <v>1188.4124154000001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30">
        <v>45623.766529</v>
      </c>
      <c r="C91" s="41">
        <v>413.27204760000001</v>
      </c>
      <c r="D91" s="130">
        <v>263.52486635000002</v>
      </c>
      <c r="E91" s="130">
        <v>149.74718125000001</v>
      </c>
      <c r="F91" s="130">
        <v>920.74398817999997</v>
      </c>
      <c r="G91" s="130">
        <v>211.40566777999999</v>
      </c>
      <c r="H91" s="130">
        <v>709.33832039999993</v>
      </c>
      <c r="I91" s="130">
        <v>15339.626749290001</v>
      </c>
      <c r="J91" s="130">
        <v>5938.2658678900007</v>
      </c>
      <c r="K91" s="130">
        <v>9401.3608813999999</v>
      </c>
      <c r="L91" s="130">
        <v>28950.123743930002</v>
      </c>
      <c r="M91" s="130">
        <v>28179.111138460001</v>
      </c>
      <c r="N91" s="130">
        <v>771.01260546999993</v>
      </c>
      <c r="O91" s="130">
        <v>108.27651579</v>
      </c>
      <c r="P91" s="130">
        <v>1075.3302036099999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30">
        <v>45886.963086900003</v>
      </c>
      <c r="C92" s="41">
        <v>447.89672973</v>
      </c>
      <c r="D92" s="130">
        <v>280.68519429000003</v>
      </c>
      <c r="E92" s="130">
        <v>167.21153543999998</v>
      </c>
      <c r="F92" s="130">
        <v>938.31827127999998</v>
      </c>
      <c r="G92" s="130">
        <v>229.37848926999999</v>
      </c>
      <c r="H92" s="130">
        <v>708.93978200999993</v>
      </c>
      <c r="I92" s="130">
        <v>15133.67416201</v>
      </c>
      <c r="J92" s="130">
        <v>5719.8963501899998</v>
      </c>
      <c r="K92" s="130">
        <v>9413.7778118199985</v>
      </c>
      <c r="L92" s="130">
        <v>29367.073923880002</v>
      </c>
      <c r="M92" s="130">
        <v>28565.85100902</v>
      </c>
      <c r="N92" s="130">
        <v>801.22291485999995</v>
      </c>
      <c r="O92" s="130">
        <v>100.53931713</v>
      </c>
      <c r="P92" s="130">
        <v>962.00430829000004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30">
        <v>45378.992882530001</v>
      </c>
      <c r="C93" s="41">
        <v>454.41566584000003</v>
      </c>
      <c r="D93" s="130">
        <v>293.45701783999999</v>
      </c>
      <c r="E93" s="130">
        <v>160.95864799999998</v>
      </c>
      <c r="F93" s="130">
        <v>884.28134948000002</v>
      </c>
      <c r="G93" s="130">
        <v>225.20901445999999</v>
      </c>
      <c r="H93" s="130">
        <v>659.07233501999997</v>
      </c>
      <c r="I93" s="130">
        <v>14379.42072124</v>
      </c>
      <c r="J93" s="130">
        <v>5051.3710806700001</v>
      </c>
      <c r="K93" s="130">
        <v>9328.0496405699996</v>
      </c>
      <c r="L93" s="130">
        <v>29660.87514597</v>
      </c>
      <c r="M93" s="130">
        <v>28848.068891919997</v>
      </c>
      <c r="N93" s="130">
        <v>812.80625405000001</v>
      </c>
      <c r="O93" s="130">
        <v>98.425045060000002</v>
      </c>
      <c r="P93" s="130">
        <v>994.09621139000001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30">
        <v>48078.158703900001</v>
      </c>
      <c r="C94" s="41">
        <v>488.61760304999996</v>
      </c>
      <c r="D94" s="130">
        <v>286.03432669</v>
      </c>
      <c r="E94" s="130">
        <v>202.58327635999999</v>
      </c>
      <c r="F94" s="130">
        <v>137.64259188</v>
      </c>
      <c r="G94" s="130">
        <v>119.44999909000001</v>
      </c>
      <c r="H94" s="130">
        <v>18.192592789999999</v>
      </c>
      <c r="I94" s="130">
        <v>16596.391801810001</v>
      </c>
      <c r="J94" s="130">
        <v>5064.25942923</v>
      </c>
      <c r="K94" s="130">
        <v>11532.132372579999</v>
      </c>
      <c r="L94" s="130">
        <v>30855.506707159999</v>
      </c>
      <c r="M94" s="130">
        <v>30123.547771459998</v>
      </c>
      <c r="N94" s="130">
        <v>731.9589357000001</v>
      </c>
      <c r="O94" s="130">
        <v>340.57208630999997</v>
      </c>
      <c r="P94" s="130">
        <v>1324.8162579899999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30">
        <v>46221.67251343</v>
      </c>
      <c r="C95" s="41">
        <v>520.2268155999999</v>
      </c>
      <c r="D95" s="130">
        <v>304.82957476000001</v>
      </c>
      <c r="E95" s="130">
        <v>215.39724083999999</v>
      </c>
      <c r="F95" s="130">
        <v>187.70616716000001</v>
      </c>
      <c r="G95" s="130">
        <v>128.70386612999999</v>
      </c>
      <c r="H95" s="130">
        <v>59.002301029999998</v>
      </c>
      <c r="I95" s="130">
        <v>14689.814144560001</v>
      </c>
      <c r="J95" s="130">
        <v>4592.1566696600003</v>
      </c>
      <c r="K95" s="130">
        <v>10097.657474899999</v>
      </c>
      <c r="L95" s="130">
        <v>30823.925386110001</v>
      </c>
      <c r="M95" s="130">
        <v>30008.671119210005</v>
      </c>
      <c r="N95" s="130">
        <v>815.25426690000006</v>
      </c>
      <c r="O95" s="130">
        <v>146.95390336</v>
      </c>
      <c r="P95" s="130">
        <v>1107.80920855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30">
        <v>44736.253499359998</v>
      </c>
      <c r="C96" s="41">
        <v>476.66058551999998</v>
      </c>
      <c r="D96" s="130">
        <v>314.06840385999999</v>
      </c>
      <c r="E96" s="130">
        <v>162.59218165999999</v>
      </c>
      <c r="F96" s="130">
        <v>504.25994690000005</v>
      </c>
      <c r="G96" s="130">
        <v>213.20420006000001</v>
      </c>
      <c r="H96" s="130">
        <v>291.05574683999998</v>
      </c>
      <c r="I96" s="130">
        <v>13302.30980182</v>
      </c>
      <c r="J96" s="130">
        <v>3814.6690136199995</v>
      </c>
      <c r="K96" s="130">
        <v>9487.6407882000003</v>
      </c>
      <c r="L96" s="130">
        <v>30453.023165120001</v>
      </c>
      <c r="M96" s="130">
        <v>29608.854097809999</v>
      </c>
      <c r="N96" s="130">
        <v>844.16906730999995</v>
      </c>
      <c r="O96" s="130">
        <v>73.925346540000007</v>
      </c>
      <c r="P96" s="130">
        <v>1038.82998432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30">
        <v>44191.977394729998</v>
      </c>
      <c r="C97" s="41">
        <v>501.70869289999996</v>
      </c>
      <c r="D97" s="130">
        <v>305.02243237999994</v>
      </c>
      <c r="E97" s="130">
        <v>196.68626051999999</v>
      </c>
      <c r="F97" s="130">
        <v>692.14690681999991</v>
      </c>
      <c r="G97" s="130">
        <v>264.86651389000002</v>
      </c>
      <c r="H97" s="130">
        <v>427.28039293</v>
      </c>
      <c r="I97" s="130">
        <v>12721.516370639998</v>
      </c>
      <c r="J97" s="130">
        <v>4072.6459772599997</v>
      </c>
      <c r="K97" s="130">
        <v>8648.8703933799989</v>
      </c>
      <c r="L97" s="130">
        <v>30276.605424370002</v>
      </c>
      <c r="M97" s="130">
        <v>29442.101164730004</v>
      </c>
      <c r="N97" s="130">
        <v>834.50425963999987</v>
      </c>
      <c r="O97" s="130">
        <v>118.43043900000001</v>
      </c>
      <c r="P97" s="130">
        <v>1032.53832263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30">
        <v>44794.926128500003</v>
      </c>
      <c r="C98" s="41">
        <v>499.85867899000004</v>
      </c>
      <c r="D98" s="130">
        <v>323.42267786999997</v>
      </c>
      <c r="E98" s="130">
        <v>176.43600112000001</v>
      </c>
      <c r="F98" s="130">
        <v>692.72443756999996</v>
      </c>
      <c r="G98" s="130">
        <v>264.61719956999997</v>
      </c>
      <c r="H98" s="130">
        <v>428.10723800000005</v>
      </c>
      <c r="I98" s="130">
        <v>13054.175439340001</v>
      </c>
      <c r="J98" s="130">
        <v>4296.4907991299997</v>
      </c>
      <c r="K98" s="130">
        <v>8757.68464021</v>
      </c>
      <c r="L98" s="130">
        <v>30548.167572599999</v>
      </c>
      <c r="M98" s="130">
        <v>29722.409137049999</v>
      </c>
      <c r="N98" s="130">
        <v>825.75843554999994</v>
      </c>
      <c r="O98" s="130">
        <v>172.85952918000001</v>
      </c>
      <c r="P98" s="130">
        <v>845.90073031999998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30">
        <v>44291.50872351</v>
      </c>
      <c r="C99" s="41">
        <v>462.07843959999997</v>
      </c>
      <c r="D99" s="130">
        <v>314.84747777000001</v>
      </c>
      <c r="E99" s="130">
        <v>147.23096183000001</v>
      </c>
      <c r="F99" s="130">
        <v>672.80817019999995</v>
      </c>
      <c r="G99" s="130">
        <v>243.04011711999999</v>
      </c>
      <c r="H99" s="130">
        <v>429.76805307999996</v>
      </c>
      <c r="I99" s="130">
        <v>12685.729784700001</v>
      </c>
      <c r="J99" s="130">
        <v>4036.84337366</v>
      </c>
      <c r="K99" s="130">
        <v>8648.8864110400009</v>
      </c>
      <c r="L99" s="130">
        <v>30470.892329009999</v>
      </c>
      <c r="M99" s="130">
        <v>29619.005664870001</v>
      </c>
      <c r="N99" s="130">
        <v>851.88666414000011</v>
      </c>
      <c r="O99" s="130">
        <v>105.22195225</v>
      </c>
      <c r="P99" s="130">
        <v>931.68748598999991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30">
        <v>45579.169596070002</v>
      </c>
      <c r="C100" s="41">
        <v>447.46006758999999</v>
      </c>
      <c r="D100" s="130">
        <v>311.68465594999998</v>
      </c>
      <c r="E100" s="130">
        <v>135.77541163999999</v>
      </c>
      <c r="F100" s="130">
        <v>643.05419543999994</v>
      </c>
      <c r="G100" s="130">
        <v>208.81421555</v>
      </c>
      <c r="H100" s="130">
        <v>434.23997989000003</v>
      </c>
      <c r="I100" s="130">
        <v>13088.500893389999</v>
      </c>
      <c r="J100" s="130">
        <v>3999.81235801</v>
      </c>
      <c r="K100" s="130">
        <v>9088.6885353800008</v>
      </c>
      <c r="L100" s="130">
        <v>31400.154439649996</v>
      </c>
      <c r="M100" s="130">
        <v>30579.17028056</v>
      </c>
      <c r="N100" s="130">
        <v>820.98415908999993</v>
      </c>
      <c r="O100" s="130">
        <v>370.15092346</v>
      </c>
      <c r="P100" s="130">
        <v>775.89940832000002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30">
        <v>46979.66486836</v>
      </c>
      <c r="C101" s="41">
        <v>448.49492171000003</v>
      </c>
      <c r="D101" s="130">
        <v>325.60335481000004</v>
      </c>
      <c r="E101" s="130">
        <v>122.8915669</v>
      </c>
      <c r="F101" s="130">
        <v>635.20646519000002</v>
      </c>
      <c r="G101" s="130">
        <v>202.76818046</v>
      </c>
      <c r="H101" s="130">
        <v>432.43828473000008</v>
      </c>
      <c r="I101" s="130">
        <v>14125.505153900001</v>
      </c>
      <c r="J101" s="130">
        <v>3870.8885081899998</v>
      </c>
      <c r="K101" s="130">
        <v>10254.616645710001</v>
      </c>
      <c r="L101" s="130">
        <v>31770.458327559998</v>
      </c>
      <c r="M101" s="130">
        <v>30958.632406770004</v>
      </c>
      <c r="N101" s="130">
        <v>811.82592078999994</v>
      </c>
      <c r="O101" s="130">
        <v>144.73893630000001</v>
      </c>
      <c r="P101" s="130">
        <v>854.81807320000007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30">
        <v>48194.906842390003</v>
      </c>
      <c r="C102" s="41">
        <v>492.27624636000002</v>
      </c>
      <c r="D102" s="130">
        <v>326.70558830000004</v>
      </c>
      <c r="E102" s="130">
        <v>165.57065806000003</v>
      </c>
      <c r="F102" s="130">
        <v>707.51465484000005</v>
      </c>
      <c r="G102" s="130">
        <v>274.84863134</v>
      </c>
      <c r="H102" s="130">
        <v>432.66602349999999</v>
      </c>
      <c r="I102" s="130">
        <v>13820.87122176</v>
      </c>
      <c r="J102" s="130">
        <v>3945.6390810700004</v>
      </c>
      <c r="K102" s="130">
        <v>9875.232140690001</v>
      </c>
      <c r="L102" s="130">
        <v>33174.244719430004</v>
      </c>
      <c r="M102" s="130">
        <v>32262.916475960003</v>
      </c>
      <c r="N102" s="130">
        <v>911.32824346999996</v>
      </c>
      <c r="O102" s="130">
        <v>162.76306278999999</v>
      </c>
      <c r="P102" s="130">
        <v>857.28557837000005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30">
        <v>49041.39800917</v>
      </c>
      <c r="C103" s="41">
        <v>471.24470383000005</v>
      </c>
      <c r="D103" s="130">
        <v>332.71119229000004</v>
      </c>
      <c r="E103" s="130">
        <v>138.53351154000001</v>
      </c>
      <c r="F103" s="130">
        <v>737.77134128</v>
      </c>
      <c r="G103" s="130">
        <v>354.91336022999997</v>
      </c>
      <c r="H103" s="130">
        <v>382.85798104999998</v>
      </c>
      <c r="I103" s="130">
        <v>14322.55645774</v>
      </c>
      <c r="J103" s="130">
        <v>4073.6658453199998</v>
      </c>
      <c r="K103" s="130">
        <v>10248.890612419998</v>
      </c>
      <c r="L103" s="130">
        <v>33509.825506319998</v>
      </c>
      <c r="M103" s="130">
        <v>32665.404062450005</v>
      </c>
      <c r="N103" s="130">
        <v>844.42144386999996</v>
      </c>
      <c r="O103" s="130">
        <v>357.82180234999998</v>
      </c>
      <c r="P103" s="130">
        <v>897.65638724999997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30">
        <v>49140.184251070001</v>
      </c>
      <c r="C104" s="41">
        <v>492.75289164999998</v>
      </c>
      <c r="D104" s="130">
        <v>336.09033727000002</v>
      </c>
      <c r="E104" s="130">
        <v>156.66255438000002</v>
      </c>
      <c r="F104" s="130">
        <v>504.47506134000002</v>
      </c>
      <c r="G104" s="130">
        <v>373.36153464999995</v>
      </c>
      <c r="H104" s="130">
        <v>131.11352669000001</v>
      </c>
      <c r="I104" s="130">
        <v>14671.471945930001</v>
      </c>
      <c r="J104" s="130">
        <v>4268.0950171300001</v>
      </c>
      <c r="K104" s="130">
        <v>10403.3769288</v>
      </c>
      <c r="L104" s="130">
        <v>33471.484352150001</v>
      </c>
      <c r="M104" s="130">
        <v>32614.380478599996</v>
      </c>
      <c r="N104" s="130">
        <v>857.10387354999989</v>
      </c>
      <c r="O104" s="130">
        <v>178.46249940999999</v>
      </c>
      <c r="P104" s="130">
        <v>1531.5631677399999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30">
        <v>47299.871113070003</v>
      </c>
      <c r="C105" s="41">
        <v>476.60384261000002</v>
      </c>
      <c r="D105" s="130">
        <v>323.91142007000002</v>
      </c>
      <c r="E105" s="130">
        <v>152.69242254000002</v>
      </c>
      <c r="F105" s="130">
        <v>470.11273991999997</v>
      </c>
      <c r="G105" s="130">
        <v>339.21080052000002</v>
      </c>
      <c r="H105" s="130">
        <v>130.9019394</v>
      </c>
      <c r="I105" s="130">
        <v>14100.65134592</v>
      </c>
      <c r="J105" s="130">
        <v>3962.5229769299999</v>
      </c>
      <c r="K105" s="130">
        <v>10138.128368990001</v>
      </c>
      <c r="L105" s="130">
        <v>32252.50318462</v>
      </c>
      <c r="M105" s="130">
        <v>31431.463770070004</v>
      </c>
      <c r="N105" s="130">
        <v>821.03941455000017</v>
      </c>
      <c r="O105" s="130">
        <v>166.85629105000001</v>
      </c>
      <c r="P105" s="130">
        <v>1336.4146488699998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30">
        <v>48228.306099039997</v>
      </c>
      <c r="C106" s="41">
        <v>523.48049057000003</v>
      </c>
      <c r="D106" s="130">
        <v>343.57206796000008</v>
      </c>
      <c r="E106" s="130">
        <v>179.90842261</v>
      </c>
      <c r="F106" s="130">
        <v>202.79591612999999</v>
      </c>
      <c r="G106" s="130">
        <v>182.15029872</v>
      </c>
      <c r="H106" s="130">
        <v>20.64561741</v>
      </c>
      <c r="I106" s="130">
        <v>15548.95449701</v>
      </c>
      <c r="J106" s="130">
        <v>3754.8525823999998</v>
      </c>
      <c r="K106" s="130">
        <v>11794.101914610001</v>
      </c>
      <c r="L106" s="130">
        <v>31953.075195329995</v>
      </c>
      <c r="M106" s="130">
        <v>31187.125813779996</v>
      </c>
      <c r="N106" s="130">
        <v>765.94938155</v>
      </c>
      <c r="O106" s="130">
        <v>409.95986995000004</v>
      </c>
      <c r="P106" s="130">
        <v>1348.5687862699999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30">
        <v>48476.486439619999</v>
      </c>
      <c r="C107" s="41">
        <v>479.89965760999996</v>
      </c>
      <c r="D107" s="130">
        <v>306.05187666</v>
      </c>
      <c r="E107" s="130">
        <v>173.84778094999999</v>
      </c>
      <c r="F107" s="130">
        <v>251.18169119999999</v>
      </c>
      <c r="G107" s="130">
        <v>227.20275200999998</v>
      </c>
      <c r="H107" s="130">
        <v>23.978939189999998</v>
      </c>
      <c r="I107" s="130">
        <v>15328.830890109999</v>
      </c>
      <c r="J107" s="130">
        <v>3624.3851812100002</v>
      </c>
      <c r="K107" s="130">
        <v>11704.445708900001</v>
      </c>
      <c r="L107" s="130">
        <v>32416.574200699997</v>
      </c>
      <c r="M107" s="130">
        <v>31600.18508123</v>
      </c>
      <c r="N107" s="130">
        <v>816.38911947000008</v>
      </c>
      <c r="O107" s="130">
        <v>131.05831293</v>
      </c>
      <c r="P107" s="130">
        <v>1291.38402825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30">
        <v>48305.242143590003</v>
      </c>
      <c r="C108" s="41">
        <v>476.62320927999997</v>
      </c>
      <c r="D108" s="130">
        <v>294.44926054000001</v>
      </c>
      <c r="E108" s="130">
        <v>182.17394874000001</v>
      </c>
      <c r="F108" s="130">
        <v>323.46984635000001</v>
      </c>
      <c r="G108" s="130">
        <v>302.21815943000001</v>
      </c>
      <c r="H108" s="130">
        <v>21.251686920000001</v>
      </c>
      <c r="I108" s="130">
        <v>14862.280088709998</v>
      </c>
      <c r="J108" s="130">
        <v>3565.6172486</v>
      </c>
      <c r="K108" s="130">
        <v>11296.662840110001</v>
      </c>
      <c r="L108" s="130">
        <v>32642.86899925</v>
      </c>
      <c r="M108" s="130">
        <v>31827.462790549998</v>
      </c>
      <c r="N108" s="130">
        <v>815.40620869999998</v>
      </c>
      <c r="O108" s="130">
        <v>51.836421279999996</v>
      </c>
      <c r="P108" s="130">
        <v>1221.94223532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30">
        <v>47292.611455539998</v>
      </c>
      <c r="C109" s="41">
        <v>504.56060493000007</v>
      </c>
      <c r="D109" s="130">
        <v>309.51055965000006</v>
      </c>
      <c r="E109" s="130">
        <v>195.05004528000001</v>
      </c>
      <c r="F109" s="130">
        <v>357.37677210999999</v>
      </c>
      <c r="G109" s="130">
        <v>330.04198541</v>
      </c>
      <c r="H109" s="130">
        <v>27.334786700000002</v>
      </c>
      <c r="I109" s="130">
        <v>13484.10094789</v>
      </c>
      <c r="J109" s="130">
        <v>3672.3277616599999</v>
      </c>
      <c r="K109" s="130">
        <v>9811.7731862300006</v>
      </c>
      <c r="L109" s="130">
        <v>32946.573130609999</v>
      </c>
      <c r="M109" s="130">
        <v>32172.58567755</v>
      </c>
      <c r="N109" s="130">
        <v>773.98745306000001</v>
      </c>
      <c r="O109" s="130">
        <v>130.36764047000003</v>
      </c>
      <c r="P109" s="130">
        <v>1327.9415692199998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30">
        <v>47474.41790185</v>
      </c>
      <c r="C110" s="41">
        <v>494.06146259999997</v>
      </c>
      <c r="D110" s="130">
        <v>303.97424541000004</v>
      </c>
      <c r="E110" s="130">
        <v>190.08721718999999</v>
      </c>
      <c r="F110" s="130">
        <v>347.67943129000003</v>
      </c>
      <c r="G110" s="130">
        <v>319.95662174999995</v>
      </c>
      <c r="H110" s="130">
        <v>27.72280954</v>
      </c>
      <c r="I110" s="130">
        <v>13667.79241423</v>
      </c>
      <c r="J110" s="130">
        <v>3738.2349177799997</v>
      </c>
      <c r="K110" s="130">
        <v>9929.5574964500011</v>
      </c>
      <c r="L110" s="130">
        <v>32964.884593729999</v>
      </c>
      <c r="M110" s="130">
        <v>32207.271362349999</v>
      </c>
      <c r="N110" s="130">
        <v>757.61323137999989</v>
      </c>
      <c r="O110" s="130">
        <v>222.43569235000001</v>
      </c>
      <c r="P110" s="130">
        <v>1207.88897348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30">
        <v>47154.928557419997</v>
      </c>
      <c r="C111" s="41">
        <v>496.64968557000003</v>
      </c>
      <c r="D111" s="130">
        <v>299.97020459999999</v>
      </c>
      <c r="E111" s="130">
        <v>196.67948096999999</v>
      </c>
      <c r="F111" s="130">
        <v>329.61780845999999</v>
      </c>
      <c r="G111" s="130">
        <v>301.07689128000004</v>
      </c>
      <c r="H111" s="130">
        <v>28.540917180000001</v>
      </c>
      <c r="I111" s="130">
        <v>13294.45896937</v>
      </c>
      <c r="J111" s="130">
        <v>3188.9664427099997</v>
      </c>
      <c r="K111" s="130">
        <v>10105.49252666</v>
      </c>
      <c r="L111" s="130">
        <v>33034.202094020002</v>
      </c>
      <c r="M111" s="130">
        <v>32257.281755470001</v>
      </c>
      <c r="N111" s="130">
        <v>776.92033855</v>
      </c>
      <c r="O111" s="130">
        <v>70.954646769999997</v>
      </c>
      <c r="P111" s="130">
        <v>1211.0924990399999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30">
        <v>48863.292537690002</v>
      </c>
      <c r="C112" s="41">
        <v>514.43773683999996</v>
      </c>
      <c r="D112" s="130">
        <v>306.75546747999994</v>
      </c>
      <c r="E112" s="130">
        <v>207.68226935999999</v>
      </c>
      <c r="F112" s="130">
        <v>289.25501072999998</v>
      </c>
      <c r="G112" s="130">
        <v>248.54453831000001</v>
      </c>
      <c r="H112" s="130">
        <v>40.710472420000002</v>
      </c>
      <c r="I112" s="130">
        <v>14099.854198999998</v>
      </c>
      <c r="J112" s="130">
        <v>3230.68430988</v>
      </c>
      <c r="K112" s="130">
        <v>10869.169889120001</v>
      </c>
      <c r="L112" s="130">
        <v>33959.745591120001</v>
      </c>
      <c r="M112" s="130">
        <v>33180.647632760003</v>
      </c>
      <c r="N112" s="130">
        <v>779.09795836000001</v>
      </c>
      <c r="O112" s="130">
        <v>239.53313011999998</v>
      </c>
      <c r="P112" s="130">
        <v>1321.0102660999999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30">
        <v>48751.364315430001</v>
      </c>
      <c r="C113" s="41">
        <v>501.04326896999999</v>
      </c>
      <c r="D113" s="130">
        <v>308.37957965999999</v>
      </c>
      <c r="E113" s="130">
        <v>192.66368931</v>
      </c>
      <c r="F113" s="130">
        <v>265.08799671000003</v>
      </c>
      <c r="G113" s="130">
        <v>225.71212871</v>
      </c>
      <c r="H113" s="130">
        <v>39.375868000000004</v>
      </c>
      <c r="I113" s="130">
        <v>14960.914397770001</v>
      </c>
      <c r="J113" s="130">
        <v>3331.0923227500002</v>
      </c>
      <c r="K113" s="130">
        <v>11629.82207502</v>
      </c>
      <c r="L113" s="130">
        <v>33024.31865198</v>
      </c>
      <c r="M113" s="130">
        <v>32263.922624649997</v>
      </c>
      <c r="N113" s="130">
        <v>760.39602733000004</v>
      </c>
      <c r="O113" s="130">
        <v>93.568426700000003</v>
      </c>
      <c r="P113" s="130">
        <v>1354.78462339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30">
        <v>48940.83635048</v>
      </c>
      <c r="C114" s="41">
        <v>505.64187420999997</v>
      </c>
      <c r="D114" s="130">
        <v>312.30387028999996</v>
      </c>
      <c r="E114" s="130">
        <v>193.33800391999998</v>
      </c>
      <c r="F114" s="130">
        <v>333.60717829999999</v>
      </c>
      <c r="G114" s="130">
        <v>298.0428647</v>
      </c>
      <c r="H114" s="130">
        <v>35.564313599999998</v>
      </c>
      <c r="I114" s="130">
        <v>14152.48009863</v>
      </c>
      <c r="J114" s="130">
        <v>3381.6188913199999</v>
      </c>
      <c r="K114" s="130">
        <v>10770.861207309999</v>
      </c>
      <c r="L114" s="130">
        <v>33949.107199339996</v>
      </c>
      <c r="M114" s="130">
        <v>33178.268604080004</v>
      </c>
      <c r="N114" s="130">
        <v>770.83859525999992</v>
      </c>
      <c r="O114" s="130">
        <v>147.75254126000002</v>
      </c>
      <c r="P114" s="130">
        <v>1270.0805569300001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30">
        <v>49135.344082609998</v>
      </c>
      <c r="C115" s="41">
        <v>508.11227823000002</v>
      </c>
      <c r="D115" s="130">
        <v>314.78199064</v>
      </c>
      <c r="E115" s="130">
        <v>193.33028758999998</v>
      </c>
      <c r="F115" s="130">
        <v>399.70539742</v>
      </c>
      <c r="G115" s="130">
        <v>335.36745213</v>
      </c>
      <c r="H115" s="130">
        <v>64.337945289999993</v>
      </c>
      <c r="I115" s="130">
        <v>15079.551172969999</v>
      </c>
      <c r="J115" s="130">
        <v>3422.3554317799999</v>
      </c>
      <c r="K115" s="130">
        <v>11657.19574119</v>
      </c>
      <c r="L115" s="130">
        <v>33147.975233990001</v>
      </c>
      <c r="M115" s="130">
        <v>32374.567406870003</v>
      </c>
      <c r="N115" s="130">
        <v>773.40782711999998</v>
      </c>
      <c r="O115" s="130">
        <v>118.71941414</v>
      </c>
      <c r="P115" s="130">
        <v>1244.6944345700001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30">
        <v>50603.961731030002</v>
      </c>
      <c r="C116" s="41">
        <v>529.61235742999997</v>
      </c>
      <c r="D116" s="130">
        <v>318.54472993000002</v>
      </c>
      <c r="E116" s="130">
        <v>211.06762749999999</v>
      </c>
      <c r="F116" s="130">
        <v>452.57297735999998</v>
      </c>
      <c r="G116" s="130">
        <v>382.08699568999998</v>
      </c>
      <c r="H116" s="130">
        <v>70.485981670000001</v>
      </c>
      <c r="I116" s="130">
        <v>15334.121117600003</v>
      </c>
      <c r="J116" s="130">
        <v>3730.9868253200002</v>
      </c>
      <c r="K116" s="130">
        <v>11603.134292280001</v>
      </c>
      <c r="L116" s="130">
        <v>34287.655278639999</v>
      </c>
      <c r="M116" s="130">
        <v>33496.506394800002</v>
      </c>
      <c r="N116" s="130">
        <v>791.14888383999994</v>
      </c>
      <c r="O116" s="130">
        <v>98.136193019999993</v>
      </c>
      <c r="P116" s="130">
        <v>1480.9849586599998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30">
        <v>49768.141837019997</v>
      </c>
      <c r="C117" s="41">
        <v>530.55006950000006</v>
      </c>
      <c r="D117" s="130">
        <v>319.71575340000004</v>
      </c>
      <c r="E117" s="130">
        <v>210.8343161</v>
      </c>
      <c r="F117" s="130">
        <v>441.12565108000001</v>
      </c>
      <c r="G117" s="130">
        <v>378.07766560000005</v>
      </c>
      <c r="H117" s="130">
        <v>63.047985479999994</v>
      </c>
      <c r="I117" s="130">
        <v>14755.489909190001</v>
      </c>
      <c r="J117" s="130">
        <v>3324.9065154899999</v>
      </c>
      <c r="K117" s="130">
        <v>11430.583393699999</v>
      </c>
      <c r="L117" s="130">
        <v>34040.976207250002</v>
      </c>
      <c r="M117" s="130">
        <v>33267.628299399999</v>
      </c>
      <c r="N117" s="130">
        <v>773.34790784999996</v>
      </c>
      <c r="O117" s="130">
        <v>157.87464177000001</v>
      </c>
      <c r="P117" s="130">
        <v>1563.1356526299999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30">
        <v>52715.762221639998</v>
      </c>
      <c r="C118" s="41">
        <v>553.24131606000003</v>
      </c>
      <c r="D118" s="130">
        <v>348.71524914999998</v>
      </c>
      <c r="E118" s="130">
        <v>204.52606690999997</v>
      </c>
      <c r="F118" s="130">
        <v>292.94074813999998</v>
      </c>
      <c r="G118" s="130">
        <v>239.10445133999997</v>
      </c>
      <c r="H118" s="130">
        <v>53.8362968</v>
      </c>
      <c r="I118" s="130">
        <v>17722.573462709999</v>
      </c>
      <c r="J118" s="130">
        <v>3302.2516379200001</v>
      </c>
      <c r="K118" s="130">
        <v>14420.32182479</v>
      </c>
      <c r="L118" s="130">
        <v>34147.006694729993</v>
      </c>
      <c r="M118" s="130">
        <v>33430.060142850001</v>
      </c>
      <c r="N118" s="130">
        <v>716.94655188000002</v>
      </c>
      <c r="O118" s="130">
        <v>290.02794317999997</v>
      </c>
      <c r="P118" s="130">
        <v>1584.0449500700001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30">
        <v>54858.835105400001</v>
      </c>
      <c r="C119" s="41">
        <v>599.75830482000003</v>
      </c>
      <c r="D119" s="130">
        <v>371.59251433999998</v>
      </c>
      <c r="E119" s="130">
        <v>228.16579047999997</v>
      </c>
      <c r="F119" s="130">
        <v>341.43525514999999</v>
      </c>
      <c r="G119" s="130">
        <v>306.77301167999997</v>
      </c>
      <c r="H119" s="130">
        <v>34.66224347</v>
      </c>
      <c r="I119" s="130">
        <v>18494.833397540002</v>
      </c>
      <c r="J119" s="130">
        <v>3588.8975866599999</v>
      </c>
      <c r="K119" s="130">
        <v>14905.935810879999</v>
      </c>
      <c r="L119" s="130">
        <v>35422.808147889999</v>
      </c>
      <c r="M119" s="130">
        <v>34657.428363739993</v>
      </c>
      <c r="N119" s="130">
        <v>765.37978414999998</v>
      </c>
      <c r="O119" s="130">
        <v>114.61905820000001</v>
      </c>
      <c r="P119" s="130">
        <v>1555.29815289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30">
        <v>55135.763254780002</v>
      </c>
      <c r="C120" s="41">
        <v>629.65160917000014</v>
      </c>
      <c r="D120" s="130">
        <v>377.01117770000002</v>
      </c>
      <c r="E120" s="130">
        <v>252.64043147000004</v>
      </c>
      <c r="F120" s="130">
        <v>403.38265408000001</v>
      </c>
      <c r="G120" s="130">
        <v>368.36698982000001</v>
      </c>
      <c r="H120" s="130">
        <v>35.015664260000001</v>
      </c>
      <c r="I120" s="130">
        <v>18446.672772140002</v>
      </c>
      <c r="J120" s="130">
        <v>3777.3033022700001</v>
      </c>
      <c r="K120" s="130">
        <v>14669.369469870002</v>
      </c>
      <c r="L120" s="130">
        <v>35656.056219389997</v>
      </c>
      <c r="M120" s="130">
        <v>34866.917786039994</v>
      </c>
      <c r="N120" s="130">
        <v>789.13843335000001</v>
      </c>
      <c r="O120" s="130">
        <v>180.83177297999998</v>
      </c>
      <c r="P120" s="130">
        <v>1610.97084898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30">
        <v>58596.444173919997</v>
      </c>
      <c r="C121" s="41">
        <v>645.97551639999995</v>
      </c>
      <c r="D121" s="130">
        <v>390.37843407999998</v>
      </c>
      <c r="E121" s="130">
        <v>255.59708231999997</v>
      </c>
      <c r="F121" s="130">
        <v>476.88515891999998</v>
      </c>
      <c r="G121" s="130">
        <v>429.51186963999999</v>
      </c>
      <c r="H121" s="130">
        <v>47.373289280000002</v>
      </c>
      <c r="I121" s="130">
        <v>19178.681784870001</v>
      </c>
      <c r="J121" s="130">
        <v>4204.6353385000002</v>
      </c>
      <c r="K121" s="130">
        <v>14974.046446369999</v>
      </c>
      <c r="L121" s="130">
        <v>38294.901713730003</v>
      </c>
      <c r="M121" s="130">
        <v>37368.363645880003</v>
      </c>
      <c r="N121" s="130">
        <v>926.53806785000006</v>
      </c>
      <c r="O121" s="130">
        <v>140.01374680999999</v>
      </c>
      <c r="P121" s="130">
        <v>1811.31410383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30">
        <v>57198.564879229998</v>
      </c>
      <c r="C122" s="41">
        <v>656.74947771000006</v>
      </c>
      <c r="D122" s="130">
        <v>410.42031185999997</v>
      </c>
      <c r="E122" s="130">
        <v>246.32916585000004</v>
      </c>
      <c r="F122" s="130">
        <v>429.52012251000002</v>
      </c>
      <c r="G122" s="130">
        <v>382.03523182000004</v>
      </c>
      <c r="H122" s="130">
        <v>47.48489069</v>
      </c>
      <c r="I122" s="130">
        <v>18779.354892809999</v>
      </c>
      <c r="J122" s="130">
        <v>4626.4705996299999</v>
      </c>
      <c r="K122" s="130">
        <v>14152.884293180001</v>
      </c>
      <c r="L122" s="130">
        <v>37332.940386199996</v>
      </c>
      <c r="M122" s="130">
        <v>36541.880211820004</v>
      </c>
      <c r="N122" s="130">
        <v>791.06017438000003</v>
      </c>
      <c r="O122" s="130">
        <v>176.37425074999999</v>
      </c>
      <c r="P122" s="130">
        <v>1691.86599381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30">
        <v>57605.232988960001</v>
      </c>
      <c r="C123" s="41">
        <v>662.41499468999996</v>
      </c>
      <c r="D123" s="130">
        <v>410.39431439999998</v>
      </c>
      <c r="E123" s="130">
        <v>252.02068028999997</v>
      </c>
      <c r="F123" s="130">
        <v>426.92248387000001</v>
      </c>
      <c r="G123" s="130">
        <v>355.82844503000001</v>
      </c>
      <c r="H123" s="130">
        <v>71.094038839999996</v>
      </c>
      <c r="I123" s="130">
        <v>18669.053115729999</v>
      </c>
      <c r="J123" s="130">
        <v>4228.3846780999993</v>
      </c>
      <c r="K123" s="130">
        <v>14440.668437630004</v>
      </c>
      <c r="L123" s="130">
        <v>37846.842394670006</v>
      </c>
      <c r="M123" s="130">
        <v>36980.5976238</v>
      </c>
      <c r="N123" s="130">
        <v>866.24477087000002</v>
      </c>
      <c r="O123" s="130">
        <v>237.73331734999999</v>
      </c>
      <c r="P123" s="130">
        <v>1754.49681878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30">
        <v>59367.971650829997</v>
      </c>
      <c r="C124" s="41">
        <v>668.76741643000014</v>
      </c>
      <c r="D124" s="130">
        <v>399.44535380999992</v>
      </c>
      <c r="E124" s="130">
        <v>269.32206262</v>
      </c>
      <c r="F124" s="130">
        <v>408.95925829000004</v>
      </c>
      <c r="G124" s="130">
        <v>328.38074739000001</v>
      </c>
      <c r="H124" s="130">
        <v>80.578510899999998</v>
      </c>
      <c r="I124" s="130">
        <v>19563.952806929999</v>
      </c>
      <c r="J124" s="130">
        <v>4423.4348233200008</v>
      </c>
      <c r="K124" s="130">
        <v>15140.51798361</v>
      </c>
      <c r="L124" s="130">
        <v>38726.29216918</v>
      </c>
      <c r="M124" s="130">
        <v>37844.504647490001</v>
      </c>
      <c r="N124" s="130">
        <v>881.78752168999995</v>
      </c>
      <c r="O124" s="130">
        <v>181.59471403000001</v>
      </c>
      <c r="P124" s="130">
        <v>1405.3329915700001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30">
        <v>63030.618524040001</v>
      </c>
      <c r="C125" s="41">
        <v>681.00069926000003</v>
      </c>
      <c r="D125" s="130">
        <v>414.10973502000002</v>
      </c>
      <c r="E125" s="130">
        <v>266.89096424000002</v>
      </c>
      <c r="F125" s="130">
        <v>415.93475051000001</v>
      </c>
      <c r="G125" s="130">
        <v>336.71219022000002</v>
      </c>
      <c r="H125" s="130">
        <v>79.22256028999999</v>
      </c>
      <c r="I125" s="130">
        <v>22036.679569059997</v>
      </c>
      <c r="J125" s="130">
        <v>5044.1113238899998</v>
      </c>
      <c r="K125" s="130">
        <v>16992.568245169998</v>
      </c>
      <c r="L125" s="130">
        <v>39897.003505209999</v>
      </c>
      <c r="M125" s="130">
        <v>39002.723078719995</v>
      </c>
      <c r="N125" s="130">
        <v>894.28042649000008</v>
      </c>
      <c r="O125" s="130">
        <v>136.02337442000001</v>
      </c>
      <c r="P125" s="130">
        <v>1445.07367909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30">
        <v>62577.81826095</v>
      </c>
      <c r="C126" s="41">
        <v>690.15948728000001</v>
      </c>
      <c r="D126" s="130">
        <v>413.17993580000001</v>
      </c>
      <c r="E126" s="130">
        <v>276.97955148</v>
      </c>
      <c r="F126" s="130">
        <v>420.17756646999999</v>
      </c>
      <c r="G126" s="130">
        <v>344.59494491999999</v>
      </c>
      <c r="H126" s="130">
        <v>75.582621549999999</v>
      </c>
      <c r="I126" s="130">
        <v>21281.581810670003</v>
      </c>
      <c r="J126" s="130">
        <v>4782.3496774200003</v>
      </c>
      <c r="K126" s="130">
        <v>16499.23213325</v>
      </c>
      <c r="L126" s="130">
        <v>40185.899396530003</v>
      </c>
      <c r="M126" s="130">
        <v>39252.62373277</v>
      </c>
      <c r="N126" s="130">
        <v>933.27566375999993</v>
      </c>
      <c r="O126" s="130">
        <v>237.93867553999999</v>
      </c>
      <c r="P126" s="130">
        <v>1474.3600044499999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30">
        <v>64835.111094829997</v>
      </c>
      <c r="C127" s="41">
        <v>790.05859665000003</v>
      </c>
      <c r="D127" s="130">
        <v>437.97081333</v>
      </c>
      <c r="E127" s="130">
        <v>352.08778332000003</v>
      </c>
      <c r="F127" s="130">
        <v>524.86972203999994</v>
      </c>
      <c r="G127" s="130">
        <v>462.00173283000004</v>
      </c>
      <c r="H127" s="130">
        <v>62.867989209999998</v>
      </c>
      <c r="I127" s="130">
        <v>22318.226005269997</v>
      </c>
      <c r="J127" s="130">
        <v>5264.4920034300003</v>
      </c>
      <c r="K127" s="130">
        <v>17053.734001839999</v>
      </c>
      <c r="L127" s="130">
        <v>41201.956770869998</v>
      </c>
      <c r="M127" s="130">
        <v>40223.737834359999</v>
      </c>
      <c r="N127" s="130">
        <v>978.21893651000005</v>
      </c>
      <c r="O127" s="130">
        <v>334.85458539000001</v>
      </c>
      <c r="P127" s="130">
        <v>1474.72809493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30">
        <v>66572.506363459994</v>
      </c>
      <c r="C128" s="41">
        <v>729.69885852000004</v>
      </c>
      <c r="D128" s="130">
        <v>431.87323992999995</v>
      </c>
      <c r="E128" s="130">
        <v>297.82561859000003</v>
      </c>
      <c r="F128" s="130">
        <v>596.36647347000007</v>
      </c>
      <c r="G128" s="130">
        <v>518.66889438999999</v>
      </c>
      <c r="H128" s="130">
        <v>77.697579079999997</v>
      </c>
      <c r="I128" s="130">
        <v>23620.711264290003</v>
      </c>
      <c r="J128" s="130">
        <v>5757.5517153000001</v>
      </c>
      <c r="K128" s="130">
        <v>17863.159548989999</v>
      </c>
      <c r="L128" s="130">
        <v>41625.729767180004</v>
      </c>
      <c r="M128" s="130">
        <v>40623.568336530006</v>
      </c>
      <c r="N128" s="130">
        <v>1002.1614306499999</v>
      </c>
      <c r="O128" s="130">
        <v>435.72030710000001</v>
      </c>
      <c r="P128" s="130">
        <v>1441.2732134400001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30">
        <v>65816.413931210001</v>
      </c>
      <c r="C129" s="41">
        <v>864.03946926999993</v>
      </c>
      <c r="D129" s="130">
        <v>444.23093943000003</v>
      </c>
      <c r="E129" s="130">
        <v>419.80852983999995</v>
      </c>
      <c r="F129" s="130">
        <v>587.30623665999997</v>
      </c>
      <c r="G129" s="130">
        <v>516.24332660000005</v>
      </c>
      <c r="H129" s="130">
        <v>71.062910060000007</v>
      </c>
      <c r="I129" s="130">
        <v>22495.792260129998</v>
      </c>
      <c r="J129" s="130">
        <v>5253.17646298</v>
      </c>
      <c r="K129" s="130">
        <v>17242.61579715</v>
      </c>
      <c r="L129" s="130">
        <v>41869.275965150009</v>
      </c>
      <c r="M129" s="130">
        <v>40842.923172089999</v>
      </c>
      <c r="N129" s="130">
        <v>1026.3527930599998</v>
      </c>
      <c r="O129" s="130">
        <v>406.60200865000002</v>
      </c>
      <c r="P129" s="130">
        <v>1566.0789316799999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30">
        <v>75094.302134159996</v>
      </c>
      <c r="C130" s="41">
        <v>797.59375253999997</v>
      </c>
      <c r="D130" s="130">
        <v>472.18424919000006</v>
      </c>
      <c r="E130" s="130">
        <v>325.40950335000002</v>
      </c>
      <c r="F130" s="130">
        <v>441.70092298999998</v>
      </c>
      <c r="G130" s="130">
        <v>378.59461155000002</v>
      </c>
      <c r="H130" s="130">
        <v>63.106311439999999</v>
      </c>
      <c r="I130" s="130">
        <v>30856.021536929999</v>
      </c>
      <c r="J130" s="130">
        <v>5802.3538290200013</v>
      </c>
      <c r="K130" s="130">
        <v>25053.667707909997</v>
      </c>
      <c r="L130" s="130">
        <v>42998.985921699998</v>
      </c>
      <c r="M130" s="130">
        <v>42005.940074860002</v>
      </c>
      <c r="N130" s="130">
        <v>993.04584683999997</v>
      </c>
      <c r="O130" s="130">
        <v>386.60887064000002</v>
      </c>
      <c r="P130" s="130">
        <v>2091.6962587799999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30">
        <v>72802.035706089999</v>
      </c>
      <c r="C131" s="41">
        <v>843.23271934000002</v>
      </c>
      <c r="D131" s="130">
        <v>478.98530836999998</v>
      </c>
      <c r="E131" s="130">
        <v>364.24741096999998</v>
      </c>
      <c r="F131" s="130">
        <v>464.31773401999993</v>
      </c>
      <c r="G131" s="130">
        <v>408.04518002999998</v>
      </c>
      <c r="H131" s="130">
        <v>56.272553989999992</v>
      </c>
      <c r="I131" s="130">
        <v>28426.262554989997</v>
      </c>
      <c r="J131" s="130">
        <v>5653.6574200199993</v>
      </c>
      <c r="K131" s="130">
        <v>22772.605134969999</v>
      </c>
      <c r="L131" s="130">
        <v>43068.222697739999</v>
      </c>
      <c r="M131" s="130">
        <v>41974.341034199999</v>
      </c>
      <c r="N131" s="130">
        <v>1093.8816635400001</v>
      </c>
      <c r="O131" s="130">
        <v>780.15249086000006</v>
      </c>
      <c r="P131" s="130">
        <v>2242.13676179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30">
        <v>70158.196392049998</v>
      </c>
      <c r="C132" s="41">
        <v>855.51607560999992</v>
      </c>
      <c r="D132" s="130">
        <v>502.23486969999999</v>
      </c>
      <c r="E132" s="130">
        <v>353.28120591000004</v>
      </c>
      <c r="F132" s="130">
        <v>544.60656833000007</v>
      </c>
      <c r="G132" s="130">
        <v>494.32321340999999</v>
      </c>
      <c r="H132" s="130">
        <v>50.283354919999994</v>
      </c>
      <c r="I132" s="130">
        <v>25505.636862209998</v>
      </c>
      <c r="J132" s="130">
        <v>5128.8178015399999</v>
      </c>
      <c r="K132" s="130">
        <v>20376.819060670001</v>
      </c>
      <c r="L132" s="130">
        <v>43252.436885900002</v>
      </c>
      <c r="M132" s="130">
        <v>42142.731327250003</v>
      </c>
      <c r="N132" s="130">
        <v>1109.7055586500001</v>
      </c>
      <c r="O132" s="130">
        <v>810.49233174999995</v>
      </c>
      <c r="P132" s="130">
        <v>2511.15921265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30">
        <v>68460.686526689999</v>
      </c>
      <c r="C133" s="41">
        <v>892.36108124999998</v>
      </c>
      <c r="D133" s="130">
        <v>509.76688876999998</v>
      </c>
      <c r="E133" s="130">
        <v>382.59419248</v>
      </c>
      <c r="F133" s="130">
        <v>538.05988701000001</v>
      </c>
      <c r="G133" s="130">
        <v>489.93968047999999</v>
      </c>
      <c r="H133" s="130">
        <v>48.120206530000004</v>
      </c>
      <c r="I133" s="130">
        <v>23805.703159440003</v>
      </c>
      <c r="J133" s="130">
        <v>5177.75543397</v>
      </c>
      <c r="K133" s="130">
        <v>18627.94772547</v>
      </c>
      <c r="L133" s="130">
        <v>43224.562398989998</v>
      </c>
      <c r="M133" s="130">
        <v>42122.359788270005</v>
      </c>
      <c r="N133" s="130">
        <v>1102.2026107199999</v>
      </c>
      <c r="O133" s="130">
        <v>870.09663419999993</v>
      </c>
      <c r="P133" s="130">
        <v>2335.04504559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30">
        <v>66972.540364839995</v>
      </c>
      <c r="C134" s="41">
        <v>949.52242030000002</v>
      </c>
      <c r="D134" s="130">
        <v>516.06919630999994</v>
      </c>
      <c r="E134" s="130">
        <v>433.45322398999997</v>
      </c>
      <c r="F134" s="130">
        <v>539.03516225999999</v>
      </c>
      <c r="G134" s="130">
        <v>491.74902552999998</v>
      </c>
      <c r="H134" s="130">
        <v>47.286136730000003</v>
      </c>
      <c r="I134" s="130">
        <v>22066.630246979999</v>
      </c>
      <c r="J134" s="130">
        <v>5475.1626339300001</v>
      </c>
      <c r="K134" s="130">
        <v>16591.467613050001</v>
      </c>
      <c r="L134" s="130">
        <v>43417.3525353</v>
      </c>
      <c r="M134" s="130">
        <v>42342.128520329999</v>
      </c>
      <c r="N134" s="130">
        <v>1075.2240149699999</v>
      </c>
      <c r="O134" s="130">
        <v>674.83968046000007</v>
      </c>
      <c r="P134" s="130">
        <v>2352.00970899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30">
        <v>66111.151604409999</v>
      </c>
      <c r="C135" s="41">
        <v>940.06385413999988</v>
      </c>
      <c r="D135" s="130">
        <v>506.66280687</v>
      </c>
      <c r="E135" s="130">
        <v>433.40104726999999</v>
      </c>
      <c r="F135" s="130">
        <v>616.54611880000004</v>
      </c>
      <c r="G135" s="130">
        <v>478.25585898000003</v>
      </c>
      <c r="H135" s="130">
        <v>138.29025982000002</v>
      </c>
      <c r="I135" s="130">
        <v>21313.024075050002</v>
      </c>
      <c r="J135" s="130">
        <v>4973.4205671</v>
      </c>
      <c r="K135" s="130">
        <v>16339.60350795</v>
      </c>
      <c r="L135" s="130">
        <v>43241.517556419996</v>
      </c>
      <c r="M135" s="130">
        <v>42031.041543499996</v>
      </c>
      <c r="N135" s="130">
        <v>1210.4760129199999</v>
      </c>
      <c r="O135" s="130">
        <v>619.31939346000001</v>
      </c>
      <c r="P135" s="130">
        <v>2377.6496731099996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30">
        <v>68456.928495369997</v>
      </c>
      <c r="C136" s="41">
        <v>1041.7308790900001</v>
      </c>
      <c r="D136" s="130">
        <v>516.50877251999998</v>
      </c>
      <c r="E136" s="130">
        <v>525.22210656999994</v>
      </c>
      <c r="F136" s="130">
        <v>543.17410160999998</v>
      </c>
      <c r="G136" s="130">
        <v>411.00752175000002</v>
      </c>
      <c r="H136" s="130">
        <v>132.16657985999998</v>
      </c>
      <c r="I136" s="130">
        <v>22500.774329060005</v>
      </c>
      <c r="J136" s="130">
        <v>5005.6535681099995</v>
      </c>
      <c r="K136" s="130">
        <v>17495.120760950002</v>
      </c>
      <c r="L136" s="130">
        <v>44371.249185609995</v>
      </c>
      <c r="M136" s="130">
        <v>43174.630000009995</v>
      </c>
      <c r="N136" s="130">
        <v>1196.6191856</v>
      </c>
      <c r="O136" s="130">
        <v>875.78287149000005</v>
      </c>
      <c r="P136" s="130">
        <v>2315.85909244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30">
        <v>69880.30526311</v>
      </c>
      <c r="C137" s="41">
        <v>1004.2752913400001</v>
      </c>
      <c r="D137" s="130">
        <v>477.44584164999998</v>
      </c>
      <c r="E137" s="130">
        <v>526.82944969000005</v>
      </c>
      <c r="F137" s="130">
        <v>491.28146503999994</v>
      </c>
      <c r="G137" s="130">
        <v>381.40541881000001</v>
      </c>
      <c r="H137" s="130">
        <v>109.87604623</v>
      </c>
      <c r="I137" s="130">
        <v>24018.220593709997</v>
      </c>
      <c r="J137" s="130">
        <v>5003.8957510800001</v>
      </c>
      <c r="K137" s="130">
        <v>19014.324842629998</v>
      </c>
      <c r="L137" s="130">
        <v>44366.527913020007</v>
      </c>
      <c r="M137" s="130">
        <v>43245.733662229992</v>
      </c>
      <c r="N137" s="130">
        <v>1120.79425079</v>
      </c>
      <c r="O137" s="130">
        <v>1232.8866428600002</v>
      </c>
      <c r="P137" s="130">
        <v>2226.5000975399998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30">
        <v>70128.695673099995</v>
      </c>
      <c r="C138" s="41">
        <v>1046.9293824399999</v>
      </c>
      <c r="D138" s="130">
        <v>496.66165025999999</v>
      </c>
      <c r="E138" s="130">
        <v>550.26773218000005</v>
      </c>
      <c r="F138" s="130">
        <v>545.45905528000003</v>
      </c>
      <c r="G138" s="130">
        <v>358.98505803</v>
      </c>
      <c r="H138" s="130">
        <v>186.47399725</v>
      </c>
      <c r="I138" s="130">
        <v>23785.776625869999</v>
      </c>
      <c r="J138" s="130">
        <v>5011.7007454799996</v>
      </c>
      <c r="K138" s="130">
        <v>18774.075880390003</v>
      </c>
      <c r="L138" s="130">
        <v>44750.530609510002</v>
      </c>
      <c r="M138" s="130">
        <v>43569.375635410004</v>
      </c>
      <c r="N138" s="130">
        <v>1181.1549740999999</v>
      </c>
      <c r="O138" s="130">
        <v>1160.56918372</v>
      </c>
      <c r="P138" s="130">
        <v>2048.87117029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30">
        <v>72367.589000849999</v>
      </c>
      <c r="C139" s="41">
        <v>1054.6945854400001</v>
      </c>
      <c r="D139" s="130">
        <v>500.60055376000003</v>
      </c>
      <c r="E139" s="130">
        <v>554.09403168000006</v>
      </c>
      <c r="F139" s="130">
        <v>664.67468276</v>
      </c>
      <c r="G139" s="130">
        <v>471.36914753000002</v>
      </c>
      <c r="H139" s="130">
        <v>193.30553523</v>
      </c>
      <c r="I139" s="130">
        <v>25868.901720079997</v>
      </c>
      <c r="J139" s="130">
        <v>5130.9739262900002</v>
      </c>
      <c r="K139" s="130">
        <v>20737.927793790001</v>
      </c>
      <c r="L139" s="130">
        <v>44779.318012570002</v>
      </c>
      <c r="M139" s="130">
        <v>43613.092500179999</v>
      </c>
      <c r="N139" s="130">
        <v>1166.2255123899999</v>
      </c>
      <c r="O139" s="130">
        <v>1343.5399875800001</v>
      </c>
      <c r="P139" s="130">
        <v>1821.2363270200001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30">
        <v>71793.675531400004</v>
      </c>
      <c r="C140" s="41">
        <v>1167.5098178599999</v>
      </c>
      <c r="D140" s="130">
        <v>521.33787738000001</v>
      </c>
      <c r="E140" s="130">
        <v>646.17194047999999</v>
      </c>
      <c r="F140" s="130">
        <v>654.14372275000005</v>
      </c>
      <c r="G140" s="130">
        <v>470.73367787000001</v>
      </c>
      <c r="H140" s="130">
        <v>183.41004487999999</v>
      </c>
      <c r="I140" s="130">
        <v>25620.145542750004</v>
      </c>
      <c r="J140" s="130">
        <v>5500.122363550001</v>
      </c>
      <c r="K140" s="130">
        <v>20120.023179200001</v>
      </c>
      <c r="L140" s="130">
        <v>44351.876448039999</v>
      </c>
      <c r="M140" s="130">
        <v>43221.083589240006</v>
      </c>
      <c r="N140" s="130">
        <v>1130.7928588</v>
      </c>
      <c r="O140" s="130">
        <v>809.87280323000005</v>
      </c>
      <c r="P140" s="130">
        <v>2042.9940971199999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30">
        <v>74904.688183809994</v>
      </c>
      <c r="C141" s="41">
        <v>1179.1984749400001</v>
      </c>
      <c r="D141" s="130">
        <v>534.34012091</v>
      </c>
      <c r="E141" s="130">
        <v>644.8583540300001</v>
      </c>
      <c r="F141" s="130">
        <v>676.54511277000006</v>
      </c>
      <c r="G141" s="130">
        <v>502.75529827999998</v>
      </c>
      <c r="H141" s="130">
        <v>173.78981449</v>
      </c>
      <c r="I141" s="130">
        <v>28128.613378689995</v>
      </c>
      <c r="J141" s="130">
        <v>5645.33652059</v>
      </c>
      <c r="K141" s="130">
        <v>22483.276858100005</v>
      </c>
      <c r="L141" s="130">
        <v>44920.331217409999</v>
      </c>
      <c r="M141" s="130">
        <v>43792.202136909997</v>
      </c>
      <c r="N141" s="130">
        <v>1128.1290804999999</v>
      </c>
      <c r="O141" s="130">
        <v>852.45551061999993</v>
      </c>
      <c r="P141" s="130">
        <v>1935.9203044200001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30">
        <v>83419.578091239993</v>
      </c>
      <c r="C142" s="41">
        <v>1540.79885786</v>
      </c>
      <c r="D142" s="130">
        <v>572.54319225999996</v>
      </c>
      <c r="E142" s="130">
        <v>968.25566559999993</v>
      </c>
      <c r="F142" s="130">
        <v>459.53786491</v>
      </c>
      <c r="G142" s="130">
        <v>368.31264691999996</v>
      </c>
      <c r="H142" s="130">
        <v>91.225217990000004</v>
      </c>
      <c r="I142" s="130">
        <v>35262.384102660006</v>
      </c>
      <c r="J142" s="130">
        <v>5844.7626533799994</v>
      </c>
      <c r="K142" s="130">
        <v>29417.621449279999</v>
      </c>
      <c r="L142" s="130">
        <v>46156.857265810002</v>
      </c>
      <c r="M142" s="130">
        <v>45096.295207930001</v>
      </c>
      <c r="N142" s="130">
        <v>1060.5620578799999</v>
      </c>
      <c r="O142" s="130">
        <v>479.38731917000001</v>
      </c>
      <c r="P142" s="130">
        <v>1935.6758293799999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30">
        <v>81086.551425960002</v>
      </c>
      <c r="C143" s="41">
        <v>1616.32215946</v>
      </c>
      <c r="D143" s="130">
        <v>576.60423044000004</v>
      </c>
      <c r="E143" s="130">
        <v>1039.7179290200002</v>
      </c>
      <c r="F143" s="130">
        <v>483.51400611999998</v>
      </c>
      <c r="G143" s="130">
        <v>409.56551268999999</v>
      </c>
      <c r="H143" s="130">
        <v>73.948493429999999</v>
      </c>
      <c r="I143" s="130">
        <v>33387.746560009997</v>
      </c>
      <c r="J143" s="130">
        <v>5794.8901809600002</v>
      </c>
      <c r="K143" s="130">
        <v>27592.856379050005</v>
      </c>
      <c r="L143" s="130">
        <v>45598.968700369995</v>
      </c>
      <c r="M143" s="130">
        <v>44424.581467630007</v>
      </c>
      <c r="N143" s="130">
        <v>1174.3872327399999</v>
      </c>
      <c r="O143" s="130">
        <v>915.65661690999991</v>
      </c>
      <c r="P143" s="130">
        <v>2133.24278809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30">
        <v>73579.554768910006</v>
      </c>
      <c r="C144" s="41">
        <v>1393.6322643699998</v>
      </c>
      <c r="D144" s="130">
        <v>463.81165077999998</v>
      </c>
      <c r="E144" s="130">
        <v>929.82061358999999</v>
      </c>
      <c r="F144" s="130">
        <v>615.37767429999997</v>
      </c>
      <c r="G144" s="130">
        <v>448.56403175999998</v>
      </c>
      <c r="H144" s="130">
        <v>166.81364253999999</v>
      </c>
      <c r="I144" s="130">
        <v>28538.946289480002</v>
      </c>
      <c r="J144" s="130">
        <v>5930.9263761100001</v>
      </c>
      <c r="K144" s="130">
        <v>22608.019913370001</v>
      </c>
      <c r="L144" s="130">
        <v>43031.598540760002</v>
      </c>
      <c r="M144" s="130">
        <v>41913.539844200001</v>
      </c>
      <c r="N144" s="130">
        <v>1118.05869656</v>
      </c>
      <c r="O144" s="130">
        <v>917.31461422000007</v>
      </c>
      <c r="P144" s="130">
        <v>2259.5306364799999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30">
        <v>71210.660569119995</v>
      </c>
      <c r="C145" s="41">
        <v>1403.7712007599998</v>
      </c>
      <c r="D145" s="130">
        <v>437.54493615000001</v>
      </c>
      <c r="E145" s="130">
        <v>966.22626461000004</v>
      </c>
      <c r="F145" s="130">
        <v>582.63973333000001</v>
      </c>
      <c r="G145" s="130">
        <v>414.32149774999999</v>
      </c>
      <c r="H145" s="130">
        <v>168.31823557999999</v>
      </c>
      <c r="I145" s="130">
        <v>25510.315779829998</v>
      </c>
      <c r="J145" s="130">
        <v>4780.9968551900001</v>
      </c>
      <c r="K145" s="130">
        <v>20729.31892464</v>
      </c>
      <c r="L145" s="130">
        <v>43713.933855199997</v>
      </c>
      <c r="M145" s="130">
        <v>42550.5063381</v>
      </c>
      <c r="N145" s="130">
        <v>1163.4275170999999</v>
      </c>
      <c r="O145" s="130">
        <v>650.39897609000002</v>
      </c>
      <c r="P145" s="130">
        <v>2145.10583348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30">
        <v>71798.788776529997</v>
      </c>
      <c r="C146" s="41">
        <v>1390.4491943099997</v>
      </c>
      <c r="D146" s="130">
        <v>442.77373558000005</v>
      </c>
      <c r="E146" s="130">
        <v>947.67545872999995</v>
      </c>
      <c r="F146" s="130">
        <v>565.44206885999995</v>
      </c>
      <c r="G146" s="130">
        <v>402.09014200000001</v>
      </c>
      <c r="H146" s="130">
        <v>163.35192685999999</v>
      </c>
      <c r="I146" s="130">
        <v>25939.00785016</v>
      </c>
      <c r="J146" s="130">
        <v>4450.2087511600002</v>
      </c>
      <c r="K146" s="130">
        <v>21488.799099</v>
      </c>
      <c r="L146" s="130">
        <v>43903.889663199996</v>
      </c>
      <c r="M146" s="130">
        <v>42797.967599279997</v>
      </c>
      <c r="N146" s="130">
        <v>1105.9220639200003</v>
      </c>
      <c r="O146" s="130">
        <v>815.33059496999999</v>
      </c>
      <c r="P146" s="130">
        <v>2074.0289057199998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30">
        <v>72651.553966539999</v>
      </c>
      <c r="C147" s="41">
        <v>1413.5294318599999</v>
      </c>
      <c r="D147" s="130">
        <v>500.48533719</v>
      </c>
      <c r="E147" s="130">
        <v>913.04409467000005</v>
      </c>
      <c r="F147" s="130">
        <v>593.40449380999996</v>
      </c>
      <c r="G147" s="130">
        <v>413.38134649</v>
      </c>
      <c r="H147" s="130">
        <v>180.02314731999999</v>
      </c>
      <c r="I147" s="130">
        <v>25855.225653490001</v>
      </c>
      <c r="J147" s="130">
        <v>4214.8033347700002</v>
      </c>
      <c r="K147" s="130">
        <v>21640.42231872</v>
      </c>
      <c r="L147" s="130">
        <v>44789.394387380002</v>
      </c>
      <c r="M147" s="130">
        <v>43582.213432880002</v>
      </c>
      <c r="N147" s="130">
        <v>1207.1809545000001</v>
      </c>
      <c r="O147" s="130">
        <v>357.11581324000002</v>
      </c>
      <c r="P147" s="130">
        <v>1887.85283583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30">
        <v>73822.9486473</v>
      </c>
      <c r="C148" s="41">
        <v>1388.74876354</v>
      </c>
      <c r="D148" s="130">
        <v>426.20859648000004</v>
      </c>
      <c r="E148" s="130">
        <v>962.54016706000004</v>
      </c>
      <c r="F148" s="130">
        <v>548.62475569000003</v>
      </c>
      <c r="G148" s="130">
        <v>365.76991684000001</v>
      </c>
      <c r="H148" s="130">
        <v>182.85483885000002</v>
      </c>
      <c r="I148" s="130">
        <v>25683.212633350002</v>
      </c>
      <c r="J148" s="130">
        <v>4068.28273266</v>
      </c>
      <c r="K148" s="130">
        <v>21614.92990069</v>
      </c>
      <c r="L148" s="130">
        <v>46202.362494720001</v>
      </c>
      <c r="M148" s="130">
        <v>44974.837088329994</v>
      </c>
      <c r="N148" s="130">
        <v>1227.5254063899999</v>
      </c>
      <c r="O148" s="130">
        <v>426.11938359999999</v>
      </c>
      <c r="P148" s="130">
        <v>1898.60320256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30">
        <v>80767.18580947</v>
      </c>
      <c r="C149" s="41">
        <v>1388.293682</v>
      </c>
      <c r="D149" s="130">
        <v>409.76344196999997</v>
      </c>
      <c r="E149" s="130">
        <v>978.53024002999996</v>
      </c>
      <c r="F149" s="130">
        <v>626.63305857</v>
      </c>
      <c r="G149" s="130">
        <v>432.99546521999997</v>
      </c>
      <c r="H149" s="130">
        <v>193.63759335</v>
      </c>
      <c r="I149" s="130">
        <v>27655.14919905</v>
      </c>
      <c r="J149" s="130">
        <v>4529.9183057</v>
      </c>
      <c r="K149" s="130">
        <v>23125.230893349999</v>
      </c>
      <c r="L149" s="130">
        <v>51097.109869849999</v>
      </c>
      <c r="M149" s="130">
        <v>49746.433348630002</v>
      </c>
      <c r="N149" s="130">
        <v>1350.6765212199998</v>
      </c>
      <c r="O149" s="130">
        <v>678.73445111000001</v>
      </c>
      <c r="P149" s="130">
        <v>2214.5393297599999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30">
        <v>80749.534565189999</v>
      </c>
      <c r="C150" s="41">
        <v>1370.5314898199999</v>
      </c>
      <c r="D150" s="130">
        <v>404.49691866000001</v>
      </c>
      <c r="E150" s="130">
        <v>966.03457116000004</v>
      </c>
      <c r="F150" s="130">
        <v>608.49531759000001</v>
      </c>
      <c r="G150" s="130">
        <v>412.34349311000005</v>
      </c>
      <c r="H150" s="130">
        <v>196.15182448000002</v>
      </c>
      <c r="I150" s="130">
        <v>28323.63265765</v>
      </c>
      <c r="J150" s="130">
        <v>4596.74983737</v>
      </c>
      <c r="K150" s="130">
        <v>23726.88282028</v>
      </c>
      <c r="L150" s="130">
        <v>50446.875100129997</v>
      </c>
      <c r="M150" s="130">
        <v>49156.74176343</v>
      </c>
      <c r="N150" s="130">
        <v>1290.1333366999997</v>
      </c>
      <c r="O150" s="130">
        <v>564.67779482000003</v>
      </c>
      <c r="P150" s="130">
        <v>2165.2034086600002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30">
        <v>82926.769542890004</v>
      </c>
      <c r="C151" s="41">
        <v>1488.50236804</v>
      </c>
      <c r="D151" s="130">
        <v>406.95222404000003</v>
      </c>
      <c r="E151" s="130">
        <v>1081.5501439999998</v>
      </c>
      <c r="F151" s="130">
        <v>590.83067836999999</v>
      </c>
      <c r="G151" s="130">
        <v>415.10995857</v>
      </c>
      <c r="H151" s="130">
        <v>175.72071980000001</v>
      </c>
      <c r="I151" s="130">
        <v>29935.124900300005</v>
      </c>
      <c r="J151" s="130">
        <v>5052.12068095</v>
      </c>
      <c r="K151" s="130">
        <v>24883.004219350001</v>
      </c>
      <c r="L151" s="130">
        <v>50912.311596180007</v>
      </c>
      <c r="M151" s="130">
        <v>49628.725151680002</v>
      </c>
      <c r="N151" s="130">
        <v>1283.5864445</v>
      </c>
      <c r="O151" s="130">
        <v>1169.0298749900001</v>
      </c>
      <c r="P151" s="130">
        <v>1580.38969101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30">
        <v>85255.763961320001</v>
      </c>
      <c r="C152" s="41">
        <v>1530.3973574299998</v>
      </c>
      <c r="D152" s="130">
        <v>396.22862334000001</v>
      </c>
      <c r="E152" s="130">
        <v>1134.16873409</v>
      </c>
      <c r="F152" s="130">
        <v>629.51583271000004</v>
      </c>
      <c r="G152" s="130">
        <v>443.99059552</v>
      </c>
      <c r="H152" s="130">
        <v>185.52523718999998</v>
      </c>
      <c r="I152" s="130">
        <v>32059.913160470001</v>
      </c>
      <c r="J152" s="130">
        <v>5499.74718011</v>
      </c>
      <c r="K152" s="130">
        <v>26560.165980359998</v>
      </c>
      <c r="L152" s="130">
        <v>51035.937610709996</v>
      </c>
      <c r="M152" s="130">
        <v>49659.295618770004</v>
      </c>
      <c r="N152" s="130">
        <v>1376.64199194</v>
      </c>
      <c r="O152" s="130">
        <v>1405.21743429</v>
      </c>
      <c r="P152" s="130">
        <v>1499.6347385299998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30">
        <v>88847.144989409993</v>
      </c>
      <c r="C153" s="41">
        <v>1567.46897377</v>
      </c>
      <c r="D153" s="130">
        <v>358.16436754</v>
      </c>
      <c r="E153" s="130">
        <v>1209.30460623</v>
      </c>
      <c r="F153" s="130">
        <v>654.51679491000004</v>
      </c>
      <c r="G153" s="130">
        <v>464.24393464000002</v>
      </c>
      <c r="H153" s="130">
        <v>190.27286027</v>
      </c>
      <c r="I153" s="130">
        <v>34959.164871540001</v>
      </c>
      <c r="J153" s="130">
        <v>5319.7224495500004</v>
      </c>
      <c r="K153" s="130">
        <v>29639.442421989996</v>
      </c>
      <c r="L153" s="130">
        <v>51665.99434918999</v>
      </c>
      <c r="M153" s="130">
        <v>50343.377260919995</v>
      </c>
      <c r="N153" s="130">
        <v>1322.6170882700001</v>
      </c>
      <c r="O153" s="130">
        <v>1492.63839418</v>
      </c>
      <c r="P153" s="130">
        <v>1204.5319693700001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30">
        <v>95164.753863449994</v>
      </c>
      <c r="C154" s="41">
        <v>1672.5624802500001</v>
      </c>
      <c r="D154" s="130">
        <v>355.66153147999995</v>
      </c>
      <c r="E154" s="130">
        <v>1316.90094877</v>
      </c>
      <c r="F154" s="130">
        <v>547.87816811000005</v>
      </c>
      <c r="G154" s="130">
        <v>428.61966976000002</v>
      </c>
      <c r="H154" s="130">
        <v>119.25849835</v>
      </c>
      <c r="I154" s="130">
        <v>39573.954278850004</v>
      </c>
      <c r="J154" s="130">
        <v>5817.4194361400005</v>
      </c>
      <c r="K154" s="130">
        <v>33756.534842710003</v>
      </c>
      <c r="L154" s="130">
        <v>53370.358936239994</v>
      </c>
      <c r="M154" s="130">
        <v>52080.709028329999</v>
      </c>
      <c r="N154" s="130">
        <v>1289.6499079100001</v>
      </c>
      <c r="O154" s="130">
        <v>1072.91669353</v>
      </c>
      <c r="P154" s="130">
        <v>1120.2017445700001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30">
        <v>94945.464636200006</v>
      </c>
      <c r="C155" s="41">
        <v>1635.26347489</v>
      </c>
      <c r="D155" s="130">
        <v>356.46816582999998</v>
      </c>
      <c r="E155" s="130">
        <v>1278.7953090599999</v>
      </c>
      <c r="F155" s="130">
        <v>566.70545850000008</v>
      </c>
      <c r="G155" s="130">
        <v>453.18995525000003</v>
      </c>
      <c r="H155" s="130">
        <v>113.51550324999999</v>
      </c>
      <c r="I155" s="130">
        <v>39303.692432659998</v>
      </c>
      <c r="J155" s="130">
        <v>6028.0531327299996</v>
      </c>
      <c r="K155" s="130">
        <v>33275.639299930001</v>
      </c>
      <c r="L155" s="130">
        <v>53439.803270150005</v>
      </c>
      <c r="M155" s="130">
        <v>51954.398168140004</v>
      </c>
      <c r="N155" s="130">
        <v>1485.4051020100001</v>
      </c>
      <c r="O155" s="130">
        <v>662.96772626999996</v>
      </c>
      <c r="P155" s="130">
        <v>1442.26489653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30">
        <v>94365.041321259996</v>
      </c>
      <c r="C156" s="41">
        <v>1541.22665869</v>
      </c>
      <c r="D156" s="130">
        <v>353.03357377999998</v>
      </c>
      <c r="E156" s="130">
        <v>1188.1930849100002</v>
      </c>
      <c r="F156" s="130">
        <v>546.22129978999999</v>
      </c>
      <c r="G156" s="130">
        <v>411.38142277999998</v>
      </c>
      <c r="H156" s="130">
        <v>134.83987701000001</v>
      </c>
      <c r="I156" s="130">
        <v>38709.647261189995</v>
      </c>
      <c r="J156" s="130">
        <v>6225.3244128200004</v>
      </c>
      <c r="K156" s="130">
        <v>32484.322848370004</v>
      </c>
      <c r="L156" s="130">
        <v>53567.946101589994</v>
      </c>
      <c r="M156" s="130">
        <v>52079.654120259998</v>
      </c>
      <c r="N156" s="130">
        <v>1488.29198133</v>
      </c>
      <c r="O156" s="130">
        <v>1283.4690332100001</v>
      </c>
      <c r="P156" s="130">
        <v>1018.29668152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30">
        <v>96566.526352500005</v>
      </c>
      <c r="C157" s="41">
        <v>1448.2779453400001</v>
      </c>
      <c r="D157" s="130">
        <v>328.80193886999996</v>
      </c>
      <c r="E157" s="130">
        <v>1119.4760064699999</v>
      </c>
      <c r="F157" s="130">
        <v>579.90188182999998</v>
      </c>
      <c r="G157" s="130">
        <v>434.30296677000001</v>
      </c>
      <c r="H157" s="130">
        <v>145.59891506</v>
      </c>
      <c r="I157" s="130">
        <v>40769.075178929997</v>
      </c>
      <c r="J157" s="130">
        <v>6681.7460886899999</v>
      </c>
      <c r="K157" s="130">
        <v>34087.329090239997</v>
      </c>
      <c r="L157" s="130">
        <v>53769.271346399997</v>
      </c>
      <c r="M157" s="130">
        <v>52335.414764040004</v>
      </c>
      <c r="N157" s="130">
        <v>1433.8565823600002</v>
      </c>
      <c r="O157" s="130">
        <v>1239.06997527</v>
      </c>
      <c r="P157" s="130">
        <v>1190.1858003100001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30">
        <v>96938.969521570005</v>
      </c>
      <c r="C158" s="41">
        <v>913.13150461999987</v>
      </c>
      <c r="D158" s="130">
        <v>326.62689187000001</v>
      </c>
      <c r="E158" s="130">
        <v>586.50461274999998</v>
      </c>
      <c r="F158" s="130">
        <v>607.39538501000004</v>
      </c>
      <c r="G158" s="130">
        <v>458.33399945000002</v>
      </c>
      <c r="H158" s="130">
        <v>149.06138556000002</v>
      </c>
      <c r="I158" s="130">
        <v>41344.244156569999</v>
      </c>
      <c r="J158" s="130">
        <v>6813.4574055400008</v>
      </c>
      <c r="K158" s="130">
        <v>34530.786751029998</v>
      </c>
      <c r="L158" s="130">
        <v>54074.198475370009</v>
      </c>
      <c r="M158" s="130">
        <v>52639.825838509998</v>
      </c>
      <c r="N158" s="130">
        <v>1434.3726368600001</v>
      </c>
      <c r="O158" s="130">
        <v>1262.2221651899999</v>
      </c>
      <c r="P158" s="130">
        <v>1046.45922494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30">
        <v>95160.252024300004</v>
      </c>
      <c r="C159" s="41">
        <v>772.96000611999989</v>
      </c>
      <c r="D159" s="130">
        <v>260.75864173000002</v>
      </c>
      <c r="E159" s="130">
        <v>512.20136438999998</v>
      </c>
      <c r="F159" s="130">
        <v>629.85862072000009</v>
      </c>
      <c r="G159" s="130">
        <v>526.13909336999996</v>
      </c>
      <c r="H159" s="130">
        <v>103.71952734999999</v>
      </c>
      <c r="I159" s="130">
        <v>39469.547030779999</v>
      </c>
      <c r="J159" s="130">
        <v>6616.7004833800002</v>
      </c>
      <c r="K159" s="130">
        <v>32852.846547399997</v>
      </c>
      <c r="L159" s="130">
        <v>54287.886366680003</v>
      </c>
      <c r="M159" s="130">
        <v>52827.061583930001</v>
      </c>
      <c r="N159" s="130">
        <v>1460.8247827499999</v>
      </c>
      <c r="O159" s="130">
        <v>976.93761902999995</v>
      </c>
      <c r="P159" s="130">
        <v>1719.56936668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30">
        <v>95625.247587060003</v>
      </c>
      <c r="C160" s="41">
        <v>732.00162518999991</v>
      </c>
      <c r="D160" s="130">
        <v>261.42578168</v>
      </c>
      <c r="E160" s="130">
        <v>470.57584351000003</v>
      </c>
      <c r="F160" s="130">
        <v>601.85173749</v>
      </c>
      <c r="G160" s="130">
        <v>493.13721887000003</v>
      </c>
      <c r="H160" s="130">
        <v>108.71451862000001</v>
      </c>
      <c r="I160" s="130">
        <v>38205.244595459997</v>
      </c>
      <c r="J160" s="130">
        <v>6913.4264741499992</v>
      </c>
      <c r="K160" s="130">
        <v>31291.818121310003</v>
      </c>
      <c r="L160" s="130">
        <v>56086.14962892</v>
      </c>
      <c r="M160" s="130">
        <v>54520.756748700005</v>
      </c>
      <c r="N160" s="130">
        <v>1565.3928802200001</v>
      </c>
      <c r="O160" s="130">
        <v>990.66147349999994</v>
      </c>
      <c r="P160" s="130">
        <v>1411.6452867500002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30">
        <v>96661.076735320006</v>
      </c>
      <c r="C161" s="41">
        <v>715.19169723000005</v>
      </c>
      <c r="D161" s="130">
        <v>276.36682890999998</v>
      </c>
      <c r="E161" s="130">
        <v>438.82486832000001</v>
      </c>
      <c r="F161" s="130">
        <v>586.20044028999996</v>
      </c>
      <c r="G161" s="130">
        <v>470.89778846000002</v>
      </c>
      <c r="H161" s="130">
        <v>115.30265183</v>
      </c>
      <c r="I161" s="130">
        <v>38690.976197299999</v>
      </c>
      <c r="J161" s="130">
        <v>7012.2660235700005</v>
      </c>
      <c r="K161" s="130">
        <v>31678.710173730004</v>
      </c>
      <c r="L161" s="130">
        <v>56668.708400500007</v>
      </c>
      <c r="M161" s="130">
        <v>55041.146698419994</v>
      </c>
      <c r="N161" s="130">
        <v>1627.56170208</v>
      </c>
      <c r="O161" s="130">
        <v>1295.0117428599999</v>
      </c>
      <c r="P161" s="130">
        <v>1242.3604089200001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30">
        <v>95563.697719040007</v>
      </c>
      <c r="C162" s="41">
        <v>681.90717383999993</v>
      </c>
      <c r="D162" s="130">
        <v>226.91232607999999</v>
      </c>
      <c r="E162" s="130">
        <v>454.99484775999997</v>
      </c>
      <c r="F162" s="130">
        <v>632.42350136000005</v>
      </c>
      <c r="G162" s="130">
        <v>514.32960703000003</v>
      </c>
      <c r="H162" s="130">
        <v>118.09389433</v>
      </c>
      <c r="I162" s="130">
        <v>37848.104050299997</v>
      </c>
      <c r="J162" s="130">
        <v>6682.1765504699997</v>
      </c>
      <c r="K162" s="130">
        <v>31165.927499829999</v>
      </c>
      <c r="L162" s="130">
        <v>56401.262993539996</v>
      </c>
      <c r="M162" s="130">
        <v>54779.085061089994</v>
      </c>
      <c r="N162" s="130">
        <v>1622.1779324499998</v>
      </c>
      <c r="O162" s="130">
        <v>1364.3791816</v>
      </c>
      <c r="P162" s="130">
        <v>922.17202152999994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30">
        <v>96216.695727950006</v>
      </c>
      <c r="C163" s="41">
        <v>742.81421692000004</v>
      </c>
      <c r="D163" s="130">
        <v>222.82957146000001</v>
      </c>
      <c r="E163" s="130">
        <v>519.98464546000002</v>
      </c>
      <c r="F163" s="130">
        <v>613.57761968</v>
      </c>
      <c r="G163" s="130">
        <v>491.83176719000005</v>
      </c>
      <c r="H163" s="130">
        <v>121.74585249</v>
      </c>
      <c r="I163" s="130">
        <v>37359.605044819997</v>
      </c>
      <c r="J163" s="130">
        <v>6704.6316209699999</v>
      </c>
      <c r="K163" s="130">
        <v>30654.973423849999</v>
      </c>
      <c r="L163" s="130">
        <v>57500.698846530002</v>
      </c>
      <c r="M163" s="130">
        <v>55939.021721320001</v>
      </c>
      <c r="N163" s="130">
        <v>1561.67712521</v>
      </c>
      <c r="O163" s="130">
        <v>1072.3982723099998</v>
      </c>
      <c r="P163" s="130">
        <v>929.49644871999999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30">
        <v>99199.25114362</v>
      </c>
      <c r="C164" s="41">
        <v>705.76302656000007</v>
      </c>
      <c r="D164" s="130">
        <v>229.81370129000001</v>
      </c>
      <c r="E164" s="130">
        <v>475.94932527000003</v>
      </c>
      <c r="F164" s="130">
        <v>607.69621409000001</v>
      </c>
      <c r="G164" s="130">
        <v>498.37296170000002</v>
      </c>
      <c r="H164" s="130">
        <v>109.32325238999999</v>
      </c>
      <c r="I164" s="130">
        <v>40821.379857029999</v>
      </c>
      <c r="J164" s="130">
        <v>6830.2010077599998</v>
      </c>
      <c r="K164" s="130">
        <v>33991.17884927</v>
      </c>
      <c r="L164" s="130">
        <v>57064.41204594</v>
      </c>
      <c r="M164" s="130">
        <v>55425.462337550009</v>
      </c>
      <c r="N164" s="130">
        <v>1638.9497083900001</v>
      </c>
      <c r="O164" s="130">
        <v>1154.4732078500001</v>
      </c>
      <c r="P164" s="130">
        <v>1034.13109199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30">
        <v>100349.90249588</v>
      </c>
      <c r="C165" s="41">
        <v>724.77442031999999</v>
      </c>
      <c r="D165" s="130">
        <v>226.51040465</v>
      </c>
      <c r="E165" s="130">
        <v>498.26401566999994</v>
      </c>
      <c r="F165" s="130">
        <v>630.90960743999995</v>
      </c>
      <c r="G165" s="130">
        <v>490.91778065999995</v>
      </c>
      <c r="H165" s="130">
        <v>139.99182678</v>
      </c>
      <c r="I165" s="130">
        <v>40650.024453420003</v>
      </c>
      <c r="J165" s="130">
        <v>7227.0513127699996</v>
      </c>
      <c r="K165" s="130">
        <v>33422.97314065</v>
      </c>
      <c r="L165" s="130">
        <v>58344.194014699999</v>
      </c>
      <c r="M165" s="130">
        <v>56544.811208679996</v>
      </c>
      <c r="N165" s="130">
        <v>1799.3828060199999</v>
      </c>
      <c r="O165" s="130">
        <v>903.31671736999999</v>
      </c>
      <c r="P165" s="130">
        <v>1037.8820677599999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30">
        <v>106502.74102904</v>
      </c>
      <c r="C166" s="41">
        <v>671.90441862</v>
      </c>
      <c r="D166" s="130">
        <v>239.45552068000001</v>
      </c>
      <c r="E166" s="130">
        <v>432.44889793999999</v>
      </c>
      <c r="F166" s="130">
        <v>588.40823053999998</v>
      </c>
      <c r="G166" s="130">
        <v>458.88200189999998</v>
      </c>
      <c r="H166" s="130">
        <v>129.52622864</v>
      </c>
      <c r="I166" s="130">
        <v>44728.485035139995</v>
      </c>
      <c r="J166" s="130">
        <v>7899.8146392099998</v>
      </c>
      <c r="K166" s="130">
        <v>36828.670395929999</v>
      </c>
      <c r="L166" s="130">
        <v>60513.943344740008</v>
      </c>
      <c r="M166" s="130">
        <v>58847.680302600005</v>
      </c>
      <c r="N166" s="130">
        <v>1666.2630421399999</v>
      </c>
      <c r="O166" s="130">
        <v>1757.7397356199999</v>
      </c>
      <c r="P166" s="130">
        <v>1288.2206936299999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30">
        <v>103301.43541089</v>
      </c>
      <c r="C167" s="41">
        <v>600.37482763000003</v>
      </c>
      <c r="D167" s="130">
        <v>209.67867656999999</v>
      </c>
      <c r="E167" s="130">
        <v>390.69615105999998</v>
      </c>
      <c r="F167" s="130">
        <v>581.17884492999997</v>
      </c>
      <c r="G167" s="130">
        <v>456.58062954000002</v>
      </c>
      <c r="H167" s="130">
        <v>124.59821539000001</v>
      </c>
      <c r="I167" s="130">
        <v>44165.703033430007</v>
      </c>
      <c r="J167" s="130">
        <v>8306.3765503699997</v>
      </c>
      <c r="K167" s="130">
        <v>35859.326483060002</v>
      </c>
      <c r="L167" s="130">
        <v>57954.178704899998</v>
      </c>
      <c r="M167" s="130">
        <v>56141.528016069999</v>
      </c>
      <c r="N167" s="130">
        <v>1812.65068883</v>
      </c>
      <c r="O167" s="130">
        <v>817.13893132999999</v>
      </c>
      <c r="P167" s="130">
        <v>1115.47949468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30">
        <v>104557.83812617</v>
      </c>
      <c r="C168" s="41">
        <v>665.17534491999993</v>
      </c>
      <c r="D168" s="130">
        <v>191.24463685000001</v>
      </c>
      <c r="E168" s="130">
        <v>473.93070806999998</v>
      </c>
      <c r="F168" s="130">
        <v>627.58920620000004</v>
      </c>
      <c r="G168" s="130">
        <v>478.77004353999996</v>
      </c>
      <c r="H168" s="130">
        <v>148.81916266000002</v>
      </c>
      <c r="I168" s="130">
        <v>45602.899555020005</v>
      </c>
      <c r="J168" s="130">
        <v>9108.4250897499987</v>
      </c>
      <c r="K168" s="130">
        <v>36494.474465270003</v>
      </c>
      <c r="L168" s="130">
        <v>57662.174020029997</v>
      </c>
      <c r="M168" s="130">
        <v>55888.459887849996</v>
      </c>
      <c r="N168" s="130">
        <v>1773.7141321800004</v>
      </c>
      <c r="O168" s="130">
        <v>663.42022564000001</v>
      </c>
      <c r="P168" s="130">
        <v>1144.20061029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30">
        <v>106121.70467925</v>
      </c>
      <c r="C169" s="41">
        <v>680.78786835000005</v>
      </c>
      <c r="D169" s="130">
        <v>197.62495230000002</v>
      </c>
      <c r="E169" s="130">
        <v>483.16291604999998</v>
      </c>
      <c r="F169" s="130">
        <v>640.18398193999997</v>
      </c>
      <c r="G169" s="130">
        <v>484.68347220999999</v>
      </c>
      <c r="H169" s="130">
        <v>155.50050972999998</v>
      </c>
      <c r="I169" s="130">
        <v>46006.592891289998</v>
      </c>
      <c r="J169" s="130">
        <v>9622.0708558799997</v>
      </c>
      <c r="K169" s="130">
        <v>36384.522035410002</v>
      </c>
      <c r="L169" s="130">
        <v>58794.139937669999</v>
      </c>
      <c r="M169" s="130">
        <v>57087.335163709999</v>
      </c>
      <c r="N169" s="130">
        <v>1706.8047739600001</v>
      </c>
      <c r="O169" s="130">
        <v>728.21184457999993</v>
      </c>
      <c r="P169" s="130">
        <v>1278.60331645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30">
        <v>106703.39829758</v>
      </c>
      <c r="C170" s="41">
        <v>677.61111730999994</v>
      </c>
      <c r="D170" s="130">
        <v>195.28765155000002</v>
      </c>
      <c r="E170" s="130">
        <v>482.32346575999998</v>
      </c>
      <c r="F170" s="130">
        <v>662.88512609999998</v>
      </c>
      <c r="G170" s="130">
        <v>515.47384781000005</v>
      </c>
      <c r="H170" s="130">
        <v>147.41127828999998</v>
      </c>
      <c r="I170" s="130">
        <v>45853.323269529996</v>
      </c>
      <c r="J170" s="130">
        <v>10168.67151728</v>
      </c>
      <c r="K170" s="130">
        <v>35684.651752250007</v>
      </c>
      <c r="L170" s="130">
        <v>59509.578784640005</v>
      </c>
      <c r="M170" s="130">
        <v>57725.216376590004</v>
      </c>
      <c r="N170" s="130">
        <v>1784.3624080499999</v>
      </c>
      <c r="O170" s="130">
        <v>564.64070081</v>
      </c>
      <c r="P170" s="130">
        <v>1156.07820644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30">
        <v>108350.77199181</v>
      </c>
      <c r="C171" s="41">
        <v>616.80002463000005</v>
      </c>
      <c r="D171" s="130">
        <v>199.75277626000002</v>
      </c>
      <c r="E171" s="130">
        <v>417.04724837000003</v>
      </c>
      <c r="F171" s="130">
        <v>648.72110812000005</v>
      </c>
      <c r="G171" s="130">
        <v>512.19132910999997</v>
      </c>
      <c r="H171" s="130">
        <v>136.52977901</v>
      </c>
      <c r="I171" s="130">
        <v>47230.041105719996</v>
      </c>
      <c r="J171" s="130">
        <v>9063.3216315099999</v>
      </c>
      <c r="K171" s="130">
        <v>38166.719474209996</v>
      </c>
      <c r="L171" s="130">
        <v>59855.209753340008</v>
      </c>
      <c r="M171" s="130">
        <v>58079.489560050002</v>
      </c>
      <c r="N171" s="130">
        <v>1775.72019329</v>
      </c>
      <c r="O171" s="130">
        <v>703.1889794299999</v>
      </c>
      <c r="P171" s="130">
        <v>1549.69641346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30">
        <v>109211.99289712</v>
      </c>
      <c r="C172" s="41">
        <v>850.92281930000001</v>
      </c>
      <c r="D172" s="130">
        <v>203.10073216000001</v>
      </c>
      <c r="E172" s="130">
        <v>647.82208714000001</v>
      </c>
      <c r="F172" s="130">
        <v>610.80472970000005</v>
      </c>
      <c r="G172" s="130">
        <v>473.33023761999999</v>
      </c>
      <c r="H172" s="130">
        <v>137.47449208</v>
      </c>
      <c r="I172" s="130">
        <v>46125.211924509997</v>
      </c>
      <c r="J172" s="130">
        <v>9180.8711842800003</v>
      </c>
      <c r="K172" s="130">
        <v>36944.34074023</v>
      </c>
      <c r="L172" s="130">
        <v>61625.053423610007</v>
      </c>
      <c r="M172" s="130">
        <v>59971.101141270003</v>
      </c>
      <c r="N172" s="130">
        <v>1653.9522823400002</v>
      </c>
      <c r="O172" s="130">
        <v>618.47900959000003</v>
      </c>
      <c r="P172" s="130">
        <v>1203.04536072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30">
        <v>110424.29748494001</v>
      </c>
      <c r="C173" s="41">
        <v>632.7792005</v>
      </c>
      <c r="D173" s="130">
        <v>200.76555945999996</v>
      </c>
      <c r="E173" s="130">
        <v>432.01364103999998</v>
      </c>
      <c r="F173" s="130">
        <v>621.81888302000004</v>
      </c>
      <c r="G173" s="130">
        <v>480.98009891999999</v>
      </c>
      <c r="H173" s="130">
        <v>140.8387841</v>
      </c>
      <c r="I173" s="130">
        <v>47999.087312250005</v>
      </c>
      <c r="J173" s="130">
        <v>9324.7498219999998</v>
      </c>
      <c r="K173" s="130">
        <v>38674.33749025</v>
      </c>
      <c r="L173" s="130">
        <v>61170.612089169997</v>
      </c>
      <c r="M173" s="130">
        <v>59485.924499469998</v>
      </c>
      <c r="N173" s="130">
        <v>1684.6875897</v>
      </c>
      <c r="O173" s="130">
        <v>929.75355729</v>
      </c>
      <c r="P173" s="130">
        <v>1173.41973102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30">
        <v>108495.69366942</v>
      </c>
      <c r="C174" s="41">
        <v>697.60210342000005</v>
      </c>
      <c r="D174" s="130">
        <v>206.82981910999999</v>
      </c>
      <c r="E174" s="130">
        <v>490.77228430999997</v>
      </c>
      <c r="F174" s="130">
        <v>653.00559366000005</v>
      </c>
      <c r="G174" s="130">
        <v>501.53486535000002</v>
      </c>
      <c r="H174" s="130">
        <v>151.47072831000003</v>
      </c>
      <c r="I174" s="130">
        <v>45269.579191829995</v>
      </c>
      <c r="J174" s="130">
        <v>8438.0576049400006</v>
      </c>
      <c r="K174" s="130">
        <v>36831.521586889998</v>
      </c>
      <c r="L174" s="130">
        <v>61875.506780510004</v>
      </c>
      <c r="M174" s="130">
        <v>60108.500488460006</v>
      </c>
      <c r="N174" s="130">
        <v>1767.00629205</v>
      </c>
      <c r="O174" s="130">
        <v>704.13113793000002</v>
      </c>
      <c r="P174" s="130">
        <v>1247.9693448599999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30">
        <v>108650.15765713999</v>
      </c>
      <c r="C175" s="41">
        <v>732.15561905000004</v>
      </c>
      <c r="D175" s="130">
        <v>224.73453905000002</v>
      </c>
      <c r="E175" s="130">
        <v>507.42108000000002</v>
      </c>
      <c r="F175" s="130">
        <v>660.01391692000004</v>
      </c>
      <c r="G175" s="130">
        <v>509.36635921000004</v>
      </c>
      <c r="H175" s="130">
        <v>150.64755771</v>
      </c>
      <c r="I175" s="130">
        <v>45149.700086409997</v>
      </c>
      <c r="J175" s="130">
        <v>8670.3860643200005</v>
      </c>
      <c r="K175" s="130">
        <v>36479.314022089995</v>
      </c>
      <c r="L175" s="130">
        <v>62108.28803476</v>
      </c>
      <c r="M175" s="130">
        <v>60287.49589649</v>
      </c>
      <c r="N175" s="130">
        <v>1820.7921382699997</v>
      </c>
      <c r="O175" s="130">
        <v>922.86361554000007</v>
      </c>
      <c r="P175" s="130">
        <v>1225.56076508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30">
        <v>110734.68611394</v>
      </c>
      <c r="C176" s="41">
        <v>829.13194910000004</v>
      </c>
      <c r="D176" s="130">
        <v>223.19711390000001</v>
      </c>
      <c r="E176" s="130">
        <v>605.93483520000007</v>
      </c>
      <c r="F176" s="130">
        <v>641.22034664000012</v>
      </c>
      <c r="G176" s="130">
        <v>495.82806718000001</v>
      </c>
      <c r="H176" s="130">
        <v>145.39227946</v>
      </c>
      <c r="I176" s="130">
        <v>46860.13066914001</v>
      </c>
      <c r="J176" s="130">
        <v>9157.0246165499993</v>
      </c>
      <c r="K176" s="130">
        <v>37703.106052590003</v>
      </c>
      <c r="L176" s="130">
        <v>62404.203149059998</v>
      </c>
      <c r="M176" s="130">
        <v>60722.655359119999</v>
      </c>
      <c r="N176" s="130">
        <v>1681.54778994</v>
      </c>
      <c r="O176" s="130">
        <v>790.21764446999998</v>
      </c>
      <c r="P176" s="130">
        <v>1391.0061303800001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30">
        <v>110467.10577497</v>
      </c>
      <c r="C177" s="41">
        <v>849.86450178999996</v>
      </c>
      <c r="D177" s="130">
        <v>228.30187906</v>
      </c>
      <c r="E177" s="130">
        <v>621.56262272999993</v>
      </c>
      <c r="F177" s="130">
        <v>671.16398069999991</v>
      </c>
      <c r="G177" s="130">
        <v>517.52258254999992</v>
      </c>
      <c r="H177" s="130">
        <v>153.64139814999999</v>
      </c>
      <c r="I177" s="130">
        <v>46098.2318266</v>
      </c>
      <c r="J177" s="130">
        <v>8780.9461821599998</v>
      </c>
      <c r="K177" s="130">
        <v>37317.285644439995</v>
      </c>
      <c r="L177" s="130">
        <v>62847.845465879996</v>
      </c>
      <c r="M177" s="130">
        <v>61260.273224329998</v>
      </c>
      <c r="N177" s="130">
        <v>1587.5722415499999</v>
      </c>
      <c r="O177" s="130">
        <v>938.90429612999992</v>
      </c>
      <c r="P177" s="130">
        <v>1254.1884510699999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30">
        <v>117076.20551083</v>
      </c>
      <c r="C178" s="41">
        <v>922.60935268000014</v>
      </c>
      <c r="D178" s="130">
        <v>245.75340324999999</v>
      </c>
      <c r="E178" s="130">
        <v>676.85594943000012</v>
      </c>
      <c r="F178" s="130">
        <v>633.94833975999995</v>
      </c>
      <c r="G178" s="130">
        <v>477.79455975999997</v>
      </c>
      <c r="H178" s="130">
        <v>156.15377999999998</v>
      </c>
      <c r="I178" s="130">
        <v>51611.919616200001</v>
      </c>
      <c r="J178" s="130">
        <v>9281.7699106500004</v>
      </c>
      <c r="K178" s="130">
        <v>42330.14970555</v>
      </c>
      <c r="L178" s="130">
        <v>63907.728202189995</v>
      </c>
      <c r="M178" s="130">
        <v>62443.451688059999</v>
      </c>
      <c r="N178" s="130">
        <v>1464.2765141300001</v>
      </c>
      <c r="O178" s="130">
        <v>1631.64999629</v>
      </c>
      <c r="P178" s="130">
        <v>1511.53182109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30">
        <v>111763.67471329001</v>
      </c>
      <c r="C179" s="41">
        <v>926.80332555000007</v>
      </c>
      <c r="D179" s="130">
        <v>241.12021812</v>
      </c>
      <c r="E179" s="130">
        <v>685.68310743000006</v>
      </c>
      <c r="F179" s="130">
        <v>616.54671183999994</v>
      </c>
      <c r="G179" s="130">
        <v>496.94265360999998</v>
      </c>
      <c r="H179" s="130">
        <v>119.60405822999999</v>
      </c>
      <c r="I179" s="130">
        <v>46981.333598969999</v>
      </c>
      <c r="J179" s="130">
        <v>9137.5127240500005</v>
      </c>
      <c r="K179" s="130">
        <v>37843.820874919998</v>
      </c>
      <c r="L179" s="130">
        <v>63238.991076929997</v>
      </c>
      <c r="M179" s="130">
        <v>61470.404583989992</v>
      </c>
      <c r="N179" s="130">
        <v>1768.5864929400002</v>
      </c>
      <c r="O179" s="130">
        <v>1582.69342785</v>
      </c>
      <c r="P179" s="130">
        <v>1191.38489826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30">
        <v>110837.95008064</v>
      </c>
      <c r="C180" s="41">
        <v>1034.2855263500001</v>
      </c>
      <c r="D180" s="130">
        <v>235.82559773999998</v>
      </c>
      <c r="E180" s="130">
        <v>798.45992861000002</v>
      </c>
      <c r="F180" s="130">
        <v>660.41740941</v>
      </c>
      <c r="G180" s="130">
        <v>535.70184289000008</v>
      </c>
      <c r="H180" s="130">
        <v>124.71556652000001</v>
      </c>
      <c r="I180" s="130">
        <v>45593.859085820004</v>
      </c>
      <c r="J180" s="130">
        <v>9493.2148492399992</v>
      </c>
      <c r="K180" s="130">
        <v>36100.644236580003</v>
      </c>
      <c r="L180" s="130">
        <v>63549.388059060002</v>
      </c>
      <c r="M180" s="130">
        <v>61787.314343570004</v>
      </c>
      <c r="N180" s="130">
        <v>1762.0737154900003</v>
      </c>
      <c r="O180" s="130">
        <v>1274.0452194900001</v>
      </c>
      <c r="P180" s="130">
        <v>1245.23540078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30">
        <v>112207.22013315999</v>
      </c>
      <c r="C181" s="41">
        <v>847.36341857000002</v>
      </c>
      <c r="D181" s="130">
        <v>274.55114567999999</v>
      </c>
      <c r="E181" s="130">
        <v>572.81227289000003</v>
      </c>
      <c r="F181" s="130">
        <v>636.5381302400001</v>
      </c>
      <c r="G181" s="130">
        <v>506.75647986000001</v>
      </c>
      <c r="H181" s="130">
        <v>129.78165038</v>
      </c>
      <c r="I181" s="130">
        <v>47475.271642489999</v>
      </c>
      <c r="J181" s="130">
        <v>9271.8450560000001</v>
      </c>
      <c r="K181" s="130">
        <v>38203.426586489993</v>
      </c>
      <c r="L181" s="130">
        <v>63248.046941859997</v>
      </c>
      <c r="M181" s="130">
        <v>61528.311756620009</v>
      </c>
      <c r="N181" s="130">
        <v>1719.7351852400002</v>
      </c>
      <c r="O181" s="130">
        <v>1268.8367623499998</v>
      </c>
      <c r="P181" s="130">
        <v>1251.6935216700001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30">
        <v>112617.27542674</v>
      </c>
      <c r="C182" s="41">
        <v>799.83778545999996</v>
      </c>
      <c r="D182" s="130">
        <v>243.83301132999998</v>
      </c>
      <c r="E182" s="130">
        <v>556.00477412999999</v>
      </c>
      <c r="F182" s="130">
        <v>600.18355176999989</v>
      </c>
      <c r="G182" s="130">
        <v>461.70525492000002</v>
      </c>
      <c r="H182" s="130">
        <v>138.47829684999999</v>
      </c>
      <c r="I182" s="130">
        <v>46765.981550500001</v>
      </c>
      <c r="J182" s="130">
        <v>9738.0006691599992</v>
      </c>
      <c r="K182" s="130">
        <v>37027.980881340001</v>
      </c>
      <c r="L182" s="130">
        <v>64451.272539009995</v>
      </c>
      <c r="M182" s="130">
        <v>62716.333060539997</v>
      </c>
      <c r="N182" s="130">
        <v>1734.93947847</v>
      </c>
      <c r="O182" s="130">
        <v>1400.53064075</v>
      </c>
      <c r="P182" s="130">
        <v>1202.03811849</v>
      </c>
      <c r="Q182" s="41"/>
      <c r="R182" s="41"/>
      <c r="S182" s="41"/>
      <c r="T182" s="41"/>
      <c r="U182" s="41"/>
      <c r="V18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29</vt:i4>
      </vt:variant>
    </vt:vector>
  </HeadingPairs>
  <TitlesOfParts>
    <vt:vector size="50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Зміст!Months</vt:lpstr>
      <vt:lpstr>'на звітну дату'!Months</vt:lpstr>
      <vt:lpstr>Зміст!Months2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2016-06-24T12:07:25Z</cp:lastPrinted>
  <dcterms:created xsi:type="dcterms:W3CDTF">2015-11-02T12:52:14Z</dcterms:created>
  <dcterms:modified xsi:type="dcterms:W3CDTF">2025-05-26T11:50:46Z</dcterms:modified>
</cp:coreProperties>
</file>