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E182" i="24"/>
  <c r="G182" i="24"/>
  <c r="C182" i="24"/>
  <c r="P182" i="4"/>
  <c r="N182" i="4"/>
  <c r="F182" i="4"/>
  <c r="J182" i="4"/>
  <c r="G182" i="4"/>
  <c r="C182" i="4"/>
  <c r="E182" i="23"/>
  <c r="D182" i="23"/>
  <c r="C182" i="23"/>
  <c r="E182" i="5"/>
  <c r="D182" i="5"/>
  <c r="C182" i="5"/>
  <c r="H182" i="24" l="1"/>
  <c r="D182" i="24"/>
  <c r="F182" i="24"/>
  <c r="H182" i="4"/>
  <c r="D182" i="4"/>
  <c r="E182" i="4"/>
  <c r="P181" i="24" l="1"/>
  <c r="N181" i="24" s="1"/>
  <c r="E181" i="24"/>
  <c r="J181" i="24"/>
  <c r="H181" i="24" s="1"/>
  <c r="G181" i="24"/>
  <c r="F181" i="24"/>
  <c r="C181" i="24"/>
  <c r="P181" i="4"/>
  <c r="N181" i="4" s="1"/>
  <c r="G181" i="4"/>
  <c r="J181" i="4"/>
  <c r="C181" i="4"/>
  <c r="E181" i="4"/>
  <c r="E181" i="23"/>
  <c r="D181" i="23"/>
  <c r="C181" i="23"/>
  <c r="E181" i="5"/>
  <c r="D181" i="5"/>
  <c r="C181" i="5"/>
  <c r="D181" i="24" l="1"/>
  <c r="H181" i="4"/>
  <c r="D181" i="4"/>
  <c r="F181" i="4"/>
  <c r="P180" i="24" l="1"/>
  <c r="N180" i="24" s="1"/>
  <c r="J180" i="24"/>
  <c r="H180" i="24" s="1"/>
  <c r="G180" i="24"/>
  <c r="F180" i="24"/>
  <c r="E180" i="24"/>
  <c r="C180" i="24"/>
  <c r="P180" i="4"/>
  <c r="N180" i="4" s="1"/>
  <c r="J180" i="4"/>
  <c r="G180" i="4"/>
  <c r="E180" i="4"/>
  <c r="C180" i="4"/>
  <c r="C180" i="23"/>
  <c r="E180" i="23"/>
  <c r="D180" i="23"/>
  <c r="E180" i="5"/>
  <c r="D180" i="5"/>
  <c r="C180" i="5"/>
  <c r="D180" i="24" l="1"/>
  <c r="H180" i="4"/>
  <c r="D180" i="4"/>
  <c r="F180" i="4"/>
  <c r="P179" i="24"/>
  <c r="N179" i="24" s="1"/>
  <c r="J179" i="24"/>
  <c r="G179" i="24"/>
  <c r="F179" i="24"/>
  <c r="E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H179" i="24" l="1"/>
  <c r="D179" i="24"/>
  <c r="D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F178" i="4"/>
  <c r="E178" i="4"/>
  <c r="E178" i="23"/>
  <c r="D178" i="23"/>
  <c r="C178" i="23"/>
  <c r="E178" i="5"/>
  <c r="D178" i="5"/>
  <c r="C178" i="5"/>
  <c r="D178" i="24" l="1"/>
  <c r="D178" i="4"/>
  <c r="H178" i="4"/>
  <c r="C178" i="4"/>
  <c r="G178" i="4"/>
  <c r="P177" i="24"/>
  <c r="N177" i="24" s="1"/>
  <c r="J177" i="24"/>
  <c r="E177" i="24"/>
  <c r="G177" i="24"/>
  <c r="C177" i="24"/>
  <c r="E177" i="4"/>
  <c r="G177" i="4"/>
  <c r="C177" i="4"/>
  <c r="F177" i="4"/>
  <c r="E177" i="23"/>
  <c r="D177" i="23"/>
  <c r="C177" i="23"/>
  <c r="E177" i="5"/>
  <c r="D177" i="5"/>
  <c r="C177" i="5"/>
  <c r="D177" i="24" l="1"/>
  <c r="H177" i="24"/>
  <c r="F177" i="24"/>
  <c r="P177" i="4"/>
  <c r="N177" i="4" s="1"/>
  <c r="J177" i="4"/>
  <c r="P176" i="24"/>
  <c r="N176" i="24" s="1"/>
  <c r="C176" i="24"/>
  <c r="E176" i="24"/>
  <c r="P176" i="4"/>
  <c r="N176" i="4" s="1"/>
  <c r="G176" i="4"/>
  <c r="C176" i="4"/>
  <c r="E176" i="4"/>
  <c r="E176" i="23"/>
  <c r="D176" i="23"/>
  <c r="C176" i="23"/>
  <c r="E176" i="5"/>
  <c r="D176" i="5"/>
  <c r="C176" i="5"/>
  <c r="D177" i="4" l="1"/>
  <c r="H177" i="4"/>
  <c r="J176" i="24"/>
  <c r="D176" i="24" s="1"/>
  <c r="J176" i="4"/>
  <c r="H176" i="4" s="1"/>
  <c r="G176" i="24"/>
  <c r="F176" i="24"/>
  <c r="F176" i="4"/>
  <c r="G175" i="24"/>
  <c r="E175" i="24"/>
  <c r="J175" i="24"/>
  <c r="H175" i="24" s="1"/>
  <c r="F175" i="24"/>
  <c r="C175" i="24"/>
  <c r="E175" i="4"/>
  <c r="C175" i="4"/>
  <c r="E175" i="23"/>
  <c r="D175" i="23"/>
  <c r="C175" i="23"/>
  <c r="E175" i="5"/>
  <c r="D175" i="5"/>
  <c r="C175" i="5"/>
  <c r="D176" i="4" l="1"/>
  <c r="H176" i="24"/>
  <c r="P175" i="4"/>
  <c r="N175" i="4" s="1"/>
  <c r="G175" i="4"/>
  <c r="P175" i="24"/>
  <c r="N175" i="24" s="1"/>
  <c r="J175" i="4"/>
  <c r="H175" i="4" s="1"/>
  <c r="F175" i="4"/>
  <c r="F174" i="24"/>
  <c r="C174" i="24"/>
  <c r="G174" i="24"/>
  <c r="G174" i="4"/>
  <c r="F174" i="4"/>
  <c r="E174" i="4"/>
  <c r="C174" i="4"/>
  <c r="E174" i="23"/>
  <c r="D174" i="23"/>
  <c r="C174" i="23"/>
  <c r="C174" i="5"/>
  <c r="E174" i="5"/>
  <c r="D174" i="5"/>
  <c r="D175" i="24" l="1"/>
  <c r="D175" i="4"/>
  <c r="J174" i="24"/>
  <c r="J174" i="4"/>
  <c r="H174" i="4" s="1"/>
  <c r="P174" i="4"/>
  <c r="N174" i="4" s="1"/>
  <c r="P174" i="24"/>
  <c r="N174" i="24" s="1"/>
  <c r="H174" i="24"/>
  <c r="E174" i="24"/>
  <c r="F173" i="24"/>
  <c r="G173" i="24"/>
  <c r="C173" i="24"/>
  <c r="P173" i="4"/>
  <c r="N173" i="4" s="1"/>
  <c r="C173" i="4"/>
  <c r="E173" i="23"/>
  <c r="C173" i="23"/>
  <c r="D173" i="23"/>
  <c r="E173" i="5"/>
  <c r="D173" i="5"/>
  <c r="C173" i="5"/>
  <c r="G173" i="4" l="1"/>
  <c r="E173" i="4"/>
  <c r="J173" i="24"/>
  <c r="D174" i="24"/>
  <c r="P173" i="24"/>
  <c r="N173" i="24" s="1"/>
  <c r="D174" i="4"/>
  <c r="J173" i="4"/>
  <c r="D173" i="4" s="1"/>
  <c r="H173" i="24"/>
  <c r="E173" i="24"/>
  <c r="F173" i="4"/>
  <c r="G172" i="24"/>
  <c r="C172" i="24"/>
  <c r="F172" i="24"/>
  <c r="E172" i="24"/>
  <c r="J172" i="4"/>
  <c r="G172" i="4"/>
  <c r="C172" i="4"/>
  <c r="E172" i="23"/>
  <c r="C172" i="23"/>
  <c r="E172" i="5"/>
  <c r="D172" i="5"/>
  <c r="C172" i="5"/>
  <c r="D173" i="24" l="1"/>
  <c r="H173" i="4"/>
  <c r="D172" i="23"/>
  <c r="E172" i="4"/>
  <c r="P172" i="24"/>
  <c r="N172" i="24" s="1"/>
  <c r="J172" i="24"/>
  <c r="H172" i="24" s="1"/>
  <c r="P172" i="4"/>
  <c r="N172" i="4" s="1"/>
  <c r="H172" i="4"/>
  <c r="F172" i="4"/>
  <c r="F171" i="24"/>
  <c r="C171" i="24"/>
  <c r="G171" i="24"/>
  <c r="G171" i="4"/>
  <c r="F171" i="4"/>
  <c r="E171" i="4"/>
  <c r="C171" i="4"/>
  <c r="C171" i="23"/>
  <c r="E171" i="23"/>
  <c r="D171" i="23"/>
  <c r="D171" i="5"/>
  <c r="C171" i="5"/>
  <c r="E171" i="5"/>
  <c r="D172" i="4" l="1"/>
  <c r="J171" i="24"/>
  <c r="H171" i="24" s="1"/>
  <c r="P171" i="4"/>
  <c r="N171" i="4" s="1"/>
  <c r="D172" i="24"/>
  <c r="J171" i="4"/>
  <c r="H171" i="4" s="1"/>
  <c r="P171" i="24"/>
  <c r="N171" i="24" s="1"/>
  <c r="E171" i="24"/>
  <c r="G170" i="24"/>
  <c r="C170" i="24"/>
  <c r="E170" i="24"/>
  <c r="P170" i="4"/>
  <c r="G170" i="4"/>
  <c r="E170" i="4"/>
  <c r="C170" i="4"/>
  <c r="C170" i="23"/>
  <c r="E170" i="23"/>
  <c r="D170" i="23"/>
  <c r="C170" i="5"/>
  <c r="E170" i="5"/>
  <c r="D170" i="5"/>
  <c r="N170" i="4" l="1"/>
  <c r="P170" i="24"/>
  <c r="N170" i="24" s="1"/>
  <c r="D171" i="24"/>
  <c r="D171" i="4"/>
  <c r="J170" i="4"/>
  <c r="H170" i="4" s="1"/>
  <c r="J170" i="24"/>
  <c r="H170" i="24" s="1"/>
  <c r="F170" i="24"/>
  <c r="D170" i="4"/>
  <c r="F170" i="4"/>
  <c r="F169" i="24"/>
  <c r="J169" i="24"/>
  <c r="C169" i="24"/>
  <c r="G169" i="24"/>
  <c r="E169" i="4"/>
  <c r="C169" i="4"/>
  <c r="E169" i="23"/>
  <c r="D169" i="23"/>
  <c r="C169" i="23"/>
  <c r="D169" i="5"/>
  <c r="C169" i="5"/>
  <c r="E169" i="5" l="1"/>
  <c r="P169" i="4"/>
  <c r="N169" i="4" s="1"/>
  <c r="D170" i="24"/>
  <c r="G169" i="4"/>
  <c r="P169" i="24"/>
  <c r="N169" i="24" s="1"/>
  <c r="J169" i="4"/>
  <c r="D169" i="4" s="1"/>
  <c r="H169" i="24"/>
  <c r="E169" i="24"/>
  <c r="F169" i="4"/>
  <c r="P168" i="24"/>
  <c r="C168" i="24"/>
  <c r="G168" i="24"/>
  <c r="E168" i="24"/>
  <c r="P168" i="4"/>
  <c r="N168" i="4" s="1"/>
  <c r="E168" i="4"/>
  <c r="C168" i="4"/>
  <c r="E168" i="23"/>
  <c r="C168" i="23"/>
  <c r="D168" i="23"/>
  <c r="E168" i="5"/>
  <c r="D168" i="5"/>
  <c r="C168" i="5"/>
  <c r="N168" i="24" l="1"/>
  <c r="D169" i="24"/>
  <c r="G168" i="4"/>
  <c r="J168" i="24"/>
  <c r="D168" i="24" s="1"/>
  <c r="H169" i="4"/>
  <c r="J168" i="4"/>
  <c r="D168" i="4" s="1"/>
  <c r="F168" i="24"/>
  <c r="F168" i="4"/>
  <c r="E167" i="24"/>
  <c r="C167" i="24"/>
  <c r="P167" i="4"/>
  <c r="N167" i="4" s="1"/>
  <c r="G167" i="4"/>
  <c r="C167" i="4"/>
  <c r="E167" i="23"/>
  <c r="D167" i="23"/>
  <c r="C167" i="23"/>
  <c r="D167" i="5"/>
  <c r="C167" i="5"/>
  <c r="E167" i="5"/>
  <c r="J167" i="4" l="1"/>
  <c r="D167" i="4" s="1"/>
  <c r="J167" i="24"/>
  <c r="H167" i="24" s="1"/>
  <c r="P167" i="24"/>
  <c r="N167" i="24" s="1"/>
  <c r="H168" i="24"/>
  <c r="H168" i="4"/>
  <c r="G167" i="24"/>
  <c r="E167" i="4"/>
  <c r="F167" i="24"/>
  <c r="H167" i="4"/>
  <c r="F167" i="4"/>
  <c r="E166" i="24"/>
  <c r="C166" i="24"/>
  <c r="F166" i="24"/>
  <c r="C166" i="4"/>
  <c r="G166" i="4"/>
  <c r="E166" i="23"/>
  <c r="D166" i="23"/>
  <c r="C166" i="23"/>
  <c r="D166" i="5"/>
  <c r="C166" i="5"/>
  <c r="E166" i="5"/>
  <c r="J166" i="24" l="1"/>
  <c r="H166" i="24" s="1"/>
  <c r="J166" i="4"/>
  <c r="G166" i="24"/>
  <c r="D167" i="24"/>
  <c r="F166" i="4"/>
  <c r="P166" i="24"/>
  <c r="N166" i="24" s="1"/>
  <c r="P166" i="4"/>
  <c r="N166" i="4" s="1"/>
  <c r="H166" i="4"/>
  <c r="E166" i="4"/>
  <c r="E165" i="24"/>
  <c r="J165" i="24"/>
  <c r="H165" i="24" s="1"/>
  <c r="G165" i="24"/>
  <c r="F165" i="24"/>
  <c r="C165" i="24"/>
  <c r="E165" i="4"/>
  <c r="G165" i="4"/>
  <c r="C165" i="4"/>
  <c r="E165" i="23"/>
  <c r="D165" i="23"/>
  <c r="C165" i="23"/>
  <c r="E165" i="5"/>
  <c r="D165" i="5"/>
  <c r="C165" i="5"/>
  <c r="J165" i="4" l="1"/>
  <c r="D166" i="4"/>
  <c r="P165" i="4"/>
  <c r="N165" i="4" s="1"/>
  <c r="D166" i="24"/>
  <c r="P165" i="24"/>
  <c r="N165" i="24" s="1"/>
  <c r="H165" i="4"/>
  <c r="F165" i="4"/>
  <c r="G164" i="24"/>
  <c r="J164" i="24"/>
  <c r="H164" i="24" s="1"/>
  <c r="E164" i="24"/>
  <c r="C164" i="24"/>
  <c r="F164" i="24"/>
  <c r="G164" i="4"/>
  <c r="C164" i="4"/>
  <c r="E164" i="23"/>
  <c r="D164" i="23"/>
  <c r="C164" i="23"/>
  <c r="E164" i="5"/>
  <c r="D164" i="5"/>
  <c r="C164" i="5"/>
  <c r="D165" i="4" l="1"/>
  <c r="P164" i="4"/>
  <c r="N164" i="4" s="1"/>
  <c r="J164" i="4"/>
  <c r="H164" i="4" s="1"/>
  <c r="E164" i="4"/>
  <c r="D165" i="24"/>
  <c r="P164" i="24"/>
  <c r="N164" i="24" s="1"/>
  <c r="F164" i="4"/>
  <c r="G163" i="24"/>
  <c r="C163" i="24"/>
  <c r="E163" i="24"/>
  <c r="G163" i="4"/>
  <c r="E163" i="4"/>
  <c r="C163" i="4"/>
  <c r="E163" i="23"/>
  <c r="D163" i="23"/>
  <c r="C163" i="23"/>
  <c r="E163" i="5"/>
  <c r="D163" i="5"/>
  <c r="C163" i="5"/>
  <c r="P163" i="4" l="1"/>
  <c r="N163" i="4" s="1"/>
  <c r="D164" i="4"/>
  <c r="J163" i="4"/>
  <c r="H163" i="4" s="1"/>
  <c r="J163" i="24"/>
  <c r="H163" i="24" s="1"/>
  <c r="D164" i="24"/>
  <c r="P163" i="24"/>
  <c r="N163" i="24" s="1"/>
  <c r="F163" i="24"/>
  <c r="F163" i="4"/>
  <c r="F162" i="24"/>
  <c r="C162" i="24"/>
  <c r="G162" i="24"/>
  <c r="G162" i="4"/>
  <c r="E162" i="4"/>
  <c r="F162" i="4"/>
  <c r="C162" i="4"/>
  <c r="E162" i="23"/>
  <c r="D162" i="23"/>
  <c r="C162" i="23"/>
  <c r="D162" i="5"/>
  <c r="C162" i="5"/>
  <c r="E162" i="5"/>
  <c r="D163" i="4" l="1"/>
  <c r="D163" i="24"/>
  <c r="P162" i="24"/>
  <c r="J162" i="4"/>
  <c r="H162" i="4" s="1"/>
  <c r="J162" i="24"/>
  <c r="P162" i="4"/>
  <c r="N162" i="4" s="1"/>
  <c r="N162" i="24"/>
  <c r="E162" i="24"/>
  <c r="G161" i="24"/>
  <c r="J161" i="24"/>
  <c r="C161" i="24"/>
  <c r="E161" i="24"/>
  <c r="C161" i="4"/>
  <c r="G161" i="4"/>
  <c r="E161" i="4"/>
  <c r="C161" i="23"/>
  <c r="E161" i="23"/>
  <c r="D161" i="5"/>
  <c r="C161" i="5"/>
  <c r="E161" i="5"/>
  <c r="D162" i="24" l="1"/>
  <c r="D161" i="23"/>
  <c r="P161" i="4"/>
  <c r="N161" i="4" s="1"/>
  <c r="P161" i="24"/>
  <c r="N161" i="24" s="1"/>
  <c r="H162" i="24"/>
  <c r="J161" i="4"/>
  <c r="D162" i="4"/>
  <c r="H161" i="24"/>
  <c r="F161" i="24"/>
  <c r="F161" i="4"/>
  <c r="G160" i="24"/>
  <c r="E160" i="24"/>
  <c r="C160" i="24"/>
  <c r="G160" i="4"/>
  <c r="C160" i="4"/>
  <c r="E160" i="23"/>
  <c r="D160" i="23"/>
  <c r="C160" i="23"/>
  <c r="E160" i="5"/>
  <c r="D160" i="5"/>
  <c r="C160" i="5"/>
  <c r="D161" i="24" l="1"/>
  <c r="D161" i="4"/>
  <c r="H161" i="4"/>
  <c r="P160" i="24"/>
  <c r="N160" i="24" s="1"/>
  <c r="E160" i="4"/>
  <c r="J160" i="4"/>
  <c r="H160" i="4" s="1"/>
  <c r="J160" i="24"/>
  <c r="H160" i="24" s="1"/>
  <c r="P160" i="4"/>
  <c r="N160" i="4" s="1"/>
  <c r="F160" i="24"/>
  <c r="F160" i="4"/>
  <c r="F159" i="24"/>
  <c r="C159" i="24"/>
  <c r="G159" i="24"/>
  <c r="E159" i="4"/>
  <c r="C159" i="4"/>
  <c r="D159" i="23"/>
  <c r="C159" i="23"/>
  <c r="D159" i="5"/>
  <c r="E159" i="5"/>
  <c r="C159" i="5"/>
  <c r="D160" i="4" l="1"/>
  <c r="D160" i="24"/>
  <c r="P159" i="4"/>
  <c r="N159" i="4" s="1"/>
  <c r="J159" i="24"/>
  <c r="H159" i="24" s="1"/>
  <c r="E159" i="23"/>
  <c r="G159" i="4"/>
  <c r="P159" i="24"/>
  <c r="J159" i="4"/>
  <c r="E159" i="24"/>
  <c r="F159" i="4"/>
  <c r="E158" i="24"/>
  <c r="C158" i="24"/>
  <c r="P158" i="4"/>
  <c r="N158" i="4" s="1"/>
  <c r="E158" i="4"/>
  <c r="G158" i="4"/>
  <c r="C158" i="4"/>
  <c r="C158" i="23"/>
  <c r="E158" i="23"/>
  <c r="D158" i="23"/>
  <c r="E158" i="5"/>
  <c r="D158" i="5"/>
  <c r="C158" i="5"/>
  <c r="D159" i="4" l="1"/>
  <c r="D159" i="24"/>
  <c r="G158" i="24"/>
  <c r="H159" i="4"/>
  <c r="N159" i="24"/>
  <c r="J158" i="4"/>
  <c r="H158" i="4" s="1"/>
  <c r="P158" i="24"/>
  <c r="N158" i="24" s="1"/>
  <c r="J158" i="24"/>
  <c r="F158" i="24"/>
  <c r="F158" i="4"/>
  <c r="C157" i="24"/>
  <c r="G157" i="4"/>
  <c r="E157" i="4"/>
  <c r="C157" i="4"/>
  <c r="E157" i="23"/>
  <c r="D157" i="23"/>
  <c r="C157" i="23"/>
  <c r="D157" i="5"/>
  <c r="C157" i="5"/>
  <c r="E157" i="5"/>
  <c r="D158" i="4" l="1"/>
  <c r="D158" i="24"/>
  <c r="P157" i="4"/>
  <c r="N157" i="4" s="1"/>
  <c r="H158" i="24"/>
  <c r="J157" i="4"/>
  <c r="H157" i="4" s="1"/>
  <c r="E157" i="24"/>
  <c r="J157" i="24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24" l="1"/>
  <c r="D157" i="4"/>
  <c r="H157" i="24"/>
  <c r="J156" i="24"/>
  <c r="H156" i="24" s="1"/>
  <c r="P156" i="4"/>
  <c r="N156" i="4" s="1"/>
  <c r="J156" i="4"/>
  <c r="H156" i="4" s="1"/>
  <c r="E155" i="24"/>
  <c r="C155" i="24"/>
  <c r="G155" i="4"/>
  <c r="C155" i="4"/>
  <c r="C155" i="23"/>
  <c r="E155" i="23"/>
  <c r="E155" i="5"/>
  <c r="C155" i="5"/>
  <c r="P155" i="4" l="1"/>
  <c r="N155" i="4" s="1"/>
  <c r="D155" i="5"/>
  <c r="D156" i="24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D154" i="23"/>
  <c r="E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C153" i="4"/>
  <c r="F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C152" i="5"/>
  <c r="D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G151" i="24"/>
  <c r="F151" i="24"/>
  <c r="E151" i="24"/>
  <c r="C151" i="24"/>
  <c r="F151" i="4"/>
  <c r="C151" i="4"/>
  <c r="G151" i="4"/>
  <c r="E151" i="23"/>
  <c r="D151" i="23"/>
  <c r="C151" i="23"/>
  <c r="E151" i="5"/>
  <c r="D151" i="5"/>
  <c r="C151" i="5"/>
  <c r="P151" i="24" l="1"/>
  <c r="N151" i="24" s="1"/>
  <c r="J151" i="4"/>
  <c r="D152" i="4"/>
  <c r="D152" i="24"/>
  <c r="J151" i="24"/>
  <c r="H151" i="24" s="1"/>
  <c r="P151" i="4"/>
  <c r="N151" i="4" s="1"/>
  <c r="E151" i="4"/>
  <c r="G150" i="4"/>
  <c r="E150" i="4"/>
  <c r="C150" i="4"/>
  <c r="D150" i="23"/>
  <c r="C150" i="23"/>
  <c r="E150" i="23"/>
  <c r="D150" i="5"/>
  <c r="C150" i="5"/>
  <c r="E150" i="5"/>
  <c r="C150" i="24" l="1"/>
  <c r="J150" i="24"/>
  <c r="H150" i="24" s="1"/>
  <c r="D151" i="24"/>
  <c r="D151" i="4"/>
  <c r="H151" i="4"/>
  <c r="J150" i="4"/>
  <c r="H150" i="4" s="1"/>
  <c r="P150" i="4"/>
  <c r="N150" i="4" s="1"/>
  <c r="P150" i="24"/>
  <c r="N150" i="24" s="1"/>
  <c r="F150" i="4"/>
  <c r="E150" i="24"/>
  <c r="G150" i="24"/>
  <c r="F150" i="24"/>
  <c r="E149" i="24"/>
  <c r="C149" i="24"/>
  <c r="G149" i="24"/>
  <c r="E149" i="4"/>
  <c r="C149" i="4"/>
  <c r="G149" i="4"/>
  <c r="D149" i="23"/>
  <c r="E149" i="23"/>
  <c r="C149" i="5"/>
  <c r="P149" i="4" l="1"/>
  <c r="N149" i="4" s="1"/>
  <c r="P149" i="24"/>
  <c r="N149" i="24" s="1"/>
  <c r="D150" i="4"/>
  <c r="D150" i="24"/>
  <c r="J149" i="24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C148" i="5"/>
  <c r="D148" i="5"/>
  <c r="D149" i="24" l="1"/>
  <c r="H149" i="24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C147" i="4"/>
  <c r="G147" i="4"/>
  <c r="D147" i="23"/>
  <c r="C147" i="23"/>
  <c r="E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F146" i="24"/>
  <c r="E146" i="24"/>
  <c r="C146" i="24"/>
  <c r="G146" i="4"/>
  <c r="F146" i="4"/>
  <c r="E146" i="4"/>
  <c r="C146" i="4"/>
  <c r="E146" i="23"/>
  <c r="C146" i="23"/>
  <c r="D146" i="23"/>
  <c r="E146" i="5"/>
  <c r="D146" i="5"/>
  <c r="C146" i="5" l="1"/>
  <c r="J146" i="4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E145" i="23"/>
  <c r="C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D144" i="23"/>
  <c r="C144" i="23"/>
  <c r="E144" i="23"/>
  <c r="E144" i="5"/>
  <c r="C144" i="5"/>
  <c r="C144" i="4" l="1"/>
  <c r="D145" i="24"/>
  <c r="E144" i="4"/>
  <c r="D144" i="5"/>
  <c r="D145" i="4"/>
  <c r="P144" i="4"/>
  <c r="N144" i="4" s="1"/>
  <c r="P144" i="24"/>
  <c r="N144" i="24" s="1"/>
  <c r="H145" i="24"/>
  <c r="J144" i="4"/>
  <c r="H144" i="4" s="1"/>
  <c r="J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E142" i="5"/>
  <c r="C142" i="5" l="1"/>
  <c r="D143" i="4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N139" i="24" s="1"/>
  <c r="D140" i="4"/>
  <c r="C139" i="4"/>
  <c r="H140" i="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 l="1"/>
  <c r="D138" i="4"/>
  <c r="J137" i="24"/>
  <c r="H138" i="4"/>
  <c r="H138" i="24"/>
  <c r="P137" i="4"/>
  <c r="N137" i="4" s="1"/>
  <c r="E137" i="24"/>
  <c r="P137" i="24"/>
  <c r="N137" i="24" s="1"/>
  <c r="J137" i="4"/>
  <c r="H137" i="4" s="1"/>
  <c r="G137" i="24"/>
  <c r="H137" i="24"/>
  <c r="F137" i="24"/>
  <c r="F137" i="4"/>
  <c r="C136" i="24"/>
  <c r="F136" i="4"/>
  <c r="C136" i="4"/>
  <c r="E136" i="23"/>
  <c r="D136" i="23"/>
  <c r="D136" i="5"/>
  <c r="C136" i="5"/>
  <c r="E136" i="4" l="1"/>
  <c r="E136" i="5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F134" i="24"/>
  <c r="C134" i="24"/>
  <c r="G134" i="4"/>
  <c r="E134" i="4"/>
  <c r="C134" i="4"/>
  <c r="E134" i="23"/>
  <c r="D134" i="23"/>
  <c r="E134" i="5"/>
  <c r="G134" i="24" l="1"/>
  <c r="C134" i="5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G130" i="24"/>
  <c r="C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<sst xmlns="http://schemas.openxmlformats.org/spreadsheetml/2006/main" count="2073" uniqueCount="269">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</sst>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230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 collapsed="1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7374.6228057600001</v>
      </c>
      <c r="C174" s="43">
        <f t="shared" ref="C174" si="963">I174+O174</f>
        <v>5164.7018999699994</v>
      </c>
      <c r="D174" s="43">
        <f t="shared" ref="D174" si="964">J174+P174</f>
        <v>2209.9209057900002</v>
      </c>
      <c r="E174" s="43">
        <f t="shared" ref="E174" si="965">K174+Q174</f>
        <v>1995.5098566700001</v>
      </c>
      <c r="F174" s="43">
        <f t="shared" ref="F174" si="966">L174+R174</f>
        <v>167.41446759999999</v>
      </c>
      <c r="G174" s="43">
        <f t="shared" ref="G174" si="967">M174+S174</f>
        <v>46.996581519999999</v>
      </c>
      <c r="H174" s="43">
        <f t="shared" ref="H174" si="968">SUM(I174:J174)</f>
        <v>5904.5430016099999</v>
      </c>
      <c r="I174" s="43">
        <v>4180.7611248399999</v>
      </c>
      <c r="J174" s="43">
        <f t="shared" ref="J174" si="969">SUM(K174:M174)</f>
        <v>1723.7818767700001</v>
      </c>
      <c r="K174" s="43">
        <v>1552.0753776500001</v>
      </c>
      <c r="L174" s="43">
        <v>124.7099176</v>
      </c>
      <c r="M174" s="43">
        <v>46.996581519999999</v>
      </c>
      <c r="N174" s="43">
        <f t="shared" ref="N174" si="970">SUM(O174:P174)</f>
        <v>1470.07980415</v>
      </c>
      <c r="O174" s="43">
        <v>983.94077513000002</v>
      </c>
      <c r="P174" s="43">
        <f t="shared" ref="P174" si="971">SUM(Q174:S174)</f>
        <v>486.13902902000001</v>
      </c>
      <c r="Q174" s="43">
        <v>443.43447902000003</v>
      </c>
      <c r="R174" s="43">
        <v>42.704549999999998</v>
      </c>
      <c r="S174" s="43">
        <v>0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7794.6512209800003</v>
      </c>
      <c r="C175" s="43">
        <f t="shared" ref="C175" si="972">I175+O175</f>
        <v>5527.1729413000003</v>
      </c>
      <c r="D175" s="43">
        <f t="shared" ref="D175" si="973">J175+P175</f>
        <v>2267.47827968</v>
      </c>
      <c r="E175" s="43">
        <f t="shared" ref="E175" si="974">K175+Q175</f>
        <v>1966.6656191</v>
      </c>
      <c r="F175" s="43">
        <f t="shared" ref="F175" si="975">L175+R175</f>
        <v>181.12812302</v>
      </c>
      <c r="G175" s="43">
        <f t="shared" ref="G175" si="976">M175+S175</f>
        <v>119.68453756</v>
      </c>
      <c r="H175" s="43">
        <f t="shared" ref="H175" si="977">SUM(I175:J175)</f>
        <v>6359.7100448600004</v>
      </c>
      <c r="I175" s="43">
        <v>4575.0318708200002</v>
      </c>
      <c r="J175" s="43">
        <f t="shared" ref="J175" si="978">SUM(K175:M175)</f>
        <v>1784.6781740399999</v>
      </c>
      <c r="K175" s="43">
        <v>1526.5470971499999</v>
      </c>
      <c r="L175" s="43">
        <v>138.44653933000001</v>
      </c>
      <c r="M175" s="43">
        <v>119.68453756</v>
      </c>
      <c r="N175" s="43">
        <f t="shared" ref="N175" si="979">SUM(O175:P175)</f>
        <v>1434.9411761199999</v>
      </c>
      <c r="O175" s="43">
        <v>952.14107048000005</v>
      </c>
      <c r="P175" s="43">
        <f t="shared" ref="P175" si="980">SUM(Q175:S175)</f>
        <v>482.80010563999997</v>
      </c>
      <c r="Q175" s="43">
        <v>440.11852195</v>
      </c>
      <c r="R175" s="43">
        <v>42.681583689999997</v>
      </c>
      <c r="S175" s="43">
        <v>0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8389.23522916</v>
      </c>
      <c r="C176" s="43">
        <f t="shared" ref="C176" si="981">I176+O176</f>
        <v>6140.2399053699992</v>
      </c>
      <c r="D176" s="43">
        <f t="shared" ref="D176" si="982">J176+P176</f>
        <v>2248.9953237899999</v>
      </c>
      <c r="E176" s="43">
        <f t="shared" ref="E176" si="983">K176+Q176</f>
        <v>1916.3232213900001</v>
      </c>
      <c r="F176" s="43">
        <f t="shared" ref="F176" si="984">L176+R176</f>
        <v>200.39651644</v>
      </c>
      <c r="G176" s="43">
        <f t="shared" ref="G176" si="985">M176+S176</f>
        <v>132.27558596</v>
      </c>
      <c r="H176" s="43">
        <f t="shared" ref="H176" si="986">SUM(I176:J176)</f>
        <v>6790.3301364099998</v>
      </c>
      <c r="I176" s="43">
        <v>5007.9038266999996</v>
      </c>
      <c r="J176" s="43">
        <f t="shared" ref="J176" si="987">SUM(K176:M176)</f>
        <v>1782.4263097099999</v>
      </c>
      <c r="K176" s="43">
        <v>1492.5587932999999</v>
      </c>
      <c r="L176" s="43">
        <v>157.59193045000001</v>
      </c>
      <c r="M176" s="43">
        <v>132.27558596</v>
      </c>
      <c r="N176" s="43">
        <f t="shared" ref="N176" si="988">SUM(O176:P176)</f>
        <v>1598.90509275</v>
      </c>
      <c r="O176" s="43">
        <v>1132.33607867</v>
      </c>
      <c r="P176" s="43">
        <f t="shared" ref="P176" si="989">SUM(Q176:S176)</f>
        <v>466.56901408000004</v>
      </c>
      <c r="Q176" s="43">
        <v>423.76442809000002</v>
      </c>
      <c r="R176" s="43">
        <v>42.80458599</v>
      </c>
      <c r="S176" s="43">
        <v>0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8004.46929602</v>
      </c>
      <c r="C177" s="43">
        <f t="shared" ref="C177" si="990">I177+O177</f>
        <v>5861.5941363900001</v>
      </c>
      <c r="D177" s="43">
        <f t="shared" ref="D177" si="991">J177+P177</f>
        <v>2142.8751596299999</v>
      </c>
      <c r="E177" s="43">
        <f t="shared" ref="E177" si="992">K177+Q177</f>
        <v>1785.41086718</v>
      </c>
      <c r="F177" s="43">
        <f t="shared" ref="F177" si="993">L177+R177</f>
        <v>215.80224199</v>
      </c>
      <c r="G177" s="43">
        <f t="shared" ref="G177" si="994">M177+S177</f>
        <v>141.66205046000002</v>
      </c>
      <c r="H177" s="43">
        <f t="shared" ref="H177" si="995">SUM(I177:J177)</f>
        <v>6501.6253754600002</v>
      </c>
      <c r="I177" s="43">
        <v>4829.1570568500001</v>
      </c>
      <c r="J177" s="43">
        <f t="shared" ref="J177" si="996">SUM(K177:M177)</f>
        <v>1672.4683186099999</v>
      </c>
      <c r="K177" s="43">
        <v>1358.1389878099999</v>
      </c>
      <c r="L177" s="43">
        <v>174.17479473</v>
      </c>
      <c r="M177" s="43">
        <v>140.15453607000001</v>
      </c>
      <c r="N177" s="43">
        <f t="shared" ref="N177" si="997">SUM(O177:P177)</f>
        <v>1502.84392056</v>
      </c>
      <c r="O177" s="43">
        <v>1032.43707954</v>
      </c>
      <c r="P177" s="43">
        <f t="shared" ref="P177" si="998">SUM(Q177:S177)</f>
        <v>470.40684102</v>
      </c>
      <c r="Q177" s="43">
        <v>427.27187937000002</v>
      </c>
      <c r="R177" s="43">
        <v>41.627447259999997</v>
      </c>
      <c r="S177" s="43">
        <v>1.5075143900000001</v>
      </c>
      <c r="T177" s="43"/>
      <c r="U177" s="43"/>
      <c r="V177" s="43"/>
      <c r="W177" s="43"/>
      <c r="X177" s="43"/>
    </row>
    <row r="178" spans="1:24">
      <c r="A178" s="8">
        <v>45627</v>
      </c>
      <c r="B178" s="43">
        <v>9070.6816227500003</v>
      </c>
      <c r="C178" s="43">
        <f t="shared" ref="C178" si="999">I178+O178</f>
        <v>6704.5755505699999</v>
      </c>
      <c r="D178" s="43">
        <f t="shared" ref="D178" si="1000">J178+P178</f>
        <v>2366.10607218</v>
      </c>
      <c r="E178" s="43">
        <f t="shared" ref="E178" si="1001">K178+Q178</f>
        <v>2118.1586574200001</v>
      </c>
      <c r="F178" s="43">
        <f t="shared" ref="F178" si="1002">L178+R178</f>
        <v>218.45139513999999</v>
      </c>
      <c r="G178" s="43">
        <f t="shared" ref="G178" si="1003">M178+S178</f>
        <v>29.496019619999998</v>
      </c>
      <c r="H178" s="43">
        <f t="shared" ref="H178" si="1004">SUM(I178:J178)</f>
        <v>7294.6611715400004</v>
      </c>
      <c r="I178" s="43">
        <v>5436.6017190100001</v>
      </c>
      <c r="J178" s="43">
        <f t="shared" ref="J178" si="1005">SUM(K178:M178)</f>
        <v>1858.05945253</v>
      </c>
      <c r="K178" s="43">
        <v>1653.7131035899999</v>
      </c>
      <c r="L178" s="43">
        <v>176.37790214</v>
      </c>
      <c r="M178" s="43">
        <v>27.968446799999999</v>
      </c>
      <c r="N178" s="43">
        <f t="shared" ref="N178" si="1006">SUM(O178:P178)</f>
        <v>1776.0204512099999</v>
      </c>
      <c r="O178" s="43">
        <v>1267.97383156</v>
      </c>
      <c r="P178" s="43">
        <f t="shared" ref="P178" si="1007">SUM(Q178:S178)</f>
        <v>508.04661964999997</v>
      </c>
      <c r="Q178" s="43">
        <v>464.44555382999999</v>
      </c>
      <c r="R178" s="43">
        <v>42.073492999999999</v>
      </c>
      <c r="S178" s="43">
        <v>1.5275728200000001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8774.9334528100007</v>
      </c>
      <c r="C179" s="43">
        <f t="shared" ref="C179" si="1008">I179+O179</f>
        <v>6484.2800681200006</v>
      </c>
      <c r="D179" s="43">
        <f t="shared" ref="D179" si="1009">J179+P179</f>
        <v>2290.6533846900002</v>
      </c>
      <c r="E179" s="43">
        <f t="shared" ref="E179" si="1010">K179+Q179</f>
        <v>2080.9635229</v>
      </c>
      <c r="F179" s="43">
        <f t="shared" ref="F179" si="1011">L179+R179</f>
        <v>180.34926221000001</v>
      </c>
      <c r="G179" s="43">
        <f t="shared" ref="G179" si="1012">M179+S179</f>
        <v>29.340599579999999</v>
      </c>
      <c r="H179" s="43">
        <f t="shared" ref="H179" si="1013">SUM(I179:J179)</f>
        <v>7082.8345681500005</v>
      </c>
      <c r="I179" s="43">
        <v>5263.7504031500002</v>
      </c>
      <c r="J179" s="43">
        <f t="shared" ref="J179" si="1014">SUM(K179:M179)</f>
        <v>1819.0841650000002</v>
      </c>
      <c r="K179" s="43">
        <v>1610.9180499900001</v>
      </c>
      <c r="L179" s="43">
        <v>180.34926221000001</v>
      </c>
      <c r="M179" s="43">
        <v>27.816852799999999</v>
      </c>
      <c r="N179" s="43">
        <f t="shared" ref="N179" si="1015">SUM(O179:P179)</f>
        <v>1692.0988846600001</v>
      </c>
      <c r="O179" s="43">
        <v>1220.5296649700001</v>
      </c>
      <c r="P179" s="43">
        <f t="shared" ref="P179" si="1016">SUM(Q179:S179)</f>
        <v>471.56921969000001</v>
      </c>
      <c r="Q179" s="43">
        <v>470.04547291</v>
      </c>
      <c r="R179" s="43">
        <v>0</v>
      </c>
      <c r="S179" s="43">
        <v>1.52374678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9228.0485082800005</v>
      </c>
      <c r="C180" s="43">
        <f t="shared" ref="C180" si="1017">I180+O180</f>
        <v>7009.69179764</v>
      </c>
      <c r="D180" s="43">
        <f t="shared" ref="D180" si="1018">J180+P180</f>
        <v>2218.3567106400001</v>
      </c>
      <c r="E180" s="43">
        <f t="shared" ref="E180" si="1019">K180+Q180</f>
        <v>2023.0517512800002</v>
      </c>
      <c r="F180" s="43">
        <f t="shared" ref="F180" si="1020">L180+R180</f>
        <v>165.936137</v>
      </c>
      <c r="G180" s="43">
        <f t="shared" ref="G180" si="1021">M180+S180</f>
        <v>29.368822359999999</v>
      </c>
      <c r="H180" s="43">
        <f t="shared" ref="H180" si="1022">SUM(I180:J180)</f>
        <v>7642.0367280800001</v>
      </c>
      <c r="I180" s="43">
        <v>5889.1598604800001</v>
      </c>
      <c r="J180" s="43">
        <f t="shared" ref="J180" si="1023">SUM(K180:M180)</f>
        <v>1752.8768676</v>
      </c>
      <c r="K180" s="43">
        <v>1559.0879302000001</v>
      </c>
      <c r="L180" s="43">
        <v>165.936137</v>
      </c>
      <c r="M180" s="43">
        <v>27.8528004</v>
      </c>
      <c r="N180" s="43">
        <f t="shared" ref="N180" si="1024">SUM(O180:P180)</f>
        <v>1586.0117802</v>
      </c>
      <c r="O180" s="43">
        <v>1120.5319371600001</v>
      </c>
      <c r="P180" s="43">
        <f t="shared" ref="P180" si="1025">SUM(Q180:S180)</f>
        <v>465.47984303999999</v>
      </c>
      <c r="Q180" s="43">
        <v>463.96382108</v>
      </c>
      <c r="R180" s="43">
        <v>0</v>
      </c>
      <c r="S180" s="43">
        <v>1.51602196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8738.6756161800004</v>
      </c>
      <c r="C181" s="43">
        <f t="shared" ref="C181" si="1026">I181+O181</f>
        <v>6275.2120563199996</v>
      </c>
      <c r="D181" s="43">
        <f t="shared" ref="D181" si="1027">J181+P181</f>
        <v>2463.4635598600003</v>
      </c>
      <c r="E181" s="43">
        <f t="shared" ref="E181" si="1028">K181+Q181</f>
        <v>2260.80077987</v>
      </c>
      <c r="F181" s="43">
        <f t="shared" ref="F181" si="1029">L181+R181</f>
        <v>173.13701349999999</v>
      </c>
      <c r="G181" s="43">
        <f t="shared" ref="G181" si="1030">M181+S181</f>
        <v>29.525766490000002</v>
      </c>
      <c r="H181" s="43">
        <f t="shared" ref="H181" si="1031">SUM(I181:J181)</f>
        <v>6789.6513262399994</v>
      </c>
      <c r="I181" s="43">
        <v>5071.9415058799996</v>
      </c>
      <c r="J181" s="43">
        <f t="shared" ref="J181" si="1032">SUM(K181:M181)</f>
        <v>1717.7098203600001</v>
      </c>
      <c r="K181" s="43">
        <v>1516.5657398400001</v>
      </c>
      <c r="L181" s="43">
        <v>173.13701349999999</v>
      </c>
      <c r="M181" s="43">
        <v>28.007067020000001</v>
      </c>
      <c r="N181" s="43">
        <f t="shared" ref="N181" si="1033">SUM(O181:P181)</f>
        <v>1949.02428994</v>
      </c>
      <c r="O181" s="43">
        <v>1203.2705504400001</v>
      </c>
      <c r="P181" s="43">
        <f t="shared" ref="P181" si="1034">SUM(Q181:S181)</f>
        <v>745.75373950000005</v>
      </c>
      <c r="Q181" s="43">
        <v>744.23504003000005</v>
      </c>
      <c r="R181" s="43">
        <v>0</v>
      </c>
      <c r="S181" s="43">
        <v>1.5186994700000001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8835.6604980400007</v>
      </c>
      <c r="C182" s="43">
        <f t="shared" ref="C182" si="1035">I182+O182</f>
        <v>6214.3016765400007</v>
      </c>
      <c r="D182" s="43">
        <f t="shared" ref="D182" si="1036">J182+P182</f>
        <v>2621.3588215</v>
      </c>
      <c r="E182" s="43">
        <f t="shared" ref="E182" si="1037">K182+Q182</f>
        <v>2404.2226568000001</v>
      </c>
      <c r="F182" s="43">
        <f t="shared" ref="F182" si="1038">L182+R182</f>
        <v>187.34953730999999</v>
      </c>
      <c r="G182" s="43">
        <f t="shared" ref="G182" si="1039">M182+S182</f>
        <v>29.78662739</v>
      </c>
      <c r="H182" s="43">
        <f t="shared" ref="H182" si="1040">SUM(I182:J182)</f>
        <v>6978.4228374600007</v>
      </c>
      <c r="I182" s="43">
        <v>5166.7411165100002</v>
      </c>
      <c r="J182" s="43">
        <f t="shared" ref="J182" si="1041">SUM(K182:M182)</f>
        <v>1811.68172095</v>
      </c>
      <c r="K182" s="43">
        <v>1596.0712613000001</v>
      </c>
      <c r="L182" s="43">
        <v>187.34953730999999</v>
      </c>
      <c r="M182" s="43">
        <v>28.26092234</v>
      </c>
      <c r="N182" s="43">
        <f t="shared" ref="N182" si="1042">SUM(O182:P182)</f>
        <v>1857.23766058</v>
      </c>
      <c r="O182" s="43">
        <v>1047.56056003</v>
      </c>
      <c r="P182" s="43">
        <f t="shared" ref="P182" si="1043">SUM(Q182:S182)</f>
        <v>809.67710055000009</v>
      </c>
      <c r="Q182" s="43">
        <v>808.15139550000004</v>
      </c>
      <c r="R182" s="43">
        <v>0</v>
      </c>
      <c r="S182" s="43">
        <v>1.52570505</v>
      </c>
      <c r="T182" s="43"/>
      <c r="U182" s="43"/>
      <c r="V182" s="43"/>
      <c r="W182" s="43"/>
      <c r="X182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230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 collapsed="1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22745.223194149999</v>
      </c>
      <c r="C174" s="43">
        <f t="shared" ref="C174" si="963">I174+O174</f>
        <v>13917.42589989</v>
      </c>
      <c r="D174" s="43">
        <f t="shared" ref="D174" si="964">J174+P174</f>
        <v>8827.7972942600009</v>
      </c>
      <c r="E174" s="43">
        <f t="shared" ref="E174" si="965">K174+Q174</f>
        <v>6582.6036014700003</v>
      </c>
      <c r="F174" s="43">
        <f t="shared" ref="F174" si="966">L174+R174</f>
        <v>2125.38065878</v>
      </c>
      <c r="G174" s="43">
        <f t="shared" ref="G174" si="967">M174+S174</f>
        <v>119.81303401</v>
      </c>
      <c r="H174" s="43">
        <f t="shared" ref="H174" si="968">SUM(I174:J174)</f>
        <v>16694.641747280002</v>
      </c>
      <c r="I174" s="43">
        <v>10540.689307070001</v>
      </c>
      <c r="J174" s="43">
        <f t="shared" ref="J174" si="969">SUM(K174:M174)</f>
        <v>6153.9524402100005</v>
      </c>
      <c r="K174" s="43">
        <v>4618.0016108500004</v>
      </c>
      <c r="L174" s="43">
        <v>1475.6587358500001</v>
      </c>
      <c r="M174" s="43">
        <v>60.292093510000001</v>
      </c>
      <c r="N174" s="43">
        <f t="shared" ref="N174" si="970">SUM(O174:P174)</f>
        <v>6050.58144687</v>
      </c>
      <c r="O174" s="43">
        <v>3376.7365928200002</v>
      </c>
      <c r="P174" s="43">
        <f t="shared" ref="P174" si="971">SUM(Q174:S174)</f>
        <v>2673.8448540499999</v>
      </c>
      <c r="Q174" s="43">
        <v>1964.6019906199999</v>
      </c>
      <c r="R174" s="43">
        <v>649.72192293000001</v>
      </c>
      <c r="S174" s="43">
        <v>59.520940500000002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22843.841665259999</v>
      </c>
      <c r="C175" s="43">
        <f t="shared" ref="C175" si="972">I175+O175</f>
        <v>13990.58339494</v>
      </c>
      <c r="D175" s="43">
        <f t="shared" ref="D175" si="973">J175+P175</f>
        <v>8853.2582703199987</v>
      </c>
      <c r="E175" s="43">
        <f t="shared" ref="E175" si="974">K175+Q175</f>
        <v>6649.4225611900001</v>
      </c>
      <c r="F175" s="43">
        <f t="shared" ref="F175" si="975">L175+R175</f>
        <v>2082.41101815</v>
      </c>
      <c r="G175" s="43">
        <f t="shared" ref="G175" si="976">M175+S175</f>
        <v>121.42469097999999</v>
      </c>
      <c r="H175" s="43">
        <f t="shared" ref="H175" si="977">SUM(I175:J175)</f>
        <v>16709.397484590001</v>
      </c>
      <c r="I175" s="43">
        <v>10553.324563149999</v>
      </c>
      <c r="J175" s="43">
        <f t="shared" ref="J175" si="978">SUM(K175:M175)</f>
        <v>6156.0729214399998</v>
      </c>
      <c r="K175" s="43">
        <v>4628.0422316599997</v>
      </c>
      <c r="L175" s="43">
        <v>1464.7433372800001</v>
      </c>
      <c r="M175" s="43">
        <v>63.287352499999997</v>
      </c>
      <c r="N175" s="43">
        <f t="shared" ref="N175" si="979">SUM(O175:P175)</f>
        <v>6134.4441806699997</v>
      </c>
      <c r="O175" s="43">
        <v>3437.2588317899999</v>
      </c>
      <c r="P175" s="43">
        <f t="shared" ref="P175" si="980">SUM(Q175:S175)</f>
        <v>2697.1853488799998</v>
      </c>
      <c r="Q175" s="43">
        <v>2021.3803295299999</v>
      </c>
      <c r="R175" s="43">
        <v>617.66768087000003</v>
      </c>
      <c r="S175" s="43">
        <v>58.137338479999997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22932.127568899999</v>
      </c>
      <c r="C176" s="43">
        <f t="shared" ref="C176" si="981">I176+O176</f>
        <v>13970.335604559999</v>
      </c>
      <c r="D176" s="43">
        <f t="shared" ref="D176" si="982">J176+P176</f>
        <v>8961.7919643399982</v>
      </c>
      <c r="E176" s="43">
        <f t="shared" ref="E176" si="983">K176+Q176</f>
        <v>6654.6411125099994</v>
      </c>
      <c r="F176" s="43">
        <f t="shared" ref="F176" si="984">L176+R176</f>
        <v>2176.4230711099999</v>
      </c>
      <c r="G176" s="43">
        <f t="shared" ref="G176" si="985">M176+S176</f>
        <v>130.72778072</v>
      </c>
      <c r="H176" s="43">
        <f t="shared" ref="H176" si="986">SUM(I176:J176)</f>
        <v>16740.584124069999</v>
      </c>
      <c r="I176" s="43">
        <v>10506.13009827</v>
      </c>
      <c r="J176" s="43">
        <f t="shared" ref="J176" si="987">SUM(K176:M176)</f>
        <v>6234.4540257999988</v>
      </c>
      <c r="K176" s="43">
        <v>4628.5292450999996</v>
      </c>
      <c r="L176" s="43">
        <v>1536.72921825</v>
      </c>
      <c r="M176" s="43">
        <v>69.195562449999997</v>
      </c>
      <c r="N176" s="43">
        <f t="shared" ref="N176" si="988">SUM(O176:P176)</f>
        <v>6191.5434448300002</v>
      </c>
      <c r="O176" s="43">
        <v>3464.2055062899999</v>
      </c>
      <c r="P176" s="43">
        <f t="shared" ref="P176" si="989">SUM(Q176:S176)</f>
        <v>2727.3379385400003</v>
      </c>
      <c r="Q176" s="43">
        <v>2026.1118674100001</v>
      </c>
      <c r="R176" s="43">
        <v>639.69385285999999</v>
      </c>
      <c r="S176" s="43">
        <v>61.532218270000001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23061.491202339999</v>
      </c>
      <c r="C177" s="43">
        <f t="shared" ref="C177" si="990">I177+O177</f>
        <v>14004.440793260001</v>
      </c>
      <c r="D177" s="43">
        <f t="shared" ref="D177" si="991">J177+P177</f>
        <v>9057.0504090799986</v>
      </c>
      <c r="E177" s="43">
        <f t="shared" ref="E177" si="992">K177+Q177</f>
        <v>6730.292079589999</v>
      </c>
      <c r="F177" s="43">
        <f t="shared" ref="F177" si="993">L177+R177</f>
        <v>2178.2336164100002</v>
      </c>
      <c r="G177" s="43">
        <f t="shared" ref="G177" si="994">M177+S177</f>
        <v>148.52471308000003</v>
      </c>
      <c r="H177" s="43">
        <f t="shared" ref="H177" si="995">SUM(I177:J177)</f>
        <v>16826.531788749999</v>
      </c>
      <c r="I177" s="43">
        <v>10599.354345350001</v>
      </c>
      <c r="J177" s="43">
        <f t="shared" ref="J177" si="996">SUM(K177:M177)</f>
        <v>6227.1774433999999</v>
      </c>
      <c r="K177" s="43">
        <v>4602.4852203399996</v>
      </c>
      <c r="L177" s="43">
        <v>1548.1298783300001</v>
      </c>
      <c r="M177" s="43">
        <v>76.562344730000007</v>
      </c>
      <c r="N177" s="43">
        <f t="shared" ref="N177" si="997">SUM(O177:P177)</f>
        <v>6234.9594135899997</v>
      </c>
      <c r="O177" s="43">
        <v>3405.0864479100001</v>
      </c>
      <c r="P177" s="43">
        <f t="shared" ref="P177" si="998">SUM(Q177:S177)</f>
        <v>2829.8729656799997</v>
      </c>
      <c r="Q177" s="43">
        <v>2127.8068592499999</v>
      </c>
      <c r="R177" s="43">
        <v>630.10373807999997</v>
      </c>
      <c r="S177" s="43">
        <v>71.962368350000006</v>
      </c>
      <c r="T177" s="43"/>
      <c r="U177" s="43"/>
      <c r="V177" s="43"/>
      <c r="W177" s="43"/>
      <c r="X177" s="43"/>
      <c r="Y177" s="43"/>
    </row>
    <row r="178" spans="1:25">
      <c r="A178" s="8">
        <v>45627</v>
      </c>
      <c r="B178" s="43">
        <v>24322.087500640002</v>
      </c>
      <c r="C178" s="43">
        <f t="shared" ref="C178" si="999">I178+O178</f>
        <v>15068.79061738</v>
      </c>
      <c r="D178" s="43">
        <f t="shared" ref="D178" si="1000">J178+P178</f>
        <v>9253.29688326</v>
      </c>
      <c r="E178" s="43">
        <f t="shared" ref="E178" si="1001">K178+Q178</f>
        <v>6903.1946593100001</v>
      </c>
      <c r="F178" s="43">
        <f t="shared" ref="F178" si="1002">L178+R178</f>
        <v>2213.3860006499999</v>
      </c>
      <c r="G178" s="43">
        <f t="shared" ref="G178" si="1003">M178+S178</f>
        <v>136.71622330000002</v>
      </c>
      <c r="H178" s="43">
        <f t="shared" ref="H178" si="1004">SUM(I178:J178)</f>
        <v>17867.588652220002</v>
      </c>
      <c r="I178" s="43">
        <v>11554.619086500001</v>
      </c>
      <c r="J178" s="43">
        <f t="shared" ref="J178" si="1005">SUM(K178:M178)</f>
        <v>6312.9695657199991</v>
      </c>
      <c r="K178" s="43">
        <v>4666.7204077099996</v>
      </c>
      <c r="L178" s="43">
        <v>1578.02019752</v>
      </c>
      <c r="M178" s="43">
        <v>68.228960490000006</v>
      </c>
      <c r="N178" s="43">
        <f t="shared" ref="N178" si="1006">SUM(O178:P178)</f>
        <v>6454.4988484200003</v>
      </c>
      <c r="O178" s="43">
        <v>3514.1715308799999</v>
      </c>
      <c r="P178" s="43">
        <f t="shared" ref="P178" si="1007">SUM(Q178:S178)</f>
        <v>2940.3273175400004</v>
      </c>
      <c r="Q178" s="43">
        <v>2236.4742516000001</v>
      </c>
      <c r="R178" s="43">
        <v>635.36580313000002</v>
      </c>
      <c r="S178" s="43">
        <v>68.487262810000004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24166.497174550001</v>
      </c>
      <c r="C179" s="43">
        <f t="shared" ref="C179" si="1008">I179+O179</f>
        <v>14917.04779482</v>
      </c>
      <c r="D179" s="43">
        <f t="shared" ref="D179" si="1009">J179+P179</f>
        <v>9249.4493797300001</v>
      </c>
      <c r="E179" s="43">
        <f t="shared" ref="E179" si="1010">K179+Q179</f>
        <v>6889.2380456999999</v>
      </c>
      <c r="F179" s="43">
        <f t="shared" ref="F179" si="1011">L179+R179</f>
        <v>2252.23198099</v>
      </c>
      <c r="G179" s="43">
        <f t="shared" ref="G179" si="1012">M179+S179</f>
        <v>107.97935304000001</v>
      </c>
      <c r="H179" s="43">
        <f t="shared" ref="H179" si="1013">SUM(I179:J179)</f>
        <v>17781.840698380001</v>
      </c>
      <c r="I179" s="43">
        <v>11418.356225670001</v>
      </c>
      <c r="J179" s="43">
        <f t="shared" ref="J179" si="1014">SUM(K179:M179)</f>
        <v>6363.4844727100008</v>
      </c>
      <c r="K179" s="43">
        <v>4686.2474691500001</v>
      </c>
      <c r="L179" s="43">
        <v>1618.38922781</v>
      </c>
      <c r="M179" s="43">
        <v>58.847775749999997</v>
      </c>
      <c r="N179" s="43">
        <f t="shared" ref="N179" si="1015">SUM(O179:P179)</f>
        <v>6384.6564761699992</v>
      </c>
      <c r="O179" s="43">
        <v>3498.6915691499999</v>
      </c>
      <c r="P179" s="43">
        <f t="shared" ref="P179" si="1016">SUM(Q179:S179)</f>
        <v>2885.9649070199998</v>
      </c>
      <c r="Q179" s="43">
        <v>2202.9905765499998</v>
      </c>
      <c r="R179" s="43">
        <v>633.84275318000005</v>
      </c>
      <c r="S179" s="43">
        <v>49.131577290000003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24380.685479420001</v>
      </c>
      <c r="C180" s="43">
        <f t="shared" ref="C180" si="1017">I180+O180</f>
        <v>15096.38020089</v>
      </c>
      <c r="D180" s="43">
        <f t="shared" ref="D180" si="1018">J180+P180</f>
        <v>9284.3052785299988</v>
      </c>
      <c r="E180" s="43">
        <f t="shared" ref="E180" si="1019">K180+Q180</f>
        <v>6898.8933122300004</v>
      </c>
      <c r="F180" s="43">
        <f t="shared" ref="F180" si="1020">L180+R180</f>
        <v>2269.3078194600002</v>
      </c>
      <c r="G180" s="43">
        <f t="shared" ref="G180" si="1021">M180+S180</f>
        <v>116.10414684</v>
      </c>
      <c r="H180" s="43">
        <f t="shared" ref="H180" si="1022">SUM(I180:J180)</f>
        <v>18021.331563470001</v>
      </c>
      <c r="I180" s="43">
        <v>11577.43924974</v>
      </c>
      <c r="J180" s="43">
        <f t="shared" ref="J180" si="1023">SUM(K180:M180)</f>
        <v>6443.8923137299998</v>
      </c>
      <c r="K180" s="43">
        <v>4746.7262206400001</v>
      </c>
      <c r="L180" s="43">
        <v>1634.96628151</v>
      </c>
      <c r="M180" s="43">
        <v>62.199811580000002</v>
      </c>
      <c r="N180" s="43">
        <f t="shared" ref="N180" si="1024">SUM(O180:P180)</f>
        <v>6359.3539159499996</v>
      </c>
      <c r="O180" s="43">
        <v>3518.9409511499998</v>
      </c>
      <c r="P180" s="43">
        <f t="shared" ref="P180" si="1025">SUM(Q180:S180)</f>
        <v>2840.4129647999998</v>
      </c>
      <c r="Q180" s="43">
        <v>2152.1670915899999</v>
      </c>
      <c r="R180" s="43">
        <v>634.34153794999997</v>
      </c>
      <c r="S180" s="43">
        <v>53.904335260000003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23887.275473720001</v>
      </c>
      <c r="C181" s="43">
        <f t="shared" ref="C181" si="1026">I181+O181</f>
        <v>14605.106175550001</v>
      </c>
      <c r="D181" s="43">
        <f t="shared" ref="D181" si="1027">J181+P181</f>
        <v>9282.1692981699998</v>
      </c>
      <c r="E181" s="43">
        <f t="shared" ref="E181" si="1028">K181+Q181</f>
        <v>6867.4240593100003</v>
      </c>
      <c r="F181" s="43">
        <f t="shared" ref="F181" si="1029">L181+R181</f>
        <v>2303.62008719</v>
      </c>
      <c r="G181" s="43">
        <f t="shared" ref="G181" si="1030">M181+S181</f>
        <v>111.12515167000001</v>
      </c>
      <c r="H181" s="43">
        <f t="shared" ref="H181" si="1031">SUM(I181:J181)</f>
        <v>17517.53506817</v>
      </c>
      <c r="I181" s="43">
        <v>11014.05424705</v>
      </c>
      <c r="J181" s="43">
        <f t="shared" ref="J181" si="1032">SUM(K181:M181)</f>
        <v>6503.4808211199997</v>
      </c>
      <c r="K181" s="43">
        <v>4777.7741948599996</v>
      </c>
      <c r="L181" s="43">
        <v>1664.12275546</v>
      </c>
      <c r="M181" s="43">
        <v>61.5838708</v>
      </c>
      <c r="N181" s="43">
        <f t="shared" ref="N181" si="1033">SUM(O181:P181)</f>
        <v>6369.7404055500001</v>
      </c>
      <c r="O181" s="43">
        <v>3591.0519285</v>
      </c>
      <c r="P181" s="43">
        <f t="shared" ref="P181" si="1034">SUM(Q181:S181)</f>
        <v>2778.6884770500001</v>
      </c>
      <c r="Q181" s="43">
        <v>2089.6498644500002</v>
      </c>
      <c r="R181" s="43">
        <v>639.49733173000004</v>
      </c>
      <c r="S181" s="43">
        <v>49.541280870000001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24535.380949210001</v>
      </c>
      <c r="C182" s="43">
        <f t="shared" ref="C182" si="1035">I182+O182</f>
        <v>15091.34165864</v>
      </c>
      <c r="D182" s="43">
        <f t="shared" ref="D182" si="1036">J182+P182</f>
        <v>9444.0392905699991</v>
      </c>
      <c r="E182" s="43">
        <f t="shared" ref="E182" si="1037">K182+Q182</f>
        <v>6968.7157347899993</v>
      </c>
      <c r="F182" s="43">
        <f t="shared" ref="F182" si="1038">L182+R182</f>
        <v>2365.4938683700002</v>
      </c>
      <c r="G182" s="43">
        <f t="shared" ref="G182" si="1039">M182+S182</f>
        <v>109.82968740999999</v>
      </c>
      <c r="H182" s="43">
        <f t="shared" ref="H182" si="1040">SUM(I182:J182)</f>
        <v>18015.446639409998</v>
      </c>
      <c r="I182" s="43">
        <v>11421.181351949999</v>
      </c>
      <c r="J182" s="43">
        <f t="shared" ref="J182" si="1041">SUM(K182:M182)</f>
        <v>6594.2652874599999</v>
      </c>
      <c r="K182" s="43">
        <v>4817.5777012199997</v>
      </c>
      <c r="L182" s="43">
        <v>1715.87460027</v>
      </c>
      <c r="M182" s="43">
        <v>60.81298597</v>
      </c>
      <c r="N182" s="43">
        <f t="shared" ref="N182" si="1042">SUM(O182:P182)</f>
        <v>6519.9343097999999</v>
      </c>
      <c r="O182" s="43">
        <v>3670.1603066900002</v>
      </c>
      <c r="P182" s="43">
        <f t="shared" ref="P182" si="1043">SUM(Q182:S182)</f>
        <v>2849.7740031099997</v>
      </c>
      <c r="Q182" s="43">
        <v>2151.1380335700001</v>
      </c>
      <c r="R182" s="43">
        <v>649.6192681</v>
      </c>
      <c r="S182" s="43">
        <v>49.016701439999999</v>
      </c>
      <c r="T182" s="43"/>
      <c r="U182" s="43"/>
      <c r="V182" s="43"/>
      <c r="W182" s="43"/>
      <c r="X182" s="43"/>
      <c r="Y182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230</v>
      </c>
    </row>
    <row r="6" spans="1:23" ht="12.75" customHeight="1">
      <c r="A6" s="234" t="s">
        <v>0</v>
      </c>
      <c r="B6" s="238" t="s">
        <v>1</v>
      </c>
      <c r="C6" s="242" t="s">
        <v>50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6" customFormat="1" ht="12.75" customHeight="1">
      <c r="A7" s="235"/>
      <c r="B7" s="239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30" t="s">
        <v>261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6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6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 hidden="1" outlineLevel="1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 hidden="1" outlineLevel="1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 hidden="1" outlineLevel="1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 hidden="1" outlineLevel="1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 hidden="1" outlineLevel="1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 hidden="1" outlineLevel="1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 hidden="1" outlineLevel="1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 hidden="1" outlineLevel="1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 hidden="1" outlineLevel="1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  <row r="174" spans="1:22">
      <c r="A174" s="8">
        <v>45505</v>
      </c>
      <c r="B174" s="128">
        <v>7374.6228057600001</v>
      </c>
      <c r="C174" s="128">
        <v>935.17292262000001</v>
      </c>
      <c r="D174" s="128">
        <v>176.35788244000003</v>
      </c>
      <c r="E174" s="128">
        <v>2131.73096437</v>
      </c>
      <c r="F174" s="128">
        <v>299.11036507999995</v>
      </c>
      <c r="G174" s="128">
        <v>40.429154269999998</v>
      </c>
      <c r="H174" s="128">
        <v>365.81306646999997</v>
      </c>
      <c r="I174" s="128">
        <v>1196.5787479899998</v>
      </c>
      <c r="J174" s="128">
        <v>292.30405296999993</v>
      </c>
      <c r="K174" s="128">
        <v>248.88825933000001</v>
      </c>
      <c r="L174" s="128">
        <v>142.59861121</v>
      </c>
      <c r="M174" s="128">
        <v>1.5154289200000002</v>
      </c>
      <c r="N174" s="128">
        <v>270.86191951000001</v>
      </c>
      <c r="O174" s="128">
        <v>212.52912314</v>
      </c>
      <c r="P174" s="128">
        <v>78.785581010000001</v>
      </c>
      <c r="Q174" s="128">
        <v>147.94402701000001</v>
      </c>
      <c r="R174" s="128">
        <v>777.90141115000017</v>
      </c>
      <c r="S174" s="128">
        <v>20.874701609999999</v>
      </c>
      <c r="T174" s="128">
        <v>35.226586659999995</v>
      </c>
      <c r="U174" s="128"/>
      <c r="V174" s="128"/>
    </row>
    <row r="175" spans="1:22">
      <c r="A175" s="8">
        <v>45536</v>
      </c>
      <c r="B175" s="128">
        <v>7794.6512209799985</v>
      </c>
      <c r="C175" s="128">
        <v>1029.47956864</v>
      </c>
      <c r="D175" s="128">
        <v>189.74639367000006</v>
      </c>
      <c r="E175" s="128">
        <v>2156.8267183999997</v>
      </c>
      <c r="F175" s="128">
        <v>339.35903035000007</v>
      </c>
      <c r="G175" s="128">
        <v>43.376313299999993</v>
      </c>
      <c r="H175" s="128">
        <v>434.51580207999996</v>
      </c>
      <c r="I175" s="128">
        <v>1183.7992867400001</v>
      </c>
      <c r="J175" s="128">
        <v>315.60319809999999</v>
      </c>
      <c r="K175" s="128">
        <v>217.16989018999999</v>
      </c>
      <c r="L175" s="128">
        <v>149.58381069999999</v>
      </c>
      <c r="M175" s="128">
        <v>2.8854545599999999</v>
      </c>
      <c r="N175" s="128">
        <v>489.77882223</v>
      </c>
      <c r="O175" s="128">
        <v>193.08031604999999</v>
      </c>
      <c r="P175" s="128">
        <v>81.316204200000001</v>
      </c>
      <c r="Q175" s="128">
        <v>194.43280883</v>
      </c>
      <c r="R175" s="128">
        <v>719.69047046000003</v>
      </c>
      <c r="S175" s="128">
        <v>19.673357109999998</v>
      </c>
      <c r="T175" s="128">
        <v>34.333775369999998</v>
      </c>
      <c r="U175" s="128"/>
      <c r="V175" s="128"/>
    </row>
    <row r="176" spans="1:22">
      <c r="A176" s="8">
        <v>45566</v>
      </c>
      <c r="B176" s="128">
        <v>8389.23522916</v>
      </c>
      <c r="C176" s="128">
        <v>1189.1361799399999</v>
      </c>
      <c r="D176" s="128">
        <v>108.51275188</v>
      </c>
      <c r="E176" s="128">
        <v>2438.1004822699997</v>
      </c>
      <c r="F176" s="128">
        <v>409.35072564000006</v>
      </c>
      <c r="G176" s="128">
        <v>41.043524569999995</v>
      </c>
      <c r="H176" s="128">
        <v>395.19055839999999</v>
      </c>
      <c r="I176" s="128">
        <v>1329.6650127800001</v>
      </c>
      <c r="J176" s="128">
        <v>282.76987279000002</v>
      </c>
      <c r="K176" s="128">
        <v>233.78239658000001</v>
      </c>
      <c r="L176" s="128">
        <v>164.05011057999999</v>
      </c>
      <c r="M176" s="128">
        <v>12.17935613</v>
      </c>
      <c r="N176" s="128">
        <v>552.12393956999995</v>
      </c>
      <c r="O176" s="128">
        <v>214.39437368000003</v>
      </c>
      <c r="P176" s="128">
        <v>81.749637669999998</v>
      </c>
      <c r="Q176" s="128">
        <v>191.71475986999999</v>
      </c>
      <c r="R176" s="128">
        <v>686.1158799000001</v>
      </c>
      <c r="S176" s="128">
        <v>22.049878329999995</v>
      </c>
      <c r="T176" s="128">
        <v>37.305788579999998</v>
      </c>
      <c r="U176" s="128"/>
      <c r="V176" s="128"/>
    </row>
    <row r="177" spans="1:22">
      <c r="A177" s="8">
        <v>45597</v>
      </c>
      <c r="B177" s="128">
        <v>8004.4692960200018</v>
      </c>
      <c r="C177" s="128">
        <v>1165.0725177899999</v>
      </c>
      <c r="D177" s="128">
        <v>68.51962309000001</v>
      </c>
      <c r="E177" s="128">
        <v>2181.1110023199994</v>
      </c>
      <c r="F177" s="128">
        <v>408.07215911000003</v>
      </c>
      <c r="G177" s="128">
        <v>33.736002049999996</v>
      </c>
      <c r="H177" s="128">
        <v>504.17114628999997</v>
      </c>
      <c r="I177" s="128">
        <v>1350.5209005700001</v>
      </c>
      <c r="J177" s="128">
        <v>293.87538745000001</v>
      </c>
      <c r="K177" s="128">
        <v>229.67520682999998</v>
      </c>
      <c r="L177" s="128">
        <v>142.98913995999999</v>
      </c>
      <c r="M177" s="128">
        <v>12.695302509999999</v>
      </c>
      <c r="N177" s="128">
        <v>444.88823273999998</v>
      </c>
      <c r="O177" s="128">
        <v>189.51380184000004</v>
      </c>
      <c r="P177" s="128">
        <v>65.581162019999994</v>
      </c>
      <c r="Q177" s="128">
        <v>186.58541284999998</v>
      </c>
      <c r="R177" s="128">
        <v>672.61351959000001</v>
      </c>
      <c r="S177" s="128">
        <v>21.031987639999997</v>
      </c>
      <c r="T177" s="128">
        <v>33.816791369999997</v>
      </c>
      <c r="U177" s="128"/>
      <c r="V177" s="128"/>
    </row>
    <row r="178" spans="1:22">
      <c r="A178" s="8">
        <v>45627</v>
      </c>
      <c r="B178" s="128">
        <v>9070.6816227500003</v>
      </c>
      <c r="C178" s="128">
        <v>1096.0468287099998</v>
      </c>
      <c r="D178" s="128">
        <v>152.08977564000003</v>
      </c>
      <c r="E178" s="128">
        <v>2763.6375657699996</v>
      </c>
      <c r="F178" s="128">
        <v>463.54592214999991</v>
      </c>
      <c r="G178" s="128">
        <v>29.501889210000002</v>
      </c>
      <c r="H178" s="128">
        <v>738.14484872000003</v>
      </c>
      <c r="I178" s="128">
        <v>1396.83975775</v>
      </c>
      <c r="J178" s="128">
        <v>277.52324795999999</v>
      </c>
      <c r="K178" s="128">
        <v>251.84406819</v>
      </c>
      <c r="L178" s="128">
        <v>171.47282271</v>
      </c>
      <c r="M178" s="128">
        <v>11.515806640000001</v>
      </c>
      <c r="N178" s="128">
        <v>560.96074238000006</v>
      </c>
      <c r="O178" s="128">
        <v>211.69250416999998</v>
      </c>
      <c r="P178" s="128">
        <v>73.989486599999992</v>
      </c>
      <c r="Q178" s="128">
        <v>179.09166619000001</v>
      </c>
      <c r="R178" s="128">
        <v>632.90192404000004</v>
      </c>
      <c r="S178" s="128">
        <v>26.87660155</v>
      </c>
      <c r="T178" s="128">
        <v>33.006164369999993</v>
      </c>
      <c r="U178" s="128"/>
      <c r="V178" s="128"/>
    </row>
    <row r="179" spans="1:22">
      <c r="A179" s="8">
        <v>45658</v>
      </c>
      <c r="B179" s="128">
        <v>8774.9334528100007</v>
      </c>
      <c r="C179" s="128">
        <v>1188.4745678700001</v>
      </c>
      <c r="D179" s="128">
        <v>150.61426405</v>
      </c>
      <c r="E179" s="128">
        <v>2334.8061801499998</v>
      </c>
      <c r="F179" s="128">
        <v>545.46048526999994</v>
      </c>
      <c r="G179" s="128">
        <v>28.077028789999996</v>
      </c>
      <c r="H179" s="128">
        <v>630.45540834999997</v>
      </c>
      <c r="I179" s="128">
        <v>1439.16460018</v>
      </c>
      <c r="J179" s="128">
        <v>285.12348551000002</v>
      </c>
      <c r="K179" s="128">
        <v>414.73493471</v>
      </c>
      <c r="L179" s="128">
        <v>175.03887741</v>
      </c>
      <c r="M179" s="128">
        <v>11.643460690000001</v>
      </c>
      <c r="N179" s="128">
        <v>525.75017126</v>
      </c>
      <c r="O179" s="128">
        <v>204.21861431999997</v>
      </c>
      <c r="P179" s="128">
        <v>94.080725360000002</v>
      </c>
      <c r="Q179" s="128">
        <v>183.33777995000003</v>
      </c>
      <c r="R179" s="128">
        <v>501.36095527999998</v>
      </c>
      <c r="S179" s="128">
        <v>26.220559749999996</v>
      </c>
      <c r="T179" s="128">
        <v>36.371353910000003</v>
      </c>
      <c r="U179" s="128"/>
      <c r="V179" s="128"/>
    </row>
    <row r="180" spans="1:22">
      <c r="A180" s="8">
        <v>45689</v>
      </c>
      <c r="B180" s="128">
        <v>9228.0485082799987</v>
      </c>
      <c r="C180" s="128">
        <v>1180.3499934700001</v>
      </c>
      <c r="D180" s="128">
        <v>172.49454052999999</v>
      </c>
      <c r="E180" s="128">
        <v>2603.3147334600003</v>
      </c>
      <c r="F180" s="128">
        <v>604.54819226000006</v>
      </c>
      <c r="G180" s="128">
        <v>28.601500260000002</v>
      </c>
      <c r="H180" s="128">
        <v>633.51577851999991</v>
      </c>
      <c r="I180" s="128">
        <v>1523.7598938199999</v>
      </c>
      <c r="J180" s="128">
        <v>252.97068339999998</v>
      </c>
      <c r="K180" s="128">
        <v>369.82509185999999</v>
      </c>
      <c r="L180" s="128">
        <v>155.57887109000001</v>
      </c>
      <c r="M180" s="128">
        <v>12.12852144</v>
      </c>
      <c r="N180" s="128">
        <v>513.97439987000007</v>
      </c>
      <c r="O180" s="128">
        <v>194.26669075000001</v>
      </c>
      <c r="P180" s="128">
        <v>72.25430824</v>
      </c>
      <c r="Q180" s="128">
        <v>175.97084130999997</v>
      </c>
      <c r="R180" s="128">
        <v>676.37875828000006</v>
      </c>
      <c r="S180" s="128">
        <v>22.416694329999999</v>
      </c>
      <c r="T180" s="128">
        <v>35.69901539</v>
      </c>
      <c r="U180" s="128"/>
      <c r="V180" s="128"/>
    </row>
    <row r="181" spans="1:22">
      <c r="A181" s="8">
        <v>45717</v>
      </c>
      <c r="B181" s="128">
        <v>8738.6756161800004</v>
      </c>
      <c r="C181" s="128">
        <v>1132.6722239200001</v>
      </c>
      <c r="D181" s="128">
        <v>221.49566238</v>
      </c>
      <c r="E181" s="128">
        <v>2338.18702248</v>
      </c>
      <c r="F181" s="128">
        <v>607.77013594999994</v>
      </c>
      <c r="G181" s="128">
        <v>36.759701240000012</v>
      </c>
      <c r="H181" s="128">
        <v>533.96147815999996</v>
      </c>
      <c r="I181" s="128">
        <v>1210.7150358399999</v>
      </c>
      <c r="J181" s="128">
        <v>270.68106914999998</v>
      </c>
      <c r="K181" s="128">
        <v>318.04307503999996</v>
      </c>
      <c r="L181" s="128">
        <v>167.18065031999998</v>
      </c>
      <c r="M181" s="128">
        <v>19.147052040000002</v>
      </c>
      <c r="N181" s="128">
        <v>728.75920794000012</v>
      </c>
      <c r="O181" s="128">
        <v>212.65065716000001</v>
      </c>
      <c r="P181" s="128">
        <v>79.631720369999996</v>
      </c>
      <c r="Q181" s="128">
        <v>176.74015979999999</v>
      </c>
      <c r="R181" s="128">
        <v>616.14536727000007</v>
      </c>
      <c r="S181" s="128">
        <v>30.938557369999995</v>
      </c>
      <c r="T181" s="128">
        <v>37.196839749999995</v>
      </c>
      <c r="U181" s="128"/>
      <c r="V181" s="128"/>
    </row>
    <row r="182" spans="1:22">
      <c r="A182" s="8">
        <v>45748</v>
      </c>
      <c r="B182" s="128">
        <v>8835.6604980399989</v>
      </c>
      <c r="C182" s="128">
        <v>1091.5579937299999</v>
      </c>
      <c r="D182" s="128">
        <v>221.92184183999998</v>
      </c>
      <c r="E182" s="128">
        <v>2279.73028256</v>
      </c>
      <c r="F182" s="128">
        <v>656.42788603999986</v>
      </c>
      <c r="G182" s="128">
        <v>37.15719172</v>
      </c>
      <c r="H182" s="128">
        <v>532.29005652000001</v>
      </c>
      <c r="I182" s="128">
        <v>1269.3435987999999</v>
      </c>
      <c r="J182" s="128">
        <v>282.85517032000001</v>
      </c>
      <c r="K182" s="128">
        <v>264.61973454000002</v>
      </c>
      <c r="L182" s="128">
        <v>171.86924537000002</v>
      </c>
      <c r="M182" s="128">
        <v>17.347469789999998</v>
      </c>
      <c r="N182" s="128">
        <v>780.56836262000002</v>
      </c>
      <c r="O182" s="128">
        <v>250.94558279</v>
      </c>
      <c r="P182" s="128">
        <v>76.834392570000006</v>
      </c>
      <c r="Q182" s="128">
        <v>174.25411410999999</v>
      </c>
      <c r="R182" s="128">
        <v>634.69738614000005</v>
      </c>
      <c r="S182" s="128">
        <v>55.683134879999997</v>
      </c>
      <c r="T182" s="128">
        <v>37.557053699999997</v>
      </c>
      <c r="U182" s="128"/>
      <c r="V182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hidden="1" outlineLevel="1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 hidden="1" outlineLevel="1" collapsed="1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 hidden="1" outlineLevel="1" collapsed="1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 hidden="1" outlineLevel="1" collapsed="1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 hidden="1" outlineLevel="1" collapsed="1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 hidden="1" outlineLevel="1" collapsed="1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 hidden="1" outlineLevel="1" collapsed="1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 hidden="1" outlineLevel="1" collapsed="1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 hidden="1" outlineLevel="1" collapsed="1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 collapsed="1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  <row r="174" spans="1:31" ht="13.8">
      <c r="A174" s="8">
        <v>45505</v>
      </c>
      <c r="B174" s="45">
        <v>14.920199999999999</v>
      </c>
      <c r="C174" s="45">
        <v>18.671199999999999</v>
      </c>
      <c r="D174" s="45">
        <v>13.851000000000001</v>
      </c>
      <c r="E174" s="45">
        <v>10.752800000000001</v>
      </c>
      <c r="F174" s="45">
        <v>18.168299999999999</v>
      </c>
      <c r="G174" s="45">
        <v>14.131500000000001</v>
      </c>
      <c r="H174" s="45">
        <v>17.592199999999998</v>
      </c>
      <c r="I174" s="45">
        <v>18.671199999999999</v>
      </c>
      <c r="J174" s="45">
        <v>17.1571</v>
      </c>
      <c r="K174" s="45">
        <v>15.305999999999999</v>
      </c>
      <c r="L174" s="45">
        <v>18.709599999999998</v>
      </c>
      <c r="M174" s="45">
        <v>14.131500000000001</v>
      </c>
      <c r="N174" s="45">
        <v>5.8738999999999999</v>
      </c>
      <c r="O174" s="45">
        <v>0</v>
      </c>
      <c r="P174" s="45">
        <v>5.8738999999999999</v>
      </c>
      <c r="Q174" s="45">
        <v>5.7183000000000002</v>
      </c>
      <c r="R174" s="45">
        <v>7.93</v>
      </c>
      <c r="S174" s="45" t="s">
        <v>126</v>
      </c>
      <c r="T174" s="45">
        <v>7.0239000000000003</v>
      </c>
      <c r="U174" s="45">
        <v>0</v>
      </c>
      <c r="V174" s="45">
        <v>7.0239000000000003</v>
      </c>
      <c r="W174" s="45">
        <v>6.5541</v>
      </c>
      <c r="X174" s="45">
        <v>8.7345000000000006</v>
      </c>
      <c r="Y174" s="45">
        <v>0</v>
      </c>
      <c r="Z174" s="45">
        <v>5.5</v>
      </c>
      <c r="AA174" s="45">
        <v>0</v>
      </c>
      <c r="AB174" s="45">
        <v>5.5</v>
      </c>
      <c r="AC174" s="45">
        <v>5.5</v>
      </c>
      <c r="AD174" s="45">
        <v>5.5</v>
      </c>
      <c r="AE174" s="45">
        <v>0</v>
      </c>
    </row>
    <row r="175" spans="1:31" ht="13.8">
      <c r="A175" s="8">
        <v>45536</v>
      </c>
      <c r="B175" s="45">
        <v>15.897500000000001</v>
      </c>
      <c r="C175" s="45">
        <v>17.196100000000001</v>
      </c>
      <c r="D175" s="45">
        <v>15.083399999999999</v>
      </c>
      <c r="E175" s="45">
        <v>15.3355</v>
      </c>
      <c r="F175" s="45">
        <v>16.398</v>
      </c>
      <c r="G175" s="45">
        <v>6.2408999999999999</v>
      </c>
      <c r="H175" s="45">
        <v>17.775200000000002</v>
      </c>
      <c r="I175" s="45">
        <v>17.196100000000001</v>
      </c>
      <c r="J175" s="45">
        <v>18.253799999999998</v>
      </c>
      <c r="K175" s="45">
        <v>16.998200000000001</v>
      </c>
      <c r="L175" s="45">
        <v>19.578700000000001</v>
      </c>
      <c r="M175" s="45">
        <v>14.7</v>
      </c>
      <c r="N175" s="45">
        <v>5.1262999999999996</v>
      </c>
      <c r="O175" s="45">
        <v>0</v>
      </c>
      <c r="P175" s="45">
        <v>5.1262999999999996</v>
      </c>
      <c r="Q175" s="45">
        <v>6.2313000000000001</v>
      </c>
      <c r="R175" s="45">
        <v>4.9558</v>
      </c>
      <c r="S175" s="45">
        <v>4.34</v>
      </c>
      <c r="T175" s="45">
        <v>6.5331999999999999</v>
      </c>
      <c r="U175" s="45">
        <v>0</v>
      </c>
      <c r="V175" s="45">
        <v>6.5331999999999999</v>
      </c>
      <c r="W175" s="45">
        <v>6.2313000000000001</v>
      </c>
      <c r="X175" s="45">
        <v>10.1838</v>
      </c>
      <c r="Y175" s="45">
        <v>0</v>
      </c>
      <c r="Z175" s="45">
        <v>4.5382999999999996</v>
      </c>
      <c r="AA175" s="45">
        <v>0</v>
      </c>
      <c r="AB175" s="45">
        <v>4.5382999999999996</v>
      </c>
      <c r="AC175" s="45">
        <v>0</v>
      </c>
      <c r="AD175" s="45">
        <v>4.6742999999999997</v>
      </c>
      <c r="AE175" s="45">
        <v>4.34</v>
      </c>
    </row>
    <row r="176" spans="1:31" ht="13.8">
      <c r="A176" s="8">
        <v>45566</v>
      </c>
      <c r="B176" s="45">
        <v>18.066800000000001</v>
      </c>
      <c r="C176" s="45">
        <v>17.251300000000001</v>
      </c>
      <c r="D176" s="45">
        <v>18.311699999999998</v>
      </c>
      <c r="E176" s="45">
        <v>14.613799999999999</v>
      </c>
      <c r="F176" s="45">
        <v>19.3843</v>
      </c>
      <c r="G176" s="45">
        <v>19.829999999999998</v>
      </c>
      <c r="H176" s="45">
        <v>18.736999999999998</v>
      </c>
      <c r="I176" s="45">
        <v>17.251300000000001</v>
      </c>
      <c r="J176" s="45">
        <v>19.2151</v>
      </c>
      <c r="K176" s="45">
        <v>16.598400000000002</v>
      </c>
      <c r="L176" s="45">
        <v>19.854299999999999</v>
      </c>
      <c r="M176" s="45">
        <v>19.829999999999998</v>
      </c>
      <c r="N176" s="45">
        <v>5.6429</v>
      </c>
      <c r="O176" s="45">
        <v>0</v>
      </c>
      <c r="P176" s="45">
        <v>5.6429</v>
      </c>
      <c r="Q176" s="45">
        <v>5.8856000000000002</v>
      </c>
      <c r="R176" s="45">
        <v>5.2366000000000001</v>
      </c>
      <c r="S176" s="45" t="s">
        <v>126</v>
      </c>
      <c r="T176" s="45">
        <v>6.5590000000000002</v>
      </c>
      <c r="U176" s="45">
        <v>0</v>
      </c>
      <c r="V176" s="45">
        <v>6.5590000000000002</v>
      </c>
      <c r="W176" s="45">
        <v>6.5590000000000002</v>
      </c>
      <c r="X176" s="45">
        <v>0</v>
      </c>
      <c r="Y176" s="45">
        <v>0</v>
      </c>
      <c r="Z176" s="45">
        <v>4.9547999999999996</v>
      </c>
      <c r="AA176" s="45">
        <v>0</v>
      </c>
      <c r="AB176" s="45">
        <v>4.9547999999999996</v>
      </c>
      <c r="AC176" s="45">
        <v>4.42</v>
      </c>
      <c r="AD176" s="45">
        <v>5.2366000000000001</v>
      </c>
      <c r="AE176" s="45">
        <v>0</v>
      </c>
    </row>
    <row r="177" spans="1:31" ht="13.8">
      <c r="A177" s="8">
        <v>45597</v>
      </c>
      <c r="B177" s="45">
        <v>14.942399999999999</v>
      </c>
      <c r="C177" s="45">
        <v>16.448799999999999</v>
      </c>
      <c r="D177" s="45">
        <v>14.4285</v>
      </c>
      <c r="E177" s="45">
        <v>15.6493</v>
      </c>
      <c r="F177" s="45">
        <v>13.0801</v>
      </c>
      <c r="G177" s="45">
        <v>14.7</v>
      </c>
      <c r="H177" s="45">
        <v>17.1356</v>
      </c>
      <c r="I177" s="45">
        <v>16.448799999999999</v>
      </c>
      <c r="J177" s="45">
        <v>17.441500000000001</v>
      </c>
      <c r="K177" s="45">
        <v>16.678100000000001</v>
      </c>
      <c r="L177" s="45">
        <v>18.725300000000001</v>
      </c>
      <c r="M177" s="45">
        <v>14.7</v>
      </c>
      <c r="N177" s="45">
        <v>4.5831999999999997</v>
      </c>
      <c r="O177" s="45">
        <v>0</v>
      </c>
      <c r="P177" s="45">
        <v>4.5831999999999997</v>
      </c>
      <c r="Q177" s="45">
        <v>6.4066999999999998</v>
      </c>
      <c r="R177" s="45">
        <v>4.0603999999999996</v>
      </c>
      <c r="S177" s="45" t="s">
        <v>126</v>
      </c>
      <c r="T177" s="45">
        <v>6.4324000000000003</v>
      </c>
      <c r="U177" s="45">
        <v>0</v>
      </c>
      <c r="V177" s="45">
        <v>6.4324000000000003</v>
      </c>
      <c r="W177" s="45">
        <v>6.4324000000000003</v>
      </c>
      <c r="X177" s="45">
        <v>0</v>
      </c>
      <c r="Y177" s="45">
        <v>0</v>
      </c>
      <c r="Z177" s="45">
        <v>4.0739000000000001</v>
      </c>
      <c r="AA177" s="45">
        <v>0</v>
      </c>
      <c r="AB177" s="45">
        <v>4.0739000000000001</v>
      </c>
      <c r="AC177" s="45">
        <v>5.6</v>
      </c>
      <c r="AD177" s="45">
        <v>4.0603999999999996</v>
      </c>
      <c r="AE177" s="45">
        <v>0</v>
      </c>
    </row>
    <row r="178" spans="1:31" ht="13.8">
      <c r="A178" s="8">
        <v>45627</v>
      </c>
      <c r="B178" s="45">
        <v>14.455</v>
      </c>
      <c r="C178" s="45">
        <v>16.002700000000001</v>
      </c>
      <c r="D178" s="45">
        <v>13.7484</v>
      </c>
      <c r="E178" s="45">
        <v>16.821300000000001</v>
      </c>
      <c r="F178" s="45">
        <v>11.9918</v>
      </c>
      <c r="G178" s="45">
        <v>12.888400000000001</v>
      </c>
      <c r="H178" s="45">
        <v>17.09</v>
      </c>
      <c r="I178" s="45">
        <v>16.002700000000001</v>
      </c>
      <c r="J178" s="45">
        <v>17.8142</v>
      </c>
      <c r="K178" s="45">
        <v>18.291599999999999</v>
      </c>
      <c r="L178" s="45">
        <v>17.537199999999999</v>
      </c>
      <c r="M178" s="45">
        <v>14.7</v>
      </c>
      <c r="N178" s="45">
        <v>4.8811999999999998</v>
      </c>
      <c r="O178" s="45">
        <v>0</v>
      </c>
      <c r="P178" s="45">
        <v>4.8811999999999998</v>
      </c>
      <c r="Q178" s="45">
        <v>8.5922000000000001</v>
      </c>
      <c r="R178" s="45">
        <v>4.0719000000000003</v>
      </c>
      <c r="S178" s="45">
        <v>6.05</v>
      </c>
      <c r="T178" s="45">
        <v>6.9913999999999996</v>
      </c>
      <c r="U178" s="45">
        <v>0</v>
      </c>
      <c r="V178" s="45">
        <v>6.9913999999999996</v>
      </c>
      <c r="W178" s="45">
        <v>6.2826000000000004</v>
      </c>
      <c r="X178" s="45">
        <v>8.7627000000000006</v>
      </c>
      <c r="Y178" s="45">
        <v>0</v>
      </c>
      <c r="Z178" s="45">
        <v>4.6364000000000001</v>
      </c>
      <c r="AA178" s="45">
        <v>0</v>
      </c>
      <c r="AB178" s="45">
        <v>4.6364000000000001</v>
      </c>
      <c r="AC178" s="45">
        <v>10.315200000000001</v>
      </c>
      <c r="AD178" s="45">
        <v>3.8942000000000001</v>
      </c>
      <c r="AE178" s="45">
        <v>6.05</v>
      </c>
    </row>
    <row r="179" spans="1:31" ht="13.8">
      <c r="A179" s="8">
        <v>45658</v>
      </c>
      <c r="B179" s="45">
        <v>18.759699999999999</v>
      </c>
      <c r="C179" s="45">
        <v>16.693200000000001</v>
      </c>
      <c r="D179" s="45">
        <v>19.044599999999999</v>
      </c>
      <c r="E179" s="45">
        <v>15.403700000000001</v>
      </c>
      <c r="F179" s="45">
        <v>19.7361</v>
      </c>
      <c r="G179" s="45">
        <v>0</v>
      </c>
      <c r="H179" s="45">
        <v>19.1251</v>
      </c>
      <c r="I179" s="45">
        <v>16.693200000000001</v>
      </c>
      <c r="J179" s="45">
        <v>19.470099999999999</v>
      </c>
      <c r="K179" s="45">
        <v>16.189699999999998</v>
      </c>
      <c r="L179" s="45">
        <v>20.061900000000001</v>
      </c>
      <c r="M179" s="45">
        <v>0</v>
      </c>
      <c r="N179" s="45">
        <v>4.4675000000000002</v>
      </c>
      <c r="O179" s="45">
        <v>0</v>
      </c>
      <c r="P179" s="45">
        <v>4.4675000000000002</v>
      </c>
      <c r="Q179" s="45">
        <v>4.9170999999999996</v>
      </c>
      <c r="R179" s="45">
        <v>4.1772</v>
      </c>
      <c r="S179" s="45" t="s">
        <v>126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4.4675000000000002</v>
      </c>
      <c r="AA179" s="45">
        <v>0</v>
      </c>
      <c r="AB179" s="45">
        <v>4.4675000000000002</v>
      </c>
      <c r="AC179" s="45">
        <v>4.9170999999999996</v>
      </c>
      <c r="AD179" s="45">
        <v>4.1772</v>
      </c>
      <c r="AE179" s="45">
        <v>0</v>
      </c>
    </row>
    <row r="180" spans="1:31" ht="13.8">
      <c r="A180" s="8">
        <v>45689</v>
      </c>
      <c r="B180" s="45">
        <v>14.6014</v>
      </c>
      <c r="C180" s="45">
        <v>18.5669</v>
      </c>
      <c r="D180" s="45">
        <v>13.441000000000001</v>
      </c>
      <c r="E180" s="45">
        <v>12.1465</v>
      </c>
      <c r="F180" s="45">
        <v>16.3813</v>
      </c>
      <c r="G180" s="45">
        <v>8.2799999999999994</v>
      </c>
      <c r="H180" s="45">
        <v>17.067799999999998</v>
      </c>
      <c r="I180" s="45">
        <v>18.5669</v>
      </c>
      <c r="J180" s="45">
        <v>16.466899999999999</v>
      </c>
      <c r="K180" s="45">
        <v>15.9391</v>
      </c>
      <c r="L180" s="45">
        <v>17.240500000000001</v>
      </c>
      <c r="M180" s="45">
        <v>0</v>
      </c>
      <c r="N180" s="45">
        <v>5.2606999999999999</v>
      </c>
      <c r="O180" s="45">
        <v>0</v>
      </c>
      <c r="P180" s="45">
        <v>5.2606999999999999</v>
      </c>
      <c r="Q180" s="45">
        <v>4.8460000000000001</v>
      </c>
      <c r="R180" s="45">
        <v>6.7152000000000003</v>
      </c>
      <c r="S180" s="45">
        <v>8.2799999999999994</v>
      </c>
      <c r="T180" s="45">
        <v>7.4486999999999997</v>
      </c>
      <c r="U180" s="45">
        <v>0</v>
      </c>
      <c r="V180" s="45">
        <v>7.4486999999999997</v>
      </c>
      <c r="W180" s="45">
        <v>6.8986000000000001</v>
      </c>
      <c r="X180" s="45">
        <v>8.532</v>
      </c>
      <c r="Y180" s="45">
        <v>0</v>
      </c>
      <c r="Z180" s="45">
        <v>4.9200999999999997</v>
      </c>
      <c r="AA180" s="45">
        <v>0</v>
      </c>
      <c r="AB180" s="45">
        <v>4.9200999999999997</v>
      </c>
      <c r="AC180" s="45">
        <v>4.5999999999999996</v>
      </c>
      <c r="AD180" s="45">
        <v>5.1332000000000004</v>
      </c>
      <c r="AE180" s="45">
        <v>8.2799999999999994</v>
      </c>
    </row>
    <row r="181" spans="1:31" ht="13.8">
      <c r="A181" s="8">
        <v>45717</v>
      </c>
      <c r="B181" s="45">
        <v>16.294699999999999</v>
      </c>
      <c r="C181" s="45">
        <v>16.724299999999999</v>
      </c>
      <c r="D181" s="45">
        <v>16.162500000000001</v>
      </c>
      <c r="E181" s="45">
        <v>15.6548</v>
      </c>
      <c r="F181" s="45">
        <v>17.4315</v>
      </c>
      <c r="G181" s="45">
        <v>11.1043</v>
      </c>
      <c r="H181" s="45">
        <v>16.857500000000002</v>
      </c>
      <c r="I181" s="45">
        <v>16.724299999999999</v>
      </c>
      <c r="J181" s="45">
        <v>16.902100000000001</v>
      </c>
      <c r="K181" s="45">
        <v>16.031400000000001</v>
      </c>
      <c r="L181" s="45">
        <v>17.941400000000002</v>
      </c>
      <c r="M181" s="45">
        <v>20.0351</v>
      </c>
      <c r="N181" s="45">
        <v>7.6826999999999996</v>
      </c>
      <c r="O181" s="45">
        <v>0</v>
      </c>
      <c r="P181" s="45">
        <v>7.6826999999999996</v>
      </c>
      <c r="Q181" s="45">
        <v>5.7847999999999997</v>
      </c>
      <c r="R181" s="45">
        <v>5.7275</v>
      </c>
      <c r="S181" s="45">
        <v>9.3253000000000004</v>
      </c>
      <c r="T181" s="45">
        <v>6.9409999999999998</v>
      </c>
      <c r="U181" s="45">
        <v>0</v>
      </c>
      <c r="V181" s="45">
        <v>6.9409999999999998</v>
      </c>
      <c r="W181" s="45">
        <v>6</v>
      </c>
      <c r="X181" s="45">
        <v>11.3249</v>
      </c>
      <c r="Y181" s="45">
        <v>0</v>
      </c>
      <c r="Z181" s="45">
        <v>7.7995000000000001</v>
      </c>
      <c r="AA181" s="45">
        <v>0</v>
      </c>
      <c r="AB181" s="45">
        <v>7.7995000000000001</v>
      </c>
      <c r="AC181" s="45">
        <v>5.6</v>
      </c>
      <c r="AD181" s="45">
        <v>5.0328999999999997</v>
      </c>
      <c r="AE181" s="45">
        <v>9.3253000000000004</v>
      </c>
    </row>
    <row r="182" spans="1:31" ht="13.8">
      <c r="A182" s="8">
        <v>45748</v>
      </c>
      <c r="B182" s="45">
        <v>18.071200000000001</v>
      </c>
      <c r="C182" s="45">
        <v>16.445799999999998</v>
      </c>
      <c r="D182" s="45">
        <v>18.3096</v>
      </c>
      <c r="E182" s="45">
        <v>15.0474</v>
      </c>
      <c r="F182" s="45">
        <v>19.0931</v>
      </c>
      <c r="G182" s="45">
        <v>15.3437</v>
      </c>
      <c r="H182" s="45">
        <v>18.570900000000002</v>
      </c>
      <c r="I182" s="45">
        <v>16.445799999999998</v>
      </c>
      <c r="J182" s="45">
        <v>18.897300000000001</v>
      </c>
      <c r="K182" s="45">
        <v>16.263300000000001</v>
      </c>
      <c r="L182" s="45">
        <v>19.5183</v>
      </c>
      <c r="M182" s="45">
        <v>15.3437</v>
      </c>
      <c r="N182" s="45">
        <v>5.8560999999999996</v>
      </c>
      <c r="O182" s="45">
        <v>0</v>
      </c>
      <c r="P182" s="45">
        <v>5.8560999999999996</v>
      </c>
      <c r="Q182" s="45">
        <v>5.3952999999999998</v>
      </c>
      <c r="R182" s="45">
        <v>6.2032999999999996</v>
      </c>
      <c r="S182" s="45" t="s">
        <v>126</v>
      </c>
      <c r="T182" s="45">
        <v>8.2706999999999997</v>
      </c>
      <c r="U182" s="45">
        <v>0</v>
      </c>
      <c r="V182" s="45">
        <v>8.2706999999999997</v>
      </c>
      <c r="W182" s="45">
        <v>6.7011000000000003</v>
      </c>
      <c r="X182" s="45">
        <v>8.6446000000000005</v>
      </c>
      <c r="Y182" s="45">
        <v>0</v>
      </c>
      <c r="Z182" s="45">
        <v>5.2359</v>
      </c>
      <c r="AA182" s="45">
        <v>0</v>
      </c>
      <c r="AB182" s="45">
        <v>5.2359</v>
      </c>
      <c r="AC182" s="45">
        <v>5.2637999999999998</v>
      </c>
      <c r="AD182" s="45">
        <v>5.2089999999999996</v>
      </c>
      <c r="AE182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hidden="1" outlineLevel="1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 hidden="1" outlineLevel="1" collapsed="1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 hidden="1" outlineLevel="1" collapsed="1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 hidden="1" outlineLevel="1" collapsed="1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 hidden="1" outlineLevel="1" collapsed="1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 hidden="1" outlineLevel="1" collapsed="1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 hidden="1" outlineLevel="1" collapsed="1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 hidden="1" outlineLevel="1" collapsed="1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 collapsed="1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  <row r="174" spans="1:19">
      <c r="A174" s="8">
        <v>45505</v>
      </c>
      <c r="B174" s="45">
        <v>35.503700000000002</v>
      </c>
      <c r="C174" s="45">
        <v>36.551699999999997</v>
      </c>
      <c r="D174" s="45">
        <v>35.448</v>
      </c>
      <c r="E174" s="45">
        <v>38.033499999999997</v>
      </c>
      <c r="F174" s="45">
        <v>23.825299999999999</v>
      </c>
      <c r="G174" s="45">
        <v>18.4101</v>
      </c>
      <c r="H174" s="45">
        <v>35.518500000000003</v>
      </c>
      <c r="I174" s="45">
        <v>36.583199999999998</v>
      </c>
      <c r="J174" s="45">
        <v>35.462000000000003</v>
      </c>
      <c r="K174" s="45">
        <v>38.033499999999997</v>
      </c>
      <c r="L174" s="45">
        <v>23.892199999999999</v>
      </c>
      <c r="M174" s="45">
        <v>18.4101</v>
      </c>
      <c r="N174" s="45">
        <v>12.094799999999999</v>
      </c>
      <c r="O174" s="45">
        <v>17.613600000000002</v>
      </c>
      <c r="P174" s="45">
        <v>11.2536</v>
      </c>
      <c r="Q174" s="45">
        <v>0</v>
      </c>
      <c r="R174" s="45">
        <v>11.2536</v>
      </c>
      <c r="S174" s="45" t="s">
        <v>126</v>
      </c>
    </row>
    <row r="175" spans="1:19">
      <c r="A175" s="8">
        <v>45536</v>
      </c>
      <c r="B175" s="45">
        <v>35.491</v>
      </c>
      <c r="C175" s="45">
        <v>35.490600000000001</v>
      </c>
      <c r="D175" s="45">
        <v>35.491</v>
      </c>
      <c r="E175" s="45">
        <v>37.854100000000003</v>
      </c>
      <c r="F175" s="45">
        <v>24.5656</v>
      </c>
      <c r="G175" s="45">
        <v>20.127700000000001</v>
      </c>
      <c r="H175" s="45">
        <v>35.575099999999999</v>
      </c>
      <c r="I175" s="45">
        <v>35.491700000000002</v>
      </c>
      <c r="J175" s="45">
        <v>35.579900000000002</v>
      </c>
      <c r="K175" s="45">
        <v>37.854100000000003</v>
      </c>
      <c r="L175" s="45">
        <v>25.040800000000001</v>
      </c>
      <c r="M175" s="45">
        <v>20.127700000000001</v>
      </c>
      <c r="N175" s="45">
        <v>9.7413000000000007</v>
      </c>
      <c r="O175" s="45">
        <v>34.033000000000001</v>
      </c>
      <c r="P175" s="45">
        <v>9.4283999999999999</v>
      </c>
      <c r="Q175" s="45">
        <v>0</v>
      </c>
      <c r="R175" s="45">
        <v>9.4283999999999999</v>
      </c>
      <c r="S175" s="45">
        <v>0</v>
      </c>
    </row>
    <row r="176" spans="1:19">
      <c r="A176" s="8">
        <v>45566</v>
      </c>
      <c r="B176" s="45">
        <v>35.126300000000001</v>
      </c>
      <c r="C176" s="45">
        <v>34.490400000000001</v>
      </c>
      <c r="D176" s="45">
        <v>35.162799999999997</v>
      </c>
      <c r="E176" s="45">
        <v>37.987900000000003</v>
      </c>
      <c r="F176" s="45">
        <v>25.328700000000001</v>
      </c>
      <c r="G176" s="45">
        <v>19.400500000000001</v>
      </c>
      <c r="H176" s="45">
        <v>35.125900000000001</v>
      </c>
      <c r="I176" s="45">
        <v>34.480600000000003</v>
      </c>
      <c r="J176" s="45">
        <v>35.162799999999997</v>
      </c>
      <c r="K176" s="45">
        <v>37.987900000000003</v>
      </c>
      <c r="L176" s="45">
        <v>25.328700000000001</v>
      </c>
      <c r="M176" s="45">
        <v>19.400500000000001</v>
      </c>
      <c r="N176" s="45">
        <v>38.007199999999997</v>
      </c>
      <c r="O176" s="45">
        <v>38.007199999999997</v>
      </c>
      <c r="P176" s="45">
        <v>0</v>
      </c>
      <c r="Q176" s="45">
        <v>0</v>
      </c>
      <c r="R176" s="45">
        <v>0</v>
      </c>
      <c r="S176" s="45" t="s">
        <v>126</v>
      </c>
    </row>
    <row r="177" spans="1:19">
      <c r="A177" s="8">
        <v>45597</v>
      </c>
      <c r="B177" s="45">
        <v>34.564300000000003</v>
      </c>
      <c r="C177" s="45">
        <v>34.246699999999997</v>
      </c>
      <c r="D177" s="45">
        <v>34.582000000000001</v>
      </c>
      <c r="E177" s="45">
        <v>37.210900000000002</v>
      </c>
      <c r="F177" s="45">
        <v>23.737400000000001</v>
      </c>
      <c r="G177" s="45">
        <v>18.824000000000002</v>
      </c>
      <c r="H177" s="45">
        <v>34.775300000000001</v>
      </c>
      <c r="I177" s="45">
        <v>34.280999999999999</v>
      </c>
      <c r="J177" s="45">
        <v>34.803100000000001</v>
      </c>
      <c r="K177" s="45">
        <v>37.309199999999997</v>
      </c>
      <c r="L177" s="45">
        <v>24.426500000000001</v>
      </c>
      <c r="M177" s="45">
        <v>18.824000000000002</v>
      </c>
      <c r="N177" s="45">
        <v>9.2757000000000005</v>
      </c>
      <c r="O177" s="45">
        <v>7.5152000000000001</v>
      </c>
      <c r="P177" s="45">
        <v>9.2902000000000005</v>
      </c>
      <c r="Q177" s="45">
        <v>5.7775999999999996</v>
      </c>
      <c r="R177" s="45">
        <v>10.772399999999999</v>
      </c>
      <c r="S177" s="45" t="s">
        <v>126</v>
      </c>
    </row>
    <row r="178" spans="1:19">
      <c r="A178" s="8">
        <v>45627</v>
      </c>
      <c r="B178" s="45">
        <v>35.656799999999997</v>
      </c>
      <c r="C178" s="45">
        <v>34.395200000000003</v>
      </c>
      <c r="D178" s="45">
        <v>35.7301</v>
      </c>
      <c r="E178" s="45">
        <v>37.444800000000001</v>
      </c>
      <c r="F178" s="45">
        <v>25.929500000000001</v>
      </c>
      <c r="G178" s="45">
        <v>24.0274</v>
      </c>
      <c r="H178" s="45">
        <v>35.682200000000002</v>
      </c>
      <c r="I178" s="45">
        <v>34.438499999999998</v>
      </c>
      <c r="J178" s="45">
        <v>35.7545</v>
      </c>
      <c r="K178" s="45">
        <v>37.444800000000001</v>
      </c>
      <c r="L178" s="45">
        <v>26.0563</v>
      </c>
      <c r="M178" s="45">
        <v>24.0274</v>
      </c>
      <c r="N178" s="45">
        <v>13.461</v>
      </c>
      <c r="O178" s="45">
        <v>8.1303000000000001</v>
      </c>
      <c r="P178" s="45">
        <v>13.916499999999999</v>
      </c>
      <c r="Q178" s="45">
        <v>0</v>
      </c>
      <c r="R178" s="45">
        <v>13.916499999999999</v>
      </c>
      <c r="S178" s="45">
        <v>0</v>
      </c>
    </row>
    <row r="179" spans="1:19">
      <c r="A179" s="8">
        <v>45658</v>
      </c>
      <c r="B179" s="45">
        <v>34.637999999999998</v>
      </c>
      <c r="C179" s="45">
        <v>35.832299999999996</v>
      </c>
      <c r="D179" s="45">
        <v>34.577100000000002</v>
      </c>
      <c r="E179" s="45">
        <v>37.835799999999999</v>
      </c>
      <c r="F179" s="45">
        <v>24.821300000000001</v>
      </c>
      <c r="G179" s="45">
        <v>21.072800000000001</v>
      </c>
      <c r="H179" s="45">
        <v>34.637099999999997</v>
      </c>
      <c r="I179" s="45">
        <v>35.818100000000001</v>
      </c>
      <c r="J179" s="45">
        <v>34.577100000000002</v>
      </c>
      <c r="K179" s="45">
        <v>37.835799999999999</v>
      </c>
      <c r="L179" s="45">
        <v>24.821300000000001</v>
      </c>
      <c r="M179" s="45">
        <v>21.072800000000001</v>
      </c>
      <c r="N179" s="45">
        <v>40.489800000000002</v>
      </c>
      <c r="O179" s="45">
        <v>40.489800000000002</v>
      </c>
      <c r="P179" s="45">
        <v>0</v>
      </c>
      <c r="Q179" s="45">
        <v>0</v>
      </c>
      <c r="R179" s="45">
        <v>0</v>
      </c>
      <c r="S179" s="45" t="s">
        <v>126</v>
      </c>
    </row>
    <row r="180" spans="1:19">
      <c r="A180" s="8">
        <v>45689</v>
      </c>
      <c r="B180" s="45">
        <v>35.931100000000001</v>
      </c>
      <c r="C180" s="45">
        <v>35.487299999999998</v>
      </c>
      <c r="D180" s="45">
        <v>35.956499999999998</v>
      </c>
      <c r="E180" s="45">
        <v>37.8673</v>
      </c>
      <c r="F180" s="45">
        <v>27.3248</v>
      </c>
      <c r="G180" s="45">
        <v>21.302299999999999</v>
      </c>
      <c r="H180" s="45">
        <v>35.979399999999998</v>
      </c>
      <c r="I180" s="45">
        <v>35.4895</v>
      </c>
      <c r="J180" s="45">
        <v>36.0075</v>
      </c>
      <c r="K180" s="45">
        <v>37.8673</v>
      </c>
      <c r="L180" s="45">
        <v>27.606100000000001</v>
      </c>
      <c r="M180" s="45">
        <v>21.302299999999999</v>
      </c>
      <c r="N180" s="45">
        <v>11.201000000000001</v>
      </c>
      <c r="O180" s="45">
        <v>34.0413</v>
      </c>
      <c r="P180" s="45">
        <v>10.188599999999999</v>
      </c>
      <c r="Q180" s="45">
        <v>0</v>
      </c>
      <c r="R180" s="45">
        <v>10.188599999999999</v>
      </c>
      <c r="S180" s="45">
        <v>0</v>
      </c>
    </row>
    <row r="181" spans="1:19">
      <c r="A181" s="8">
        <v>45717</v>
      </c>
      <c r="B181" s="45">
        <v>36.114899999999999</v>
      </c>
      <c r="C181" s="45">
        <v>35.393500000000003</v>
      </c>
      <c r="D181" s="45">
        <v>36.155900000000003</v>
      </c>
      <c r="E181" s="45">
        <v>38.100099999999998</v>
      </c>
      <c r="F181" s="45">
        <v>27.573599999999999</v>
      </c>
      <c r="G181" s="45">
        <v>22.683700000000002</v>
      </c>
      <c r="H181" s="45">
        <v>36.1126</v>
      </c>
      <c r="I181" s="45">
        <v>35.348300000000002</v>
      </c>
      <c r="J181" s="45">
        <v>36.155900000000003</v>
      </c>
      <c r="K181" s="45">
        <v>38.100099999999998</v>
      </c>
      <c r="L181" s="45">
        <v>27.573599999999999</v>
      </c>
      <c r="M181" s="45">
        <v>22.683700000000002</v>
      </c>
      <c r="N181" s="45">
        <v>50.379399999999997</v>
      </c>
      <c r="O181" s="45">
        <v>50.379399999999997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34.381300000000003</v>
      </c>
      <c r="C182" s="45">
        <v>35.723399999999998</v>
      </c>
      <c r="D182" s="45">
        <v>34.310200000000002</v>
      </c>
      <c r="E182" s="45">
        <v>37.832299999999996</v>
      </c>
      <c r="F182" s="45">
        <v>24.5898</v>
      </c>
      <c r="G182" s="45">
        <v>23.364799999999999</v>
      </c>
      <c r="H182" s="45">
        <v>34.380200000000002</v>
      </c>
      <c r="I182" s="45">
        <v>35.703200000000002</v>
      </c>
      <c r="J182" s="45">
        <v>34.310200000000002</v>
      </c>
      <c r="K182" s="45">
        <v>37.832299999999996</v>
      </c>
      <c r="L182" s="45">
        <v>24.5898</v>
      </c>
      <c r="M182" s="45">
        <v>23.364799999999999</v>
      </c>
      <c r="N182" s="45">
        <v>51.637900000000002</v>
      </c>
      <c r="O182" s="45">
        <v>51.637900000000002</v>
      </c>
      <c r="P182" s="45">
        <v>0</v>
      </c>
      <c r="Q182" s="45">
        <v>0</v>
      </c>
      <c r="R182" s="45">
        <v>0</v>
      </c>
      <c r="S182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 hidden="1" outlineLevel="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 hidden="1" outlineLevel="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 hidden="1" outlineLevel="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 hidden="1" outlineLevel="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 hidden="1" outlineLevel="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 hidden="1" outlineLevel="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 hidden="1" outlineLevel="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 hidden="1" outlineLevel="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 hidden="1" outlineLevel="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  <row r="174" spans="1:21">
      <c r="A174" s="8">
        <v>45505</v>
      </c>
      <c r="B174" s="45">
        <v>14.920199999999999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14.920229412298161</v>
      </c>
    </row>
    <row r="175" spans="1:21">
      <c r="A175" s="8">
        <v>45536</v>
      </c>
      <c r="B175" s="45">
        <v>15.897500000000001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15.897440302729061</v>
      </c>
    </row>
    <row r="176" spans="1:21">
      <c r="A176" s="8">
        <v>45566</v>
      </c>
      <c r="B176" s="45">
        <v>17.557600000000001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17.557559641094265</v>
      </c>
    </row>
    <row r="177" spans="1:21">
      <c r="A177" s="8">
        <v>45597</v>
      </c>
      <c r="B177" s="45">
        <v>15.1403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15.1403</v>
      </c>
    </row>
    <row r="178" spans="1:21">
      <c r="A178" s="8">
        <v>45627</v>
      </c>
      <c r="B178" s="45">
        <v>14.924300000000001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14.924302805969733</v>
      </c>
    </row>
    <row r="179" spans="1:21">
      <c r="A179" s="8">
        <v>45658</v>
      </c>
      <c r="B179" s="45">
        <v>18.346800000000002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18.346874831966915</v>
      </c>
    </row>
    <row r="180" spans="1:21">
      <c r="A180" s="8">
        <v>45689</v>
      </c>
      <c r="B180" s="45">
        <v>13.7721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13.772161743961364</v>
      </c>
    </row>
    <row r="181" spans="1:21">
      <c r="A181" s="8">
        <v>45717</v>
      </c>
      <c r="B181" s="45">
        <v>16.110299999999999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16.110334001774902</v>
      </c>
    </row>
    <row r="182" spans="1:21">
      <c r="A182" s="8">
        <v>45748</v>
      </c>
      <c r="B182" s="45">
        <v>17.674600000000002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17.67451389705824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 hidden="1" outlineLevel="1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 hidden="1" outlineLevel="1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 hidden="1" outlineLevel="1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 hidden="1" outlineLevel="1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 hidden="1" outlineLevel="1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 hidden="1" outlineLevel="1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 hidden="1" outlineLevel="1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 hidden="1" outlineLevel="1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 hidden="1" outlineLevel="1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  <row r="174" spans="1:39">
      <c r="A174" s="8">
        <v>45505</v>
      </c>
      <c r="B174" s="45">
        <v>35.503700000000002</v>
      </c>
      <c r="C174" s="45">
        <v>37.253799999999998</v>
      </c>
      <c r="D174" s="45">
        <v>42.374099999999999</v>
      </c>
      <c r="E174" s="45">
        <v>37.050800000000002</v>
      </c>
      <c r="F174" s="45">
        <v>38.051200000000001</v>
      </c>
      <c r="G174" s="45">
        <v>25.171399999999998</v>
      </c>
      <c r="H174" s="45">
        <v>36.9495</v>
      </c>
      <c r="I174" s="45">
        <v>37.255600000000001</v>
      </c>
      <c r="J174" s="45">
        <v>42.433599999999998</v>
      </c>
      <c r="K174" s="45">
        <v>37.050800000000002</v>
      </c>
      <c r="L174" s="45">
        <v>38.051200000000001</v>
      </c>
      <c r="M174" s="45">
        <v>25.171399999999998</v>
      </c>
      <c r="N174" s="45">
        <v>36.9495</v>
      </c>
      <c r="O174" s="45">
        <v>17.613600000000002</v>
      </c>
      <c r="P174" s="45">
        <v>17.613600000000002</v>
      </c>
      <c r="Q174" s="45">
        <v>0</v>
      </c>
      <c r="R174" s="45" t="s">
        <v>126</v>
      </c>
      <c r="S174" s="45">
        <v>0</v>
      </c>
      <c r="T174" s="45" t="s">
        <v>126</v>
      </c>
      <c r="U174" s="45">
        <v>7.6386000000000003</v>
      </c>
      <c r="V174" s="45">
        <v>0</v>
      </c>
      <c r="W174" s="45">
        <v>7.6386000000000003</v>
      </c>
      <c r="X174" s="45">
        <v>0</v>
      </c>
      <c r="Y174" s="45">
        <v>0</v>
      </c>
      <c r="Z174" s="45">
        <v>7.6386000000000003</v>
      </c>
      <c r="AA174" s="45">
        <v>7.6386000000000003</v>
      </c>
      <c r="AB174" s="45">
        <v>0</v>
      </c>
      <c r="AC174" s="45">
        <v>7.6386000000000003</v>
      </c>
      <c r="AD174" s="45">
        <v>0</v>
      </c>
      <c r="AE174" s="45">
        <v>0</v>
      </c>
      <c r="AF174" s="45">
        <v>7.6386000000000003</v>
      </c>
      <c r="AG174" s="45">
        <v>0</v>
      </c>
      <c r="AH174" s="45">
        <v>0</v>
      </c>
      <c r="AI174" s="45">
        <v>0</v>
      </c>
      <c r="AJ174" s="45" t="s">
        <v>126</v>
      </c>
      <c r="AK174" s="45">
        <v>0</v>
      </c>
      <c r="AL174" s="45" t="s">
        <v>126</v>
      </c>
      <c r="AM174" s="45">
        <v>22.082999999999998</v>
      </c>
    </row>
    <row r="175" spans="1:39">
      <c r="A175" s="8">
        <v>45536</v>
      </c>
      <c r="B175" s="45">
        <v>35.491</v>
      </c>
      <c r="C175" s="45">
        <v>37.279699999999998</v>
      </c>
      <c r="D175" s="45">
        <v>42.759500000000003</v>
      </c>
      <c r="E175" s="45">
        <v>37.059800000000003</v>
      </c>
      <c r="F175" s="45">
        <v>37.898899999999998</v>
      </c>
      <c r="G175" s="45">
        <v>26.3066</v>
      </c>
      <c r="H175" s="45">
        <v>36.320599999999999</v>
      </c>
      <c r="I175" s="45">
        <v>37.279800000000002</v>
      </c>
      <c r="J175" s="45">
        <v>42.7699</v>
      </c>
      <c r="K175" s="45">
        <v>37.059800000000003</v>
      </c>
      <c r="L175" s="45">
        <v>37.898899999999998</v>
      </c>
      <c r="M175" s="45">
        <v>26.3066</v>
      </c>
      <c r="N175" s="45">
        <v>36.320599999999999</v>
      </c>
      <c r="O175" s="45">
        <v>34.033000000000001</v>
      </c>
      <c r="P175" s="45">
        <v>34.033000000000001</v>
      </c>
      <c r="Q175" s="45">
        <v>0</v>
      </c>
      <c r="R175" s="45" t="s">
        <v>126</v>
      </c>
      <c r="S175" s="45">
        <v>0</v>
      </c>
      <c r="T175" s="45" t="s">
        <v>126</v>
      </c>
      <c r="U175" s="45">
        <v>7.9398</v>
      </c>
      <c r="V175" s="45">
        <v>0</v>
      </c>
      <c r="W175" s="45">
        <v>7.9398</v>
      </c>
      <c r="X175" s="45">
        <v>0</v>
      </c>
      <c r="Y175" s="45">
        <v>0</v>
      </c>
      <c r="Z175" s="45">
        <v>7.9398</v>
      </c>
      <c r="AA175" s="45">
        <v>7.9398</v>
      </c>
      <c r="AB175" s="45">
        <v>0</v>
      </c>
      <c r="AC175" s="45">
        <v>7.9398</v>
      </c>
      <c r="AD175" s="45">
        <v>0</v>
      </c>
      <c r="AE175" s="45">
        <v>0</v>
      </c>
      <c r="AF175" s="45">
        <v>7.9398</v>
      </c>
      <c r="AG175" s="45">
        <v>0</v>
      </c>
      <c r="AH175" s="45">
        <v>0</v>
      </c>
      <c r="AI175" s="45">
        <v>0</v>
      </c>
      <c r="AJ175" s="45" t="s">
        <v>126</v>
      </c>
      <c r="AK175" s="45">
        <v>0</v>
      </c>
      <c r="AL175" s="45" t="s">
        <v>126</v>
      </c>
      <c r="AM175" s="45">
        <v>22.228000000000002</v>
      </c>
    </row>
    <row r="176" spans="1:39">
      <c r="A176" s="8">
        <v>45566</v>
      </c>
      <c r="B176" s="45">
        <v>36.360500000000002</v>
      </c>
      <c r="C176" s="45">
        <v>37.788699999999999</v>
      </c>
      <c r="D176" s="45">
        <v>42.040500000000002</v>
      </c>
      <c r="E176" s="45">
        <v>37.701300000000003</v>
      </c>
      <c r="F176" s="45">
        <v>38.0366</v>
      </c>
      <c r="G176" s="45">
        <v>29.735600000000002</v>
      </c>
      <c r="H176" s="45">
        <v>35.2804</v>
      </c>
      <c r="I176" s="45">
        <v>37.788699999999999</v>
      </c>
      <c r="J176" s="45">
        <v>42.0593</v>
      </c>
      <c r="K176" s="45">
        <v>37.701300000000003</v>
      </c>
      <c r="L176" s="45">
        <v>38.0366</v>
      </c>
      <c r="M176" s="45">
        <v>29.735600000000002</v>
      </c>
      <c r="N176" s="45">
        <v>35.2804</v>
      </c>
      <c r="O176" s="45">
        <v>38.007199999999997</v>
      </c>
      <c r="P176" s="45">
        <v>38.007199999999997</v>
      </c>
      <c r="Q176" s="45" t="s">
        <v>126</v>
      </c>
      <c r="R176" s="45" t="s">
        <v>126</v>
      </c>
      <c r="S176" s="45" t="s">
        <v>126</v>
      </c>
      <c r="T176" s="45" t="s">
        <v>126</v>
      </c>
      <c r="U176" s="45">
        <v>8.3644999999999996</v>
      </c>
      <c r="V176" s="45">
        <v>0</v>
      </c>
      <c r="W176" s="45">
        <v>8.3644999999999996</v>
      </c>
      <c r="X176" s="45">
        <v>0</v>
      </c>
      <c r="Y176" s="45">
        <v>7</v>
      </c>
      <c r="Z176" s="45">
        <v>8.3788</v>
      </c>
      <c r="AA176" s="45">
        <v>8.3644999999999996</v>
      </c>
      <c r="AB176" s="45">
        <v>0</v>
      </c>
      <c r="AC176" s="45">
        <v>8.3644999999999996</v>
      </c>
      <c r="AD176" s="45">
        <v>0</v>
      </c>
      <c r="AE176" s="45">
        <v>7</v>
      </c>
      <c r="AF176" s="45">
        <v>8.3788</v>
      </c>
      <c r="AG176" s="45">
        <v>0</v>
      </c>
      <c r="AH176" s="45">
        <v>0</v>
      </c>
      <c r="AI176" s="45" t="s">
        <v>126</v>
      </c>
      <c r="AJ176" s="45" t="s">
        <v>126</v>
      </c>
      <c r="AK176" s="45" t="s">
        <v>126</v>
      </c>
      <c r="AL176" s="45" t="s">
        <v>126</v>
      </c>
      <c r="AM176" s="45">
        <v>22.201899999999998</v>
      </c>
    </row>
    <row r="177" spans="1:39">
      <c r="A177" s="8">
        <v>45597</v>
      </c>
      <c r="B177" s="45">
        <v>35.725000000000001</v>
      </c>
      <c r="C177" s="45">
        <v>37.120399999999997</v>
      </c>
      <c r="D177" s="45">
        <v>42.048699999999997</v>
      </c>
      <c r="E177" s="45">
        <v>37.023200000000003</v>
      </c>
      <c r="F177" s="45">
        <v>37.490400000000001</v>
      </c>
      <c r="G177" s="45">
        <v>26.409500000000001</v>
      </c>
      <c r="H177" s="45">
        <v>34.849699999999999</v>
      </c>
      <c r="I177" s="45">
        <v>37.121600000000001</v>
      </c>
      <c r="J177" s="45">
        <v>42.121400000000001</v>
      </c>
      <c r="K177" s="45">
        <v>37.023200000000003</v>
      </c>
      <c r="L177" s="45">
        <v>37.490400000000001</v>
      </c>
      <c r="M177" s="45">
        <v>26.409500000000001</v>
      </c>
      <c r="N177" s="45">
        <v>34.849699999999999</v>
      </c>
      <c r="O177" s="45">
        <v>7.5152000000000001</v>
      </c>
      <c r="P177" s="45">
        <v>7.5152000000000001</v>
      </c>
      <c r="Q177" s="45">
        <v>0</v>
      </c>
      <c r="R177" s="45">
        <v>0</v>
      </c>
      <c r="S177" s="45">
        <v>0</v>
      </c>
      <c r="T177" s="45" t="s">
        <v>126</v>
      </c>
      <c r="U177" s="45">
        <v>8.2835000000000001</v>
      </c>
      <c r="V177" s="45">
        <v>0</v>
      </c>
      <c r="W177" s="45">
        <v>8.2835000000000001</v>
      </c>
      <c r="X177" s="45">
        <v>0</v>
      </c>
      <c r="Y177" s="45">
        <v>0</v>
      </c>
      <c r="Z177" s="45">
        <v>8.2835000000000001</v>
      </c>
      <c r="AA177" s="45">
        <v>8.2835000000000001</v>
      </c>
      <c r="AB177" s="45">
        <v>0</v>
      </c>
      <c r="AC177" s="45">
        <v>8.2835000000000001</v>
      </c>
      <c r="AD177" s="45">
        <v>0</v>
      </c>
      <c r="AE177" s="45">
        <v>0</v>
      </c>
      <c r="AF177" s="45">
        <v>8.2835000000000001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 t="s">
        <v>126</v>
      </c>
      <c r="AM177" s="45">
        <v>18.969100000000001</v>
      </c>
    </row>
    <row r="178" spans="1:39">
      <c r="A178" s="8">
        <v>45627</v>
      </c>
      <c r="B178" s="45">
        <v>36.456899999999997</v>
      </c>
      <c r="C178" s="45">
        <v>37.504300000000001</v>
      </c>
      <c r="D178" s="45">
        <v>41.0886</v>
      </c>
      <c r="E178" s="45">
        <v>37.4315</v>
      </c>
      <c r="F178" s="45">
        <v>37.688000000000002</v>
      </c>
      <c r="G178" s="45">
        <v>30.525400000000001</v>
      </c>
      <c r="H178" s="45">
        <v>36.445900000000002</v>
      </c>
      <c r="I178" s="45">
        <v>37.505800000000001</v>
      </c>
      <c r="J178" s="45">
        <v>41.176200000000001</v>
      </c>
      <c r="K178" s="45">
        <v>37.4315</v>
      </c>
      <c r="L178" s="45">
        <v>37.688000000000002</v>
      </c>
      <c r="M178" s="45">
        <v>30.525400000000001</v>
      </c>
      <c r="N178" s="45">
        <v>36.445900000000002</v>
      </c>
      <c r="O178" s="45">
        <v>8.1303000000000001</v>
      </c>
      <c r="P178" s="45">
        <v>8.1303000000000001</v>
      </c>
      <c r="Q178" s="45">
        <v>0</v>
      </c>
      <c r="R178" s="45" t="s">
        <v>126</v>
      </c>
      <c r="S178" s="45">
        <v>0</v>
      </c>
      <c r="T178" s="45" t="s">
        <v>126</v>
      </c>
      <c r="U178" s="45">
        <v>9.6057000000000006</v>
      </c>
      <c r="V178" s="45">
        <v>0</v>
      </c>
      <c r="W178" s="45">
        <v>9.6057000000000006</v>
      </c>
      <c r="X178" s="45">
        <v>0</v>
      </c>
      <c r="Y178" s="45">
        <v>0</v>
      </c>
      <c r="Z178" s="45">
        <v>9.6057000000000006</v>
      </c>
      <c r="AA178" s="45">
        <v>9.6057000000000006</v>
      </c>
      <c r="AB178" s="45">
        <v>0</v>
      </c>
      <c r="AC178" s="45">
        <v>9.6057000000000006</v>
      </c>
      <c r="AD178" s="45">
        <v>0</v>
      </c>
      <c r="AE178" s="45">
        <v>0</v>
      </c>
      <c r="AF178" s="45">
        <v>9.6057000000000006</v>
      </c>
      <c r="AG178" s="45">
        <v>0</v>
      </c>
      <c r="AH178" s="45">
        <v>0</v>
      </c>
      <c r="AI178" s="45">
        <v>0</v>
      </c>
      <c r="AJ178" s="45" t="s">
        <v>126</v>
      </c>
      <c r="AK178" s="45">
        <v>0</v>
      </c>
      <c r="AL178" s="45" t="s">
        <v>126</v>
      </c>
      <c r="AM178" s="45">
        <v>19.3752</v>
      </c>
    </row>
    <row r="179" spans="1:39">
      <c r="A179" s="8">
        <v>45658</v>
      </c>
      <c r="B179" s="45">
        <v>35.982500000000002</v>
      </c>
      <c r="C179" s="45">
        <v>37.9392</v>
      </c>
      <c r="D179" s="45">
        <v>41.046799999999998</v>
      </c>
      <c r="E179" s="45">
        <v>37.872399999999999</v>
      </c>
      <c r="F179" s="45">
        <v>37.984299999999998</v>
      </c>
      <c r="G179" s="45">
        <v>34.868400000000001</v>
      </c>
      <c r="H179" s="45">
        <v>36.771000000000001</v>
      </c>
      <c r="I179" s="45">
        <v>37.939</v>
      </c>
      <c r="J179" s="45">
        <v>41.049399999999999</v>
      </c>
      <c r="K179" s="45">
        <v>37.872399999999999</v>
      </c>
      <c r="L179" s="45">
        <v>37.984299999999998</v>
      </c>
      <c r="M179" s="45">
        <v>34.868400000000001</v>
      </c>
      <c r="N179" s="45">
        <v>36.771000000000001</v>
      </c>
      <c r="O179" s="45">
        <v>40.489800000000002</v>
      </c>
      <c r="P179" s="45">
        <v>40.489800000000002</v>
      </c>
      <c r="Q179" s="45" t="s">
        <v>126</v>
      </c>
      <c r="R179" s="45" t="s">
        <v>126</v>
      </c>
      <c r="S179" s="45" t="s">
        <v>126</v>
      </c>
      <c r="T179" s="45" t="s">
        <v>126</v>
      </c>
      <c r="U179" s="45">
        <v>10.982200000000001</v>
      </c>
      <c r="V179" s="45">
        <v>0</v>
      </c>
      <c r="W179" s="45">
        <v>10.982200000000001</v>
      </c>
      <c r="X179" s="45">
        <v>0</v>
      </c>
      <c r="Y179" s="45">
        <v>0</v>
      </c>
      <c r="Z179" s="45">
        <v>10.982200000000001</v>
      </c>
      <c r="AA179" s="45">
        <v>10.982200000000001</v>
      </c>
      <c r="AB179" s="45">
        <v>0</v>
      </c>
      <c r="AC179" s="45">
        <v>10.982200000000001</v>
      </c>
      <c r="AD179" s="45">
        <v>0</v>
      </c>
      <c r="AE179" s="45">
        <v>0</v>
      </c>
      <c r="AF179" s="45">
        <v>10.982200000000001</v>
      </c>
      <c r="AG179" s="45">
        <v>0</v>
      </c>
      <c r="AH179" s="45">
        <v>0</v>
      </c>
      <c r="AI179" s="45" t="s">
        <v>126</v>
      </c>
      <c r="AJ179" s="45" t="s">
        <v>126</v>
      </c>
      <c r="AK179" s="45" t="s">
        <v>126</v>
      </c>
      <c r="AL179" s="45" t="s">
        <v>126</v>
      </c>
      <c r="AM179" s="45">
        <v>21.774100000000001</v>
      </c>
    </row>
    <row r="180" spans="1:39">
      <c r="A180" s="8">
        <v>45689</v>
      </c>
      <c r="B180" s="45">
        <v>36.788499999999999</v>
      </c>
      <c r="C180" s="45">
        <v>37.870399999999997</v>
      </c>
      <c r="D180" s="45">
        <v>41.382599999999996</v>
      </c>
      <c r="E180" s="45">
        <v>37.795499999999997</v>
      </c>
      <c r="F180" s="45">
        <v>37.942799999999998</v>
      </c>
      <c r="G180" s="45">
        <v>34.161299999999997</v>
      </c>
      <c r="H180" s="45">
        <v>36.436799999999998</v>
      </c>
      <c r="I180" s="45">
        <v>37.870600000000003</v>
      </c>
      <c r="J180" s="45">
        <v>41.399900000000002</v>
      </c>
      <c r="K180" s="45">
        <v>37.795499999999997</v>
      </c>
      <c r="L180" s="45">
        <v>37.942799999999998</v>
      </c>
      <c r="M180" s="45">
        <v>34.161299999999997</v>
      </c>
      <c r="N180" s="45">
        <v>36.436799999999998</v>
      </c>
      <c r="O180" s="45">
        <v>34.0413</v>
      </c>
      <c r="P180" s="45">
        <v>34.0413</v>
      </c>
      <c r="Q180" s="45">
        <v>0</v>
      </c>
      <c r="R180" s="45" t="s">
        <v>126</v>
      </c>
      <c r="S180" s="45">
        <v>0</v>
      </c>
      <c r="T180" s="45" t="s">
        <v>126</v>
      </c>
      <c r="U180" s="45">
        <v>8.0555000000000003</v>
      </c>
      <c r="V180" s="45">
        <v>0</v>
      </c>
      <c r="W180" s="45">
        <v>8.0555000000000003</v>
      </c>
      <c r="X180" s="45">
        <v>0</v>
      </c>
      <c r="Y180" s="45">
        <v>19.899999999999999</v>
      </c>
      <c r="Z180" s="45">
        <v>8.0534999999999997</v>
      </c>
      <c r="AA180" s="45">
        <v>8.0555000000000003</v>
      </c>
      <c r="AB180" s="45">
        <v>0</v>
      </c>
      <c r="AC180" s="45">
        <v>8.0555000000000003</v>
      </c>
      <c r="AD180" s="45">
        <v>0</v>
      </c>
      <c r="AE180" s="45">
        <v>19.899999999999999</v>
      </c>
      <c r="AF180" s="45">
        <v>8.0534999999999997</v>
      </c>
      <c r="AG180" s="45">
        <v>0</v>
      </c>
      <c r="AH180" s="45">
        <v>0</v>
      </c>
      <c r="AI180" s="45">
        <v>0</v>
      </c>
      <c r="AJ180" s="45" t="s">
        <v>126</v>
      </c>
      <c r="AK180" s="45">
        <v>0</v>
      </c>
      <c r="AL180" s="45" t="s">
        <v>126</v>
      </c>
      <c r="AM180" s="45">
        <v>21.173100000000002</v>
      </c>
    </row>
    <row r="181" spans="1:39">
      <c r="A181" s="8">
        <v>45717</v>
      </c>
      <c r="B181" s="45">
        <v>36.99</v>
      </c>
      <c r="C181" s="45">
        <v>38.041400000000003</v>
      </c>
      <c r="D181" s="45">
        <v>41.790500000000002</v>
      </c>
      <c r="E181" s="45">
        <v>37.9621</v>
      </c>
      <c r="F181" s="45">
        <v>38.138300000000001</v>
      </c>
      <c r="G181" s="45">
        <v>34.157400000000003</v>
      </c>
      <c r="H181" s="45">
        <v>35.629600000000003</v>
      </c>
      <c r="I181" s="45">
        <v>38.040199999999999</v>
      </c>
      <c r="J181" s="45">
        <v>41.750700000000002</v>
      </c>
      <c r="K181" s="45">
        <v>37.9621</v>
      </c>
      <c r="L181" s="45">
        <v>38.138300000000001</v>
      </c>
      <c r="M181" s="45">
        <v>34.157400000000003</v>
      </c>
      <c r="N181" s="45">
        <v>35.629600000000003</v>
      </c>
      <c r="O181" s="45">
        <v>50.379399999999997</v>
      </c>
      <c r="P181" s="45">
        <v>50.379399999999997</v>
      </c>
      <c r="Q181" s="45" t="s">
        <v>126</v>
      </c>
      <c r="R181" s="45" t="s">
        <v>126</v>
      </c>
      <c r="S181" s="45" t="s">
        <v>126</v>
      </c>
      <c r="T181" s="45" t="s">
        <v>126</v>
      </c>
      <c r="U181" s="45">
        <v>8.0000999999999998</v>
      </c>
      <c r="V181" s="45">
        <v>0</v>
      </c>
      <c r="W181" s="45">
        <v>8.0000999999999998</v>
      </c>
      <c r="X181" s="45">
        <v>0</v>
      </c>
      <c r="Y181" s="45">
        <v>0</v>
      </c>
      <c r="Z181" s="45">
        <v>8.0000999999999998</v>
      </c>
      <c r="AA181" s="45">
        <v>8.0000999999999998</v>
      </c>
      <c r="AB181" s="45">
        <v>0</v>
      </c>
      <c r="AC181" s="45">
        <v>8.0000999999999998</v>
      </c>
      <c r="AD181" s="45">
        <v>0</v>
      </c>
      <c r="AE181" s="45">
        <v>0</v>
      </c>
      <c r="AF181" s="45">
        <v>8.0000999999999998</v>
      </c>
      <c r="AG181" s="45">
        <v>0</v>
      </c>
      <c r="AH181" s="45">
        <v>0</v>
      </c>
      <c r="AI181" s="45" t="s">
        <v>126</v>
      </c>
      <c r="AJ181" s="45" t="s">
        <v>126</v>
      </c>
      <c r="AK181" s="45" t="s">
        <v>126</v>
      </c>
      <c r="AL181" s="45" t="s">
        <v>126</v>
      </c>
      <c r="AM181" s="45">
        <v>21.445799999999998</v>
      </c>
    </row>
    <row r="182" spans="1:39">
      <c r="A182" s="8">
        <v>45748</v>
      </c>
      <c r="B182" s="45">
        <v>35.803400000000003</v>
      </c>
      <c r="C182" s="45">
        <v>37.776600000000002</v>
      </c>
      <c r="D182" s="45">
        <v>41.017299999999999</v>
      </c>
      <c r="E182" s="45">
        <v>37.702199999999998</v>
      </c>
      <c r="F182" s="45">
        <v>37.969000000000001</v>
      </c>
      <c r="G182" s="45">
        <v>33.302999999999997</v>
      </c>
      <c r="H182" s="45">
        <v>32.316600000000001</v>
      </c>
      <c r="I182" s="45">
        <v>37.776000000000003</v>
      </c>
      <c r="J182" s="45">
        <v>40.997199999999999</v>
      </c>
      <c r="K182" s="45">
        <v>37.702199999999998</v>
      </c>
      <c r="L182" s="45">
        <v>37.969000000000001</v>
      </c>
      <c r="M182" s="45">
        <v>33.302999999999997</v>
      </c>
      <c r="N182" s="45">
        <v>32.316600000000001</v>
      </c>
      <c r="O182" s="45">
        <v>51.637900000000002</v>
      </c>
      <c r="P182" s="45">
        <v>51.637900000000002</v>
      </c>
      <c r="Q182" s="45" t="s">
        <v>126</v>
      </c>
      <c r="R182" s="45" t="s">
        <v>126</v>
      </c>
      <c r="S182" s="45" t="s">
        <v>126</v>
      </c>
      <c r="T182" s="45" t="s">
        <v>126</v>
      </c>
      <c r="U182" s="45">
        <v>8.1866000000000003</v>
      </c>
      <c r="V182" s="45">
        <v>0</v>
      </c>
      <c r="W182" s="45">
        <v>8.1866000000000003</v>
      </c>
      <c r="X182" s="45">
        <v>0</v>
      </c>
      <c r="Y182" s="45">
        <v>0</v>
      </c>
      <c r="Z182" s="45">
        <v>8.1866000000000003</v>
      </c>
      <c r="AA182" s="45">
        <v>8.1866000000000003</v>
      </c>
      <c r="AB182" s="45">
        <v>0</v>
      </c>
      <c r="AC182" s="45">
        <v>8.1866000000000003</v>
      </c>
      <c r="AD182" s="45">
        <v>0</v>
      </c>
      <c r="AE182" s="45">
        <v>0</v>
      </c>
      <c r="AF182" s="45">
        <v>8.1866000000000003</v>
      </c>
      <c r="AG182" s="45">
        <v>0</v>
      </c>
      <c r="AH182" s="45">
        <v>0</v>
      </c>
      <c r="AI182" s="45" t="s">
        <v>126</v>
      </c>
      <c r="AJ182" s="45" t="s">
        <v>126</v>
      </c>
      <c r="AK182" s="45" t="s">
        <v>126</v>
      </c>
      <c r="AL182" s="45" t="s">
        <v>126</v>
      </c>
      <c r="AM182" s="45">
        <v>21.6005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 hidden="1" outlineLevel="1" collapsed="1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 hidden="1" outlineLevel="1" collapsed="1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 collapsed="1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  <row r="174" spans="1:16">
      <c r="A174" s="8">
        <v>45505</v>
      </c>
      <c r="B174" s="45">
        <v>8.1052999999999997</v>
      </c>
      <c r="C174" s="45">
        <v>7.3337000000000003</v>
      </c>
      <c r="D174" s="45">
        <v>8.2248999999999999</v>
      </c>
      <c r="E174" s="45">
        <v>11.946199999999999</v>
      </c>
      <c r="F174" s="45">
        <v>0</v>
      </c>
      <c r="G174" s="45">
        <v>8.3140999999999998</v>
      </c>
      <c r="H174" s="45">
        <v>7.3337000000000003</v>
      </c>
      <c r="I174" s="45">
        <v>8.4747000000000003</v>
      </c>
      <c r="J174" s="45">
        <v>11.946199999999999</v>
      </c>
      <c r="K174" s="45">
        <v>0</v>
      </c>
      <c r="L174" s="45">
        <v>0.55189999999999995</v>
      </c>
      <c r="M174" s="45">
        <v>9.4799999999999995E-2</v>
      </c>
      <c r="N174" s="45">
        <v>0.55189999999999995</v>
      </c>
      <c r="O174" s="45">
        <v>0</v>
      </c>
      <c r="P174" s="45">
        <v>0</v>
      </c>
    </row>
    <row r="175" spans="1:16">
      <c r="A175" s="8">
        <v>45536</v>
      </c>
      <c r="B175" s="45">
        <v>8.4266000000000005</v>
      </c>
      <c r="C175" s="45">
        <v>8.8755000000000006</v>
      </c>
      <c r="D175" s="45">
        <v>8.1096000000000004</v>
      </c>
      <c r="E175" s="45">
        <v>12.768700000000001</v>
      </c>
      <c r="F175" s="45">
        <v>10</v>
      </c>
      <c r="G175" s="45">
        <v>8.6801999999999992</v>
      </c>
      <c r="H175" s="45">
        <v>8.8755000000000006</v>
      </c>
      <c r="I175" s="45">
        <v>8.4388000000000005</v>
      </c>
      <c r="J175" s="45">
        <v>12.768700000000001</v>
      </c>
      <c r="K175" s="45">
        <v>10</v>
      </c>
      <c r="L175" s="45">
        <v>1.4108000000000001</v>
      </c>
      <c r="M175" s="45">
        <v>0.1</v>
      </c>
      <c r="N175" s="45">
        <v>1.4108000000000001</v>
      </c>
      <c r="O175" s="45">
        <v>0</v>
      </c>
      <c r="P175" s="45">
        <v>0</v>
      </c>
    </row>
    <row r="176" spans="1:16">
      <c r="A176" s="8">
        <v>45566</v>
      </c>
      <c r="B176" s="45">
        <v>8.6007999999999996</v>
      </c>
      <c r="C176" s="45">
        <v>8.3229000000000006</v>
      </c>
      <c r="D176" s="45">
        <v>8.5813000000000006</v>
      </c>
      <c r="E176" s="45">
        <v>12.9503</v>
      </c>
      <c r="F176" s="45">
        <v>0</v>
      </c>
      <c r="G176" s="45">
        <v>8.6325000000000003</v>
      </c>
      <c r="H176" s="45">
        <v>8.3327000000000009</v>
      </c>
      <c r="I176" s="45">
        <v>8.6179000000000006</v>
      </c>
      <c r="J176" s="45">
        <v>12.9503</v>
      </c>
      <c r="K176" s="45">
        <v>0</v>
      </c>
      <c r="L176" s="45">
        <v>0.28939999999999999</v>
      </c>
      <c r="M176" s="45">
        <v>0.1</v>
      </c>
      <c r="N176" s="45">
        <v>0.3</v>
      </c>
      <c r="O176" s="45">
        <v>0</v>
      </c>
      <c r="P176" s="45">
        <v>0</v>
      </c>
    </row>
    <row r="177" spans="1:16">
      <c r="A177" s="8">
        <v>45597</v>
      </c>
      <c r="B177" s="45">
        <v>8.3142999999999994</v>
      </c>
      <c r="C177" s="45">
        <v>9.4504000000000001</v>
      </c>
      <c r="D177" s="45">
        <v>8.0885999999999996</v>
      </c>
      <c r="E177" s="45">
        <v>11.160399999999999</v>
      </c>
      <c r="F177" s="45">
        <v>0</v>
      </c>
      <c r="G177" s="45">
        <v>8.6472999999999995</v>
      </c>
      <c r="H177" s="45">
        <v>9.4504000000000001</v>
      </c>
      <c r="I177" s="45">
        <v>8.4761000000000006</v>
      </c>
      <c r="J177" s="45">
        <v>11.160399999999999</v>
      </c>
      <c r="K177" s="45">
        <v>0</v>
      </c>
      <c r="L177" s="45">
        <v>1.3883000000000001</v>
      </c>
      <c r="M177" s="45">
        <v>0.1</v>
      </c>
      <c r="N177" s="45">
        <v>1.3883000000000001</v>
      </c>
      <c r="O177" s="45">
        <v>0</v>
      </c>
      <c r="P177" s="45">
        <v>0</v>
      </c>
    </row>
    <row r="178" spans="1:16">
      <c r="A178" s="8">
        <v>45627</v>
      </c>
      <c r="B178" s="45">
        <v>8.5401000000000007</v>
      </c>
      <c r="C178" s="45">
        <v>9.56</v>
      </c>
      <c r="D178" s="45">
        <v>8.2483000000000004</v>
      </c>
      <c r="E178" s="45">
        <v>13</v>
      </c>
      <c r="F178" s="45">
        <v>0</v>
      </c>
      <c r="G178" s="45">
        <v>9.2199000000000009</v>
      </c>
      <c r="H178" s="45">
        <v>9.5761000000000003</v>
      </c>
      <c r="I178" s="45">
        <v>9.0959000000000003</v>
      </c>
      <c r="J178" s="45">
        <v>13</v>
      </c>
      <c r="K178" s="45">
        <v>0</v>
      </c>
      <c r="L178" s="45">
        <v>0.80430000000000001</v>
      </c>
      <c r="M178" s="45">
        <v>0.1</v>
      </c>
      <c r="N178" s="45">
        <v>0.8075</v>
      </c>
      <c r="O178" s="45">
        <v>0</v>
      </c>
      <c r="P178" s="45">
        <v>0</v>
      </c>
    </row>
    <row r="179" spans="1:16">
      <c r="A179" s="8">
        <v>45658</v>
      </c>
      <c r="B179" s="45">
        <v>9.6402999999999999</v>
      </c>
      <c r="C179" s="45">
        <v>8.8214000000000006</v>
      </c>
      <c r="D179" s="45">
        <v>9.7834000000000003</v>
      </c>
      <c r="E179" s="45">
        <v>13</v>
      </c>
      <c r="F179" s="45">
        <v>0</v>
      </c>
      <c r="G179" s="45">
        <v>9.9253999999999998</v>
      </c>
      <c r="H179" s="45">
        <v>8.8278999999999996</v>
      </c>
      <c r="I179" s="45">
        <v>10.125999999999999</v>
      </c>
      <c r="J179" s="45">
        <v>13</v>
      </c>
      <c r="K179" s="45">
        <v>0</v>
      </c>
      <c r="L179" s="45">
        <v>0.6694</v>
      </c>
      <c r="M179" s="45">
        <v>0.1</v>
      </c>
      <c r="N179" s="45">
        <v>0.67149999999999999</v>
      </c>
      <c r="O179" s="45">
        <v>0</v>
      </c>
      <c r="P179" s="45">
        <v>0</v>
      </c>
    </row>
    <row r="180" spans="1:16">
      <c r="A180" s="8">
        <v>45689</v>
      </c>
      <c r="B180" s="45">
        <v>8.8340999999999994</v>
      </c>
      <c r="C180" s="45">
        <v>8.734</v>
      </c>
      <c r="D180" s="45">
        <v>8.8484999999999996</v>
      </c>
      <c r="E180" s="45">
        <v>12.9285</v>
      </c>
      <c r="F180" s="45">
        <v>0</v>
      </c>
      <c r="G180" s="45">
        <v>9.2019000000000002</v>
      </c>
      <c r="H180" s="45">
        <v>8.734</v>
      </c>
      <c r="I180" s="45">
        <v>9.3256999999999994</v>
      </c>
      <c r="J180" s="45">
        <v>12.9285</v>
      </c>
      <c r="K180" s="45">
        <v>0</v>
      </c>
      <c r="L180" s="45">
        <v>0.29330000000000001</v>
      </c>
      <c r="M180" s="45">
        <v>0.1</v>
      </c>
      <c r="N180" s="45">
        <v>0.29330000000000001</v>
      </c>
      <c r="O180" s="45">
        <v>0</v>
      </c>
      <c r="P180" s="45">
        <v>0</v>
      </c>
    </row>
    <row r="181" spans="1:16">
      <c r="A181" s="8">
        <v>45717</v>
      </c>
      <c r="B181" s="45">
        <v>8.9731000000000005</v>
      </c>
      <c r="C181" s="45">
        <v>8.5688999999999993</v>
      </c>
      <c r="D181" s="45">
        <v>9.0351999999999997</v>
      </c>
      <c r="E181" s="45">
        <v>14.325799999999999</v>
      </c>
      <c r="F181" s="45">
        <v>0</v>
      </c>
      <c r="G181" s="45">
        <v>10.0198</v>
      </c>
      <c r="H181" s="45">
        <v>8.5754000000000001</v>
      </c>
      <c r="I181" s="45">
        <v>10.3057</v>
      </c>
      <c r="J181" s="45">
        <v>14.325799999999999</v>
      </c>
      <c r="K181" s="45">
        <v>0</v>
      </c>
      <c r="L181" s="45">
        <v>0.6774</v>
      </c>
      <c r="M181" s="45">
        <v>0.1</v>
      </c>
      <c r="N181" s="45">
        <v>0.67800000000000005</v>
      </c>
      <c r="O181" s="45">
        <v>0</v>
      </c>
      <c r="P181" s="45">
        <v>0</v>
      </c>
    </row>
    <row r="182" spans="1:16">
      <c r="A182" s="8">
        <v>45748</v>
      </c>
      <c r="B182" s="45">
        <v>7.6395</v>
      </c>
      <c r="C182" s="45">
        <v>9.0208999999999993</v>
      </c>
      <c r="D182" s="45">
        <v>7.3930999999999996</v>
      </c>
      <c r="E182" s="45">
        <v>9.3053000000000008</v>
      </c>
      <c r="F182" s="45">
        <v>0</v>
      </c>
      <c r="G182" s="45">
        <v>9.5381999999999998</v>
      </c>
      <c r="H182" s="45">
        <v>9.0304000000000002</v>
      </c>
      <c r="I182" s="45">
        <v>9.6585999999999999</v>
      </c>
      <c r="J182" s="45">
        <v>9.3053000000000008</v>
      </c>
      <c r="K182" s="45">
        <v>0</v>
      </c>
      <c r="L182" s="45">
        <v>0.62980000000000003</v>
      </c>
      <c r="M182" s="45">
        <v>0.1</v>
      </c>
      <c r="N182" s="45">
        <v>0.63019999999999998</v>
      </c>
      <c r="O182" s="45">
        <v>0</v>
      </c>
      <c r="P182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hidden="1" outlineLevel="1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 hidden="1" outlineLevel="1" collapsed="1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 hidden="1" outlineLevel="1" collapsed="1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 hidden="1" outlineLevel="1" collapsed="1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 hidden="1" outlineLevel="1" collapsed="1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 hidden="1" outlineLevel="1" collapsed="1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 hidden="1" outlineLevel="1" collapsed="1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 hidden="1" outlineLevel="1" collapsed="1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 hidden="1" outlineLevel="1" collapsed="1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 collapsed="1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  <row r="174" spans="1:16">
      <c r="A174" s="8">
        <v>45505</v>
      </c>
      <c r="B174" s="45">
        <v>8.4896999999999991</v>
      </c>
      <c r="C174" s="45">
        <v>3.9327000000000001</v>
      </c>
      <c r="D174" s="45">
        <v>8.6052</v>
      </c>
      <c r="E174" s="45">
        <v>9.8285999999999998</v>
      </c>
      <c r="F174" s="45">
        <v>10.559799999999999</v>
      </c>
      <c r="G174" s="45">
        <v>11.2277</v>
      </c>
      <c r="H174" s="45">
        <v>4.8589000000000002</v>
      </c>
      <c r="I174" s="45">
        <v>11.5749</v>
      </c>
      <c r="J174" s="45">
        <v>12.189500000000001</v>
      </c>
      <c r="K174" s="45">
        <v>12.5846</v>
      </c>
      <c r="L174" s="45">
        <v>0.74409999999999998</v>
      </c>
      <c r="M174" s="45">
        <v>0.02</v>
      </c>
      <c r="N174" s="45">
        <v>0.76549999999999996</v>
      </c>
      <c r="O174" s="45">
        <v>0.83140000000000003</v>
      </c>
      <c r="P174" s="45">
        <v>2.9740000000000002</v>
      </c>
    </row>
    <row r="175" spans="1:16">
      <c r="A175" s="8">
        <v>45536</v>
      </c>
      <c r="B175" s="45">
        <v>8.5710999999999995</v>
      </c>
      <c r="C175" s="45">
        <v>3.7246999999999999</v>
      </c>
      <c r="D175" s="45">
        <v>8.8108000000000004</v>
      </c>
      <c r="E175" s="45">
        <v>9.6881000000000004</v>
      </c>
      <c r="F175" s="45">
        <v>14.135300000000001</v>
      </c>
      <c r="G175" s="45">
        <v>10.9979</v>
      </c>
      <c r="H175" s="45">
        <v>4.7770999999999999</v>
      </c>
      <c r="I175" s="45">
        <v>11.411099999999999</v>
      </c>
      <c r="J175" s="45">
        <v>12.0542</v>
      </c>
      <c r="K175" s="45">
        <v>14.238300000000001</v>
      </c>
      <c r="L175" s="45">
        <v>0.98199999999999998</v>
      </c>
      <c r="M175" s="45">
        <v>2.47E-2</v>
      </c>
      <c r="N175" s="45">
        <v>1.0806</v>
      </c>
      <c r="O175" s="45">
        <v>0.91910000000000003</v>
      </c>
      <c r="P175" s="45">
        <v>0.36359999999999998</v>
      </c>
    </row>
    <row r="176" spans="1:16">
      <c r="A176" s="8">
        <v>45566</v>
      </c>
      <c r="B176" s="45">
        <v>8.5632999999999999</v>
      </c>
      <c r="C176" s="45">
        <v>3.3016000000000001</v>
      </c>
      <c r="D176" s="45">
        <v>8.5624000000000002</v>
      </c>
      <c r="E176" s="45">
        <v>11.0082</v>
      </c>
      <c r="F176" s="45">
        <v>13.508100000000001</v>
      </c>
      <c r="G176" s="45">
        <v>11.106400000000001</v>
      </c>
      <c r="H176" s="45">
        <v>4.7171000000000003</v>
      </c>
      <c r="I176" s="45">
        <v>11.4535</v>
      </c>
      <c r="J176" s="45">
        <v>12.3094</v>
      </c>
      <c r="K176" s="45">
        <v>13.9796</v>
      </c>
      <c r="L176" s="45">
        <v>0.90649999999999997</v>
      </c>
      <c r="M176" s="45">
        <v>1.84E-2</v>
      </c>
      <c r="N176" s="45">
        <v>1.0047999999999999</v>
      </c>
      <c r="O176" s="45">
        <v>1.0412999999999999</v>
      </c>
      <c r="P176" s="45">
        <v>0.91300000000000003</v>
      </c>
    </row>
    <row r="177" spans="1:16">
      <c r="A177" s="8">
        <v>45597</v>
      </c>
      <c r="B177" s="45">
        <v>7.8893000000000004</v>
      </c>
      <c r="C177" s="45">
        <v>4.1894999999999998</v>
      </c>
      <c r="D177" s="45">
        <v>7.7893999999999997</v>
      </c>
      <c r="E177" s="45">
        <v>9.5662000000000003</v>
      </c>
      <c r="F177" s="45">
        <v>11.295999999999999</v>
      </c>
      <c r="G177" s="45">
        <v>11.4153</v>
      </c>
      <c r="H177" s="45">
        <v>5.2503000000000002</v>
      </c>
      <c r="I177" s="45">
        <v>11.5944</v>
      </c>
      <c r="J177" s="45">
        <v>11.9339</v>
      </c>
      <c r="K177" s="45">
        <v>13.9657</v>
      </c>
      <c r="L177" s="45">
        <v>0.85729999999999995</v>
      </c>
      <c r="M177" s="45">
        <v>1.78E-2</v>
      </c>
      <c r="N177" s="45">
        <v>0.85309999999999997</v>
      </c>
      <c r="O177" s="45">
        <v>1.2594000000000001</v>
      </c>
      <c r="P177" s="45">
        <v>0.72960000000000003</v>
      </c>
    </row>
    <row r="178" spans="1:16">
      <c r="A178" s="8">
        <v>45627</v>
      </c>
      <c r="B178" s="45">
        <v>8.1325000000000003</v>
      </c>
      <c r="C178" s="45">
        <v>3.8321999999999998</v>
      </c>
      <c r="D178" s="45">
        <v>7.9280999999999997</v>
      </c>
      <c r="E178" s="45">
        <v>9.8218999999999994</v>
      </c>
      <c r="F178" s="45">
        <v>11.464700000000001</v>
      </c>
      <c r="G178" s="45">
        <v>10.926500000000001</v>
      </c>
      <c r="H178" s="45">
        <v>4.6614000000000004</v>
      </c>
      <c r="I178" s="45">
        <v>11.2418</v>
      </c>
      <c r="J178" s="45">
        <v>11.8461</v>
      </c>
      <c r="K178" s="45">
        <v>14.012499999999999</v>
      </c>
      <c r="L178" s="45">
        <v>1.0987</v>
      </c>
      <c r="M178" s="45">
        <v>2.0899999999999998E-2</v>
      </c>
      <c r="N178" s="45">
        <v>1.1691</v>
      </c>
      <c r="O178" s="45">
        <v>1.1185</v>
      </c>
      <c r="P178" s="45">
        <v>0.93340000000000001</v>
      </c>
    </row>
    <row r="179" spans="1:16">
      <c r="A179" s="8">
        <v>45658</v>
      </c>
      <c r="B179" s="45">
        <v>8.8824000000000005</v>
      </c>
      <c r="C179" s="45">
        <v>3.5741999999999998</v>
      </c>
      <c r="D179" s="45">
        <v>8.7797999999999998</v>
      </c>
      <c r="E179" s="45">
        <v>10.2738</v>
      </c>
      <c r="F179" s="45">
        <v>11.281700000000001</v>
      </c>
      <c r="G179" s="45">
        <v>10.815899999999999</v>
      </c>
      <c r="H179" s="45">
        <v>4.9004000000000003</v>
      </c>
      <c r="I179" s="45">
        <v>10.636699999999999</v>
      </c>
      <c r="J179" s="45">
        <v>12.342000000000001</v>
      </c>
      <c r="K179" s="45">
        <v>14.0009</v>
      </c>
      <c r="L179" s="45">
        <v>1.0251999999999999</v>
      </c>
      <c r="M179" s="45">
        <v>2.41E-2</v>
      </c>
      <c r="N179" s="45">
        <v>1.0794999999999999</v>
      </c>
      <c r="O179" s="45">
        <v>1.2094</v>
      </c>
      <c r="P179" s="45">
        <v>1.0578000000000001</v>
      </c>
    </row>
    <row r="180" spans="1:16">
      <c r="A180" s="8">
        <v>45689</v>
      </c>
      <c r="B180" s="45">
        <v>8.6037999999999997</v>
      </c>
      <c r="C180" s="45">
        <v>3.8188</v>
      </c>
      <c r="D180" s="45">
        <v>8.4731000000000005</v>
      </c>
      <c r="E180" s="45">
        <v>10.170999999999999</v>
      </c>
      <c r="F180" s="45">
        <v>11.071400000000001</v>
      </c>
      <c r="G180" s="45">
        <v>11.3949</v>
      </c>
      <c r="H180" s="45">
        <v>4.9096000000000002</v>
      </c>
      <c r="I180" s="45">
        <v>11.4955</v>
      </c>
      <c r="J180" s="45">
        <v>12.3247</v>
      </c>
      <c r="K180" s="45">
        <v>14.053599999999999</v>
      </c>
      <c r="L180" s="45">
        <v>0.77849999999999997</v>
      </c>
      <c r="M180" s="45">
        <v>2.3099999999999999E-2</v>
      </c>
      <c r="N180" s="45">
        <v>0.7268</v>
      </c>
      <c r="O180" s="45">
        <v>1.3183</v>
      </c>
      <c r="P180" s="45">
        <v>1.1464000000000001</v>
      </c>
    </row>
    <row r="181" spans="1:16">
      <c r="A181" s="8">
        <v>45717</v>
      </c>
      <c r="B181" s="45">
        <v>8.5593000000000004</v>
      </c>
      <c r="C181" s="45">
        <v>3.9578000000000002</v>
      </c>
      <c r="D181" s="45">
        <v>8.4260999999999999</v>
      </c>
      <c r="E181" s="45">
        <v>10.1982</v>
      </c>
      <c r="F181" s="45">
        <v>11.2209</v>
      </c>
      <c r="G181" s="45">
        <v>11.2813</v>
      </c>
      <c r="H181" s="45">
        <v>4.9156000000000004</v>
      </c>
      <c r="I181" s="45">
        <v>11.5055</v>
      </c>
      <c r="J181" s="45">
        <v>12.0345</v>
      </c>
      <c r="K181" s="45">
        <v>14.290800000000001</v>
      </c>
      <c r="L181" s="45">
        <v>1.161</v>
      </c>
      <c r="M181" s="45">
        <v>2.6100000000000002E-2</v>
      </c>
      <c r="N181" s="45">
        <v>1.2327999999999999</v>
      </c>
      <c r="O181" s="45">
        <v>1.0886</v>
      </c>
      <c r="P181" s="45">
        <v>1.1671</v>
      </c>
    </row>
    <row r="182" spans="1:16">
      <c r="A182" s="8">
        <v>45748</v>
      </c>
      <c r="B182" s="45">
        <v>9.5135000000000005</v>
      </c>
      <c r="C182" s="45">
        <v>3.9581</v>
      </c>
      <c r="D182" s="45">
        <v>9.5919000000000008</v>
      </c>
      <c r="E182" s="45">
        <v>10.7981</v>
      </c>
      <c r="F182" s="45">
        <v>11.1325</v>
      </c>
      <c r="G182" s="45">
        <v>11.731</v>
      </c>
      <c r="H182" s="45">
        <v>4.8955000000000002</v>
      </c>
      <c r="I182" s="45">
        <v>12.0581</v>
      </c>
      <c r="J182" s="45">
        <v>12.2925</v>
      </c>
      <c r="K182" s="45">
        <v>14.459300000000001</v>
      </c>
      <c r="L182" s="45">
        <v>1.2164999999999999</v>
      </c>
      <c r="M182" s="45">
        <v>2.6100000000000002E-2</v>
      </c>
      <c r="N182" s="45">
        <v>1.2915000000000001</v>
      </c>
      <c r="O182" s="45">
        <v>1.2971999999999999</v>
      </c>
      <c r="P182" s="45">
        <v>1.2184999999999999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216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hidden="1" outlineLevel="1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 hidden="1" outlineLevel="1" collapsed="1">
      <c r="A162" s="49">
        <v>45139</v>
      </c>
      <c r="B162" s="146">
        <v>0</v>
      </c>
      <c r="C162" s="146">
        <v>3</v>
      </c>
      <c r="D162" s="19">
        <v>162</v>
      </c>
    </row>
    <row r="163" spans="1:4" hidden="1" outlineLevel="1" collapsed="1">
      <c r="A163" s="49">
        <v>45170</v>
      </c>
      <c r="B163" s="146">
        <v>0</v>
      </c>
      <c r="C163" s="146">
        <v>3</v>
      </c>
      <c r="D163" s="19">
        <v>158</v>
      </c>
    </row>
    <row r="164" spans="1:4" hidden="1" outlineLevel="1" collapsed="1">
      <c r="A164" s="49">
        <v>45200</v>
      </c>
      <c r="B164" s="146">
        <v>0</v>
      </c>
      <c r="C164" s="146">
        <v>3</v>
      </c>
      <c r="D164" s="19">
        <v>158</v>
      </c>
    </row>
    <row r="165" spans="1:4" hidden="1" outlineLevel="1" collapsed="1">
      <c r="A165" s="49">
        <v>45231</v>
      </c>
      <c r="B165" s="146">
        <v>0</v>
      </c>
      <c r="C165" s="146">
        <v>3</v>
      </c>
      <c r="D165" s="19">
        <v>158</v>
      </c>
    </row>
    <row r="166" spans="1:4" hidden="1" outlineLevel="1" collapsed="1">
      <c r="A166" s="49">
        <v>45261</v>
      </c>
      <c r="B166" s="146">
        <v>0</v>
      </c>
      <c r="C166" s="146">
        <v>3</v>
      </c>
      <c r="D166" s="19">
        <v>165</v>
      </c>
    </row>
    <row r="167" spans="1:4" hidden="1" outlineLevel="1" collapsed="1">
      <c r="A167" s="49">
        <v>45292</v>
      </c>
      <c r="B167" s="146">
        <v>0</v>
      </c>
      <c r="C167" s="146">
        <v>3</v>
      </c>
      <c r="D167" s="19">
        <v>165</v>
      </c>
    </row>
    <row r="168" spans="1:4" hidden="1" outlineLevel="1" collapsed="1">
      <c r="A168" s="49">
        <v>45323</v>
      </c>
      <c r="B168" s="146">
        <v>0</v>
      </c>
      <c r="C168" s="146">
        <v>3</v>
      </c>
      <c r="D168" s="19">
        <v>165</v>
      </c>
    </row>
    <row r="169" spans="1:4" hidden="1" outlineLevel="1" collapsed="1">
      <c r="A169" s="49">
        <v>45352</v>
      </c>
      <c r="B169" s="146">
        <v>0</v>
      </c>
      <c r="C169" s="146">
        <v>3</v>
      </c>
      <c r="D169" s="19">
        <v>167</v>
      </c>
    </row>
    <row r="170" spans="1:4" collapsed="1">
      <c r="A170" s="49">
        <v>45383</v>
      </c>
      <c r="B170" s="146">
        <v>0</v>
      </c>
      <c r="C170" s="146">
        <v>3</v>
      </c>
      <c r="D170" s="19">
        <v>167</v>
      </c>
    </row>
    <row r="171" spans="1:4">
      <c r="A171" s="49">
        <v>45413</v>
      </c>
      <c r="B171" s="146">
        <v>0</v>
      </c>
      <c r="C171" s="146">
        <v>3</v>
      </c>
      <c r="D171" s="19">
        <v>167</v>
      </c>
    </row>
    <row r="172" spans="1:4">
      <c r="A172" s="49">
        <v>45444</v>
      </c>
      <c r="B172" s="146">
        <v>0</v>
      </c>
      <c r="C172" s="146">
        <v>3</v>
      </c>
      <c r="D172" s="19">
        <v>167</v>
      </c>
    </row>
    <row r="173" spans="1:4">
      <c r="A173" s="49">
        <v>45474</v>
      </c>
      <c r="B173" s="146">
        <v>0</v>
      </c>
      <c r="C173" s="146">
        <v>3</v>
      </c>
      <c r="D173" s="19">
        <v>167</v>
      </c>
    </row>
    <row r="174" spans="1:4">
      <c r="A174" s="49">
        <v>45505</v>
      </c>
      <c r="B174" s="146">
        <v>0</v>
      </c>
      <c r="C174" s="146">
        <v>3</v>
      </c>
      <c r="D174" s="19">
        <v>167</v>
      </c>
    </row>
    <row r="175" spans="1:4">
      <c r="A175" s="49">
        <v>45536</v>
      </c>
      <c r="B175" s="146">
        <v>0</v>
      </c>
      <c r="C175" s="146">
        <v>3</v>
      </c>
      <c r="D175" s="19">
        <v>168</v>
      </c>
    </row>
    <row r="176" spans="1:4">
      <c r="A176" s="49">
        <v>45566</v>
      </c>
      <c r="B176" s="146">
        <v>0</v>
      </c>
      <c r="C176" s="146">
        <v>3</v>
      </c>
      <c r="D176" s="19">
        <v>168</v>
      </c>
    </row>
    <row r="177" spans="1:4">
      <c r="A177" s="49">
        <v>45597</v>
      </c>
      <c r="B177" s="146">
        <v>0</v>
      </c>
      <c r="C177" s="146">
        <v>3</v>
      </c>
      <c r="D177" s="19">
        <v>168</v>
      </c>
    </row>
    <row r="178" spans="1:4">
      <c r="A178" s="49">
        <v>45627</v>
      </c>
      <c r="B178" s="146">
        <v>0</v>
      </c>
      <c r="C178" s="146">
        <v>3</v>
      </c>
      <c r="D178" s="19">
        <v>167</v>
      </c>
    </row>
    <row r="179" spans="1:4">
      <c r="A179" s="49">
        <v>45658</v>
      </c>
      <c r="B179" s="146">
        <v>0</v>
      </c>
      <c r="C179" s="146">
        <v>3</v>
      </c>
      <c r="D179" s="19">
        <v>167</v>
      </c>
    </row>
    <row r="180" spans="1:4">
      <c r="A180" s="49">
        <v>45689</v>
      </c>
      <c r="B180" s="146">
        <v>0</v>
      </c>
      <c r="C180" s="146">
        <v>3</v>
      </c>
      <c r="D180" s="19">
        <v>167</v>
      </c>
    </row>
    <row r="181" spans="1:4">
      <c r="A181" s="49">
        <v>45717</v>
      </c>
      <c r="B181" s="146">
        <v>0</v>
      </c>
      <c r="C181" s="146">
        <v>3</v>
      </c>
      <c r="D181" s="19">
        <v>167</v>
      </c>
    </row>
    <row r="182" spans="1:4">
      <c r="A182" s="49">
        <v>45748</v>
      </c>
      <c r="B182" s="146">
        <v>0</v>
      </c>
      <c r="C182" s="146">
        <v>3</v>
      </c>
      <c r="D182" s="19">
        <v>167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167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45748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229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816832.86752873997</v>
      </c>
      <c r="C11" s="81">
        <f>IF(ISERROR(VLOOKUP($A$6,'Кредити НФК'!$A$10:$M$200,2,0)),"–",VLOOKUP($A$6,'Кредити НФК'!$A$10:$M$200,2,0))</f>
        <v>8685.3354725400004</v>
      </c>
      <c r="D11" s="82">
        <f t="shared" ref="D11:D16" si="0">IF(ISERROR(C11/B11*100),"–",C11/B11*100)</f>
        <v>1.0632940737089538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18.083221963154898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-1.3957865486824659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-0.39901116076870835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568991.63896480005</v>
      </c>
      <c r="C12" s="81">
        <f>IF(ISERROR(VLOOKUP($A$6,'Кредити НФК'!$A$10:$M$200,6,0)),"–",VLOOKUP($A$6,'Кредити НФК'!$A$10:$M$200,6,0))</f>
        <v>5397.8580889300001</v>
      </c>
      <c r="D12" s="82">
        <f t="shared" si="0"/>
        <v>0.94867089765161428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27.02322687517524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4.7923088771451887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3.7411913127063627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247841.22856394001</v>
      </c>
      <c r="C13" s="81">
        <f>IF(ISERROR(VLOOKUP($A$6,'Кредити НФК'!$A$10:$M$200,10,0)),"–",VLOOKUP($A$6,'Кредити НФК'!$A$10:$M$200,10,0))</f>
        <v>3287.4773836099998</v>
      </c>
      <c r="D13" s="82">
        <f t="shared" si="0"/>
        <v>1.3264449190550518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5.8509263459161076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-10.111270802461121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-6.5243157754329673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313023.99799017998</v>
      </c>
      <c r="C14" s="81">
        <f>IF(ISERROR(VLOOKUP($A$6,'Кредити ДГ'!$A$10:$M$200,2,0)),"–",VLOOKUP($A$6,'Кредити ДГ'!$A$10:$M$200,2,0))</f>
        <v>6247.9929169899997</v>
      </c>
      <c r="D14" s="82">
        <f t="shared" si="0"/>
        <v>1.9960108353053521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27.255108034398262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7.6158161502023631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1.7235889667766457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302531.75057251001</v>
      </c>
      <c r="C15" s="81">
        <f>IF(ISERROR(VLOOKUP($A$6,'Кредити ДГ'!$A$10:$M$200,6,0)),"–",VLOOKUP($A$6,'Кредити ДГ'!$A$10:$M$200,6,0))</f>
        <v>6167.8854812899999</v>
      </c>
      <c r="D15" s="82">
        <f t="shared" si="0"/>
        <v>2.0387564180017188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27.983680377077903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7.8876547302680393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1.7693400612162691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10492.24741767</v>
      </c>
      <c r="C16" s="88">
        <f>IF(ISERROR(VLOOKUP($A$6,'Кредити ДГ'!$A$10:$M$200,10,0)),"–",VLOOKUP($A$6,'Кредити ДГ'!$A$10:$M$200,10,0))</f>
        <v>80.107435699999996</v>
      </c>
      <c r="D16" s="89">
        <f t="shared" si="0"/>
        <v>0.76349167638852111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-11.524572535305097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-9.8695372084190751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-1.6796422113521459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1217183.2390689801</v>
      </c>
      <c r="C18" s="81">
        <f>IF(ISERROR(VLOOKUP($A$6,'Депозити НФК'!$A$10:$S$200,2,0)),"–",VLOOKUP($A$6,'Депозити НФК'!$A$10:$S$200,2,0))</f>
        <v>8835.6604980400007</v>
      </c>
      <c r="D18" s="82">
        <f>IF(ISERROR(C18/B18*100),"–",C18/B18*100)</f>
        <v>0.72591046396583403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10.002491590805036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-2.5909973967176683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1.1098350152788612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904124.78066096036</v>
      </c>
      <c r="C19" s="81">
        <f>IF(ISERROR(VLOOKUP($A$6,'Депозити НФК'!$A$10:$S$200,8,0)),"–",VLOOKUP($A$6,'Депозити НФК'!$A$10:$S$200,8,0))</f>
        <v>6978.4228374600007</v>
      </c>
      <c r="D19" s="82">
        <f t="shared" ref="D19:D23" si="1">IF(ISERROR(C19/B19*100),"–",C19/B19*100)</f>
        <v>0.77184289013275631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12.615041708465682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-4.3352025082919283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2.7802828473747212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313058.45840802003</v>
      </c>
      <c r="C20" s="81">
        <f>IF(ISERROR(VLOOKUP($A$6,'Депозити НФК'!$A$10:$S$200,14,0)),"–",VLOOKUP($A$6,'Депозити НФК'!$A$10:$S$200,14,0))</f>
        <v>1857.23766058</v>
      </c>
      <c r="D20" s="82">
        <f t="shared" si="1"/>
        <v>0.59325586346540971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1.1825885037764436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4.5729884087014199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-4.7093630301973093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1413823.5465283697</v>
      </c>
      <c r="C21" s="81">
        <f>IF(ISERROR(VLOOKUP($A$6,'Депозити ДГ'!$A$10:$S$200,2,0)),"–",VLOOKUP($A$6,'Депозити ДГ'!$A$10:$S$200,2,0))</f>
        <v>24535.380949210001</v>
      </c>
      <c r="D21" s="82">
        <f t="shared" si="1"/>
        <v>1.7353920161717773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15.393001979389979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0.87695370952178564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2.7131829086285819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913499.64493157982</v>
      </c>
      <c r="C22" s="81">
        <f>IF(ISERROR(VLOOKUP($A$6,'Депозити ДГ'!$A$10:$S$200,8,0)),"–",VLOOKUP($A$6,'Депозити ДГ'!$A$10:$S$200,8,0))</f>
        <v>18015.446639409998</v>
      </c>
      <c r="D22" s="82">
        <f t="shared" si="1"/>
        <v>1.9721350456309523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15.14691531649224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0.82752065803587982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2.8423609217984165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500323.90159679</v>
      </c>
      <c r="C23" s="88">
        <f>IF(ISERROR(VLOOKUP($A$6,'Депозити ДГ'!$A$10:$S$200,14,0)),"–",VLOOKUP($A$6,'Депозити ДГ'!$A$10:$S$200,14,0))</f>
        <v>6519.9343097999999</v>
      </c>
      <c r="D23" s="89">
        <f t="shared" si="1"/>
        <v>1.30314268196893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16.078473269536303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1.0137961585664641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2.3579281836844501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15.2905</v>
      </c>
      <c r="F28" s="83">
        <f>IF(ISERROR(VLOOKUP($A$6,'% ставки за кредитами НФК'!$A$10:$S$200,2,0)),"–",VLOOKUP($A$6,'% ставки за кредитами НФК'!$A$10:$S$200,2,0))</f>
        <v>18.071200000000001</v>
      </c>
      <c r="G28" s="83">
        <f>IF(ISERROR(IF(F28=0,"–",F28-E28)),"–",IF(F28=0,"–",F28-E28))</f>
        <v>2.7807000000000013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16.611699999999999</v>
      </c>
      <c r="F29" s="83">
        <f>IF(ISERROR(VLOOKUP($A$6,'% ставки за кредитами НФК'!$A$10:$S$200,8,0)),"–",VLOOKUP($A$6,'% ставки за кредитами НФК'!$A$10:$S$200,8,0))</f>
        <v>18.570900000000002</v>
      </c>
      <c r="G29" s="83">
        <f t="shared" ref="G29:G37" si="2">IF(ISERROR(IF(F29=0,"–",F29-E29)),"–",IF(F29=0,"–",F29-E29))</f>
        <v>1.9592000000000027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16.614100000000001</v>
      </c>
      <c r="F30" s="83">
        <f>IF(ISERROR(VLOOKUP($A$6,'% ставки за кредитами НФК'!$A$10:$S$200,10,0)),"–",VLOOKUP($A$6,'% ставки за кредитами НФК'!$A$10:$S$200,10,0))</f>
        <v>18.897300000000001</v>
      </c>
      <c r="G30" s="83">
        <f t="shared" si="2"/>
        <v>2.2832000000000008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6.3094000000000001</v>
      </c>
      <c r="F31" s="83">
        <f>IF(ISERROR(VLOOKUP($A$6,'% ставки за кредитами НФК'!$A$10:$S$200,14,0)),"–",VLOOKUP($A$6,'% ставки за кредитами НФК'!$A$10:$S$200,14,0))</f>
        <v>5.8560999999999996</v>
      </c>
      <c r="G31" s="83">
        <f t="shared" si="2"/>
        <v>-0.45330000000000048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6.3108000000000004</v>
      </c>
      <c r="F32" s="83">
        <f>IF(ISERROR(VLOOKUP($A$6,'% ставки за кредитами НФК'!$A$10:$S$200,16,0)),"–",VLOOKUP($A$6,'% ставки за кредитами НФК'!$A$10:$S$200,16,0))</f>
        <v>5.8560999999999996</v>
      </c>
      <c r="G32" s="83">
        <f t="shared" si="2"/>
        <v>-0.45470000000000077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28.378900000000002</v>
      </c>
      <c r="F33" s="83">
        <f>IF(ISERROR(VLOOKUP($A$6,'% ставки за кредитами ДГ'!$A$10:$S$200,2,0)),"–",VLOOKUP($A$6,'% ставки за кредитами ДГ'!$A$10:$S$200,2,0))</f>
        <v>34.381300000000003</v>
      </c>
      <c r="G33" s="83">
        <f t="shared" si="2"/>
        <v>6.0024000000000015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28.3947</v>
      </c>
      <c r="F34" s="83">
        <f>IF(ISERROR(VLOOKUP($A$6,'% ставки за кредитами ДГ'!$A$10:$S$200,8,0)),"–",VLOOKUP($A$6,'% ставки за кредитами ДГ'!$A$10:$S$200,8,0))</f>
        <v>34.380200000000002</v>
      </c>
      <c r="G34" s="83">
        <f t="shared" si="2"/>
        <v>5.9855000000000018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34.479599999999998</v>
      </c>
      <c r="F35" s="83">
        <f>IF(ISERROR(VLOOKUP($A$6,'% ставки за кредитами ДГ'!$A$10:$S$200,10,0)),"–",VLOOKUP($A$6,'% ставки за кредитами ДГ'!$A$10:$S$200,10,0))</f>
        <v>34.310200000000002</v>
      </c>
      <c r="G35" s="83">
        <f t="shared" si="2"/>
        <v>-0.169399999999996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13.567</v>
      </c>
      <c r="F36" s="83">
        <f>IF(ISERROR(VLOOKUP($A$6,'% ставки за кредитами ДГ'!$A$10:$S$200,14,0)),"–",VLOOKUP($A$6,'% ставки за кредитами ДГ'!$A$10:$S$200,14,0))</f>
        <v>51.637900000000002</v>
      </c>
      <c r="G36" s="83">
        <f t="shared" si="2"/>
        <v>38.070900000000002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7.8761000000000001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8.6957000000000004</v>
      </c>
      <c r="F39" s="83">
        <f>IF(ISERROR(VLOOKUP($A$6,'% ставки за депозитами НФК'!$A$10:$P$200,2,0)),"–",VLOOKUP($A$6,'% ставки за депозитами НФК'!$A$10:$P$200,2,0))</f>
        <v>7.6395</v>
      </c>
      <c r="G39" s="83">
        <f>IF(ISERROR(IF(F39=0,"–",F39-E39)),"–",IF(F39=0,"–",F39-E39))</f>
        <v>-1.0562000000000005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9.6890999999999998</v>
      </c>
      <c r="F40" s="83">
        <f>IF(ISERROR(VLOOKUP($A$6,'% ставки за депозитами НФК'!$A$10:$P$200,7,0)),"–",VLOOKUP($A$6,'% ставки за депозитами НФК'!$A$10:$P$200,7,0))</f>
        <v>9.5381999999999998</v>
      </c>
      <c r="G40" s="83">
        <f t="shared" ref="G40:G44" si="3">IF(ISERROR(IF(F40=0,"–",F40-E40)),"–",IF(F40=0,"–",F40-E40))</f>
        <v>-0.15090000000000003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0.76100000000000001</v>
      </c>
      <c r="F41" s="83">
        <f>IF(ISERROR(VLOOKUP($A$6,'% ставки за депозитами НФК'!$A$10:$P$200,12,0)),"–",VLOOKUP($A$6,'% ставки за депозитами НФК'!$A$10:$P$200,12,0))</f>
        <v>0.62980000000000003</v>
      </c>
      <c r="G41" s="83">
        <f t="shared" si="3"/>
        <v>-0.13119999999999998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8.0541999999999998</v>
      </c>
      <c r="F42" s="83">
        <f>IF(ISERROR(VLOOKUP($A$6,'% ставки за депозитами ДГ'!$A$10:$P$200,2,0)),"–",VLOOKUP($A$6,'% ставки за депозитами ДГ'!$A$10:$P$200,2,0))</f>
        <v>9.5135000000000005</v>
      </c>
      <c r="G42" s="83">
        <f t="shared" si="3"/>
        <v>1.4593000000000007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10.428900000000001</v>
      </c>
      <c r="F43" s="83">
        <f>IF(ISERROR(VLOOKUP($A$6,'% ставки за депозитами ДГ'!$A$10:$P$200,7,0)),"–",VLOOKUP($A$6,'% ставки за депозитами ДГ'!$A$10:$P$200,7,0))</f>
        <v>11.731</v>
      </c>
      <c r="G43" s="83">
        <f t="shared" si="3"/>
        <v>1.3020999999999994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1.0068999999999999</v>
      </c>
      <c r="F44" s="90">
        <f>IF(ISERROR(VLOOKUP($A$6,'% ставки за депозитами ДГ'!$A$10:$P$200,12,0)),"–",VLOOKUP($A$6,'% ставки за депозитами ДГ'!$A$10:$P$200,12,0))</f>
        <v>1.2164999999999999</v>
      </c>
      <c r="G44" s="90">
        <f t="shared" si="3"/>
        <v>0.20960000000000001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167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  <row r="174" spans="20:31"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</row>
    <row r="175" spans="20:31"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</row>
    <row r="176" spans="20:31"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</row>
    <row r="177" spans="20:31"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</row>
    <row r="178" spans="20:31"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</row>
    <row r="179" spans="20:31"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</row>
    <row r="180" spans="20:31"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</row>
    <row r="181" spans="20:31"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</row>
    <row r="182" spans="20:31"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8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267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43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1152</v>
      </c>
      <c r="E11" s="161">
        <v>39</v>
      </c>
    </row>
    <row r="12" spans="1:16" s="1" customFormat="1">
      <c r="A12" s="153">
        <v>29</v>
      </c>
      <c r="B12" s="155" t="s">
        <v>219</v>
      </c>
      <c r="C12" s="154">
        <v>300119</v>
      </c>
      <c r="D12" s="160">
        <v>32</v>
      </c>
      <c r="E12" s="161">
        <v>2</v>
      </c>
    </row>
    <row r="13" spans="1:16" s="1" customFormat="1">
      <c r="A13" s="153">
        <v>36</v>
      </c>
      <c r="B13" s="155" t="s">
        <v>265</v>
      </c>
      <c r="C13" s="154">
        <v>300335</v>
      </c>
      <c r="D13" s="160">
        <v>325</v>
      </c>
      <c r="E13" s="161">
        <v>14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257</v>
      </c>
      <c r="C15" s="154">
        <v>305299</v>
      </c>
      <c r="D15" s="160">
        <v>1105</v>
      </c>
      <c r="E15" s="161">
        <v>34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15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94</v>
      </c>
      <c r="E17" s="161">
        <v>1</v>
      </c>
    </row>
    <row r="18" spans="1:5" s="1" customFormat="1">
      <c r="A18" s="153">
        <v>72</v>
      </c>
      <c r="B18" s="155" t="s">
        <v>231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251</v>
      </c>
      <c r="C19" s="154">
        <v>325365</v>
      </c>
      <c r="D19" s="160">
        <v>65</v>
      </c>
      <c r="E19" s="161">
        <v>2</v>
      </c>
    </row>
    <row r="20" spans="1:5" s="1" customFormat="1">
      <c r="A20" s="153">
        <v>91</v>
      </c>
      <c r="B20" s="155" t="s">
        <v>256</v>
      </c>
      <c r="C20" s="154">
        <v>325268</v>
      </c>
      <c r="D20" s="160">
        <v>20</v>
      </c>
      <c r="E20" s="161">
        <v>1</v>
      </c>
    </row>
    <row r="21" spans="1:5" s="1" customFormat="1">
      <c r="A21" s="153">
        <v>95</v>
      </c>
      <c r="B21" s="155" t="s">
        <v>252</v>
      </c>
      <c r="C21" s="154">
        <v>325990</v>
      </c>
      <c r="D21" s="160">
        <v>9</v>
      </c>
      <c r="E21" s="161">
        <v>0</v>
      </c>
    </row>
    <row r="22" spans="1:5" s="1" customFormat="1">
      <c r="A22" s="153">
        <v>96</v>
      </c>
      <c r="B22" s="155" t="s">
        <v>232</v>
      </c>
      <c r="C22" s="154">
        <v>307770</v>
      </c>
      <c r="D22" s="160">
        <v>199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25</v>
      </c>
      <c r="E23" s="161">
        <v>1</v>
      </c>
    </row>
    <row r="24" spans="1:5" s="1" customFormat="1">
      <c r="A24" s="153">
        <v>105</v>
      </c>
      <c r="B24" s="155" t="s">
        <v>217</v>
      </c>
      <c r="C24" s="154">
        <v>328168</v>
      </c>
      <c r="D24" s="160">
        <v>45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46</v>
      </c>
      <c r="E25" s="161">
        <v>1</v>
      </c>
    </row>
    <row r="26" spans="1:5" s="1" customFormat="1">
      <c r="A26" s="153">
        <v>113</v>
      </c>
      <c r="B26" s="155" t="s">
        <v>220</v>
      </c>
      <c r="C26" s="154">
        <v>331489</v>
      </c>
      <c r="D26" s="160">
        <v>73</v>
      </c>
      <c r="E26" s="161">
        <v>1</v>
      </c>
    </row>
    <row r="27" spans="1:5" s="1" customFormat="1">
      <c r="A27" s="153">
        <v>115</v>
      </c>
      <c r="B27" s="155" t="s">
        <v>233</v>
      </c>
      <c r="C27" s="154">
        <v>334851</v>
      </c>
      <c r="D27" s="160">
        <v>223</v>
      </c>
      <c r="E27" s="161">
        <v>4</v>
      </c>
    </row>
    <row r="28" spans="1:5" s="1" customFormat="1">
      <c r="A28" s="153">
        <v>123</v>
      </c>
      <c r="B28" s="155" t="s">
        <v>234</v>
      </c>
      <c r="C28" s="154">
        <v>351607</v>
      </c>
      <c r="D28" s="160">
        <v>16</v>
      </c>
      <c r="E28" s="161">
        <v>0</v>
      </c>
    </row>
    <row r="29" spans="1:5" s="1" customFormat="1">
      <c r="A29" s="153">
        <v>128</v>
      </c>
      <c r="B29" s="155" t="s">
        <v>221</v>
      </c>
      <c r="C29" s="154">
        <v>351254</v>
      </c>
      <c r="D29" s="160">
        <v>3</v>
      </c>
      <c r="E29" s="161">
        <v>0</v>
      </c>
    </row>
    <row r="30" spans="1:5" s="1" customFormat="1">
      <c r="A30" s="153">
        <v>129</v>
      </c>
      <c r="B30" s="155" t="s">
        <v>235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222</v>
      </c>
      <c r="C31" s="154">
        <v>353489</v>
      </c>
      <c r="D31" s="160">
        <v>49</v>
      </c>
      <c r="E31" s="161">
        <v>3</v>
      </c>
    </row>
    <row r="32" spans="1:5" s="1" customFormat="1">
      <c r="A32" s="153">
        <v>136</v>
      </c>
      <c r="B32" s="155" t="s">
        <v>236</v>
      </c>
      <c r="C32" s="154">
        <v>351005</v>
      </c>
      <c r="D32" s="160">
        <v>218</v>
      </c>
      <c r="E32" s="161">
        <v>4</v>
      </c>
    </row>
    <row r="33" spans="1:5" s="1" customFormat="1">
      <c r="A33" s="153">
        <v>142</v>
      </c>
      <c r="B33" s="155" t="s">
        <v>237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146</v>
      </c>
      <c r="B34" s="155" t="s">
        <v>262</v>
      </c>
      <c r="C34" s="154">
        <v>320371</v>
      </c>
      <c r="D34" s="160">
        <v>13</v>
      </c>
      <c r="E34" s="161">
        <v>1</v>
      </c>
    </row>
    <row r="35" spans="1:5" s="1" customFormat="1">
      <c r="A35" s="153">
        <v>153</v>
      </c>
      <c r="B35" s="155" t="s">
        <v>223</v>
      </c>
      <c r="C35" s="154">
        <v>380838</v>
      </c>
      <c r="D35" s="160">
        <v>39</v>
      </c>
      <c r="E35" s="161">
        <v>1</v>
      </c>
    </row>
    <row r="36" spans="1:5" s="1" customFormat="1">
      <c r="A36" s="153">
        <v>171</v>
      </c>
      <c r="B36" s="155" t="s">
        <v>253</v>
      </c>
      <c r="C36" s="154">
        <v>300614</v>
      </c>
      <c r="D36" s="160">
        <v>125</v>
      </c>
      <c r="E36" s="161">
        <v>4</v>
      </c>
    </row>
    <row r="37" spans="1:5" s="1" customFormat="1">
      <c r="A37" s="153">
        <v>205</v>
      </c>
      <c r="B37" s="155" t="s">
        <v>208</v>
      </c>
      <c r="C37" s="154">
        <v>313582</v>
      </c>
      <c r="D37" s="160">
        <v>22</v>
      </c>
      <c r="E37" s="161">
        <v>0</v>
      </c>
    </row>
    <row r="38" spans="1:5" s="1" customFormat="1">
      <c r="A38" s="153">
        <v>231</v>
      </c>
      <c r="B38" s="155" t="s">
        <v>238</v>
      </c>
      <c r="C38" s="154">
        <v>322539</v>
      </c>
      <c r="D38" s="160">
        <v>19</v>
      </c>
      <c r="E38" s="161">
        <v>0</v>
      </c>
    </row>
    <row r="39" spans="1:5" s="1" customFormat="1">
      <c r="A39" s="153">
        <v>240</v>
      </c>
      <c r="B39" s="155" t="s">
        <v>263</v>
      </c>
      <c r="C39" s="154">
        <v>322540</v>
      </c>
      <c r="D39" s="160">
        <v>44</v>
      </c>
      <c r="E39" s="161">
        <v>4</v>
      </c>
    </row>
    <row r="40" spans="1:5" s="1" customFormat="1">
      <c r="A40" s="153">
        <v>242</v>
      </c>
      <c r="B40" s="155" t="s">
        <v>254</v>
      </c>
      <c r="C40" s="154">
        <v>322001</v>
      </c>
      <c r="D40" s="160">
        <v>13</v>
      </c>
      <c r="E40" s="161">
        <v>0</v>
      </c>
    </row>
    <row r="41" spans="1:5" s="1" customFormat="1">
      <c r="A41" s="153">
        <v>251</v>
      </c>
      <c r="B41" s="155" t="s">
        <v>209</v>
      </c>
      <c r="C41" s="154">
        <v>300658</v>
      </c>
      <c r="D41" s="160">
        <v>14</v>
      </c>
      <c r="E41" s="161">
        <v>1</v>
      </c>
    </row>
    <row r="42" spans="1:5" s="1" customFormat="1">
      <c r="A42" s="153">
        <v>270</v>
      </c>
      <c r="B42" s="155" t="s">
        <v>239</v>
      </c>
      <c r="C42" s="154">
        <v>305749</v>
      </c>
      <c r="D42" s="160">
        <v>34</v>
      </c>
      <c r="E42" s="161">
        <v>1</v>
      </c>
    </row>
    <row r="43" spans="1:5" s="1" customFormat="1">
      <c r="A43" s="153">
        <v>272</v>
      </c>
      <c r="B43" s="155" t="s">
        <v>264</v>
      </c>
      <c r="C43" s="154">
        <v>300346</v>
      </c>
      <c r="D43" s="160">
        <v>137</v>
      </c>
      <c r="E43" s="161">
        <v>4</v>
      </c>
    </row>
    <row r="44" spans="1:5" s="1" customFormat="1">
      <c r="A44" s="153">
        <v>274</v>
      </c>
      <c r="B44" s="155" t="s">
        <v>210</v>
      </c>
      <c r="C44" s="154">
        <v>320478</v>
      </c>
      <c r="D44" s="160">
        <v>212</v>
      </c>
      <c r="E44" s="161">
        <v>7</v>
      </c>
    </row>
    <row r="45" spans="1:5" s="1" customFormat="1">
      <c r="A45" s="153">
        <v>286</v>
      </c>
      <c r="B45" s="155" t="s">
        <v>240</v>
      </c>
      <c r="C45" s="154">
        <v>306500</v>
      </c>
      <c r="D45" s="160">
        <v>32</v>
      </c>
      <c r="E45" s="161">
        <v>1</v>
      </c>
    </row>
    <row r="46" spans="1:5" s="1" customFormat="1">
      <c r="A46" s="153">
        <v>288</v>
      </c>
      <c r="B46" s="155" t="s">
        <v>211</v>
      </c>
      <c r="C46" s="154">
        <v>300647</v>
      </c>
      <c r="D46" s="160">
        <v>4</v>
      </c>
      <c r="E46" s="161">
        <v>0</v>
      </c>
    </row>
    <row r="47" spans="1:5" s="1" customFormat="1">
      <c r="A47" s="153">
        <v>290</v>
      </c>
      <c r="B47" s="155" t="s">
        <v>224</v>
      </c>
      <c r="C47" s="154">
        <v>300506</v>
      </c>
      <c r="D47" s="160">
        <v>11</v>
      </c>
      <c r="E47" s="161">
        <v>0</v>
      </c>
    </row>
    <row r="48" spans="1:5" s="1" customFormat="1">
      <c r="A48" s="153">
        <v>295</v>
      </c>
      <c r="B48" s="155" t="s">
        <v>241</v>
      </c>
      <c r="C48" s="154">
        <v>300539</v>
      </c>
      <c r="D48" s="160">
        <v>0</v>
      </c>
      <c r="E48" s="161">
        <v>0</v>
      </c>
    </row>
    <row r="49" spans="1:5" s="1" customFormat="1">
      <c r="A49" s="153">
        <v>296</v>
      </c>
      <c r="B49" s="155" t="s">
        <v>212</v>
      </c>
      <c r="C49" s="154">
        <v>300528</v>
      </c>
      <c r="D49" s="160">
        <v>69</v>
      </c>
      <c r="E49" s="161">
        <v>2</v>
      </c>
    </row>
    <row r="50" spans="1:5" s="1" customFormat="1">
      <c r="A50" s="153">
        <v>297</v>
      </c>
      <c r="B50" s="155" t="s">
        <v>225</v>
      </c>
      <c r="C50" s="154">
        <v>300584</v>
      </c>
      <c r="D50" s="160">
        <v>0</v>
      </c>
      <c r="E50" s="161">
        <v>0</v>
      </c>
    </row>
    <row r="51" spans="1:5" s="1" customFormat="1">
      <c r="A51" s="153">
        <v>298</v>
      </c>
      <c r="B51" s="155" t="s">
        <v>213</v>
      </c>
      <c r="C51" s="154">
        <v>320984</v>
      </c>
      <c r="D51" s="160">
        <v>4</v>
      </c>
      <c r="E51" s="161">
        <v>0</v>
      </c>
    </row>
    <row r="52" spans="1:5" s="1" customFormat="1">
      <c r="A52" s="153">
        <v>305</v>
      </c>
      <c r="B52" s="155" t="s">
        <v>214</v>
      </c>
      <c r="C52" s="154">
        <v>307123</v>
      </c>
      <c r="D52" s="160">
        <v>34</v>
      </c>
      <c r="E52" s="161">
        <v>0</v>
      </c>
    </row>
    <row r="53" spans="1:5" s="1" customFormat="1">
      <c r="A53" s="153">
        <v>311</v>
      </c>
      <c r="B53" s="155" t="s">
        <v>242</v>
      </c>
      <c r="C53" s="154">
        <v>380106</v>
      </c>
      <c r="D53" s="160">
        <v>0</v>
      </c>
      <c r="E53" s="161">
        <v>0</v>
      </c>
    </row>
    <row r="54" spans="1:5" s="1" customFormat="1" ht="28.8">
      <c r="A54" s="153">
        <v>313</v>
      </c>
      <c r="B54" s="155" t="s">
        <v>243</v>
      </c>
      <c r="C54" s="154">
        <v>380883</v>
      </c>
      <c r="D54" s="160">
        <v>0</v>
      </c>
      <c r="E54" s="161">
        <v>0</v>
      </c>
    </row>
    <row r="55" spans="1:5" s="1" customFormat="1" ht="28.8">
      <c r="A55" s="153">
        <v>320</v>
      </c>
      <c r="B55" s="155" t="s">
        <v>258</v>
      </c>
      <c r="C55" s="154">
        <v>380281</v>
      </c>
      <c r="D55" s="160">
        <v>29</v>
      </c>
      <c r="E55" s="161">
        <v>1</v>
      </c>
    </row>
    <row r="56" spans="1:5" s="1" customFormat="1">
      <c r="A56" s="153">
        <v>329</v>
      </c>
      <c r="B56" s="155" t="s">
        <v>244</v>
      </c>
      <c r="C56" s="154">
        <v>380366</v>
      </c>
      <c r="D56" s="160">
        <v>1</v>
      </c>
      <c r="E56" s="161">
        <v>0</v>
      </c>
    </row>
    <row r="57" spans="1:5" s="1" customFormat="1">
      <c r="A57" s="153">
        <v>331</v>
      </c>
      <c r="B57" s="155" t="s">
        <v>245</v>
      </c>
      <c r="C57" s="154">
        <v>380441</v>
      </c>
      <c r="D57" s="160">
        <v>0</v>
      </c>
      <c r="E57" s="161">
        <v>0</v>
      </c>
    </row>
    <row r="58" spans="1:5" s="1" customFormat="1">
      <c r="A58" s="153">
        <v>381</v>
      </c>
      <c r="B58" s="155" t="s">
        <v>226</v>
      </c>
      <c r="C58" s="154">
        <v>313009</v>
      </c>
      <c r="D58" s="160">
        <v>8</v>
      </c>
      <c r="E58" s="161">
        <v>0</v>
      </c>
    </row>
    <row r="59" spans="1:5" s="1" customFormat="1">
      <c r="A59" s="153">
        <v>386</v>
      </c>
      <c r="B59" s="155" t="s">
        <v>255</v>
      </c>
      <c r="C59" s="154">
        <v>380526</v>
      </c>
      <c r="D59" s="160">
        <v>32</v>
      </c>
      <c r="E59" s="161">
        <v>1</v>
      </c>
    </row>
    <row r="60" spans="1:5" s="1" customFormat="1">
      <c r="A60" s="153">
        <v>387</v>
      </c>
      <c r="B60" s="155" t="s">
        <v>266</v>
      </c>
      <c r="C60" s="154">
        <v>380548</v>
      </c>
      <c r="D60" s="160">
        <v>6</v>
      </c>
      <c r="E60" s="161">
        <v>0</v>
      </c>
    </row>
    <row r="61" spans="1:5" s="1" customFormat="1">
      <c r="A61" s="153">
        <v>389</v>
      </c>
      <c r="B61" s="155" t="s">
        <v>227</v>
      </c>
      <c r="C61" s="154">
        <v>380582</v>
      </c>
      <c r="D61" s="160">
        <v>14</v>
      </c>
      <c r="E61" s="161">
        <v>0</v>
      </c>
    </row>
    <row r="62" spans="1:5" s="1" customFormat="1">
      <c r="A62" s="153">
        <v>392</v>
      </c>
      <c r="B62" s="155" t="s">
        <v>215</v>
      </c>
      <c r="C62" s="154">
        <v>380634</v>
      </c>
      <c r="D62" s="160">
        <v>153</v>
      </c>
      <c r="E62" s="161">
        <v>3</v>
      </c>
    </row>
    <row r="63" spans="1:5" s="1" customFormat="1">
      <c r="A63" s="153">
        <v>394</v>
      </c>
      <c r="B63" s="155" t="s">
        <v>246</v>
      </c>
      <c r="C63" s="154">
        <v>380645</v>
      </c>
      <c r="D63" s="160">
        <v>5</v>
      </c>
      <c r="E63" s="161">
        <v>0</v>
      </c>
    </row>
    <row r="64" spans="1:5" s="1" customFormat="1">
      <c r="A64" s="153">
        <v>395</v>
      </c>
      <c r="B64" s="155" t="s">
        <v>247</v>
      </c>
      <c r="C64" s="154">
        <v>377090</v>
      </c>
      <c r="D64" s="160">
        <v>5</v>
      </c>
      <c r="E64" s="161">
        <v>1</v>
      </c>
    </row>
    <row r="65" spans="1:5" s="1" customFormat="1">
      <c r="A65" s="153">
        <v>407</v>
      </c>
      <c r="B65" s="155" t="s">
        <v>248</v>
      </c>
      <c r="C65" s="154">
        <v>380731</v>
      </c>
      <c r="D65" s="160">
        <v>0</v>
      </c>
      <c r="E65" s="161">
        <v>0</v>
      </c>
    </row>
    <row r="66" spans="1:5" s="1" customFormat="1">
      <c r="A66" s="153">
        <v>455</v>
      </c>
      <c r="B66" s="155" t="s">
        <v>249</v>
      </c>
      <c r="C66" s="154">
        <v>380797</v>
      </c>
      <c r="D66" s="160">
        <v>0</v>
      </c>
      <c r="E66" s="161">
        <v>0</v>
      </c>
    </row>
    <row r="67" spans="1:5" s="1" customFormat="1">
      <c r="A67" s="153">
        <v>553</v>
      </c>
      <c r="B67" s="155" t="s">
        <v>218</v>
      </c>
      <c r="C67" s="154">
        <v>380946</v>
      </c>
      <c r="D67" s="160">
        <v>0</v>
      </c>
      <c r="E67" s="161">
        <v>0</v>
      </c>
    </row>
    <row r="68" spans="1:5" s="1" customFormat="1">
      <c r="A68" s="153">
        <v>694</v>
      </c>
      <c r="B68" s="155" t="s">
        <v>228</v>
      </c>
      <c r="C68" s="154">
        <v>339050</v>
      </c>
      <c r="D68" s="160">
        <v>40</v>
      </c>
      <c r="E68" s="161">
        <v>1</v>
      </c>
    </row>
    <row r="69" spans="1:5" s="1" customFormat="1">
      <c r="A69" s="153">
        <v>774</v>
      </c>
      <c r="B69" s="155" t="s">
        <v>250</v>
      </c>
      <c r="C69" s="154">
        <v>339072</v>
      </c>
      <c r="D69" s="160">
        <v>13</v>
      </c>
      <c r="E69" s="161">
        <v>0</v>
      </c>
    </row>
    <row r="70" spans="1:5" s="1" customFormat="1">
      <c r="A70" s="153"/>
      <c r="B70" s="163" t="s">
        <v>268</v>
      </c>
      <c r="C70" s="154"/>
      <c r="D70" s="165">
        <v>4966</v>
      </c>
      <c r="E70" s="166">
        <v>166</v>
      </c>
    </row>
    <row r="71" spans="1:5" s="1" customFormat="1">
      <c r="A71" s="153"/>
      <c r="B71" s="163"/>
      <c r="C71" s="154"/>
      <c r="D71" s="160"/>
      <c r="E71" s="161"/>
    </row>
    <row r="72" spans="1:5" s="1" customFormat="1">
      <c r="A72" s="153"/>
      <c r="B72" s="155"/>
      <c r="C72" s="154"/>
      <c r="D72" s="160"/>
      <c r="E72" s="161"/>
    </row>
    <row r="73" spans="1:5" s="1" customFormat="1">
      <c r="A73" s="153"/>
      <c r="B73" s="155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48"/>
      <c r="C77" s="154"/>
      <c r="D77" s="160"/>
      <c r="E77" s="161"/>
    </row>
    <row r="78" spans="1:5" s="1" customFormat="1">
      <c r="A78" s="153"/>
      <c r="B78" s="155"/>
      <c r="C78" s="154"/>
      <c r="D78" s="160"/>
      <c r="E78" s="161"/>
    </row>
    <row r="79" spans="1:5" s="1" customFormat="1">
      <c r="A79" s="153"/>
      <c r="C79" s="154"/>
      <c r="D79" s="160"/>
      <c r="E79" s="161"/>
    </row>
    <row r="80" spans="1:5" s="1" customFormat="1">
      <c r="A80" s="153"/>
      <c r="B80" s="155"/>
      <c r="C80" s="154"/>
      <c r="D80" s="160"/>
      <c r="E80" s="161"/>
    </row>
    <row r="81" spans="1:5" s="1" customFormat="1">
      <c r="A81" s="153"/>
      <c r="B81" s="155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C88" s="154"/>
      <c r="D88" s="160"/>
      <c r="E88" s="160"/>
    </row>
    <row r="89" spans="1:5" s="1" customFormat="1">
      <c r="A89" s="153"/>
      <c r="B89" s="155"/>
      <c r="C89" s="154"/>
      <c r="D89" s="154"/>
      <c r="E89" s="154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6"/>
      <c r="C95" s="154"/>
      <c r="D95" s="154"/>
      <c r="E95" s="154"/>
    </row>
    <row r="96" spans="1:5" s="1" customFormat="1">
      <c r="A96" s="153"/>
      <c r="B96" s="156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collapsed="1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>
      <c r="A174" s="8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>
      <c r="A175" s="8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>
      <c r="A176" s="8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>
      <c r="A177" s="8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>
      <c r="A178" s="8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8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8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8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8">
        <v>45748</v>
      </c>
      <c r="B182" s="136">
        <v>816832.86752873997</v>
      </c>
      <c r="C182" s="136">
        <v>568991.63896480005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230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 hidden="1" outlineLevel="1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 hidden="1" outlineLevel="1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 hidden="1" outlineLevel="1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 hidden="1" outlineLevel="1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 hidden="1" outlineLevel="1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 hidden="1" outlineLevel="1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 hidden="1" outlineLevel="1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 hidden="1" outlineLevel="1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 hidden="1" outlineLevel="1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  <row r="174" spans="1:19">
      <c r="A174" s="8">
        <v>45505</v>
      </c>
      <c r="B174" s="127">
        <v>13065.35128836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7677.49234617</v>
      </c>
      <c r="J174" s="127">
        <v>15.94802823</v>
      </c>
      <c r="K174" s="127">
        <v>7661.5443179399999</v>
      </c>
      <c r="L174" s="127">
        <v>5387.8589421899997</v>
      </c>
      <c r="M174" s="127">
        <v>5360.5073814099997</v>
      </c>
      <c r="N174" s="127">
        <v>27.35156078</v>
      </c>
      <c r="O174" s="127">
        <v>0</v>
      </c>
      <c r="P174" s="127">
        <v>0.11867316999999999</v>
      </c>
      <c r="Q174" s="127"/>
      <c r="R174" s="127"/>
      <c r="S174" s="127"/>
    </row>
    <row r="175" spans="1:19">
      <c r="A175" s="8">
        <v>45536</v>
      </c>
      <c r="B175" s="127">
        <v>13558.42663778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8043.8216674100004</v>
      </c>
      <c r="J175" s="127">
        <v>15.154712119999999</v>
      </c>
      <c r="K175" s="127">
        <v>8028.6669552900003</v>
      </c>
      <c r="L175" s="127">
        <v>5514.60497037</v>
      </c>
      <c r="M175" s="127">
        <v>5486.2973804800004</v>
      </c>
      <c r="N175" s="127">
        <v>28.307589889999999</v>
      </c>
      <c r="O175" s="127">
        <v>0</v>
      </c>
      <c r="P175" s="127">
        <v>9.5953010000000005E-2</v>
      </c>
      <c r="Q175" s="127"/>
      <c r="R175" s="127"/>
      <c r="S175" s="127"/>
    </row>
    <row r="176" spans="1:19">
      <c r="A176" s="8">
        <v>45566</v>
      </c>
      <c r="B176" s="127">
        <v>13702.238535639999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8066.4244366800003</v>
      </c>
      <c r="J176" s="127">
        <v>13.98314819</v>
      </c>
      <c r="K176" s="127">
        <v>8052.4412884900003</v>
      </c>
      <c r="L176" s="127">
        <v>5635.8140989599997</v>
      </c>
      <c r="M176" s="127">
        <v>5607.5840201399997</v>
      </c>
      <c r="N176" s="127">
        <v>28.230078819999999</v>
      </c>
      <c r="O176" s="127">
        <v>0</v>
      </c>
      <c r="P176" s="127">
        <v>6.2732280000000001E-2</v>
      </c>
      <c r="Q176" s="127"/>
      <c r="R176" s="127"/>
      <c r="S176" s="127"/>
    </row>
    <row r="177" spans="1:19">
      <c r="A177" s="8">
        <v>45597</v>
      </c>
      <c r="B177" s="127">
        <v>14112.89548587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8276.8386936700008</v>
      </c>
      <c r="J177" s="127">
        <v>14.35850963</v>
      </c>
      <c r="K177" s="127">
        <v>8262.4801840399996</v>
      </c>
      <c r="L177" s="127">
        <v>5836.0567922</v>
      </c>
      <c r="M177" s="127">
        <v>5807.5491625900004</v>
      </c>
      <c r="N177" s="127">
        <v>28.507629609999999</v>
      </c>
      <c r="O177" s="127">
        <v>0</v>
      </c>
      <c r="P177" s="127">
        <v>5.692581E-2</v>
      </c>
      <c r="Q177" s="127"/>
      <c r="R177" s="127"/>
      <c r="S177" s="127"/>
    </row>
    <row r="178" spans="1:19">
      <c r="A178" s="8">
        <v>45627</v>
      </c>
      <c r="B178" s="127">
        <v>14642.91071197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8808.2802636300003</v>
      </c>
      <c r="J178" s="127">
        <v>16.1061117</v>
      </c>
      <c r="K178" s="127">
        <v>8792.1741519299994</v>
      </c>
      <c r="L178" s="127">
        <v>5834.6304483399999</v>
      </c>
      <c r="M178" s="127">
        <v>5805.8314665099997</v>
      </c>
      <c r="N178" s="127">
        <v>28.798981829999999</v>
      </c>
      <c r="O178" s="127">
        <v>0</v>
      </c>
      <c r="P178" s="127">
        <v>5.3244859999999998E-2</v>
      </c>
      <c r="Q178" s="127"/>
      <c r="R178" s="127"/>
      <c r="S178" s="127"/>
    </row>
    <row r="179" spans="1:19">
      <c r="A179" s="8">
        <v>45658</v>
      </c>
      <c r="B179" s="127">
        <v>14412.367985270001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8484.3616997000008</v>
      </c>
      <c r="J179" s="127">
        <v>15.61170265</v>
      </c>
      <c r="K179" s="127">
        <v>8468.7499970499994</v>
      </c>
      <c r="L179" s="127">
        <v>5928.0062855699998</v>
      </c>
      <c r="M179" s="127">
        <v>5899.7384421999996</v>
      </c>
      <c r="N179" s="127">
        <v>28.267843370000001</v>
      </c>
      <c r="O179" s="127">
        <v>0</v>
      </c>
      <c r="P179" s="127">
        <v>5.1720019999999998E-2</v>
      </c>
      <c r="Q179" s="127"/>
      <c r="R179" s="127"/>
      <c r="S179" s="127"/>
    </row>
    <row r="180" spans="1:19">
      <c r="A180" s="8">
        <v>45689</v>
      </c>
      <c r="B180" s="127">
        <v>14679.81548058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8675.1221568700003</v>
      </c>
      <c r="J180" s="127">
        <v>15.097004460000001</v>
      </c>
      <c r="K180" s="127">
        <v>8660.0251524100004</v>
      </c>
      <c r="L180" s="127">
        <v>6004.6933237100002</v>
      </c>
      <c r="M180" s="127">
        <v>5976.3380290200002</v>
      </c>
      <c r="N180" s="127">
        <v>28.355294690000001</v>
      </c>
      <c r="O180" s="127">
        <v>0</v>
      </c>
      <c r="P180" s="127">
        <v>5.1864819999999999E-2</v>
      </c>
      <c r="Q180" s="127"/>
      <c r="R180" s="127"/>
      <c r="S180" s="127"/>
    </row>
    <row r="181" spans="1:19">
      <c r="A181" s="8">
        <v>45717</v>
      </c>
      <c r="B181" s="127">
        <v>14878.38390415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8720.1297635299998</v>
      </c>
      <c r="J181" s="127">
        <v>14.32288316</v>
      </c>
      <c r="K181" s="127">
        <v>8705.8068803700007</v>
      </c>
      <c r="L181" s="127">
        <v>6158.2541406199998</v>
      </c>
      <c r="M181" s="127">
        <v>6142.1278785499999</v>
      </c>
      <c r="N181" s="127">
        <v>16.126262069999999</v>
      </c>
      <c r="O181" s="127">
        <v>0</v>
      </c>
      <c r="P181" s="127">
        <v>4.7029080000000001E-2</v>
      </c>
      <c r="Q181" s="127"/>
      <c r="R181" s="127"/>
      <c r="S181" s="127"/>
    </row>
    <row r="182" spans="1:19">
      <c r="A182" s="8">
        <v>45748</v>
      </c>
      <c r="B182" s="127">
        <v>14962.24342124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8685.3354725400004</v>
      </c>
      <c r="J182" s="127">
        <v>13.59273829</v>
      </c>
      <c r="K182" s="127">
        <v>8671.7427342499996</v>
      </c>
      <c r="L182" s="127">
        <v>6276.9079486999999</v>
      </c>
      <c r="M182" s="127">
        <v>6247.9929169899997</v>
      </c>
      <c r="N182" s="127">
        <v>28.915031710000001</v>
      </c>
      <c r="O182" s="127">
        <v>0</v>
      </c>
      <c r="P182" s="127">
        <v>4.4865910000000002E-2</v>
      </c>
      <c r="Q182" s="127"/>
      <c r="R182" s="127"/>
      <c r="S182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 collapsed="1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  <row r="174" spans="1:17">
      <c r="A174" s="8">
        <v>45505</v>
      </c>
      <c r="B174" s="43">
        <v>7677.49234617</v>
      </c>
      <c r="C174" s="43">
        <f t="shared" ref="C174" si="320">G174+K174</f>
        <v>1677.63219448</v>
      </c>
      <c r="D174" s="43">
        <f t="shared" ref="D174" si="321">H174+L174</f>
        <v>5654.7613045199996</v>
      </c>
      <c r="E174" s="43">
        <f t="shared" ref="E174" si="322">I174+M174</f>
        <v>345.09884717</v>
      </c>
      <c r="F174" s="43">
        <v>4522.2741804899997</v>
      </c>
      <c r="G174" s="43">
        <v>1251.57985263</v>
      </c>
      <c r="H174" s="43">
        <v>3146.12074484</v>
      </c>
      <c r="I174" s="43">
        <v>124.57358302</v>
      </c>
      <c r="J174" s="43">
        <v>3155.2181656799999</v>
      </c>
      <c r="K174" s="43">
        <v>426.05234185</v>
      </c>
      <c r="L174" s="43">
        <v>2508.64055968</v>
      </c>
      <c r="M174" s="43">
        <v>220.52526415</v>
      </c>
      <c r="N174" s="43"/>
      <c r="O174" s="43"/>
      <c r="P174" s="43"/>
      <c r="Q174" s="43"/>
    </row>
    <row r="175" spans="1:17">
      <c r="A175" s="8">
        <v>45536</v>
      </c>
      <c r="B175" s="43">
        <v>8043.8216674100004</v>
      </c>
      <c r="C175" s="43">
        <f t="shared" ref="C175" si="323">G175+K175</f>
        <v>1886.9791563199999</v>
      </c>
      <c r="D175" s="43">
        <f t="shared" ref="D175" si="324">H175+L175</f>
        <v>5806.2090373800002</v>
      </c>
      <c r="E175" s="43">
        <f t="shared" ref="E175" si="325">I175+M175</f>
        <v>350.63347370999998</v>
      </c>
      <c r="F175" s="43">
        <v>4826.6948186299996</v>
      </c>
      <c r="G175" s="43">
        <v>1468.77698502</v>
      </c>
      <c r="H175" s="43">
        <v>3222.0313529999999</v>
      </c>
      <c r="I175" s="43">
        <v>135.88648061000001</v>
      </c>
      <c r="J175" s="43">
        <v>3217.1268487799998</v>
      </c>
      <c r="K175" s="43">
        <v>418.20217129999997</v>
      </c>
      <c r="L175" s="43">
        <v>2584.1776843799998</v>
      </c>
      <c r="M175" s="43">
        <v>214.7469931</v>
      </c>
      <c r="N175" s="43"/>
      <c r="O175" s="43"/>
      <c r="P175" s="43"/>
      <c r="Q175" s="43"/>
    </row>
    <row r="176" spans="1:17">
      <c r="A176" s="8">
        <v>45566</v>
      </c>
      <c r="B176" s="43">
        <v>8066.4244366800003</v>
      </c>
      <c r="C176" s="43">
        <f t="shared" ref="C176" si="326">G176+K176</f>
        <v>1908.2688531499998</v>
      </c>
      <c r="D176" s="43">
        <f t="shared" ref="D176" si="327">H176+L176</f>
        <v>5803.9271189299998</v>
      </c>
      <c r="E176" s="43">
        <f t="shared" ref="E176" si="328">I176+M176</f>
        <v>354.2284646</v>
      </c>
      <c r="F176" s="43">
        <v>4866.5486191800001</v>
      </c>
      <c r="G176" s="43">
        <v>1490.9751490199999</v>
      </c>
      <c r="H176" s="43">
        <v>3239.0986421299999</v>
      </c>
      <c r="I176" s="43">
        <v>136.47482803</v>
      </c>
      <c r="J176" s="43">
        <v>3199.8758174999998</v>
      </c>
      <c r="K176" s="43">
        <v>417.29370412999998</v>
      </c>
      <c r="L176" s="43">
        <v>2564.8284767999999</v>
      </c>
      <c r="M176" s="43">
        <v>217.75363657</v>
      </c>
      <c r="N176" s="43"/>
      <c r="O176" s="43"/>
      <c r="P176" s="43"/>
      <c r="Q176" s="43"/>
    </row>
    <row r="177" spans="1:17">
      <c r="A177" s="8">
        <v>45597</v>
      </c>
      <c r="B177" s="43">
        <v>8276.8386936700008</v>
      </c>
      <c r="C177" s="43">
        <f t="shared" ref="C177" si="329">G177+K177</f>
        <v>1872.8627437499999</v>
      </c>
      <c r="D177" s="43">
        <f t="shared" ref="D177" si="330">H177+L177</f>
        <v>6054.1626977699998</v>
      </c>
      <c r="E177" s="43">
        <f t="shared" ref="E177" si="331">I177+M177</f>
        <v>349.81325215000004</v>
      </c>
      <c r="F177" s="43">
        <v>4896.8621893299996</v>
      </c>
      <c r="G177" s="43">
        <v>1434.59552734</v>
      </c>
      <c r="H177" s="43">
        <v>3320.5571271099998</v>
      </c>
      <c r="I177" s="43">
        <v>141.70953488000001</v>
      </c>
      <c r="J177" s="43">
        <v>3379.9765043399998</v>
      </c>
      <c r="K177" s="43">
        <v>438.26721641</v>
      </c>
      <c r="L177" s="43">
        <v>2733.60557066</v>
      </c>
      <c r="M177" s="43">
        <v>208.10371727</v>
      </c>
      <c r="N177" s="43"/>
      <c r="O177" s="43"/>
      <c r="P177" s="43"/>
      <c r="Q177" s="43"/>
    </row>
    <row r="178" spans="1:17">
      <c r="A178" s="8">
        <v>45627</v>
      </c>
      <c r="B178" s="43">
        <v>8808.2802636300003</v>
      </c>
      <c r="C178" s="43">
        <f t="shared" ref="C178" si="332">G178+K178</f>
        <v>2020.5007681900001</v>
      </c>
      <c r="D178" s="43">
        <f t="shared" ref="D178" si="333">H178+L178</f>
        <v>6433.9978790599998</v>
      </c>
      <c r="E178" s="43">
        <f t="shared" ref="E178" si="334">I178+M178</f>
        <v>353.78161638</v>
      </c>
      <c r="F178" s="43">
        <v>5151.0059724499997</v>
      </c>
      <c r="G178" s="43">
        <v>1553.98572461</v>
      </c>
      <c r="H178" s="43">
        <v>3439.7550689200002</v>
      </c>
      <c r="I178" s="43">
        <v>157.26517892000001</v>
      </c>
      <c r="J178" s="43">
        <v>3657.2742911800001</v>
      </c>
      <c r="K178" s="43">
        <v>466.51504358</v>
      </c>
      <c r="L178" s="43">
        <v>2994.2428101400001</v>
      </c>
      <c r="M178" s="43">
        <v>196.51643745999999</v>
      </c>
      <c r="N178" s="43"/>
      <c r="O178" s="43"/>
      <c r="P178" s="43"/>
      <c r="Q178" s="43"/>
    </row>
    <row r="179" spans="1:17">
      <c r="A179" s="8">
        <v>45658</v>
      </c>
      <c r="B179" s="43">
        <v>8484.3616997000008</v>
      </c>
      <c r="C179" s="43">
        <f t="shared" ref="C179" si="335">G179+K179</f>
        <v>1726.0191956399999</v>
      </c>
      <c r="D179" s="43">
        <f t="shared" ref="D179" si="336">H179+L179</f>
        <v>6410.34278111</v>
      </c>
      <c r="E179" s="43">
        <f t="shared" ref="E179" si="337">I179+M179</f>
        <v>347.99972294999998</v>
      </c>
      <c r="F179" s="43">
        <v>4957.7026404600001</v>
      </c>
      <c r="G179" s="43">
        <v>1338.6572585599999</v>
      </c>
      <c r="H179" s="43">
        <v>3462.6693631799999</v>
      </c>
      <c r="I179" s="43">
        <v>156.37601871999999</v>
      </c>
      <c r="J179" s="43">
        <v>3526.6590592399998</v>
      </c>
      <c r="K179" s="43">
        <v>387.36193708000002</v>
      </c>
      <c r="L179" s="43">
        <v>2947.6734179300001</v>
      </c>
      <c r="M179" s="43">
        <v>191.62370422999999</v>
      </c>
      <c r="N179" s="43"/>
      <c r="O179" s="43"/>
      <c r="P179" s="43"/>
      <c r="Q179" s="43"/>
    </row>
    <row r="180" spans="1:17">
      <c r="A180" s="8">
        <v>45689</v>
      </c>
      <c r="B180" s="43">
        <v>8675.1221568700003</v>
      </c>
      <c r="C180" s="43">
        <f t="shared" ref="C180" si="338">G180+K180</f>
        <v>1834.8202710100002</v>
      </c>
      <c r="D180" s="43">
        <f t="shared" ref="D180" si="339">H180+L180</f>
        <v>6502.14014486</v>
      </c>
      <c r="E180" s="43">
        <f t="shared" ref="E180" si="340">I180+M180</f>
        <v>338.16174100000001</v>
      </c>
      <c r="F180" s="43">
        <v>5186.7566760999998</v>
      </c>
      <c r="G180" s="43">
        <v>1442.4202548600001</v>
      </c>
      <c r="H180" s="43">
        <v>3589.12857278</v>
      </c>
      <c r="I180" s="43">
        <v>155.20784846000001</v>
      </c>
      <c r="J180" s="43">
        <v>3488.36548077</v>
      </c>
      <c r="K180" s="43">
        <v>392.40001615</v>
      </c>
      <c r="L180" s="43">
        <v>2913.01157208</v>
      </c>
      <c r="M180" s="43">
        <v>182.95389254</v>
      </c>
      <c r="N180" s="43"/>
      <c r="O180" s="43"/>
      <c r="P180" s="43"/>
      <c r="Q180" s="43"/>
    </row>
    <row r="181" spans="1:17">
      <c r="A181" s="8">
        <v>45717</v>
      </c>
      <c r="B181" s="43">
        <v>8720.1297635299998</v>
      </c>
      <c r="C181" s="43">
        <f t="shared" ref="C181" si="341">G181+K181</f>
        <v>1750.70714374</v>
      </c>
      <c r="D181" s="43">
        <f t="shared" ref="D181" si="342">H181+L181</f>
        <v>6633.6395307000003</v>
      </c>
      <c r="E181" s="43">
        <f t="shared" ref="E181" si="343">I181+M181</f>
        <v>335.78308908999998</v>
      </c>
      <c r="F181" s="43">
        <v>5203.1965515600004</v>
      </c>
      <c r="G181" s="43">
        <v>1345.0605799800001</v>
      </c>
      <c r="H181" s="43">
        <v>3695.8413625799999</v>
      </c>
      <c r="I181" s="43">
        <v>162.29460900000001</v>
      </c>
      <c r="J181" s="43">
        <v>3516.9332119699998</v>
      </c>
      <c r="K181" s="43">
        <v>405.64656375999999</v>
      </c>
      <c r="L181" s="43">
        <v>2937.7981681199999</v>
      </c>
      <c r="M181" s="43">
        <v>173.48848009</v>
      </c>
      <c r="N181" s="43"/>
      <c r="O181" s="43"/>
      <c r="P181" s="43"/>
      <c r="Q181" s="43"/>
    </row>
    <row r="182" spans="1:17">
      <c r="A182" s="8">
        <v>45748</v>
      </c>
      <c r="B182" s="43">
        <v>8685.3354725400004</v>
      </c>
      <c r="C182" s="43">
        <f t="shared" ref="C182" si="344">G182+K182</f>
        <v>1621.4560731900001</v>
      </c>
      <c r="D182" s="43">
        <f t="shared" ref="D182" si="345">H182+L182</f>
        <v>6682.0308853099996</v>
      </c>
      <c r="E182" s="43">
        <f t="shared" ref="E182" si="346">I182+M182</f>
        <v>381.84851404</v>
      </c>
      <c r="F182" s="43">
        <v>5397.8580889300001</v>
      </c>
      <c r="G182" s="43">
        <v>1437.90298052</v>
      </c>
      <c r="H182" s="43">
        <v>3748.6376583599999</v>
      </c>
      <c r="I182" s="43">
        <v>211.31745004999999</v>
      </c>
      <c r="J182" s="43">
        <v>3287.4773836099998</v>
      </c>
      <c r="K182" s="43">
        <v>183.55309267000001</v>
      </c>
      <c r="L182" s="43">
        <v>2933.3932269500001</v>
      </c>
      <c r="M182" s="43">
        <v>170.53106399000001</v>
      </c>
      <c r="N182" s="43"/>
      <c r="O182" s="43"/>
      <c r="P182" s="43"/>
      <c r="Q182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230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 collapsed="1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  <row r="174" spans="1:17">
      <c r="A174" s="8">
        <v>45505</v>
      </c>
      <c r="B174" s="43">
        <v>5360.5073814099997</v>
      </c>
      <c r="C174" s="43">
        <f t="shared" ref="C174" si="322">G174+K174</f>
        <v>2575.8801042</v>
      </c>
      <c r="D174" s="43">
        <f t="shared" ref="D174" si="323">H174+L174</f>
        <v>1785.39856162</v>
      </c>
      <c r="E174" s="43">
        <f t="shared" ref="E174" si="324">I174+M174</f>
        <v>999.22871558999998</v>
      </c>
      <c r="F174" s="43">
        <v>5252.3390742399997</v>
      </c>
      <c r="G174" s="43">
        <v>2574.8697233799999</v>
      </c>
      <c r="H174" s="43">
        <v>1719.15196109</v>
      </c>
      <c r="I174" s="43">
        <v>958.31738976999998</v>
      </c>
      <c r="J174" s="43">
        <v>108.16830717000001</v>
      </c>
      <c r="K174" s="43">
        <v>1.01038082</v>
      </c>
      <c r="L174" s="43">
        <v>66.246600529999995</v>
      </c>
      <c r="M174" s="43">
        <v>40.911325820000002</v>
      </c>
      <c r="N174" s="43"/>
      <c r="O174" s="43"/>
      <c r="P174" s="43"/>
      <c r="Q174" s="43"/>
    </row>
    <row r="175" spans="1:17">
      <c r="A175" s="8">
        <v>45536</v>
      </c>
      <c r="B175" s="43">
        <v>5486.2973804800004</v>
      </c>
      <c r="C175" s="43">
        <f t="shared" ref="C175" si="325">G175+K175</f>
        <v>2623.2352795000002</v>
      </c>
      <c r="D175" s="43">
        <f t="shared" ref="D175" si="326">H175+L175</f>
        <v>1821.0078250400002</v>
      </c>
      <c r="E175" s="43">
        <f t="shared" ref="E175" si="327">I175+M175</f>
        <v>1042.05427594</v>
      </c>
      <c r="F175" s="43">
        <v>5376.3575846399999</v>
      </c>
      <c r="G175" s="43">
        <v>2622.1864712500001</v>
      </c>
      <c r="H175" s="43">
        <v>1752.4432446000001</v>
      </c>
      <c r="I175" s="43">
        <v>1001.72786879</v>
      </c>
      <c r="J175" s="43">
        <v>109.93979584</v>
      </c>
      <c r="K175" s="43">
        <v>1.04880825</v>
      </c>
      <c r="L175" s="43">
        <v>68.56458044</v>
      </c>
      <c r="M175" s="43">
        <v>40.326407150000001</v>
      </c>
      <c r="N175" s="43"/>
      <c r="O175" s="43"/>
      <c r="P175" s="43"/>
      <c r="Q175" s="43"/>
    </row>
    <row r="176" spans="1:17">
      <c r="A176" s="8">
        <v>45566</v>
      </c>
      <c r="B176" s="43">
        <v>5607.5840201399997</v>
      </c>
      <c r="C176" s="43">
        <f t="shared" ref="C176" si="328">G176+K176</f>
        <v>2683.7983913200001</v>
      </c>
      <c r="D176" s="43">
        <f t="shared" ref="D176" si="329">H176+L176</f>
        <v>1843.4482338900002</v>
      </c>
      <c r="E176" s="43">
        <f t="shared" ref="E176" si="330">I176+M176</f>
        <v>1080.3373949299998</v>
      </c>
      <c r="F176" s="43">
        <v>5505.6021660300003</v>
      </c>
      <c r="G176" s="43">
        <v>2682.75345354</v>
      </c>
      <c r="H176" s="43">
        <v>1779.8791282300001</v>
      </c>
      <c r="I176" s="43">
        <v>1042.9695842599999</v>
      </c>
      <c r="J176" s="43">
        <v>101.98185411</v>
      </c>
      <c r="K176" s="43">
        <v>1.0449377799999999</v>
      </c>
      <c r="L176" s="43">
        <v>63.569105659999998</v>
      </c>
      <c r="M176" s="43">
        <v>37.367810669999997</v>
      </c>
      <c r="N176" s="43"/>
      <c r="O176" s="43"/>
      <c r="P176" s="43"/>
      <c r="Q176" s="43"/>
    </row>
    <row r="177" spans="1:17">
      <c r="A177" s="8">
        <v>45597</v>
      </c>
      <c r="B177" s="43">
        <v>5807.5491625900004</v>
      </c>
      <c r="C177" s="43">
        <f t="shared" ref="C177" si="331">G177+K177</f>
        <v>2774.5810394099999</v>
      </c>
      <c r="D177" s="43">
        <f t="shared" ref="D177" si="332">H177+L177</f>
        <v>1903.51858404</v>
      </c>
      <c r="E177" s="43">
        <f t="shared" ref="E177" si="333">I177+M177</f>
        <v>1129.4495391400001</v>
      </c>
      <c r="F177" s="43">
        <v>5694.7150719199999</v>
      </c>
      <c r="G177" s="43">
        <v>2769.45955959</v>
      </c>
      <c r="H177" s="43">
        <v>1833.0354993399999</v>
      </c>
      <c r="I177" s="43">
        <v>1092.22001299</v>
      </c>
      <c r="J177" s="43">
        <v>112.83409066999999</v>
      </c>
      <c r="K177" s="43">
        <v>5.1214798200000002</v>
      </c>
      <c r="L177" s="43">
        <v>70.483084700000006</v>
      </c>
      <c r="M177" s="43">
        <v>37.229526149999998</v>
      </c>
      <c r="N177" s="43"/>
      <c r="O177" s="43"/>
      <c r="P177" s="43"/>
      <c r="Q177" s="43"/>
    </row>
    <row r="178" spans="1:17">
      <c r="A178" s="8">
        <v>45627</v>
      </c>
      <c r="B178" s="43">
        <v>5805.8314665099997</v>
      </c>
      <c r="C178" s="43">
        <f t="shared" ref="C178" si="334">G178+K178</f>
        <v>2756.68831099</v>
      </c>
      <c r="D178" s="43">
        <f t="shared" ref="D178" si="335">H178+L178</f>
        <v>1927.292263</v>
      </c>
      <c r="E178" s="43">
        <f t="shared" ref="E178" si="336">I178+M178</f>
        <v>1121.8508925200001</v>
      </c>
      <c r="F178" s="43">
        <v>5716.9520430399998</v>
      </c>
      <c r="G178" s="43">
        <v>2751.5065304499999</v>
      </c>
      <c r="H178" s="43">
        <v>1857.8541294900001</v>
      </c>
      <c r="I178" s="43">
        <v>1107.5913831</v>
      </c>
      <c r="J178" s="43">
        <v>88.879423470000006</v>
      </c>
      <c r="K178" s="43">
        <v>5.1817805400000001</v>
      </c>
      <c r="L178" s="43">
        <v>69.43813351</v>
      </c>
      <c r="M178" s="43">
        <v>14.259509420000001</v>
      </c>
      <c r="N178" s="43"/>
      <c r="O178" s="43"/>
      <c r="P178" s="43"/>
      <c r="Q178" s="43"/>
    </row>
    <row r="179" spans="1:17">
      <c r="A179" s="8">
        <v>45658</v>
      </c>
      <c r="B179" s="43">
        <v>5899.7384421999996</v>
      </c>
      <c r="C179" s="43">
        <f t="shared" ref="C179" si="337">G179+K179</f>
        <v>2891.1652760900001</v>
      </c>
      <c r="D179" s="43">
        <f t="shared" ref="D179" si="338">H179+L179</f>
        <v>1864.8660347100001</v>
      </c>
      <c r="E179" s="43">
        <f t="shared" ref="E179" si="339">I179+M179</f>
        <v>1143.7071314</v>
      </c>
      <c r="F179" s="43">
        <v>5813.5577287699998</v>
      </c>
      <c r="G179" s="43">
        <v>2885.97913896</v>
      </c>
      <c r="H179" s="43">
        <v>1797.72835682</v>
      </c>
      <c r="I179" s="43">
        <v>1129.85023299</v>
      </c>
      <c r="J179" s="43">
        <v>86.180713429999997</v>
      </c>
      <c r="K179" s="43">
        <v>5.1861371299999997</v>
      </c>
      <c r="L179" s="43">
        <v>67.137677890000006</v>
      </c>
      <c r="M179" s="43">
        <v>13.856898409999999</v>
      </c>
      <c r="N179" s="43"/>
      <c r="O179" s="43"/>
      <c r="P179" s="43"/>
      <c r="Q179" s="43"/>
    </row>
    <row r="180" spans="1:17">
      <c r="A180" s="8">
        <v>45689</v>
      </c>
      <c r="B180" s="43">
        <v>5976.3380290200002</v>
      </c>
      <c r="C180" s="43">
        <f t="shared" ref="C180" si="340">G180+K180</f>
        <v>2904.1370520999999</v>
      </c>
      <c r="D180" s="43">
        <f t="shared" ref="D180" si="341">H180+L180</f>
        <v>1909.2915482200001</v>
      </c>
      <c r="E180" s="43">
        <f t="shared" ref="E180" si="342">I180+M180</f>
        <v>1162.9094287</v>
      </c>
      <c r="F180" s="43">
        <v>5891.3457672699997</v>
      </c>
      <c r="G180" s="43">
        <v>2898.9813962399999</v>
      </c>
      <c r="H180" s="43">
        <v>1842.8643034500001</v>
      </c>
      <c r="I180" s="43">
        <v>1149.5000675799999</v>
      </c>
      <c r="J180" s="43">
        <v>84.992261749999997</v>
      </c>
      <c r="K180" s="43">
        <v>5.1556558600000004</v>
      </c>
      <c r="L180" s="43">
        <v>66.427244770000001</v>
      </c>
      <c r="M180" s="43">
        <v>13.40936112</v>
      </c>
      <c r="N180" s="43"/>
      <c r="O180" s="43"/>
      <c r="P180" s="43"/>
      <c r="Q180" s="43"/>
    </row>
    <row r="181" spans="1:17">
      <c r="A181" s="8">
        <v>45717</v>
      </c>
      <c r="B181" s="43">
        <v>6142.1278785499999</v>
      </c>
      <c r="C181" s="43">
        <f t="shared" ref="C181" si="343">G181+K181</f>
        <v>2914.2230521699998</v>
      </c>
      <c r="D181" s="43">
        <f t="shared" ref="D181" si="344">H181+L181</f>
        <v>2043.4688091199998</v>
      </c>
      <c r="E181" s="43">
        <f t="shared" ref="E181" si="345">I181+M181</f>
        <v>1184.43601726</v>
      </c>
      <c r="F181" s="43">
        <v>6060.6519385700003</v>
      </c>
      <c r="G181" s="43">
        <v>2909.05758414</v>
      </c>
      <c r="H181" s="43">
        <v>1979.2100866999999</v>
      </c>
      <c r="I181" s="43">
        <v>1172.3842677299999</v>
      </c>
      <c r="J181" s="43">
        <v>81.475939980000007</v>
      </c>
      <c r="K181" s="43">
        <v>5.1654680300000004</v>
      </c>
      <c r="L181" s="43">
        <v>64.258722419999998</v>
      </c>
      <c r="M181" s="43">
        <v>12.05174953</v>
      </c>
      <c r="N181" s="43"/>
      <c r="O181" s="43"/>
      <c r="P181" s="43"/>
      <c r="Q181" s="43"/>
    </row>
    <row r="182" spans="1:17">
      <c r="A182" s="8">
        <v>45748</v>
      </c>
      <c r="B182" s="43">
        <v>6247.9929169899997</v>
      </c>
      <c r="C182" s="43">
        <f t="shared" ref="C182" si="346">G182+K182</f>
        <v>3119.5042754000001</v>
      </c>
      <c r="D182" s="43">
        <f t="shared" ref="D182" si="347">H182+L182</f>
        <v>1921.21380196</v>
      </c>
      <c r="E182" s="43">
        <f t="shared" ref="E182" si="348">I182+M182</f>
        <v>1207.2748396299999</v>
      </c>
      <c r="F182" s="43">
        <v>6167.8854812899999</v>
      </c>
      <c r="G182" s="43">
        <v>3114.2830544799999</v>
      </c>
      <c r="H182" s="43">
        <v>1858.2087199600001</v>
      </c>
      <c r="I182" s="43">
        <v>1195.3937068499999</v>
      </c>
      <c r="J182" s="43">
        <v>80.107435699999996</v>
      </c>
      <c r="K182" s="43">
        <v>5.2212209200000004</v>
      </c>
      <c r="L182" s="43">
        <v>63.005082000000002</v>
      </c>
      <c r="M182" s="43">
        <v>11.88113278</v>
      </c>
      <c r="N182" s="43"/>
      <c r="O182" s="43"/>
      <c r="P182" s="43"/>
      <c r="Q182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230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259</v>
      </c>
      <c r="D7" s="208" t="s">
        <v>260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261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>
      <c r="A174" s="8">
        <v>45505</v>
      </c>
      <c r="B174" s="128">
        <v>7677.49234617</v>
      </c>
      <c r="C174" s="128">
        <v>1126.87831594</v>
      </c>
      <c r="D174" s="128">
        <v>16.520389300000001</v>
      </c>
      <c r="E174" s="128">
        <v>4459.4567294400003</v>
      </c>
      <c r="F174" s="128">
        <v>144.77154347999999</v>
      </c>
      <c r="G174" s="128">
        <v>10.141143960000001</v>
      </c>
      <c r="H174" s="128">
        <v>275.37353589000003</v>
      </c>
      <c r="I174" s="128">
        <v>1095.08467234</v>
      </c>
      <c r="J174" s="128">
        <v>181.33042782000001</v>
      </c>
      <c r="K174" s="128">
        <v>35.44673014</v>
      </c>
      <c r="L174" s="128">
        <v>45.914675269999996</v>
      </c>
      <c r="M174" s="128">
        <v>0</v>
      </c>
      <c r="N174" s="128">
        <v>187.03194923000001</v>
      </c>
      <c r="O174" s="128">
        <v>9.0724793600000009</v>
      </c>
      <c r="P174" s="128">
        <v>47.979286479999999</v>
      </c>
      <c r="Q174" s="128">
        <v>3.5050943999999999</v>
      </c>
      <c r="R174" s="128">
        <v>30.033717209999999</v>
      </c>
      <c r="S174" s="128">
        <v>0.18889022999999999</v>
      </c>
      <c r="T174" s="128">
        <v>8.7627656799999993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>
      <c r="A175" s="8">
        <v>45536</v>
      </c>
      <c r="B175" s="128">
        <v>8043.8216674100004</v>
      </c>
      <c r="C175" s="128">
        <v>1103.3324008300001</v>
      </c>
      <c r="D175" s="128">
        <v>15.9001272</v>
      </c>
      <c r="E175" s="128">
        <v>4794.8505020900002</v>
      </c>
      <c r="F175" s="128">
        <v>177.84510466</v>
      </c>
      <c r="G175" s="128">
        <v>9.7733915800000002</v>
      </c>
      <c r="H175" s="128">
        <v>260.67235671999998</v>
      </c>
      <c r="I175" s="128">
        <v>1120.75727682</v>
      </c>
      <c r="J175" s="128">
        <v>176.61473978000001</v>
      </c>
      <c r="K175" s="128">
        <v>32.163394279999999</v>
      </c>
      <c r="L175" s="128">
        <v>46.688157779999997</v>
      </c>
      <c r="M175" s="128">
        <v>0</v>
      </c>
      <c r="N175" s="128">
        <v>207.99744207000001</v>
      </c>
      <c r="O175" s="128">
        <v>8.8190677300000004</v>
      </c>
      <c r="P175" s="128">
        <v>44.408263410000004</v>
      </c>
      <c r="Q175" s="128">
        <v>4.9147285500000004</v>
      </c>
      <c r="R175" s="128">
        <v>30.29189586</v>
      </c>
      <c r="S175" s="128">
        <v>0.17146156000000001</v>
      </c>
      <c r="T175" s="128">
        <v>8.6213564900000002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>
      <c r="A176" s="8">
        <v>45566</v>
      </c>
      <c r="B176" s="128">
        <v>8066.4244366800003</v>
      </c>
      <c r="C176" s="128">
        <v>1080.2378523</v>
      </c>
      <c r="D176" s="128">
        <v>8.7569552000000002</v>
      </c>
      <c r="E176" s="128">
        <v>4878.6947743399996</v>
      </c>
      <c r="F176" s="128">
        <v>138.55196523999999</v>
      </c>
      <c r="G176" s="128">
        <v>9.4223366800000008</v>
      </c>
      <c r="H176" s="128">
        <v>250.16472177</v>
      </c>
      <c r="I176" s="128">
        <v>1097.2373947200001</v>
      </c>
      <c r="J176" s="128">
        <v>169.74155374</v>
      </c>
      <c r="K176" s="128">
        <v>31.459122829999998</v>
      </c>
      <c r="L176" s="128">
        <v>47.044349850000003</v>
      </c>
      <c r="M176" s="128">
        <v>0</v>
      </c>
      <c r="N176" s="128">
        <v>260.20489449000002</v>
      </c>
      <c r="O176" s="128">
        <v>8.5118811900000004</v>
      </c>
      <c r="P176" s="128">
        <v>41.365760209999998</v>
      </c>
      <c r="Q176" s="128">
        <v>5.2203763199999997</v>
      </c>
      <c r="R176" s="128">
        <v>31.215712230000001</v>
      </c>
      <c r="S176" s="128">
        <v>0.15376059</v>
      </c>
      <c r="T176" s="128">
        <v>8.4410249799999999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8">
        <v>45597</v>
      </c>
      <c r="B177" s="128">
        <v>8276.8386936700008</v>
      </c>
      <c r="C177" s="128">
        <v>1076.0107106099999</v>
      </c>
      <c r="D177" s="128">
        <v>8.7361779199999994</v>
      </c>
      <c r="E177" s="128">
        <v>4997.10536581</v>
      </c>
      <c r="F177" s="128">
        <v>188.50058243000001</v>
      </c>
      <c r="G177" s="128">
        <v>10.391077790000001</v>
      </c>
      <c r="H177" s="128">
        <v>264.33004361000002</v>
      </c>
      <c r="I177" s="128">
        <v>1130.2293516</v>
      </c>
      <c r="J177" s="128">
        <v>172.61726444999999</v>
      </c>
      <c r="K177" s="128">
        <v>29.934784489999998</v>
      </c>
      <c r="L177" s="128">
        <v>48.275663889999997</v>
      </c>
      <c r="M177" s="128">
        <v>0</v>
      </c>
      <c r="N177" s="128">
        <v>256.03691413000001</v>
      </c>
      <c r="O177" s="128">
        <v>10.12693792</v>
      </c>
      <c r="P177" s="128">
        <v>39.93019177</v>
      </c>
      <c r="Q177" s="128">
        <v>4.9809240800000003</v>
      </c>
      <c r="R177" s="128">
        <v>31.039850139999999</v>
      </c>
      <c r="S177" s="128">
        <v>0.13564960000000001</v>
      </c>
      <c r="T177" s="128">
        <v>8.4572034299999999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8808.2802636300003</v>
      </c>
      <c r="C178" s="128">
        <v>1101.6959305299999</v>
      </c>
      <c r="D178" s="128">
        <v>9.8783002100000008</v>
      </c>
      <c r="E178" s="128">
        <v>5503.3372876499998</v>
      </c>
      <c r="F178" s="128">
        <v>151.74215505999999</v>
      </c>
      <c r="G178" s="128">
        <v>13.234179149999999</v>
      </c>
      <c r="H178" s="128">
        <v>254.56072338999999</v>
      </c>
      <c r="I178" s="128">
        <v>1157.2969606700001</v>
      </c>
      <c r="J178" s="128">
        <v>183.34027165000001</v>
      </c>
      <c r="K178" s="128">
        <v>31.718340659999999</v>
      </c>
      <c r="L178" s="128">
        <v>63.773949620000003</v>
      </c>
      <c r="M178" s="128">
        <v>0</v>
      </c>
      <c r="N178" s="128">
        <v>244.41820533000001</v>
      </c>
      <c r="O178" s="128">
        <v>10.1643157</v>
      </c>
      <c r="P178" s="128">
        <v>35.643880209999999</v>
      </c>
      <c r="Q178" s="128">
        <v>6.4488663300000004</v>
      </c>
      <c r="R178" s="128">
        <v>32.776283759999998</v>
      </c>
      <c r="S178" s="128">
        <v>0.11734748</v>
      </c>
      <c r="T178" s="128">
        <v>8.1332662300000003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8484.3616997000008</v>
      </c>
      <c r="C179" s="128">
        <v>1124.3556982800001</v>
      </c>
      <c r="D179" s="128">
        <v>7.80126366</v>
      </c>
      <c r="E179" s="128">
        <v>3916.8474801699999</v>
      </c>
      <c r="F179" s="128">
        <v>133.41622077</v>
      </c>
      <c r="G179" s="128">
        <v>1364.28264775</v>
      </c>
      <c r="H179" s="128">
        <v>255.51382928000001</v>
      </c>
      <c r="I179" s="128">
        <v>1104.70655706</v>
      </c>
      <c r="J179" s="128">
        <v>191.87777417000001</v>
      </c>
      <c r="K179" s="128">
        <v>29.992173879999999</v>
      </c>
      <c r="L179" s="128">
        <v>61.878666289999998</v>
      </c>
      <c r="M179" s="128">
        <v>0</v>
      </c>
      <c r="N179" s="128">
        <v>202.97005118999999</v>
      </c>
      <c r="O179" s="128">
        <v>9.55562398</v>
      </c>
      <c r="P179" s="128">
        <v>34.3802539</v>
      </c>
      <c r="Q179" s="128">
        <v>6.2129038799999998</v>
      </c>
      <c r="R179" s="128">
        <v>32.375941859999998</v>
      </c>
      <c r="S179" s="128">
        <v>9.8640519999999995E-2</v>
      </c>
      <c r="T179" s="128">
        <v>8.0959730600000004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8675.1221568700003</v>
      </c>
      <c r="C180" s="128">
        <v>1109.5792284300001</v>
      </c>
      <c r="D180" s="128">
        <v>14.21935322</v>
      </c>
      <c r="E180" s="128">
        <v>3986.29175231</v>
      </c>
      <c r="F180" s="128">
        <v>186.16092097999999</v>
      </c>
      <c r="G180" s="128">
        <v>1358.84425663</v>
      </c>
      <c r="H180" s="128">
        <v>262.48041970999998</v>
      </c>
      <c r="I180" s="128">
        <v>1162.88544735</v>
      </c>
      <c r="J180" s="128">
        <v>187.76213421</v>
      </c>
      <c r="K180" s="128">
        <v>42.145856950000002</v>
      </c>
      <c r="L180" s="128">
        <v>60.29605522</v>
      </c>
      <c r="M180" s="128">
        <v>0</v>
      </c>
      <c r="N180" s="128">
        <v>215.83454988</v>
      </c>
      <c r="O180" s="128">
        <v>8.5421461599999997</v>
      </c>
      <c r="P180" s="128">
        <v>33.911943639999997</v>
      </c>
      <c r="Q180" s="128">
        <v>6.0334622800000002</v>
      </c>
      <c r="R180" s="128">
        <v>32.103267760000001</v>
      </c>
      <c r="S180" s="128">
        <v>7.9445000000000002E-2</v>
      </c>
      <c r="T180" s="128">
        <v>7.9519171399999999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8720.1297635299998</v>
      </c>
      <c r="C181" s="128">
        <v>1125.5358508100001</v>
      </c>
      <c r="D181" s="128">
        <v>13.98197609</v>
      </c>
      <c r="E181" s="128">
        <v>3970.1154125600001</v>
      </c>
      <c r="F181" s="128">
        <v>206.80293695</v>
      </c>
      <c r="G181" s="128">
        <v>1363.9085362000001</v>
      </c>
      <c r="H181" s="128">
        <v>268.44461143000001</v>
      </c>
      <c r="I181" s="128">
        <v>1207.94504478</v>
      </c>
      <c r="J181" s="128">
        <v>189.91977524000001</v>
      </c>
      <c r="K181" s="128">
        <v>39.634063949999998</v>
      </c>
      <c r="L181" s="128">
        <v>60.008433109999999</v>
      </c>
      <c r="M181" s="128">
        <v>0</v>
      </c>
      <c r="N181" s="128">
        <v>186.16053711999999</v>
      </c>
      <c r="O181" s="128">
        <v>7.6225406099999997</v>
      </c>
      <c r="P181" s="128">
        <v>29.836533790000001</v>
      </c>
      <c r="Q181" s="128">
        <v>5.7661766999999999</v>
      </c>
      <c r="R181" s="128">
        <v>36.808334670000001</v>
      </c>
      <c r="S181" s="128">
        <v>6.0032990000000001E-2</v>
      </c>
      <c r="T181" s="128">
        <v>7.5789665299999998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8685.3354725400004</v>
      </c>
      <c r="C182" s="128">
        <v>1217.5541372499999</v>
      </c>
      <c r="D182" s="128">
        <v>4.5693318200000004</v>
      </c>
      <c r="E182" s="128">
        <v>3864.71441929</v>
      </c>
      <c r="F182" s="128">
        <v>135.17670287000001</v>
      </c>
      <c r="G182" s="128">
        <v>1372.3714188700001</v>
      </c>
      <c r="H182" s="128">
        <v>276.49546473999999</v>
      </c>
      <c r="I182" s="128">
        <v>1195.4109888</v>
      </c>
      <c r="J182" s="128">
        <v>202.27808590999999</v>
      </c>
      <c r="K182" s="128">
        <v>40.030955419999998</v>
      </c>
      <c r="L182" s="128">
        <v>61.995008579999997</v>
      </c>
      <c r="M182" s="128">
        <v>0</v>
      </c>
      <c r="N182" s="128">
        <v>217.98270966000001</v>
      </c>
      <c r="O182" s="128">
        <v>16.369333789999999</v>
      </c>
      <c r="P182" s="128">
        <v>28.138629739999999</v>
      </c>
      <c r="Q182" s="128">
        <v>8.4117600699999997</v>
      </c>
      <c r="R182" s="128">
        <v>36.492297989999997</v>
      </c>
      <c r="S182" s="128">
        <v>4.0237719999999998E-2</v>
      </c>
      <c r="T182" s="128">
        <v>7.3039900199999996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230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  <row r="174" spans="1:20">
      <c r="A174" s="8">
        <v>45505</v>
      </c>
      <c r="B174" s="128">
        <v>7677.49234617</v>
      </c>
      <c r="C174" s="128">
        <v>336.50249722000001</v>
      </c>
      <c r="D174" s="128">
        <v>225.41552575</v>
      </c>
      <c r="E174" s="128">
        <v>0</v>
      </c>
      <c r="F174" s="128">
        <v>127.01217303</v>
      </c>
      <c r="G174" s="128">
        <v>98.403352720000001</v>
      </c>
      <c r="H174" s="128">
        <v>111.08697146999999</v>
      </c>
      <c r="I174" s="128">
        <v>0</v>
      </c>
      <c r="J174" s="128">
        <v>22.49916902</v>
      </c>
      <c r="K174" s="128">
        <v>88.587802449999998</v>
      </c>
      <c r="L174" s="128">
        <v>7340.9898489500001</v>
      </c>
      <c r="M174" s="128">
        <v>1239.39186438</v>
      </c>
      <c r="N174" s="128"/>
      <c r="O174" s="128"/>
      <c r="P174" s="128"/>
      <c r="Q174" s="128"/>
      <c r="R174" s="128"/>
      <c r="S174" s="128"/>
      <c r="T174" s="128"/>
    </row>
    <row r="175" spans="1:20">
      <c r="A175" s="8">
        <v>45536</v>
      </c>
      <c r="B175" s="128">
        <v>8043.8216674100004</v>
      </c>
      <c r="C175" s="128">
        <v>329.78599236999997</v>
      </c>
      <c r="D175" s="128">
        <v>223.00348369</v>
      </c>
      <c r="E175" s="128">
        <v>0</v>
      </c>
      <c r="F175" s="128">
        <v>124.56534155999999</v>
      </c>
      <c r="G175" s="128">
        <v>98.438142130000003</v>
      </c>
      <c r="H175" s="128">
        <v>106.78250868000001</v>
      </c>
      <c r="I175" s="128">
        <v>0</v>
      </c>
      <c r="J175" s="128">
        <v>22.62204079</v>
      </c>
      <c r="K175" s="128">
        <v>84.160467890000007</v>
      </c>
      <c r="L175" s="128">
        <v>7714.0356750399997</v>
      </c>
      <c r="M175" s="128">
        <v>1287.1437764699999</v>
      </c>
      <c r="N175" s="128"/>
      <c r="O175" s="128"/>
      <c r="P175" s="128"/>
      <c r="Q175" s="128"/>
      <c r="R175" s="128"/>
      <c r="S175" s="128"/>
      <c r="T175" s="128"/>
    </row>
    <row r="176" spans="1:20">
      <c r="A176" s="8">
        <v>45566</v>
      </c>
      <c r="B176" s="128">
        <v>8066.4244366800003</v>
      </c>
      <c r="C176" s="128">
        <v>302.78499934000001</v>
      </c>
      <c r="D176" s="128">
        <v>211.09626707999999</v>
      </c>
      <c r="E176" s="128">
        <v>0</v>
      </c>
      <c r="F176" s="128">
        <v>112.73782011999999</v>
      </c>
      <c r="G176" s="128">
        <v>98.358446959999995</v>
      </c>
      <c r="H176" s="128">
        <v>91.688732259999995</v>
      </c>
      <c r="I176" s="128">
        <v>0</v>
      </c>
      <c r="J176" s="128">
        <v>0</v>
      </c>
      <c r="K176" s="128">
        <v>91.688732259999995</v>
      </c>
      <c r="L176" s="128">
        <v>7763.6394373399999</v>
      </c>
      <c r="M176" s="128">
        <v>1299.68182262</v>
      </c>
      <c r="N176" s="128"/>
      <c r="O176" s="128"/>
      <c r="P176" s="128"/>
      <c r="Q176" s="128"/>
      <c r="R176" s="128"/>
      <c r="S176" s="128"/>
      <c r="T176" s="128"/>
    </row>
    <row r="177" spans="1:20">
      <c r="A177" s="8">
        <v>45597</v>
      </c>
      <c r="B177" s="128">
        <v>8276.8386936700008</v>
      </c>
      <c r="C177" s="128">
        <v>292.85198679000001</v>
      </c>
      <c r="D177" s="128">
        <v>205.77352023</v>
      </c>
      <c r="E177" s="128">
        <v>0</v>
      </c>
      <c r="F177" s="128">
        <v>107.35066431</v>
      </c>
      <c r="G177" s="128">
        <v>98.422855920000003</v>
      </c>
      <c r="H177" s="128">
        <v>87.078466559999995</v>
      </c>
      <c r="I177" s="128">
        <v>0</v>
      </c>
      <c r="J177" s="128">
        <v>0</v>
      </c>
      <c r="K177" s="128">
        <v>87.078466559999995</v>
      </c>
      <c r="L177" s="128">
        <v>7983.9867068800004</v>
      </c>
      <c r="M177" s="128">
        <v>1236.77178506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8808.2802636300003</v>
      </c>
      <c r="C178" s="128">
        <v>270.06190371000002</v>
      </c>
      <c r="D178" s="128">
        <v>192.38907761999999</v>
      </c>
      <c r="E178" s="128">
        <v>0</v>
      </c>
      <c r="F178" s="128">
        <v>94.009702259999997</v>
      </c>
      <c r="G178" s="128">
        <v>98.379375359999997</v>
      </c>
      <c r="H178" s="128">
        <v>77.672826090000001</v>
      </c>
      <c r="I178" s="128">
        <v>0</v>
      </c>
      <c r="J178" s="128">
        <v>0</v>
      </c>
      <c r="K178" s="128">
        <v>77.672826090000001</v>
      </c>
      <c r="L178" s="128">
        <v>8538.2183599199998</v>
      </c>
      <c r="M178" s="128">
        <v>1663.02478868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8484.3616997000008</v>
      </c>
      <c r="C179" s="128">
        <v>261.23240262000002</v>
      </c>
      <c r="D179" s="128">
        <v>184.96618697</v>
      </c>
      <c r="E179" s="128">
        <v>0</v>
      </c>
      <c r="F179" s="128">
        <v>86.581209560000005</v>
      </c>
      <c r="G179" s="128">
        <v>98.384977410000005</v>
      </c>
      <c r="H179" s="128">
        <v>76.266215650000007</v>
      </c>
      <c r="I179" s="128">
        <v>0</v>
      </c>
      <c r="J179" s="128">
        <v>0</v>
      </c>
      <c r="K179" s="128">
        <v>76.266215650000007</v>
      </c>
      <c r="L179" s="128">
        <v>8223.1292970800005</v>
      </c>
      <c r="M179" s="128">
        <v>1472.9113799100001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8675.1221568700003</v>
      </c>
      <c r="C180" s="128">
        <v>247.10275240000001</v>
      </c>
      <c r="D180" s="128">
        <v>176.89002966999999</v>
      </c>
      <c r="E180" s="128">
        <v>0</v>
      </c>
      <c r="F180" s="128">
        <v>78.508182469999994</v>
      </c>
      <c r="G180" s="128">
        <v>98.381847199999996</v>
      </c>
      <c r="H180" s="128">
        <v>70.212722729999996</v>
      </c>
      <c r="I180" s="128">
        <v>0</v>
      </c>
      <c r="J180" s="128">
        <v>0</v>
      </c>
      <c r="K180" s="128">
        <v>70.212722729999996</v>
      </c>
      <c r="L180" s="128">
        <v>8428.0194044700002</v>
      </c>
      <c r="M180" s="128">
        <v>1538.3938033100001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8720.1297635299998</v>
      </c>
      <c r="C181" s="128">
        <v>230.42708019</v>
      </c>
      <c r="D181" s="128">
        <v>169.56768833000001</v>
      </c>
      <c r="E181" s="128">
        <v>0</v>
      </c>
      <c r="F181" s="128">
        <v>71.09593228</v>
      </c>
      <c r="G181" s="128">
        <v>98.471756049999996</v>
      </c>
      <c r="H181" s="128">
        <v>60.859391860000002</v>
      </c>
      <c r="I181" s="128">
        <v>0</v>
      </c>
      <c r="J181" s="128">
        <v>0</v>
      </c>
      <c r="K181" s="128">
        <v>60.859391860000002</v>
      </c>
      <c r="L181" s="128">
        <v>8489.7026833399996</v>
      </c>
      <c r="M181" s="128">
        <v>1462.6186511599999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8685.3354725400004</v>
      </c>
      <c r="C182" s="128">
        <v>218.51480334999999</v>
      </c>
      <c r="D182" s="128">
        <v>163.36377418000001</v>
      </c>
      <c r="E182" s="128">
        <v>0</v>
      </c>
      <c r="F182" s="128">
        <v>64.977701179999997</v>
      </c>
      <c r="G182" s="128">
        <v>98.386072999999996</v>
      </c>
      <c r="H182" s="128">
        <v>55.151029170000001</v>
      </c>
      <c r="I182" s="128">
        <v>0</v>
      </c>
      <c r="J182" s="128">
        <v>0</v>
      </c>
      <c r="K182" s="128">
        <v>55.151029170000001</v>
      </c>
      <c r="L182" s="128">
        <v>8466.8206691899995</v>
      </c>
      <c r="M182" s="128">
        <v>1477.57414197</v>
      </c>
      <c r="N182" s="128"/>
      <c r="O182" s="128"/>
      <c r="P182" s="128"/>
      <c r="Q182" s="128"/>
      <c r="R182" s="128"/>
      <c r="S182" s="128"/>
      <c r="T182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230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  <row r="174" spans="1:28">
      <c r="A174" s="8">
        <v>45505</v>
      </c>
      <c r="B174" s="128">
        <v>5360.5073814099997</v>
      </c>
      <c r="C174" s="128">
        <v>3714.0024410699998</v>
      </c>
      <c r="D174" s="128">
        <v>3678.8945402600002</v>
      </c>
      <c r="E174" s="128">
        <v>2538.76953078</v>
      </c>
      <c r="F174" s="128">
        <v>938.99879078000004</v>
      </c>
      <c r="G174" s="128">
        <v>201.12621870000001</v>
      </c>
      <c r="H174" s="128">
        <v>35.107900809999997</v>
      </c>
      <c r="I174" s="128">
        <v>1.01018612</v>
      </c>
      <c r="J174" s="128">
        <v>3.1633439999999999E-2</v>
      </c>
      <c r="K174" s="128">
        <v>34.066081250000003</v>
      </c>
      <c r="L174" s="128">
        <v>759.53998134999995</v>
      </c>
      <c r="M174" s="128">
        <v>752.69473677999997</v>
      </c>
      <c r="N174" s="128">
        <v>0</v>
      </c>
      <c r="O174" s="128">
        <v>3.0214430800000001</v>
      </c>
      <c r="P174" s="128">
        <v>749.67329370000004</v>
      </c>
      <c r="Q174" s="128">
        <v>6.8452445700000002</v>
      </c>
      <c r="R174" s="128">
        <v>0</v>
      </c>
      <c r="S174" s="128">
        <v>0</v>
      </c>
      <c r="T174" s="128">
        <v>6.8452445700000002</v>
      </c>
      <c r="U174" s="128">
        <v>886.96495899000001</v>
      </c>
      <c r="V174" s="128">
        <v>925.79626082000004</v>
      </c>
      <c r="W174" s="128"/>
      <c r="X174" s="128"/>
      <c r="Y174" s="128"/>
      <c r="Z174" s="128"/>
      <c r="AA174" s="128"/>
      <c r="AB174" s="128"/>
    </row>
    <row r="175" spans="1:28">
      <c r="A175" s="8">
        <v>45536</v>
      </c>
      <c r="B175" s="128">
        <v>5486.2973804800004</v>
      </c>
      <c r="C175" s="128">
        <v>3788.2677779800001</v>
      </c>
      <c r="D175" s="128">
        <v>3753.1812000300001</v>
      </c>
      <c r="E175" s="128">
        <v>2582.7099897799999</v>
      </c>
      <c r="F175" s="128">
        <v>961.85546626999997</v>
      </c>
      <c r="G175" s="128">
        <v>208.61574397999999</v>
      </c>
      <c r="H175" s="128">
        <v>35.086577949999999</v>
      </c>
      <c r="I175" s="128">
        <v>1.04861249</v>
      </c>
      <c r="J175" s="128">
        <v>3.180181E-2</v>
      </c>
      <c r="K175" s="128">
        <v>34.006163649999998</v>
      </c>
      <c r="L175" s="128">
        <v>790.52503848000003</v>
      </c>
      <c r="M175" s="128">
        <v>784.20479497999997</v>
      </c>
      <c r="N175" s="128">
        <v>0</v>
      </c>
      <c r="O175" s="128">
        <v>2.8016881699999998</v>
      </c>
      <c r="P175" s="128">
        <v>781.40310681000005</v>
      </c>
      <c r="Q175" s="128">
        <v>6.3202435000000001</v>
      </c>
      <c r="R175" s="128">
        <v>0</v>
      </c>
      <c r="S175" s="128">
        <v>0</v>
      </c>
      <c r="T175" s="128">
        <v>6.3202435000000001</v>
      </c>
      <c r="U175" s="128">
        <v>907.50456401999998</v>
      </c>
      <c r="V175" s="128">
        <v>961.62325399999997</v>
      </c>
      <c r="W175" s="128"/>
      <c r="X175" s="128"/>
      <c r="Y175" s="128"/>
      <c r="Z175" s="128"/>
      <c r="AA175" s="128"/>
      <c r="AB175" s="128"/>
    </row>
    <row r="176" spans="1:28">
      <c r="A176" s="8">
        <v>45566</v>
      </c>
      <c r="B176" s="128">
        <v>5607.5840201399997</v>
      </c>
      <c r="C176" s="128">
        <v>3869.34151776</v>
      </c>
      <c r="D176" s="128">
        <v>3836.8824714100001</v>
      </c>
      <c r="E176" s="128">
        <v>2643.3519042200001</v>
      </c>
      <c r="F176" s="128">
        <v>983.07041196</v>
      </c>
      <c r="G176" s="128">
        <v>210.46015523</v>
      </c>
      <c r="H176" s="128">
        <v>32.459046350000001</v>
      </c>
      <c r="I176" s="128">
        <v>1.04474763</v>
      </c>
      <c r="J176" s="128">
        <v>3.091174E-2</v>
      </c>
      <c r="K176" s="128">
        <v>31.383386980000001</v>
      </c>
      <c r="L176" s="128">
        <v>829.95339401000001</v>
      </c>
      <c r="M176" s="128">
        <v>823.96897032000004</v>
      </c>
      <c r="N176" s="128">
        <v>4.4688409999999998E-2</v>
      </c>
      <c r="O176" s="128">
        <v>3.1022344899999998</v>
      </c>
      <c r="P176" s="128">
        <v>820.82204741999999</v>
      </c>
      <c r="Q176" s="128">
        <v>5.9844236899999999</v>
      </c>
      <c r="R176" s="128">
        <v>0</v>
      </c>
      <c r="S176" s="128">
        <v>0</v>
      </c>
      <c r="T176" s="128">
        <v>5.9844236899999999</v>
      </c>
      <c r="U176" s="128">
        <v>908.28910837000001</v>
      </c>
      <c r="V176" s="128">
        <v>999.50687837999999</v>
      </c>
      <c r="W176" s="128"/>
      <c r="X176" s="128"/>
      <c r="Y176" s="128"/>
      <c r="Z176" s="128"/>
      <c r="AA176" s="128"/>
      <c r="AB176" s="128"/>
    </row>
    <row r="177" spans="1:28">
      <c r="A177" s="8">
        <v>45597</v>
      </c>
      <c r="B177" s="128">
        <v>5807.5491625900004</v>
      </c>
      <c r="C177" s="128">
        <v>3990.04930595</v>
      </c>
      <c r="D177" s="128">
        <v>3957.42255479</v>
      </c>
      <c r="E177" s="128">
        <v>2729.2336900599998</v>
      </c>
      <c r="F177" s="128">
        <v>1014.43277005</v>
      </c>
      <c r="G177" s="128">
        <v>213.75609467999999</v>
      </c>
      <c r="H177" s="128">
        <v>32.626751159999998</v>
      </c>
      <c r="I177" s="128">
        <v>1.0739025799999999</v>
      </c>
      <c r="J177" s="128">
        <v>3.0416220000000001E-2</v>
      </c>
      <c r="K177" s="128">
        <v>31.52243236</v>
      </c>
      <c r="L177" s="128">
        <v>873.64922268999999</v>
      </c>
      <c r="M177" s="128">
        <v>867.94212889999994</v>
      </c>
      <c r="N177" s="128">
        <v>3.2212240000000003E-2</v>
      </c>
      <c r="O177" s="128">
        <v>2.7083684799999999</v>
      </c>
      <c r="P177" s="128">
        <v>865.20154818000003</v>
      </c>
      <c r="Q177" s="128">
        <v>5.7070937900000001</v>
      </c>
      <c r="R177" s="128">
        <v>0</v>
      </c>
      <c r="S177" s="128">
        <v>0</v>
      </c>
      <c r="T177" s="128">
        <v>5.7070937900000001</v>
      </c>
      <c r="U177" s="128">
        <v>943.85063394999997</v>
      </c>
      <c r="V177" s="128">
        <v>1045.2321864800001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5805.8314665099997</v>
      </c>
      <c r="C178" s="128">
        <v>3941.5101913100002</v>
      </c>
      <c r="D178" s="128">
        <v>3931.3542277800002</v>
      </c>
      <c r="E178" s="128">
        <v>2700.30419527</v>
      </c>
      <c r="F178" s="128">
        <v>1018.01098998</v>
      </c>
      <c r="G178" s="128">
        <v>213.03904252999999</v>
      </c>
      <c r="H178" s="128">
        <v>10.155963529999999</v>
      </c>
      <c r="I178" s="128">
        <v>1.1031768799999999</v>
      </c>
      <c r="J178" s="128">
        <v>3.0469619999999999E-2</v>
      </c>
      <c r="K178" s="128">
        <v>9.02231703</v>
      </c>
      <c r="L178" s="128">
        <v>890.22889255999996</v>
      </c>
      <c r="M178" s="128">
        <v>884.99170016999994</v>
      </c>
      <c r="N178" s="128">
        <v>1.6958399999999998E-2</v>
      </c>
      <c r="O178" s="128">
        <v>2.5543606699999999</v>
      </c>
      <c r="P178" s="128">
        <v>882.42038109999999</v>
      </c>
      <c r="Q178" s="128">
        <v>5.2371923899999997</v>
      </c>
      <c r="R178" s="128">
        <v>0</v>
      </c>
      <c r="S178" s="128">
        <v>0</v>
      </c>
      <c r="T178" s="128">
        <v>5.2371923899999997</v>
      </c>
      <c r="U178" s="128">
        <v>974.09238263999998</v>
      </c>
      <c r="V178" s="128">
        <v>1069.5283118699999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5899.7384421999996</v>
      </c>
      <c r="C179" s="128">
        <v>4018.49814281</v>
      </c>
      <c r="D179" s="128">
        <v>4008.4491717300002</v>
      </c>
      <c r="E179" s="128">
        <v>2836.8479071400002</v>
      </c>
      <c r="F179" s="128">
        <v>957.95519477000005</v>
      </c>
      <c r="G179" s="128">
        <v>213.64606982000001</v>
      </c>
      <c r="H179" s="128">
        <v>10.048971079999999</v>
      </c>
      <c r="I179" s="128">
        <v>1.12903909</v>
      </c>
      <c r="J179" s="128">
        <v>3.01604E-2</v>
      </c>
      <c r="K179" s="128">
        <v>8.8897715900000005</v>
      </c>
      <c r="L179" s="128">
        <v>911.40983807999999</v>
      </c>
      <c r="M179" s="128">
        <v>906.44271126000001</v>
      </c>
      <c r="N179" s="128">
        <v>3.160313E-2</v>
      </c>
      <c r="O179" s="128">
        <v>2.3149415900000001</v>
      </c>
      <c r="P179" s="128">
        <v>904.09616654000001</v>
      </c>
      <c r="Q179" s="128">
        <v>4.9671268199999998</v>
      </c>
      <c r="R179" s="128">
        <v>0</v>
      </c>
      <c r="S179" s="128">
        <v>0</v>
      </c>
      <c r="T179" s="128">
        <v>4.9671268199999998</v>
      </c>
      <c r="U179" s="128">
        <v>969.83046131000003</v>
      </c>
      <c r="V179" s="128">
        <v>1078.5813361600001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5976.3380290200002</v>
      </c>
      <c r="C180" s="128">
        <v>4034.63582451</v>
      </c>
      <c r="D180" s="128">
        <v>4024.7217768099999</v>
      </c>
      <c r="E180" s="128">
        <v>2847.87120706</v>
      </c>
      <c r="F180" s="128">
        <v>962.14218076999998</v>
      </c>
      <c r="G180" s="128">
        <v>214.70838898</v>
      </c>
      <c r="H180" s="128">
        <v>9.9140476999999994</v>
      </c>
      <c r="I180" s="128">
        <v>1.1280384400000001</v>
      </c>
      <c r="J180" s="128">
        <v>3.007425E-2</v>
      </c>
      <c r="K180" s="128">
        <v>8.75593501</v>
      </c>
      <c r="L180" s="128">
        <v>929.56450876999997</v>
      </c>
      <c r="M180" s="128">
        <v>924.91108266000003</v>
      </c>
      <c r="N180" s="128">
        <v>5.5265340000000003E-2</v>
      </c>
      <c r="O180" s="128">
        <v>2.1409174700000002</v>
      </c>
      <c r="P180" s="128">
        <v>922.71489985000005</v>
      </c>
      <c r="Q180" s="128">
        <v>4.6534261099999998</v>
      </c>
      <c r="R180" s="128">
        <v>0</v>
      </c>
      <c r="S180" s="128">
        <v>0</v>
      </c>
      <c r="T180" s="128">
        <v>4.6534261099999998</v>
      </c>
      <c r="U180" s="128">
        <v>1012.13769574</v>
      </c>
      <c r="V180" s="128">
        <v>1092.14870438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6142.1278785499999</v>
      </c>
      <c r="C181" s="128">
        <v>4145.3271799900003</v>
      </c>
      <c r="D181" s="128">
        <v>4136.5323150000004</v>
      </c>
      <c r="E181" s="128">
        <v>2859.6386546200001</v>
      </c>
      <c r="F181" s="128">
        <v>1058.6515920500001</v>
      </c>
      <c r="G181" s="128">
        <v>218.24206833</v>
      </c>
      <c r="H181" s="128">
        <v>8.7948649900000007</v>
      </c>
      <c r="I181" s="128">
        <v>1.1418957700000001</v>
      </c>
      <c r="J181" s="128">
        <v>3.0940949999999998E-2</v>
      </c>
      <c r="K181" s="128">
        <v>7.6220282700000004</v>
      </c>
      <c r="L181" s="128">
        <v>947.59668753000005</v>
      </c>
      <c r="M181" s="128">
        <v>943.16696626999999</v>
      </c>
      <c r="N181" s="128">
        <v>5.5083489999999999E-2</v>
      </c>
      <c r="O181" s="128">
        <v>1.9660991699999999</v>
      </c>
      <c r="P181" s="128">
        <v>941.14578360999997</v>
      </c>
      <c r="Q181" s="128">
        <v>4.42972126</v>
      </c>
      <c r="R181" s="128">
        <v>0</v>
      </c>
      <c r="S181" s="128">
        <v>0</v>
      </c>
      <c r="T181" s="128">
        <v>4.42972126</v>
      </c>
      <c r="U181" s="128">
        <v>1049.2040110299999</v>
      </c>
      <c r="V181" s="128">
        <v>1132.71724752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6247.9929169899997</v>
      </c>
      <c r="C182" s="128">
        <v>4202.9944089399996</v>
      </c>
      <c r="D182" s="128">
        <v>4194.1242813600002</v>
      </c>
      <c r="E182" s="128">
        <v>3065.2115531999998</v>
      </c>
      <c r="F182" s="128">
        <v>907.89928218</v>
      </c>
      <c r="G182" s="128">
        <v>221.01344598</v>
      </c>
      <c r="H182" s="128">
        <v>8.8701275800000001</v>
      </c>
      <c r="I182" s="128">
        <v>1.17038445</v>
      </c>
      <c r="J182" s="128">
        <v>3.2637930000000002E-2</v>
      </c>
      <c r="K182" s="128">
        <v>7.6671052</v>
      </c>
      <c r="L182" s="128">
        <v>964.21647378</v>
      </c>
      <c r="M182" s="128">
        <v>960.00244620000001</v>
      </c>
      <c r="N182" s="128">
        <v>0.19509983</v>
      </c>
      <c r="O182" s="128">
        <v>1.7141701899999999</v>
      </c>
      <c r="P182" s="128">
        <v>958.09317618</v>
      </c>
      <c r="Q182" s="128">
        <v>4.2140275799999998</v>
      </c>
      <c r="R182" s="128">
        <v>0</v>
      </c>
      <c r="S182" s="128">
        <v>0</v>
      </c>
      <c r="T182" s="128">
        <v>4.2140275799999998</v>
      </c>
      <c r="U182" s="128">
        <v>1080.7820342699999</v>
      </c>
      <c r="V182" s="128">
        <v>1112.1899858199999</v>
      </c>
      <c r="W182" s="128"/>
      <c r="X182" s="128"/>
      <c r="Y182" s="128"/>
      <c r="Z182" s="128"/>
      <c r="AA182" s="128"/>
      <c r="AB182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230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29">
        <v>31279.135239679999</v>
      </c>
      <c r="C174" s="41">
        <v>228.12103902000001</v>
      </c>
      <c r="D174" s="129">
        <v>52.420886970000005</v>
      </c>
      <c r="E174" s="129">
        <v>175.70015204999999</v>
      </c>
      <c r="F174" s="129">
        <v>393.95906353999999</v>
      </c>
      <c r="G174" s="129">
        <v>274.01904640999999</v>
      </c>
      <c r="H174" s="129">
        <v>119.94001713</v>
      </c>
      <c r="I174" s="129">
        <v>7374.6228057600001</v>
      </c>
      <c r="J174" s="129">
        <v>981.10625941000001</v>
      </c>
      <c r="K174" s="129">
        <v>6393.5165463499998</v>
      </c>
      <c r="L174" s="129">
        <v>23282.43233136</v>
      </c>
      <c r="M174" s="129">
        <v>22745.223194149999</v>
      </c>
      <c r="N174" s="129">
        <v>537.20913720999999</v>
      </c>
      <c r="O174" s="129">
        <v>6.3752949000000001</v>
      </c>
      <c r="P174" s="129">
        <v>154.9721017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29">
        <v>31780.837800550002</v>
      </c>
      <c r="C175" s="41">
        <v>232.07431402999998</v>
      </c>
      <c r="D175" s="129">
        <v>52.539568770000002</v>
      </c>
      <c r="E175" s="129">
        <v>179.53474525999999</v>
      </c>
      <c r="F175" s="129">
        <v>372.92372646000001</v>
      </c>
      <c r="G175" s="129">
        <v>291.36666299000001</v>
      </c>
      <c r="H175" s="129">
        <v>81.557063470000003</v>
      </c>
      <c r="I175" s="129">
        <v>7794.6512209800003</v>
      </c>
      <c r="J175" s="129">
        <v>984.78787849000003</v>
      </c>
      <c r="K175" s="129">
        <v>6809.8633424899999</v>
      </c>
      <c r="L175" s="129">
        <v>23381.188539080002</v>
      </c>
      <c r="M175" s="129">
        <v>22843.841665259999</v>
      </c>
      <c r="N175" s="129">
        <v>537.34687382000004</v>
      </c>
      <c r="O175" s="129">
        <v>6.8969823899999998</v>
      </c>
      <c r="P175" s="129">
        <v>86.692415710000006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29">
        <v>32476.48499166</v>
      </c>
      <c r="C176" s="41">
        <v>226.69373444999999</v>
      </c>
      <c r="D176" s="129">
        <v>53.685527289999996</v>
      </c>
      <c r="E176" s="129">
        <v>173.00820716000001</v>
      </c>
      <c r="F176" s="129">
        <v>375.51635728999997</v>
      </c>
      <c r="G176" s="129">
        <v>280.78682003</v>
      </c>
      <c r="H176" s="129">
        <v>94.729537260000001</v>
      </c>
      <c r="I176" s="129">
        <v>8389.23522916</v>
      </c>
      <c r="J176" s="129">
        <v>960.60108482999999</v>
      </c>
      <c r="K176" s="129">
        <v>7428.6341443299998</v>
      </c>
      <c r="L176" s="129">
        <v>23485.039670759998</v>
      </c>
      <c r="M176" s="129">
        <v>22932.127568899999</v>
      </c>
      <c r="N176" s="129">
        <v>552.91210186000001</v>
      </c>
      <c r="O176" s="129">
        <v>5.61121055</v>
      </c>
      <c r="P176" s="129">
        <v>84.689577240000006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29">
        <v>32241.28091415</v>
      </c>
      <c r="C177" s="41">
        <v>238.93039734000001</v>
      </c>
      <c r="D177" s="129">
        <v>53.585934999999999</v>
      </c>
      <c r="E177" s="129">
        <v>185.34446234000001</v>
      </c>
      <c r="F177" s="129">
        <v>401.14990109999997</v>
      </c>
      <c r="G177" s="129">
        <v>304.13839096000004</v>
      </c>
      <c r="H177" s="129">
        <v>97.011510139999999</v>
      </c>
      <c r="I177" s="129">
        <v>8004.46929602</v>
      </c>
      <c r="J177" s="129">
        <v>929.61403768000002</v>
      </c>
      <c r="K177" s="129">
        <v>7074.8552583399996</v>
      </c>
      <c r="L177" s="129">
        <v>23596.73131969</v>
      </c>
      <c r="M177" s="129">
        <v>23061.491202339999</v>
      </c>
      <c r="N177" s="129">
        <v>535.24011734999999</v>
      </c>
      <c r="O177" s="129">
        <v>4.8593695599999993</v>
      </c>
      <c r="P177" s="129">
        <v>91.587528620000001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34607.620458459998</v>
      </c>
      <c r="C178" s="41">
        <v>237.05898625999998</v>
      </c>
      <c r="D178" s="129">
        <v>48.569127909999999</v>
      </c>
      <c r="E178" s="129">
        <v>188.48985834999999</v>
      </c>
      <c r="F178" s="129">
        <v>442.37515044999998</v>
      </c>
      <c r="G178" s="129">
        <v>370.38956684999999</v>
      </c>
      <c r="H178" s="129">
        <v>71.985583599999998</v>
      </c>
      <c r="I178" s="129">
        <v>9070.6816227500003</v>
      </c>
      <c r="J178" s="129">
        <v>826.32576815999994</v>
      </c>
      <c r="K178" s="129">
        <v>8244.3558545899996</v>
      </c>
      <c r="L178" s="129">
        <v>24857.504699000001</v>
      </c>
      <c r="M178" s="129">
        <v>24322.087500640002</v>
      </c>
      <c r="N178" s="129">
        <v>535.41719836000004</v>
      </c>
      <c r="O178" s="129">
        <v>6.2530573599999997</v>
      </c>
      <c r="P178" s="129">
        <v>85.29085259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34196.746801200003</v>
      </c>
      <c r="C179" s="41">
        <v>222.05238136000003</v>
      </c>
      <c r="D179" s="129">
        <v>46.883013990000002</v>
      </c>
      <c r="E179" s="129">
        <v>175.16936737</v>
      </c>
      <c r="F179" s="129">
        <v>508.72470522999998</v>
      </c>
      <c r="G179" s="129">
        <v>362.30218107000002</v>
      </c>
      <c r="H179" s="129">
        <v>146.42252415999999</v>
      </c>
      <c r="I179" s="129">
        <v>8774.9334528100007</v>
      </c>
      <c r="J179" s="129">
        <v>687.03887712000005</v>
      </c>
      <c r="K179" s="129">
        <v>8087.8945756899993</v>
      </c>
      <c r="L179" s="129">
        <v>24691.0362618</v>
      </c>
      <c r="M179" s="129">
        <v>24166.497174550001</v>
      </c>
      <c r="N179" s="129">
        <v>524.53908724999997</v>
      </c>
      <c r="O179" s="129">
        <v>6.6630653899999999</v>
      </c>
      <c r="P179" s="129">
        <v>82.63413915000001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34882.795986320001</v>
      </c>
      <c r="C180" s="41">
        <v>233.18688610999999</v>
      </c>
      <c r="D180" s="129">
        <v>46.382639209999994</v>
      </c>
      <c r="E180" s="129">
        <v>186.80424690000001</v>
      </c>
      <c r="F180" s="129">
        <v>506.15474132999998</v>
      </c>
      <c r="G180" s="129">
        <v>363.50031625999998</v>
      </c>
      <c r="H180" s="129">
        <v>142.65442507</v>
      </c>
      <c r="I180" s="129">
        <v>9228.0485082800005</v>
      </c>
      <c r="J180" s="129">
        <v>871.01280004</v>
      </c>
      <c r="K180" s="129">
        <v>8357.0357082400005</v>
      </c>
      <c r="L180" s="129">
        <v>24915.4058506</v>
      </c>
      <c r="M180" s="129">
        <v>24380.685479420001</v>
      </c>
      <c r="N180" s="129">
        <v>534.72037118000003</v>
      </c>
      <c r="O180" s="129">
        <v>3.69723085</v>
      </c>
      <c r="P180" s="129">
        <v>87.180074820000002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33875.09001521</v>
      </c>
      <c r="C181" s="41">
        <v>230.9920927</v>
      </c>
      <c r="D181" s="129">
        <v>39.869556549999999</v>
      </c>
      <c r="E181" s="129">
        <v>191.12253615</v>
      </c>
      <c r="F181" s="129">
        <v>470.97822054</v>
      </c>
      <c r="G181" s="129">
        <v>351.11638350999999</v>
      </c>
      <c r="H181" s="129">
        <v>119.86183703</v>
      </c>
      <c r="I181" s="129">
        <v>8738.6756161800004</v>
      </c>
      <c r="J181" s="129">
        <v>801.84189522999998</v>
      </c>
      <c r="K181" s="129">
        <v>7936.8337209500005</v>
      </c>
      <c r="L181" s="129">
        <v>24434.444085790001</v>
      </c>
      <c r="M181" s="129">
        <v>23887.275473720001</v>
      </c>
      <c r="N181" s="129">
        <v>547.16861206999999</v>
      </c>
      <c r="O181" s="129">
        <v>2.8562001499999998</v>
      </c>
      <c r="P181" s="129">
        <v>78.638036159999999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34639.347439190002</v>
      </c>
      <c r="C182" s="41">
        <v>278.70946552999999</v>
      </c>
      <c r="D182" s="129">
        <v>42.808801790000004</v>
      </c>
      <c r="E182" s="129">
        <v>235.90066374000003</v>
      </c>
      <c r="F182" s="129">
        <v>429.78427869000001</v>
      </c>
      <c r="G182" s="129">
        <v>327.24829624</v>
      </c>
      <c r="H182" s="129">
        <v>102.53598245000001</v>
      </c>
      <c r="I182" s="129">
        <v>8835.6604980400007</v>
      </c>
      <c r="J182" s="129">
        <v>814.38873536999995</v>
      </c>
      <c r="K182" s="129">
        <v>8021.2717626699996</v>
      </c>
      <c r="L182" s="129">
        <v>25095.193196929999</v>
      </c>
      <c r="M182" s="129">
        <v>24535.380949210001</v>
      </c>
      <c r="N182" s="129">
        <v>559.81224771999996</v>
      </c>
      <c r="O182" s="129">
        <v>4.3578956899999994</v>
      </c>
      <c r="P182" s="129">
        <v>81.718435979999995</v>
      </c>
      <c r="Q182" s="41"/>
      <c r="R182" s="41"/>
      <c r="S182" s="41"/>
      <c r="T182" s="41"/>
      <c r="U182" s="41"/>
      <c r="V182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2025-05-26T11:50:09Z</dcterms:modified>
</cp:coreProperties>
</file>